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3"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7" r:id="rId13"/>
    <sheet name="对下转移支付绩效目标表09-2" sheetId="18" r:id="rId14"/>
    <sheet name="新增资产配置表10" sheetId="13" r:id="rId15"/>
    <sheet name="上级转移支付补助项目支出预算表11" sheetId="14" r:id="rId16"/>
    <sheet name="部门项目中期规划预算表12" sheetId="15" r:id="rId17"/>
    <sheet name="部门整体支出绩效目标表 13" sheetId="16" r:id="rId18"/>
  </sheets>
  <definedNames>
    <definedName name="_xlnm._FilterDatabase" localSheetId="7" hidden="1">'部门项目支出预算表05-1'!$A$7:$W$28</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<sst xmlns="http://schemas.openxmlformats.org/spreadsheetml/2006/main" count="2127" uniqueCount="573">
  <si>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</si>
  <si>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</si>
  <si>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</si>
  <si>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</si>
  <si>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</si>
  <si>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</si>
  <si>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</si>
  <si>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</si>
  <si>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</si>
  <si>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</si>
  <si>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</si>
  <si>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</si>
  <si>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</si>
  <si>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</si>
  <si>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</si>
  <si>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</si>
  <si>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</si>
  <si>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</si>
  <si>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</si>
  <si>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</si>
  <si>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</si>
  <si>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</si>
  <si>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</si>
  <si>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</si>
  <si>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</si>
  <si>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</si>
  <si>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</si>
  <si>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</si>
  <si>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</si>
  <si>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</si>
  <si>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</si>
  <si>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</si>
  <si>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</si>
  <si>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</si>
  <si>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</si>
  <si>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</si>
  <si>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</si>
  <si>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</si>
  <si>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</si>
  <si>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</si>
  <si>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</si>
  <si>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</si>
  <si>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</si>
  <si>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</si>
  <si>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</si>
  <si>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</si>
  <si>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</si>
  <si>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</si>
  <si>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</si>
  <si>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</si>
  <si>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</si>
  <si>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</si>
  <si>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</si>
  <si>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</si>
  <si>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</si>
  <si>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</si>
  <si>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</si>
  <si>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</si>
  <si>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</si>
  <si>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</si>
  <si>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</si>
  <si>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</si>
  <si>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</si>
  <si>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</si>
  <si>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</si>
  <si>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</si>
  <si>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</si>
  <si>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</si>
  <si>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169</t>
  </si>
  <si>
    <t>昆明市晋宁区林业和草原局</t>
  </si>
  <si>
    <t>169001</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</si>
  <si>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</si>
  <si>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</si>
  <si>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</si>
  <si>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</si>
  <si>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</si>
  <si>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</si>
  <si>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</si>
  <si>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</si>
  <si>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</si>
  <si>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</si>
  <si>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</si>
  <si>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</si>
  <si>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</si>
  <si>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</si>
  <si>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</si>
  <si>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</si>
  <si>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</si>
  <si>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</si>
  <si>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</si>
  <si>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</si>
  <si>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</si>
  <si>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</si>
  <si>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</si>
  <si>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</si>
  <si>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</si>
  <si>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</si>
  <si>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</si>
  <si>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</si>
  <si>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</si>
  <si>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</si>
  <si>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</si>
  <si>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</si>
  <si>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</si>
  <si>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</si>
  <si>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</si>
  <si>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</si>
  <si>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</si>
  <si>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</si>
  <si>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</si>
  <si>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</si>
  <si>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</si>
  <si>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</si>
  <si>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</si>
  <si>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</si>
  <si>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</si>
  <si>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</si>
  <si>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</si>
  <si>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</si>
  <si>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</si>
  <si>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</si>
  <si>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</si>
  <si>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</si>
  <si>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</si>
  <si>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</si>
  <si>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</si>
  <si>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</si>
  <si>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21302</t>
  </si>
  <si>
    <t>林业和草原</t>
  </si>
  <si>
    <t>2130201</t>
  </si>
  <si>
    <t>行政运行</t>
  </si>
  <si>
    <t>2130204</t>
  </si>
  <si>
    <t>事业机构</t>
  </si>
  <si>
    <t>2130205</t>
  </si>
  <si>
    <t>森林资源培育</t>
  </si>
  <si>
    <t>2130234</t>
  </si>
  <si>
    <t>林业草原防灾减灾</t>
  </si>
  <si>
    <t>2130299</t>
  </si>
  <si>
    <t>其他林业和草原支出</t>
  </si>
  <si>
    <t>21308</t>
  </si>
  <si>
    <t>普惠金融发展支出</t>
  </si>
  <si>
    <t>2130803</t>
  </si>
  <si>
    <t>农业保险保费补贴</t>
  </si>
  <si>
    <t>221</t>
  </si>
  <si>
    <t>住房保障支出</t>
  </si>
  <si>
    <t>22102</t>
  </si>
  <si>
    <t>住房改革支出</t>
  </si>
  <si>
    <t>2210201</t>
  </si>
  <si>
    <t>住房公积金</t>
  </si>
  <si>
    <t>预算02-1表</t>
  </si>
  <si>
    <t>一、本年收入</t>
  </si>
  <si>
    <t>一、本年支出</t>
  </si>
  <si>
    <t>（一）一般公共预算</t>
  </si>
  <si>
    <t>（一）一般公共服务支出</t>
  </si>
  <si>
    <t>（二）政府性基金预算</t>
  </si>
  <si>
    <t>（二）外交支出</t>
  </si>
  <si>
    <t>（三）国有资本经营预算</t>
  </si>
  <si>
    <t>（三）国防支出</t>
  </si>
  <si>
    <t>二、上年结转结余</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</si>
  <si>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</si>
  <si>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</si>
  <si>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</si>
  <si>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</si>
  <si>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</si>
  <si>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</si>
  <si>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</si>
  <si>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</si>
  <si>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</si>
  <si>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</si>
  <si>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</si>
  <si>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</si>
  <si>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</si>
  <si>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</si>
  <si>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</si>
  <si>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</si>
  <si>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</si>
  <si>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</si>
  <si>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</si>
  <si>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</si>
  <si>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</si>
  <si>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</si>
  <si>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</si>
  <si>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</si>
  <si>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</si>
  <si>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</si>
  <si>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</si>
  <si>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</si>
  <si>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</si>
  <si>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r>
      <rPr>
        <sz val="10"/>
        <color rgb="FF000000"/>
        <rFont val="方正书宋_GBK"/>
        <charset val="134"/>
      </rPr>
      <t>预算</t>
    </r>
    <r>
      <rPr>
        <sz val="10"/>
        <color rgb="FF000000"/>
        <rFont val="Arial"/>
        <charset val="134"/>
      </rPr>
      <t>03</t>
    </r>
    <r>
      <rPr>
        <sz val="10"/>
        <color rgb="FF000000"/>
        <rFont val="方正书宋_GBK"/>
        <charset val="134"/>
      </rPr>
      <t>表</t>
    </r>
  </si>
  <si>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</si>
  <si>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</si>
  <si>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</si>
  <si>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</si>
  <si>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</si>
  <si>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</si>
  <si>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</si>
  <si>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</si>
  <si>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</si>
  <si>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</si>
  <si>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</si>
  <si>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</si>
  <si>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</si>
  <si>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</si>
  <si>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</si>
  <si>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</si>
  <si>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</si>
  <si>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</si>
  <si>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</si>
  <si>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</si>
  <si>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</si>
  <si>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</si>
  <si>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</si>
  <si>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</si>
  <si>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</si>
  <si>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530122210000000004063</t>
  </si>
  <si>
    <t>行政人员支出工资</t>
  </si>
  <si>
    <t>30101</t>
  </si>
  <si>
    <t>基本工资</t>
  </si>
  <si>
    <t>30102</t>
  </si>
  <si>
    <t>津贴补贴</t>
  </si>
  <si>
    <t>30103</t>
  </si>
  <si>
    <t>奖金</t>
  </si>
  <si>
    <t>530122210000000004064</t>
  </si>
  <si>
    <t>事业人员支出工资</t>
  </si>
  <si>
    <t>30107</t>
  </si>
  <si>
    <t>绩效工资</t>
  </si>
  <si>
    <t>530122210000000004065</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</si>
  <si>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</si>
  <si>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</si>
  <si>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</si>
  <si>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</si>
  <si>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</si>
  <si>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</si>
  <si>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</si>
  <si>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</si>
  <si>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</si>
  <si>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</si>
  <si>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</si>
  <si>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530122210000000004066</t>
  </si>
  <si>
    <t>30113</t>
  </si>
  <si>
    <t>530122210000000004069</t>
  </si>
  <si>
    <t>公车购置及运维费</t>
  </si>
  <si>
    <t>30231</t>
  </si>
  <si>
    <t>公务用车运行维护费</t>
  </si>
  <si>
    <t>530122210000000004070</t>
  </si>
  <si>
    <t>30217</t>
  </si>
  <si>
    <t>530122210000000004071</t>
  </si>
  <si>
    <t>公务交通补贴</t>
  </si>
  <si>
    <t>30239</t>
  </si>
  <si>
    <t>其他交通费用</t>
  </si>
  <si>
    <t>530122210000000004072</t>
  </si>
  <si>
    <t>工会经费</t>
  </si>
  <si>
    <t>30228</t>
  </si>
  <si>
    <t>530122210000000004073</t>
  </si>
  <si>
    <t>一般公用经费</t>
  </si>
  <si>
    <t>30201</t>
  </si>
  <si>
    <t>办公费</t>
  </si>
  <si>
    <t>30211</t>
  </si>
  <si>
    <t>差旅费</t>
  </si>
  <si>
    <t>30215</t>
  </si>
  <si>
    <t>会议费</t>
  </si>
  <si>
    <t>30299</t>
  </si>
  <si>
    <t>其他商品和服务支出</t>
  </si>
  <si>
    <t>530122231100001266841</t>
  </si>
  <si>
    <t>离退休人员支出</t>
  </si>
  <si>
    <t>30301</t>
  </si>
  <si>
    <t>离休费</t>
  </si>
  <si>
    <t>30305</t>
  </si>
  <si>
    <t>生活补助</t>
  </si>
  <si>
    <t>530122231100001522403</t>
  </si>
  <si>
    <t>其他财政补助人员生活补助</t>
  </si>
  <si>
    <t>530122231100001522414</t>
  </si>
  <si>
    <t>行政人员绩效奖励</t>
  </si>
  <si>
    <t>530122231100001522415</t>
  </si>
  <si>
    <t>事业人员绩效奖励</t>
  </si>
  <si>
    <t>530122241100002343962</t>
  </si>
  <si>
    <t>其他人员支出</t>
  </si>
  <si>
    <t>30199</t>
  </si>
  <si>
    <t>其他工资福利支出</t>
  </si>
  <si>
    <t>预算05-1表</t>
  </si>
  <si>
    <t>项目分类</t>
  </si>
  <si>
    <t>项目单位</t>
  </si>
  <si>
    <t>经济科目编码</t>
  </si>
  <si>
    <t>经济科目名称</t>
  </si>
  <si>
    <t>本年拨款</t>
  </si>
  <si>
    <t>其中：本次下达</t>
  </si>
  <si>
    <t>对个人和家庭的补助</t>
  </si>
  <si>
    <t>530122261100004934591</t>
  </si>
  <si>
    <t>遗属生活补助经费</t>
  </si>
  <si>
    <t>专项业务类</t>
  </si>
  <si>
    <t>530122210000000002607</t>
  </si>
  <si>
    <t>区森林消防队专项经费</t>
  </si>
  <si>
    <t>30205</t>
  </si>
  <si>
    <t>水费</t>
  </si>
  <si>
    <t>30206</t>
  </si>
  <si>
    <t>电费</t>
  </si>
  <si>
    <t>30227</t>
  </si>
  <si>
    <t>委托业务费</t>
  </si>
  <si>
    <t>530122210000000002635</t>
  </si>
  <si>
    <t>区级森林防火工作经费</t>
  </si>
  <si>
    <t>530122221100000851858</t>
  </si>
  <si>
    <t>滇池流域林业生态修复项目专项资金</t>
  </si>
  <si>
    <t>530122221100000975812</t>
  </si>
  <si>
    <t>四沿绿化造林补助资金</t>
  </si>
  <si>
    <t>530122221100000976032</t>
  </si>
  <si>
    <t>省级美丽公路杨善洲纪念林造林专项经费</t>
  </si>
  <si>
    <t>530122231100001242690</t>
  </si>
  <si>
    <t>森林农业保险区级配套专项资金</t>
  </si>
  <si>
    <t>30310</t>
  </si>
  <si>
    <t>个人农业生产补贴</t>
  </si>
  <si>
    <t>530122261100004904124</t>
  </si>
  <si>
    <t>食用林产品质量安全及产地环境风险监测项目经费</t>
  </si>
  <si>
    <t>事业发展类</t>
  </si>
  <si>
    <t>530122221100000975737</t>
  </si>
  <si>
    <t>（市）高速公路绿化补助资金</t>
  </si>
  <si>
    <t>530122221100000976094</t>
  </si>
  <si>
    <t>市级滇池流域水环境综合治理面山专项经费</t>
  </si>
  <si>
    <t>530122241100002400068</t>
  </si>
  <si>
    <t>郑和公园管理维护运行专项经费</t>
  </si>
  <si>
    <t>530122241100003188595</t>
  </si>
  <si>
    <t>单位自有资金结余办公经费</t>
  </si>
  <si>
    <t>预算05-2表</t>
  </si>
  <si>
    <t>项目年度绩效目标</t>
  </si>
  <si>
    <t>一级指标</t>
  </si>
  <si>
    <t>二级指标</t>
  </si>
  <si>
    <t>三级指标</t>
  </si>
  <si>
    <t>指标性质</t>
  </si>
  <si>
    <t>指标值</t>
  </si>
  <si>
    <t>度量单位</t>
  </si>
  <si>
    <t>指标属性</t>
  </si>
  <si>
    <t>指标内容</t>
  </si>
  <si>
    <t>单位办公经费结余、个税返还手续费、离退休党组织返还党费、利息收入</t>
  </si>
  <si>
    <t>产出指标</t>
  </si>
  <si>
    <t>数量指标</t>
  </si>
  <si>
    <t>单位自有资金结余办公专项经费</t>
  </si>
  <si>
    <t>&lt;=</t>
  </si>
  <si>
    <t>10000</t>
  </si>
  <si>
    <t>元</t>
  </si>
  <si>
    <t>定量指标</t>
  </si>
  <si>
    <t>时效指标</t>
  </si>
  <si>
    <t>资金使用周期</t>
  </si>
  <si>
    <t>&gt;=</t>
  </si>
  <si>
    <t>1.00</t>
  </si>
  <si>
    <t>年</t>
  </si>
  <si>
    <t>效益指标</t>
  </si>
  <si>
    <t>社会效益</t>
  </si>
  <si>
    <t>机关运行可持续性</t>
  </si>
  <si>
    <t>90</t>
  </si>
  <si>
    <t>%</t>
  </si>
  <si>
    <t>定性指标</t>
  </si>
  <si>
    <t>满意度指标</t>
  </si>
  <si>
    <t>服务对象满意度</t>
  </si>
  <si>
    <t>职工满意率</t>
  </si>
  <si>
    <t>80</t>
  </si>
  <si>
    <t>积极做好森林防火的宣传工作和各项预防措施的落实，承担全区范围内森林火灾的扑救，行使《森林法》、《森林防火条例》等法规赋予的职权，对违反有关森林防火规定的行为依法进行林业行政处罚。同时，肩负全区防洪抢险，抗震救灾，处突维稳等任务。确保在发生森林火灾时，能够及时出击，快速扑灭山火，让我区森林资源得到有效保护，森林火灾受害率控制在0.8‰以内。</t>
  </si>
  <si>
    <t>全区林地面积</t>
  </si>
  <si>
    <t>=</t>
  </si>
  <si>
    <t>116.7</t>
  </si>
  <si>
    <t>万亩</t>
  </si>
  <si>
    <t>承担全区范围内森林火灾的扑救</t>
  </si>
  <si>
    <t>质量指标</t>
  </si>
  <si>
    <t>森林火灾受害率控制在</t>
  </si>
  <si>
    <t>0.1</t>
  </si>
  <si>
    <t>控制森林火灾受害率低于0.1%</t>
  </si>
  <si>
    <t>森林火灾防治周期</t>
  </si>
  <si>
    <t>森林火灾防治周期为1年</t>
  </si>
  <si>
    <t>经济效益</t>
  </si>
  <si>
    <t>保护森林资源</t>
  </si>
  <si>
    <t>森林资源得到有效保</t>
  </si>
  <si>
    <t>干部群众保护生态环境的意识提高</t>
  </si>
  <si>
    <t>生态效益</t>
  </si>
  <si>
    <t>自然资源和景观资源等得到有效保护</t>
  </si>
  <si>
    <t>可持续影响</t>
  </si>
  <si>
    <t>森林生态系统功能改善可持续影响</t>
  </si>
  <si>
    <t>林区职工周边群众满意度</t>
  </si>
  <si>
    <t>全面推行林长制，实施森林质量提升工程，新增营造林面积</t>
  </si>
  <si>
    <t>造林面积核实率</t>
  </si>
  <si>
    <t>100</t>
  </si>
  <si>
    <t>项目验收合格率</t>
  </si>
  <si>
    <t>森林生态效益保护率</t>
  </si>
  <si>
    <t>持续发挥生态作用显著</t>
  </si>
  <si>
    <t>当地群众满意率</t>
  </si>
  <si>
    <t>根据《云南省财政厅关于下达2021年九大高原湖泊保护治理省级补助资金（地方政府新增一般债券资金）的通知》（云财资环[2021]47号），下达2021年滇池保护治理省级补助资金用于滇池流域晋宁区生态保护与修复项目。</t>
  </si>
  <si>
    <t>重建林草植被项目</t>
  </si>
  <si>
    <t>个</t>
  </si>
  <si>
    <t>达到工程质量标准</t>
  </si>
  <si>
    <t>工程时间</t>
  </si>
  <si>
    <t>增加部分用工岗位</t>
  </si>
  <si>
    <t>基本公共服务提升明显</t>
  </si>
  <si>
    <t>生态环境质量改善</t>
  </si>
  <si>
    <t>项目持续发挥作用</t>
  </si>
  <si>
    <t>群众满意度</t>
  </si>
  <si>
    <t>做好本部门人员、公用经费保障，按规定落实干部职工各项待遇，支持部门正常履职。</t>
  </si>
  <si>
    <t>遗属补助发放人数</t>
  </si>
  <si>
    <t>人</t>
  </si>
  <si>
    <t>反映部门（单位）实际发放困难遗属补助人数</t>
  </si>
  <si>
    <t>补助发放率</t>
  </si>
  <si>
    <t>反应补助发放情况</t>
  </si>
  <si>
    <t>部门运转</t>
  </si>
  <si>
    <t>反映部门（单位）运转情况。</t>
  </si>
  <si>
    <t>单位人员满意度</t>
  </si>
  <si>
    <t>反映部门（单位）人员对工资福利发放的满意程度。</t>
  </si>
  <si>
    <t>社会公众满意度</t>
  </si>
  <si>
    <t xml:space="preserve">	
反映社会公众对部门（单位）履职情况的满意程度。</t>
  </si>
  <si>
    <t>根据中共昆明市晋宁区委办公室 昆明市晋宁区人民政府办公室关于印发《昆明市晋宁区机关事业单位编外聘用人员经费保障标准调整实施方案（试行）》的通知  晋办通〔2023〕67号），为预防和扑救森林火灾，保障人民生命财产安全，保护我区森林资源安全，促进生态建设、经济社会和谐发展。根据区政府文件：需招录100名森林消防队员，每月支付队员基础工资、工龄工资、职务工资、伙食费及“五险”缴费（医疗保险、工伤险、失业险、意外伤害险、养老保险），队员装备、扑火物资采购以及森林防火运兵车和消防车运行维护等</t>
  </si>
  <si>
    <t>队员招录人数</t>
  </si>
  <si>
    <t>需招录100名森林消防队员</t>
  </si>
  <si>
    <t>森林火灾受害率</t>
  </si>
  <si>
    <t>严控森林火灾受害率</t>
  </si>
  <si>
    <t>日常巡查覆盖率</t>
  </si>
  <si>
    <t>95</t>
  </si>
  <si>
    <t>为预防和扑救森林火灾，日常巡查覆盖率大于95%</t>
  </si>
  <si>
    <t>森林防火周期</t>
  </si>
  <si>
    <t>有效保护森林资源</t>
  </si>
  <si>
    <t>森林覆盖率年度提高合格率</t>
  </si>
  <si>
    <t>林木保存率</t>
  </si>
  <si>
    <t>85</t>
  </si>
  <si>
    <t>当地群众生态满意度</t>
  </si>
  <si>
    <t>（市）高速公路绿化补助资金4146000元</t>
  </si>
  <si>
    <t>工程验收合格率</t>
  </si>
  <si>
    <t>高速公路绿化率</t>
  </si>
  <si>
    <t>当地群众满意度</t>
  </si>
  <si>
    <t>配合云南省林业和草原科学院有效完成2026年昆明市食用林产品及产地土壤环境监测工作任务</t>
  </si>
  <si>
    <t>参加技术培训抽样人员</t>
  </si>
  <si>
    <t>检测任务完成率</t>
  </si>
  <si>
    <t>完成样品采集和邮递时限</t>
  </si>
  <si>
    <t>2026-09-30</t>
  </si>
  <si>
    <t>年-月-日</t>
  </si>
  <si>
    <t>食品安全提升率</t>
  </si>
  <si>
    <t>林产品生产环境监测预警</t>
  </si>
  <si>
    <t>本地区林产品产量监测影响</t>
  </si>
  <si>
    <t>合作单位样品采集满意度</t>
  </si>
  <si>
    <t>2026年预计农业保险投保情况：公益林38.16万亩、商品林68.32万亩，按照农业保险险种各级财政承担比例，2026年农业保险区级应配套资金资金5.21万元。</t>
  </si>
  <si>
    <t>公益林参保率</t>
  </si>
  <si>
    <t>晋宁区公益林参保率</t>
  </si>
  <si>
    <t>商品林参保率</t>
  </si>
  <si>
    <t>财政保费补贴资金拨付率</t>
  </si>
  <si>
    <t>赔付周期</t>
  </si>
  <si>
    <t>赔付周期1年以内</t>
  </si>
  <si>
    <t>受灾农户经济损失获得赔偿比例</t>
  </si>
  <si>
    <t>受灾农户经济损失获得赔偿比例85%以上</t>
  </si>
  <si>
    <t>受灾森林恢复率</t>
  </si>
  <si>
    <t>森林火灾灾区恢复率90%以上</t>
  </si>
  <si>
    <t>参保农户满意度</t>
  </si>
  <si>
    <t>参与森林火灾保险满意度</t>
  </si>
  <si>
    <t>一是持续做好公园内146893平方绿地的日常养护管理工作，包括浇水、病虫害防治、施肥、修剪、绿地的查缺补种、时令花卉的摆放及更换等工作；二是在做好公共绿地日常基本养护的基础上，提高公园绿地品质，对绿地进行见缝插绿、增绿补绿；确保整个公园绿地的整洁、美观、不断提高公共绿地品质，努力打造服务功能完善、园林景观优美的旅游环境，苗木保存率达到98%以上；三是为广大人民群众及国内外游客提供一个环境干净整洁、安全舒适、景观优美的休闲、娱乐、旅游场所，四是做好旅游接待服务各项工作。</t>
  </si>
  <si>
    <t>郑和公园管护面积数量</t>
  </si>
  <si>
    <t>16.67</t>
  </si>
  <si>
    <t>公顷</t>
  </si>
  <si>
    <t>郑和公园管护面积166750㎡,含绿地面积122145.24㎡</t>
  </si>
  <si>
    <t>郑和公园管护面积质量</t>
  </si>
  <si>
    <t>一级标准</t>
  </si>
  <si>
    <t>考核满分100分（分值占比为游客对郑和公园管理满意度调查占30%，郑和公园考核占70%）,90分（含90分）以上为合格。</t>
  </si>
  <si>
    <t>管护周期</t>
  </si>
  <si>
    <t>管护周期1年</t>
  </si>
  <si>
    <t>确保了公园绿地更加整洁、优美，保障公园正常运转</t>
  </si>
  <si>
    <t>提供游览、娱乐、休憩、体育活动的良好场所；保护和传承文化遗产；有效巩固和提升人民群众的生活居住环境</t>
  </si>
  <si>
    <t>公园生态环境提升</t>
  </si>
  <si>
    <t>提供好的人居环境、净化空气、改善城市生态效应、防止水土流失，改善生态环境质量</t>
  </si>
  <si>
    <t>公园可持续运转</t>
  </si>
  <si>
    <t>项目持续发挥作用，保障我区可持续发展</t>
  </si>
  <si>
    <t>公园游客满意度</t>
  </si>
  <si>
    <t>当地生态复绿率</t>
  </si>
  <si>
    <t>预算06表</t>
  </si>
  <si>
    <t>政府性基金预算支出预算表</t>
  </si>
  <si>
    <t>单位名称：昆明市发展和改革委员会</t>
  </si>
  <si>
    <t>政府性基金预算支出</t>
  </si>
  <si>
    <t>备注：我单位无政府性基金预算支出预算相关内容，该表以空表进行公开。</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</si>
  <si>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</si>
  <si>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</si>
  <si>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</si>
  <si>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</si>
  <si>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</si>
  <si>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</si>
  <si>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</si>
  <si>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</si>
  <si>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</si>
  <si>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</si>
  <si>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</si>
  <si>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公务用车运行维护费（油料采购）</t>
  </si>
  <si>
    <t>车辆加油、添加燃料服务</t>
  </si>
  <si>
    <t>公务用车运行维护费（维修采购）</t>
  </si>
  <si>
    <t>车辆维修和保养服务</t>
  </si>
  <si>
    <t>公务用车运行维护费（保险采购）</t>
  </si>
  <si>
    <t>机动车保险服务</t>
  </si>
  <si>
    <t>事业办公经费（办公用纸采购）</t>
  </si>
  <si>
    <t>复印纸</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</si>
  <si>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</si>
  <si>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</si>
  <si>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</si>
  <si>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</si>
  <si>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</si>
  <si>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</si>
  <si>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</si>
  <si>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</si>
  <si>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备注：因没有符合政府采购服务的支出项目，我单位无政府购买服务预算相关内容，该表以空表进行公开。</t>
  </si>
  <si>
    <t>预算09-1表</t>
  </si>
  <si>
    <t>单位名称：昆明市晋宁区林业和草原局</t>
  </si>
  <si>
    <t>单位名称（项目）</t>
  </si>
  <si>
    <t>地区</t>
  </si>
  <si>
    <t>备注：我部门无对下转移支付预算，此表无数据。</t>
  </si>
  <si>
    <t>预算09-2表</t>
  </si>
  <si>
    <t>2026年对下转移支付绩效目标表</t>
  </si>
  <si>
    <t>单位名称、项目名称</t>
  </si>
  <si>
    <t>备注：我部门无对下转移支付绩效目标，此表无数据。</t>
  </si>
  <si>
    <t xml:space="preserve">预算10表
</t>
  </si>
  <si>
    <t>资产类别</t>
  </si>
  <si>
    <t>资产分类代码.名称</t>
  </si>
  <si>
    <t>资产名称</t>
  </si>
  <si>
    <t>计量单位</t>
  </si>
  <si>
    <t>财政部门批复数（元）</t>
  </si>
  <si>
    <t>单价</t>
  </si>
  <si>
    <t>金额</t>
  </si>
  <si>
    <t>A02 设备</t>
  </si>
  <si>
    <t>A02020504 专用照相机</t>
  </si>
  <si>
    <t>专用照相机</t>
  </si>
  <si>
    <t>台</t>
  </si>
  <si>
    <t>预算11表</t>
  </si>
  <si>
    <t>上级补助</t>
  </si>
  <si>
    <t>备注：因我单位无提前下达的上级转移支付补助项目支出预算，该表以空表进行公开。</t>
  </si>
  <si>
    <t>预算12表</t>
  </si>
  <si>
    <t>项目级次</t>
  </si>
  <si>
    <t>114 对个人和家庭的补助</t>
  </si>
  <si>
    <t>本级</t>
  </si>
  <si>
    <t>311 专项业务类</t>
  </si>
  <si>
    <t>313 事业发展类</t>
  </si>
  <si>
    <t/>
  </si>
  <si>
    <t>预算13表</t>
  </si>
  <si>
    <t>部门名称</t>
  </si>
  <si>
    <t>一、部门整体目标</t>
  </si>
  <si>
    <t>内容</t>
  </si>
  <si>
    <t>说明</t>
  </si>
  <si>
    <t>部门总体目标</t>
  </si>
  <si>
    <t>部门职责</t>
  </si>
  <si>
    <t>参照政府批准的"三定"方案，林草局主要负责全区林业经济发展和生态建设，研究调查拟定相应林业发展措施，组织、协调、指导和监督全区造林绿化、森林防火、湿地保护、资源林政管理、林木林地管理、野生动植物保护管理、森林病虫害防治和检疫、公园管理等工作。承担森林资源保护发展监督管理的责任。承担推进林业改革，维护农民经营林业合法权益的责任。监督检查各产业对森林、湿地、荒漠化和陆生野生动植物资源的开发利用。指导全区林业队伍建设。承办区委、区政府和上级机关交办的其他事项。</t>
  </si>
  <si>
    <t>根据三定方案归纳</t>
  </si>
  <si>
    <t>参照政府批准的"三定"方案，林草局主要负责全区林业经济发展和生态建设，研究调查拟定相应林业发展措施，组织、协调、指导和监督全区造林绿化、森林防火、湿地保护、资源林政管理、林木林地管理、野生动植物保护管理、森林病虫害防治和检疫、公园管理等工作。承担森林资源保护发展监督管理的责任。承担推进林业改革，维护农民经营林业合法权益的责任。监督检查各产业对森林、湿地、荒漠化和陆生野生动植物资源的开发利用。指导全县林业队伍建设。承办区委、区政府和上级机关交办的其他事项。重点完成全区造林绿化、森林防火、湿地保护、资源林政管理、林木林地管理、野生动植物保护管理、森林病虫害防治和检疫、公园管理等工作。</t>
  </si>
  <si>
    <t>根据部门职责，中长期规划，各级党委，各级政府要求归纳</t>
  </si>
  <si>
    <t>部门年度目标</t>
  </si>
  <si>
    <t>一是完成全区森林防火宣传和督查等相关工作、森林消防队伍建设和管理工作。为预防和扑救森林火灾，保障人民生命财产安全，保护我区森林资源安全，促进生态建设、经济社会和谐发展，积极做好森林防火的宣传工作和各项预防措施的落实。建设和管理好一支森林消防队伍，配备专业扑火设备，保证森林防火运兵车和消防车的日常运行维护，训练和提升森林火灾应急扑救能力。按照农业保险相关政策要求，完成区级配套资金的支付以及后续理赔工作；二是做好郑和公园日常管理运行维护工作。持续做好公园内146893平方绿地的日常养护管理工作，包括浇水、病虫害防治、施肥、修剪、绿地的查缺补种、时令花卉的摆放及更换等工作，在做好公共绿地日常基本养护的基础上，提高公园绿地品质，对绿地进行见缝插绿、增绿补绿，确保整个公园绿地的整洁、美观、不断提高公共绿地品质，努力打造服务功能完善、园林景观优美的旅游环境，苗木保存率达到98%以上，为广大人民群众及国内外游客提供一个环境干净整洁、安全舒适、景观优美的休闲、娱乐、旅游场所。</t>
  </si>
  <si>
    <t>部门年度重点工作任务对应的目标或措施预计的产出和效果，每项工作任务都有明确的一项或几项目标。</t>
  </si>
  <si>
    <t>二、部门年度重点工作任务</t>
  </si>
  <si>
    <t>部门职能职责</t>
  </si>
  <si>
    <t>主要内容</t>
  </si>
  <si>
    <t>预算申报金额（元）</t>
  </si>
  <si>
    <t>纳入预算金额（元）</t>
  </si>
  <si>
    <t>总额</t>
  </si>
  <si>
    <t>财政拨款</t>
  </si>
  <si>
    <t>其他资金</t>
  </si>
  <si>
    <t>完成全区森林防火宣传和督查等相关工作、森林消防队伍建设和管理工作</t>
  </si>
  <si>
    <t>为预防和扑救森林火灾，保障人民生命财产安全，保护我区森林资源安全，促进生态建设、经济社会和谐发展，积极做好森林防火的宣传工作和各项预防措施的落实。建设和管理好一支森林消防队伍，配备专业扑火设备，保证森林防火运兵车和消防车的日常运行维护，训练和提升森林火灾应急扑救能力。按照农业保险相关政策要求，完成区级配套资金的支付以及后续理赔工作。</t>
  </si>
  <si>
    <t>做好郑和公园日常管理运行维护工作</t>
  </si>
  <si>
    <t>持续做好公园内146893平方绿地的日常养护管理工作，包括浇水、病虫害防治、施肥、修剪、绿地的查缺补种、时令花卉的摆放及更换等工作，在做好公共绿地日常基本养护的基础上，提高公园绿地品质，对绿地进行见缝插绿、增绿补绿，确保整个公园绿地的整洁、美观、不断提高公共绿地品质，努力打造服务功能完善、园林景观优美的旅游环境，苗木保存率达到98%以上，为广大人民群众及国内外游客提供一个环境干净整洁、安全舒适、景观优美的休闲、娱乐、旅游场所。</t>
  </si>
  <si>
    <t>三、部门整体支出绩效指标</t>
  </si>
  <si>
    <t>绩效指标</t>
  </si>
  <si>
    <t>评（扣）分标准</t>
  </si>
  <si>
    <t>绩效指标设定依据及指标值数据来源</t>
  </si>
  <si>
    <t xml:space="preserve">二级指标 </t>
  </si>
  <si>
    <t>2.5分，未按要求完成，每项扣0.5分</t>
  </si>
  <si>
    <t>昆明市森林草原防灭火目标管理责任状（2021-2025）</t>
  </si>
  <si>
    <t>需招录80以内名森林消防队员</t>
  </si>
  <si>
    <t>中共昆明市晋宁区委办公室 昆明市晋宁区人民政府办公室关于印发《昆明市晋宁区机关事业单位编外聘用人员经费保障标准调整实施方案（试行）》的通知  晋办通〔2023〕67号）</t>
  </si>
  <si>
    <t>根据昆明市财政局《关于下达2023年省级财政农业保险保费补贴资金的通知》，昆财金【2023】12号，2026年预计农业保险投保情况：公益林38.16万亩、商品林68.32万亩，按照农业保险险种各级财政承担比例。</t>
  </si>
  <si>
    <t>考核满分100分（分值占比为游客对郑和公园管理满意度调查占30%，郑和公园考核占70%）,90分（含90分）以上为合格</t>
  </si>
  <si>
    <t>《郑和公园管护项目庭院管护、卫生管护、安全管护考核实施方案》郑和公园庭院管护、卫生管护、安全管护工作考核（巡查）评分标准表</t>
  </si>
  <si>
    <t>合同约定</t>
  </si>
  <si>
    <t>6.25分，未按要求完成，每项扣1.25分</t>
  </si>
  <si>
    <t>森林资源得到有效保护</t>
  </si>
  <si>
    <t>自然资源等得到有效保护</t>
  </si>
  <si>
    <t>城市绿化考核评分标准、旅游景区质量等级的划分与评定</t>
  </si>
  <si>
    <t>3分，未按要求完成，每项扣0.5分</t>
  </si>
  <si>
    <t>4分，未按要求完成，每项扣0.5分</t>
  </si>
  <si>
    <t>公众满意测评</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</si>
</sst>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b/>
      <sz val="11"/>
      <color rgb="FF000000"/>
      <name val="宋体"/>
      <charset val="134"/>
    </font>
    <font>
      <sz val="11"/>
      <color rgb="FF000000"/>
      <name val="宋体"/>
      <charset val="134"/>
    </font>
    <font>
      <sz val="9"/>
      <color theme="1"/>
      <name val="宋体"/>
      <charset val="134"/>
    </font>
    <font>
      <sz val="12"/>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b/>
      <sz val="12"/>
      <color theme="1"/>
      <name val="宋体"/>
      <charset val="134"/>
      <scheme val="minor"/>
    </font>
    <font>
      <sz val="10"/>
      <color rgb="FFFFFFFF"/>
      <name val="宋体"/>
      <charset val="134"/>
    </font>
    <font>
      <b/>
      <sz val="21"/>
      <color rgb="FF000000"/>
      <name val="宋体"/>
      <charset val="134"/>
    </font>
    <font>
      <sz val="10"/>
      <color rgb="FF000000"/>
      <name val="方正书宋_GBK"/>
      <charset val="134"/>
    </font>
    <font>
      <b/>
      <sz val="18"/>
      <color rgb="FF000000"/>
      <name val="宋体"/>
      <charset val="134"/>
    </font>
    <font>
      <sz val="10"/>
      <color rgb="FF000000"/>
      <name val="SimSun"/>
      <charset val="134"/>
    </font>
    <font>
      <b/>
      <sz val="9"/>
      <color rgb="FF000000"/>
      <name val="宋体"/>
      <charset val="134"/>
    </font>
    <font>
      <sz val="9.75"/>
      <color rgb="FF00000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4"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5" borderId="19" applyNumberFormat="0" applyAlignment="0" applyProtection="0">
      <alignment vertical="center"/>
    </xf>
    <xf numFmtId="0" fontId="30" fillId="6" borderId="20" applyNumberFormat="0" applyAlignment="0" applyProtection="0">
      <alignment vertical="center"/>
    </xf>
    <xf numFmtId="0" fontId="31" fillId="6" borderId="19" applyNumberFormat="0" applyAlignment="0" applyProtection="0">
      <alignment vertical="center"/>
    </xf>
    <xf numFmtId="0" fontId="32" fillId="7"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176" fontId="40" fillId="0" borderId="1">
      <alignment horizontal="right" vertical="center"/>
    </xf>
    <xf numFmtId="177" fontId="40" fillId="0" borderId="1">
      <alignment horizontal="right" vertical="center"/>
    </xf>
    <xf numFmtId="10" fontId="40" fillId="0" borderId="1">
      <alignment horizontal="right" vertical="center"/>
    </xf>
    <xf numFmtId="178" fontId="40" fillId="0" borderId="1">
      <alignment horizontal="right" vertical="center"/>
    </xf>
    <xf numFmtId="49" fontId="40" fillId="0" borderId="1">
      <alignment horizontal="left" vertical="center" wrapText="1"/>
    </xf>
    <xf numFmtId="178" fontId="40" fillId="0" borderId="1">
      <alignment horizontal="right" vertical="center"/>
    </xf>
    <xf numFmtId="179" fontId="40" fillId="0" borderId="1">
      <alignment horizontal="right" vertical="center"/>
    </xf>
    <xf numFmtId="180" fontId="40" fillId="0" borderId="1">
      <alignment horizontal="right" vertical="center"/>
    </xf>
  </cellStyleXfs>
  <cellXfs count="258">
    <xf numFmtId="0" fontId="0" fillId="0" borderId="0" xfId="0"/>
    <xf numFmtId="0" fontId="1" fillId="2" borderId="0" xfId="0" applyFont="1" applyFill="1" applyAlignment="1">
      <alignment horizontal="center" vertical="center"/>
    </xf>
    <xf numFmtId="0" fontId="2" fillId="2" borderId="0" xfId="0" applyFont="1" applyFill="1" applyAlignment="1">
      <alignment horizontal="right" vertical="center" wrapText="1"/>
    </xf>
    <xf numFmtId="0" fontId="1" fillId="3" borderId="0" xfId="0" applyFont="1" applyFill="1" applyAlignment="1">
      <alignment horizontal="center" vertical="center"/>
    </xf>
    <xf numFmtId="0" fontId="2" fillId="2" borderId="0" xfId="0"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2" borderId="1" xfId="0" applyFont="1" applyFill="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49" fontId="6" fillId="0" borderId="1" xfId="0" applyNumberFormat="1" applyFont="1" applyBorder="1" applyAlignment="1">
      <alignment vertical="center" wrapText="1"/>
    </xf>
    <xf numFmtId="0" fontId="6"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vertical="center" wrapText="1"/>
    </xf>
    <xf numFmtId="0" fontId="5"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lignment horizontal="right" vertical="center"/>
    </xf>
    <xf numFmtId="0" fontId="6" fillId="0" borderId="1" xfId="0" applyFont="1" applyBorder="1"/>
    <xf numFmtId="49" fontId="7" fillId="0" borderId="1" xfId="53" applyFont="1">
      <alignment horizontal="left" vertical="center" wrapText="1"/>
    </xf>
    <xf numFmtId="0" fontId="5"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Border="1" applyAlignment="1">
      <alignment horizontal="center" vertical="center"/>
    </xf>
    <xf numFmtId="49" fontId="8" fillId="0" borderId="1" xfId="0" applyNumberFormat="1" applyFont="1" applyBorder="1" applyAlignment="1" applyProtection="1">
      <alignment horizontal="center" vertical="center"/>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2" borderId="1" xfId="0" applyFont="1" applyFill="1" applyBorder="1" applyAlignment="1" applyProtection="1">
      <alignment horizontal="left" vertical="center" wrapText="1"/>
      <protection locked="0"/>
    </xf>
    <xf numFmtId="0" fontId="2" fillId="0" borderId="1" xfId="0" applyFont="1" applyBorder="1" applyAlignment="1">
      <alignment horizontal="center" vertical="center" wrapText="1"/>
    </xf>
    <xf numFmtId="49" fontId="3" fillId="0" borderId="0" xfId="0" applyNumberFormat="1" applyFont="1"/>
    <xf numFmtId="0" fontId="3" fillId="0" borderId="0" xfId="0" applyFont="1" applyAlignment="1" applyProtection="1">
      <alignment horizontal="right" vertical="center"/>
      <protection locked="0"/>
    </xf>
    <xf numFmtId="0" fontId="9" fillId="0" borderId="0" xfId="0" applyFont="1" applyAlignment="1">
      <alignment horizontal="center" vertical="center"/>
    </xf>
    <xf numFmtId="0" fontId="2" fillId="0" borderId="0" xfId="0" applyFont="1" applyAlignment="1" applyProtection="1">
      <alignment horizontal="left" vertical="center"/>
      <protection locked="0"/>
    </xf>
    <xf numFmtId="0" fontId="6" fillId="0" borderId="0" xfId="0" applyFont="1" applyAlignment="1">
      <alignment horizontal="left" vertical="center"/>
    </xf>
    <xf numFmtId="0" fontId="6" fillId="0" borderId="0" xfId="0" applyFont="1"/>
    <xf numFmtId="0" fontId="3" fillId="0" borderId="0" xfId="0" applyFont="1" applyAlignment="1" applyProtection="1">
      <alignment horizontal="right"/>
      <protection locked="0"/>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6" xfId="0" applyFont="1" applyBorder="1" applyAlignment="1" applyProtection="1">
      <alignment horizontal="center" vertical="center" wrapText="1"/>
      <protection locked="0"/>
    </xf>
    <xf numFmtId="0" fontId="6" fillId="0" borderId="6" xfId="0" applyFont="1" applyBorder="1" applyAlignment="1">
      <alignment horizontal="center" vertical="center" wrapText="1"/>
    </xf>
    <xf numFmtId="0" fontId="6" fillId="0" borderId="5" xfId="0" applyFont="1" applyBorder="1" applyAlignment="1">
      <alignment horizontal="center" vertical="center"/>
    </xf>
    <xf numFmtId="0" fontId="6" fillId="2" borderId="7" xfId="0" applyFont="1" applyFill="1" applyBorder="1" applyAlignment="1" applyProtection="1">
      <alignment horizontal="center" vertical="center" wrapText="1"/>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3" fillId="0" borderId="1" xfId="0" applyFont="1" applyBorder="1" applyAlignment="1">
      <alignment horizontal="center" vertical="center"/>
    </xf>
    <xf numFmtId="178" fontId="7" fillId="0" borderId="1" xfId="54" applyFont="1" applyAlignment="1">
      <alignment horizontal="left" vertical="center"/>
    </xf>
    <xf numFmtId="178" fontId="7" fillId="0" borderId="1" xfId="54" applyFont="1">
      <alignment horizontal="right" vertical="center"/>
    </xf>
    <xf numFmtId="0" fontId="2" fillId="2" borderId="1" xfId="0" applyFont="1" applyFill="1" applyBorder="1" applyAlignment="1" applyProtection="1">
      <alignment horizontal="left" vertical="center"/>
      <protection locked="0"/>
    </xf>
    <xf numFmtId="178" fontId="7" fillId="0" borderId="1" xfId="0" applyNumberFormat="1" applyFont="1" applyBorder="1" applyAlignment="1">
      <alignment horizontal="right" vertical="center"/>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0" fillId="0" borderId="1" xfId="0" applyBorder="1"/>
    <xf numFmtId="0" fontId="3" fillId="0" borderId="1" xfId="0" applyFont="1" applyBorder="1" applyAlignment="1" applyProtection="1">
      <alignment horizontal="center" vertical="center" wrapText="1"/>
      <protection locked="0"/>
    </xf>
    <xf numFmtId="0" fontId="2" fillId="2" borderId="1" xfId="0" applyFont="1" applyFill="1" applyBorder="1" applyAlignment="1">
      <alignment horizontal="left" vertical="center"/>
    </xf>
    <xf numFmtId="0" fontId="0" fillId="0" borderId="0" xfId="0" applyAlignment="1">
      <alignment vertical="center"/>
    </xf>
    <xf numFmtId="0" fontId="2" fillId="2" borderId="0" xfId="0" applyFont="1" applyFill="1" applyAlignment="1" applyProtection="1">
      <alignment horizontal="right" vertical="top" wrapText="1"/>
      <protection locked="0"/>
    </xf>
    <xf numFmtId="0" fontId="10" fillId="0" borderId="0" xfId="0" applyFont="1" applyAlignment="1" applyProtection="1">
      <alignment vertical="top"/>
      <protection locked="0"/>
    </xf>
    <xf numFmtId="0" fontId="10" fillId="0" borderId="0" xfId="0" applyFont="1" applyAlignment="1">
      <alignment vertical="top"/>
    </xf>
    <xf numFmtId="0" fontId="11" fillId="2" borderId="0" xfId="0" applyFont="1" applyFill="1" applyAlignment="1" applyProtection="1">
      <alignment horizontal="center" vertical="center" wrapText="1"/>
      <protection locked="0"/>
    </xf>
    <xf numFmtId="0" fontId="10" fillId="0" borderId="0" xfId="0" applyFont="1" applyProtection="1">
      <protection locked="0"/>
    </xf>
    <xf numFmtId="0" fontId="10" fillId="0" borderId="0" xfId="0" applyFont="1"/>
    <xf numFmtId="0" fontId="2" fillId="2" borderId="0" xfId="0" applyFont="1" applyFill="1" applyAlignment="1" applyProtection="1">
      <alignment horizontal="left" vertical="center" wrapText="1"/>
      <protection locked="0"/>
    </xf>
    <xf numFmtId="0" fontId="3" fillId="2" borderId="0" xfId="0" applyFont="1" applyFill="1" applyAlignment="1" applyProtection="1">
      <alignment horizontal="right" vertical="center"/>
      <protection locked="0"/>
    </xf>
    <xf numFmtId="0" fontId="3"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0" fontId="2" fillId="0" borderId="1" xfId="0" applyFont="1" applyBorder="1" applyAlignment="1" applyProtection="1">
      <alignment horizontal="left" vertical="center" wrapText="1"/>
      <protection locked="0"/>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0" fillId="0" borderId="0" xfId="0" applyFont="1" applyFill="1" applyBorder="1"/>
    <xf numFmtId="0" fontId="2" fillId="0" borderId="0" xfId="0" applyFont="1" applyFill="1" applyBorder="1" applyAlignment="1" applyProtection="1">
      <alignment horizontal="right" vertical="center"/>
      <protection locked="0"/>
    </xf>
    <xf numFmtId="0" fontId="12"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left" vertical="center"/>
      <protection locked="0"/>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protection locked="0"/>
    </xf>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horizontal="left" vertical="center" wrapText="1"/>
      <protection locked="0"/>
    </xf>
    <xf numFmtId="0" fontId="13" fillId="0" borderId="0" xfId="0" applyFont="1" applyFill="1" applyBorder="1" applyAlignment="1">
      <alignment horizontal="left" vertical="center"/>
    </xf>
    <xf numFmtId="0" fontId="0" fillId="0" borderId="0" xfId="0" applyFont="1" applyFill="1" applyBorder="1" applyAlignment="1">
      <alignment horizontal="center" vertical="center"/>
    </xf>
    <xf numFmtId="0" fontId="3" fillId="0" borderId="0" xfId="0" applyFont="1" applyFill="1" applyBorder="1" applyAlignment="1">
      <alignment horizontal="right" vertical="center"/>
    </xf>
    <xf numFmtId="0" fontId="1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6" fillId="0" borderId="0" xfId="0" applyFont="1" applyFill="1" applyBorder="1" applyAlignment="1">
      <alignment wrapText="1"/>
    </xf>
    <xf numFmtId="0" fontId="3" fillId="0" borderId="0" xfId="0" applyFont="1" applyFill="1" applyBorder="1" applyAlignment="1">
      <alignment horizontal="right" wrapText="1"/>
    </xf>
    <xf numFmtId="0" fontId="2" fillId="0" borderId="0" xfId="0" applyFont="1" applyFill="1" applyBorder="1" applyAlignment="1" applyProtection="1">
      <alignment horizontal="right"/>
      <protection locked="0"/>
    </xf>
    <xf numFmtId="0" fontId="6" fillId="0" borderId="5"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applyProtection="1">
      <alignment horizontal="center" vertical="center"/>
      <protection locked="0"/>
    </xf>
    <xf numFmtId="178" fontId="7" fillId="0" borderId="1" xfId="0" applyNumberFormat="1" applyFont="1" applyFill="1" applyBorder="1" applyAlignment="1">
      <alignment horizontal="right" vertical="center"/>
    </xf>
    <xf numFmtId="0" fontId="2" fillId="0" borderId="10" xfId="0" applyFont="1" applyFill="1" applyBorder="1" applyAlignment="1">
      <alignment vertical="center" wrapText="1"/>
    </xf>
    <xf numFmtId="178" fontId="7" fillId="0" borderId="10" xfId="0" applyNumberFormat="1" applyFont="1" applyFill="1" applyBorder="1" applyAlignment="1">
      <alignment horizontal="right" vertical="center"/>
    </xf>
    <xf numFmtId="0" fontId="13" fillId="0" borderId="0" xfId="0" applyFont="1" applyAlignment="1">
      <alignment horizontal="left" vertical="center"/>
    </xf>
    <xf numFmtId="0" fontId="3" fillId="0" borderId="0" xfId="0" applyFont="1" applyAlignment="1">
      <alignment wrapText="1"/>
    </xf>
    <xf numFmtId="0" fontId="3"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12" fillId="0" borderId="0" xfId="0" applyFont="1" applyAlignment="1">
      <alignment horizontal="center" vertical="center" wrapText="1"/>
    </xf>
    <xf numFmtId="0" fontId="9" fillId="0" borderId="0" xfId="0" applyFont="1" applyAlignment="1" applyProtection="1">
      <alignment horizontal="center" vertical="center"/>
      <protection locked="0"/>
    </xf>
    <xf numFmtId="0" fontId="9" fillId="0" borderId="0" xfId="0" applyFont="1" applyAlignment="1">
      <alignment horizontal="center" vertical="center" wrapText="1"/>
    </xf>
    <xf numFmtId="0" fontId="9" fillId="0" borderId="0" xfId="0" applyFont="1" applyAlignment="1" applyProtection="1">
      <alignment horizontal="center" vertical="center" wrapText="1"/>
      <protection locked="0"/>
    </xf>
    <xf numFmtId="0" fontId="2" fillId="0" borderId="0" xfId="0" applyFont="1" applyAlignment="1">
      <alignment horizontal="left" vertical="center" wrapText="1"/>
    </xf>
    <xf numFmtId="0" fontId="6" fillId="0" borderId="0" xfId="0" applyFont="1" applyProtection="1">
      <protection locked="0"/>
    </xf>
    <xf numFmtId="0" fontId="6" fillId="0" borderId="0" xfId="0" applyFont="1" applyAlignment="1">
      <alignment wrapText="1"/>
    </xf>
    <xf numFmtId="0" fontId="2" fillId="0" borderId="0" xfId="0" applyFont="1" applyAlignment="1" applyProtection="1">
      <alignment horizontal="right" wrapText="1"/>
      <protection locked="0"/>
    </xf>
    <xf numFmtId="0" fontId="6" fillId="0" borderId="11" xfId="0" applyFont="1" applyBorder="1" applyAlignment="1" applyProtection="1">
      <alignment horizontal="center" vertical="center"/>
      <protection locked="0"/>
    </xf>
    <xf numFmtId="0" fontId="6"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2" xfId="0" applyFont="1" applyBorder="1" applyAlignment="1">
      <alignment horizontal="center" vertical="center" wrapText="1"/>
    </xf>
    <xf numFmtId="0" fontId="6" fillId="0" borderId="12" xfId="0" applyFont="1" applyBorder="1" applyAlignment="1" applyProtection="1">
      <alignment horizontal="center" vertical="center" wrapText="1"/>
      <protection locked="0"/>
    </xf>
    <xf numFmtId="0" fontId="6" fillId="0" borderId="13" xfId="0" applyFont="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3" xfId="0" applyFont="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4" xfId="0" applyFont="1" applyBorder="1" applyAlignment="1">
      <alignment horizontal="center" vertical="center" wrapText="1"/>
    </xf>
    <xf numFmtId="0" fontId="6" fillId="0" borderId="14" xfId="0" applyFont="1" applyBorder="1" applyAlignment="1" applyProtection="1">
      <alignment horizontal="center" vertical="center" wrapText="1"/>
      <protection locked="0"/>
    </xf>
    <xf numFmtId="0" fontId="2" fillId="0" borderId="7" xfId="0" applyFont="1" applyBorder="1" applyAlignment="1">
      <alignment horizontal="left" vertical="center" wrapText="1"/>
    </xf>
    <xf numFmtId="0" fontId="2" fillId="0" borderId="14" xfId="0" applyFont="1" applyBorder="1" applyAlignment="1" applyProtection="1">
      <alignment horizontal="left" vertical="center"/>
      <protection locked="0"/>
    </xf>
    <xf numFmtId="0" fontId="2" fillId="0" borderId="14" xfId="0" applyFont="1" applyBorder="1" applyAlignment="1">
      <alignment horizontal="left" vertical="center" wrapText="1"/>
    </xf>
    <xf numFmtId="0" fontId="2" fillId="0" borderId="15"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2" borderId="14" xfId="0" applyFont="1" applyFill="1" applyBorder="1" applyAlignment="1">
      <alignment horizontal="left" vertical="center"/>
    </xf>
    <xf numFmtId="0" fontId="2" fillId="0" borderId="0" xfId="0" applyFont="1" applyAlignment="1" applyProtection="1">
      <alignment horizontal="right" vertical="center"/>
      <protection locked="0"/>
    </xf>
    <xf numFmtId="0" fontId="2" fillId="0" borderId="0" xfId="0" applyFont="1" applyAlignment="1">
      <alignment horizontal="left" vertical="center"/>
    </xf>
    <xf numFmtId="0" fontId="2" fillId="0" borderId="0" xfId="0" applyFont="1" applyAlignment="1" applyProtection="1">
      <alignment horizontal="right"/>
      <protection locked="0"/>
    </xf>
    <xf numFmtId="0" fontId="2" fillId="0" borderId="0" xfId="0" applyFont="1" applyAlignment="1">
      <alignment horizontal="right"/>
    </xf>
    <xf numFmtId="180" fontId="7" fillId="0" borderId="1" xfId="56" applyFont="1" applyAlignment="1">
      <alignment horizontal="center" vertical="center"/>
    </xf>
    <xf numFmtId="180" fontId="7" fillId="0" borderId="1" xfId="0" applyNumberFormat="1" applyFont="1" applyBorder="1" applyAlignment="1">
      <alignment horizontal="center" vertical="center"/>
    </xf>
    <xf numFmtId="3" fontId="2" fillId="0" borderId="14" xfId="0" applyNumberFormat="1" applyFont="1" applyBorder="1" applyAlignment="1">
      <alignment horizontal="right" vertical="center"/>
    </xf>
    <xf numFmtId="0" fontId="2" fillId="2" borderId="14"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8" fontId="7" fillId="0" borderId="0" xfId="0" applyNumberFormat="1" applyFont="1" applyBorder="1" applyAlignment="1">
      <alignment horizontal="left" vertical="center"/>
    </xf>
    <xf numFmtId="0" fontId="14" fillId="0" borderId="0" xfId="0" applyFont="1" applyAlignment="1" applyProtection="1">
      <alignment horizontal="right"/>
      <protection locked="0"/>
    </xf>
    <xf numFmtId="49" fontId="14" fillId="0" borderId="0" xfId="0" applyNumberFormat="1" applyFont="1" applyProtection="1">
      <protection locked="0"/>
    </xf>
    <xf numFmtId="0" fontId="3" fillId="0" borderId="0" xfId="0" applyFont="1" applyAlignment="1">
      <alignment horizontal="right"/>
    </xf>
    <xf numFmtId="0" fontId="15" fillId="0" borderId="0" xfId="0" applyFont="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5" fillId="0" borderId="0" xfId="0" applyFont="1" applyAlignment="1">
      <alignment horizontal="center" vertical="center"/>
    </xf>
    <xf numFmtId="0" fontId="6" fillId="0" borderId="5" xfId="0" applyFont="1" applyBorder="1" applyAlignment="1" applyProtection="1">
      <alignment horizontal="center" vertical="center"/>
      <protection locked="0"/>
    </xf>
    <xf numFmtId="49" fontId="6" fillId="0" borderId="5" xfId="0" applyNumberFormat="1" applyFont="1" applyBorder="1" applyAlignment="1" applyProtection="1">
      <alignment horizontal="center" vertical="center" wrapText="1"/>
      <protection locked="0"/>
    </xf>
    <xf numFmtId="0" fontId="6" fillId="0" borderId="6" xfId="0" applyFont="1" applyBorder="1" applyAlignment="1" applyProtection="1">
      <alignment horizontal="center" vertical="center"/>
      <protection locked="0"/>
    </xf>
    <xf numFmtId="49" fontId="6" fillId="0" borderId="6" xfId="0"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2" fillId="0" borderId="0" xfId="0" applyFont="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49" fontId="7" fillId="0" borderId="1" xfId="53" applyFont="1" applyAlignment="1">
      <alignment horizontal="left" vertical="center" wrapText="1" indent="2"/>
    </xf>
    <xf numFmtId="0" fontId="3" fillId="0" borderId="0" xfId="0" applyFont="1" applyAlignment="1">
      <alignment vertical="top"/>
    </xf>
    <xf numFmtId="0" fontId="2" fillId="0" borderId="0" xfId="0" applyFont="1" applyAlignment="1">
      <alignment horizontal="right" vertical="center"/>
    </xf>
    <xf numFmtId="0" fontId="6" fillId="2" borderId="5" xfId="0" applyFont="1" applyFill="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5" xfId="0" applyFont="1" applyBorder="1" applyAlignment="1" applyProtection="1">
      <alignment horizontal="center" vertical="center" wrapText="1"/>
      <protection locked="0"/>
    </xf>
    <xf numFmtId="0" fontId="6" fillId="0" borderId="14" xfId="0" applyFont="1" applyBorder="1" applyAlignment="1">
      <alignment horizontal="center"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0" xfId="0" applyFont="1" applyAlignment="1" applyProtection="1">
      <alignment vertical="top"/>
      <protection locked="0"/>
    </xf>
    <xf numFmtId="49" fontId="3" fillId="0" borderId="0" xfId="0" applyNumberFormat="1" applyFont="1" applyProtection="1">
      <protection locked="0"/>
    </xf>
    <xf numFmtId="0" fontId="6" fillId="0" borderId="0" xfId="0" applyFont="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4"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16" fillId="0" borderId="0" xfId="0" applyFont="1" applyAlignment="1">
      <alignment horizontal="right"/>
    </xf>
    <xf numFmtId="0" fontId="17" fillId="0" borderId="0" xfId="0" applyFont="1" applyAlignment="1">
      <alignment horizontal="center" vertical="center"/>
    </xf>
    <xf numFmtId="0" fontId="3" fillId="2" borderId="0" xfId="0" applyFont="1" applyFill="1" applyAlignment="1" applyProtection="1">
      <alignment horizontal="left" vertical="center" wrapText="1"/>
      <protection locked="0"/>
    </xf>
    <xf numFmtId="0" fontId="18" fillId="0" borderId="0" xfId="0" applyFont="1" applyAlignment="1">
      <alignment horizontal="right"/>
    </xf>
    <xf numFmtId="0" fontId="10" fillId="2" borderId="1" xfId="0" applyFont="1" applyFill="1" applyBorder="1" applyAlignment="1" applyProtection="1">
      <alignment vertical="top" wrapText="1"/>
      <protection locked="0"/>
    </xf>
    <xf numFmtId="4" fontId="2" fillId="2" borderId="1" xfId="0" applyNumberFormat="1" applyFont="1" applyFill="1" applyBorder="1" applyAlignment="1">
      <alignment horizontal="right" vertical="top"/>
    </xf>
    <xf numFmtId="0" fontId="3" fillId="0" borderId="0" xfId="0" applyFont="1" applyAlignment="1">
      <alignment horizontal="right" vertical="center"/>
    </xf>
    <xf numFmtId="49" fontId="6"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4" fontId="2" fillId="0" borderId="1" xfId="0" applyNumberFormat="1" applyFont="1" applyFill="1" applyBorder="1" applyAlignment="1" applyProtection="1">
      <alignment horizontal="right" vertical="center" wrapText="1"/>
      <protection locked="0"/>
    </xf>
    <xf numFmtId="4" fontId="2" fillId="0" borderId="1" xfId="0" applyNumberFormat="1" applyFont="1" applyBorder="1" applyAlignment="1">
      <alignment horizontal="right" vertical="center" wrapText="1"/>
    </xf>
    <xf numFmtId="0" fontId="2" fillId="0" borderId="1" xfId="0" applyFont="1" applyBorder="1" applyAlignment="1">
      <alignment horizontal="left" vertical="center" wrapText="1" indent="2"/>
    </xf>
    <xf numFmtId="4" fontId="2" fillId="0" borderId="1" xfId="0" applyNumberFormat="1" applyFont="1" applyBorder="1" applyAlignment="1" applyProtection="1">
      <alignment horizontal="right" vertical="center" wrapText="1"/>
      <protection locked="0"/>
    </xf>
    <xf numFmtId="0" fontId="2" fillId="0" borderId="0" xfId="0" applyFont="1" applyAlignment="1" applyProtection="1">
      <alignment horizontal="left" vertical="center" wrapText="1"/>
      <protection locked="0"/>
    </xf>
    <xf numFmtId="0" fontId="10" fillId="2" borderId="0" xfId="0" applyFont="1" applyFill="1" applyAlignment="1">
      <alignment horizontal="left" vertical="center"/>
    </xf>
    <xf numFmtId="0" fontId="10"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lignment horizontal="right" vertical="center"/>
    </xf>
    <xf numFmtId="0" fontId="2" fillId="0" borderId="1" xfId="0" applyFont="1" applyBorder="1" applyAlignment="1">
      <alignment horizontal="right" vertical="center"/>
    </xf>
    <xf numFmtId="0" fontId="19" fillId="0" borderId="1" xfId="0" applyFont="1" applyBorder="1" applyAlignment="1" applyProtection="1">
      <alignment horizontal="center" vertical="center" wrapText="1"/>
      <protection locked="0"/>
    </xf>
    <xf numFmtId="4" fontId="19" fillId="0" borderId="1" xfId="0" applyNumberFormat="1" applyFont="1" applyBorder="1" applyAlignment="1" applyProtection="1">
      <alignment horizontal="right"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0" xfId="0" applyFont="1" applyFill="1" applyBorder="1" applyAlignment="1" applyProtection="1">
      <alignment horizontal="right" vertical="center" wrapText="1"/>
      <protection locked="0"/>
    </xf>
    <xf numFmtId="0" fontId="0" fillId="0" borderId="0" xfId="0" applyBorder="1"/>
    <xf numFmtId="0" fontId="11" fillId="2" borderId="0" xfId="0" applyFont="1" applyFill="1" applyBorder="1" applyAlignment="1" applyProtection="1">
      <alignment horizontal="center" vertical="center" wrapText="1"/>
      <protection locked="0"/>
    </xf>
    <xf numFmtId="0" fontId="3" fillId="2" borderId="0" xfId="0" applyFont="1" applyFill="1" applyBorder="1" applyAlignment="1" applyProtection="1">
      <alignment horizontal="left" vertical="center" wrapText="1"/>
      <protection locked="0"/>
    </xf>
    <xf numFmtId="0" fontId="0" fillId="0" borderId="0" xfId="0" applyBorder="1" applyAlignment="1">
      <alignment horizontal="left" vertical="center"/>
    </xf>
    <xf numFmtId="0" fontId="3" fillId="2" borderId="0" xfId="0" applyFont="1" applyFill="1" applyBorder="1" applyAlignment="1" applyProtection="1">
      <alignment horizontal="right" vertical="center" wrapText="1"/>
      <protection locked="0"/>
    </xf>
    <xf numFmtId="0" fontId="0" fillId="0" borderId="0" xfId="0" applyBorder="1" applyAlignment="1">
      <alignment horizontal="right" vertical="center"/>
    </xf>
    <xf numFmtId="0" fontId="20" fillId="0" borderId="0" xfId="0" applyFont="1" applyBorder="1" applyAlignment="1">
      <alignment horizontal="right" vertical="center"/>
    </xf>
    <xf numFmtId="0" fontId="2" fillId="2" borderId="1" xfId="0" applyFont="1" applyFill="1" applyBorder="1" applyAlignment="1" applyProtection="1">
      <alignment horizontal="right" vertical="center"/>
      <protection locked="0"/>
    </xf>
    <xf numFmtId="0" fontId="2"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indent="1"/>
      <protection locked="0"/>
    </xf>
    <xf numFmtId="49" fontId="7" fillId="0" borderId="1" xfId="53" applyFont="1" applyAlignment="1">
      <alignment horizontal="center" vertical="center" wrapText="1"/>
    </xf>
    <xf numFmtId="0" fontId="20" fillId="0" borderId="1" xfId="0" applyFont="1" applyBorder="1" applyAlignment="1" applyProtection="1">
      <alignment horizontal="center" vertical="center" wrapText="1"/>
      <protection locked="0"/>
    </xf>
    <xf numFmtId="0" fontId="20" fillId="0" borderId="1" xfId="0" applyFont="1" applyBorder="1" applyAlignment="1" applyProtection="1">
      <alignment vertical="top" wrapText="1"/>
      <protection locked="0"/>
    </xf>
    <xf numFmtId="0" fontId="2" fillId="0" borderId="1" xfId="0" applyFont="1" applyBorder="1" applyAlignment="1" applyProtection="1">
      <alignment vertical="center"/>
      <protection locked="0"/>
    </xf>
    <xf numFmtId="0" fontId="2" fillId="2" borderId="0" xfId="0" applyFont="1" applyFill="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4" workbookViewId="0">
      <selection activeCell="F3" sqref="F3"/>
    </sheetView>
  </sheetViews>
  <sheetFormatPr defaultColWidth="8.575" defaultRowHeight="12.75" customHeight="1" outlineLevelCol="3"/>
  <cols>
    <col min="1" max="4" width="41" customWidth="1"/>
  </cols>
  <sheetData>
    <row r="1" ht="15" customHeight="1" spans="1:4">
      <c r="A1" s="82"/>
      <c r="B1" s="82"/>
      <c r="C1" s="82"/>
      <c r="D1" s="83" t="s">
        <v>0</v>
      </c>
    </row>
    <row r="2" ht="41.25" customHeight="1" spans="1:4">
      <c r="A2" s="77" t="str">
        <f>"2026"&amp;"年部门财务收支预算总表"</f>
        <v>2026年部门财务收支预算总表</v>
      </c>
    </row>
    <row r="3" ht="17.25" customHeight="1" spans="1:4">
      <c r="A3" s="80" t="str">
        <f>"单位名称："&amp;"昆明市晋宁区林业和草原局"</f>
        <v>单位名称：昆明市晋宁区林业和草原局</v>
      </c>
      <c r="B3" s="233"/>
      <c r="D3" s="200" t="s">
        <v>1</v>
      </c>
    </row>
    <row r="4" ht="23.25" customHeight="1" spans="1:4">
      <c r="A4" s="255" t="s">
        <v>2</v>
      </c>
      <c r="B4" s="256"/>
      <c r="C4" s="255" t="s">
        <v>3</v>
      </c>
      <c r="D4" s="256"/>
    </row>
    <row r="5" ht="24" customHeight="1" spans="1:4">
      <c r="A5" s="255" t="s">
        <v>4</v>
      </c>
      <c r="B5" s="255" t="s">
        <v>5</v>
      </c>
      <c r="C5" s="255" t="s">
        <v>6</v>
      </c>
      <c r="D5" s="255" t="s">
        <v>5</v>
      </c>
    </row>
    <row r="6" ht="17.25" customHeight="1" spans="1:4">
      <c r="A6" s="235" t="s">
        <v>7</v>
      </c>
      <c r="B6" s="61">
        <v>19657060.16</v>
      </c>
      <c r="C6" s="235" t="s">
        <v>8</v>
      </c>
      <c r="D6" s="61"/>
    </row>
    <row r="7" ht="17.25" customHeight="1" spans="1:4">
      <c r="A7" s="235" t="s">
        <v>9</v>
      </c>
      <c r="B7" s="61"/>
      <c r="C7" s="235" t="s">
        <v>10</v>
      </c>
      <c r="D7" s="61"/>
    </row>
    <row r="8" ht="17.25" customHeight="1" spans="1:4">
      <c r="A8" s="235" t="s">
        <v>11</v>
      </c>
      <c r="B8" s="61"/>
      <c r="C8" s="257" t="s">
        <v>12</v>
      </c>
      <c r="D8" s="61"/>
    </row>
    <row r="9" ht="17.25" customHeight="1" spans="1:4">
      <c r="A9" s="235" t="s">
        <v>13</v>
      </c>
      <c r="B9" s="61"/>
      <c r="C9" s="257" t="s">
        <v>14</v>
      </c>
      <c r="D9" s="61"/>
    </row>
    <row r="10" ht="17.25" customHeight="1" spans="1:4">
      <c r="A10" s="235" t="s">
        <v>15</v>
      </c>
      <c r="B10" s="61">
        <v>7412373.56</v>
      </c>
      <c r="C10" s="257" t="s">
        <v>16</v>
      </c>
      <c r="D10" s="61"/>
    </row>
    <row r="11" ht="17.25" customHeight="1" spans="1:4">
      <c r="A11" s="235" t="s">
        <v>17</v>
      </c>
      <c r="B11" s="61"/>
      <c r="C11" s="257" t="s">
        <v>18</v>
      </c>
      <c r="D11" s="61"/>
    </row>
    <row r="12" ht="17.25" customHeight="1" spans="1:4">
      <c r="A12" s="235" t="s">
        <v>19</v>
      </c>
      <c r="B12" s="61"/>
      <c r="C12" s="91" t="s">
        <v>20</v>
      </c>
      <c r="D12" s="61"/>
    </row>
    <row r="13" ht="17.25" customHeight="1" spans="1:4">
      <c r="A13" s="235" t="s">
        <v>21</v>
      </c>
      <c r="B13" s="61"/>
      <c r="C13" s="91" t="s">
        <v>22</v>
      </c>
      <c r="D13" s="61">
        <v>2382919.92</v>
      </c>
    </row>
    <row r="14" ht="17.25" customHeight="1" spans="1:4">
      <c r="A14" s="235" t="s">
        <v>23</v>
      </c>
      <c r="B14" s="61"/>
      <c r="C14" s="91" t="s">
        <v>24</v>
      </c>
      <c r="D14" s="61">
        <v>1081138.3</v>
      </c>
    </row>
    <row r="15" ht="17.25" customHeight="1" spans="1:4">
      <c r="A15" s="235" t="s">
        <v>25</v>
      </c>
      <c r="B15" s="63">
        <v>7412373.56</v>
      </c>
      <c r="C15" s="91" t="s">
        <v>26</v>
      </c>
      <c r="D15" s="61"/>
    </row>
    <row r="16" ht="17.25" customHeight="1" spans="1:4">
      <c r="A16" s="30"/>
      <c r="B16" s="61"/>
      <c r="C16" s="91" t="s">
        <v>27</v>
      </c>
      <c r="D16" s="61"/>
    </row>
    <row r="17" ht="17.25" customHeight="1" spans="1:4">
      <c r="A17" s="236"/>
      <c r="B17" s="61"/>
      <c r="C17" s="91" t="s">
        <v>28</v>
      </c>
      <c r="D17" s="61">
        <v>22538272.14</v>
      </c>
    </row>
    <row r="18" ht="17.25" customHeight="1" spans="1:4">
      <c r="A18" s="236"/>
      <c r="B18" s="61"/>
      <c r="C18" s="91" t="s">
        <v>29</v>
      </c>
      <c r="D18" s="61"/>
    </row>
    <row r="19" ht="17.25" customHeight="1" spans="1:4">
      <c r="A19" s="236"/>
      <c r="B19" s="61"/>
      <c r="C19" s="91" t="s">
        <v>30</v>
      </c>
      <c r="D19" s="61"/>
    </row>
    <row r="20" ht="17.25" customHeight="1" spans="1:4">
      <c r="A20" s="236"/>
      <c r="B20" s="61"/>
      <c r="C20" s="91" t="s">
        <v>31</v>
      </c>
      <c r="D20" s="61"/>
    </row>
    <row r="21" ht="17.25" customHeight="1" spans="1:4">
      <c r="A21" s="236"/>
      <c r="B21" s="61"/>
      <c r="C21" s="91" t="s">
        <v>32</v>
      </c>
      <c r="D21" s="61"/>
    </row>
    <row r="22" ht="17.25" customHeight="1" spans="1:4">
      <c r="A22" s="236"/>
      <c r="B22" s="61"/>
      <c r="C22" s="91" t="s">
        <v>33</v>
      </c>
      <c r="D22" s="61"/>
    </row>
    <row r="23" ht="17.25" customHeight="1" spans="1:4">
      <c r="A23" s="236"/>
      <c r="B23" s="61"/>
      <c r="C23" s="91" t="s">
        <v>34</v>
      </c>
      <c r="D23" s="61"/>
    </row>
    <row r="24" ht="17.25" customHeight="1" spans="1:4">
      <c r="A24" s="236"/>
      <c r="B24" s="61"/>
      <c r="C24" s="91" t="s">
        <v>35</v>
      </c>
      <c r="D24" s="61">
        <v>1067103.36</v>
      </c>
    </row>
    <row r="25" ht="17.25" customHeight="1" spans="1:4">
      <c r="A25" s="236"/>
      <c r="B25" s="61"/>
      <c r="C25" s="91" t="s">
        <v>36</v>
      </c>
      <c r="D25" s="61"/>
    </row>
    <row r="26" ht="17.25" customHeight="1" spans="1:4">
      <c r="A26" s="236"/>
      <c r="B26" s="61"/>
      <c r="C26" s="30" t="s">
        <v>37</v>
      </c>
      <c r="D26" s="61"/>
    </row>
    <row r="27" ht="17.25" customHeight="1" spans="1:4">
      <c r="A27" s="236"/>
      <c r="B27" s="61"/>
      <c r="C27" s="91" t="s">
        <v>38</v>
      </c>
      <c r="D27" s="61"/>
    </row>
    <row r="28" ht="16.5" customHeight="1" spans="1:4">
      <c r="A28" s="236"/>
      <c r="B28" s="61"/>
      <c r="C28" s="91" t="s">
        <v>39</v>
      </c>
      <c r="D28" s="61"/>
    </row>
    <row r="29" ht="16.5" customHeight="1" spans="1:4">
      <c r="A29" s="236"/>
      <c r="B29" s="61"/>
      <c r="C29" s="30" t="s">
        <v>40</v>
      </c>
      <c r="D29" s="61"/>
    </row>
    <row r="30" ht="17.25" customHeight="1" spans="1:4">
      <c r="A30" s="236"/>
      <c r="B30" s="61"/>
      <c r="C30" s="30" t="s">
        <v>41</v>
      </c>
      <c r="D30" s="61"/>
    </row>
    <row r="31" ht="17.25" customHeight="1" spans="1:4">
      <c r="A31" s="236"/>
      <c r="B31" s="61"/>
      <c r="C31" s="91" t="s">
        <v>42</v>
      </c>
      <c r="D31" s="61"/>
    </row>
    <row r="32" ht="16.5" customHeight="1" spans="1:4">
      <c r="A32" s="236" t="s">
        <v>43</v>
      </c>
      <c r="B32" s="61">
        <v>27069433.72</v>
      </c>
      <c r="C32" s="236" t="s">
        <v>44</v>
      </c>
      <c r="D32" s="61">
        <v>27069433.72</v>
      </c>
    </row>
    <row r="33" ht="16.5" customHeight="1" spans="1:4">
      <c r="A33" s="30" t="s">
        <v>45</v>
      </c>
      <c r="B33" s="61"/>
      <c r="C33" s="30" t="s">
        <v>46</v>
      </c>
      <c r="D33" s="61"/>
    </row>
    <row r="34" ht="16.5" customHeight="1" spans="1:4">
      <c r="A34" s="91" t="s">
        <v>47</v>
      </c>
      <c r="B34" s="63"/>
      <c r="C34" s="91" t="s">
        <v>47</v>
      </c>
      <c r="D34" s="63"/>
    </row>
    <row r="35" ht="16.5" customHeight="1" spans="1:4">
      <c r="A35" s="91" t="s">
        <v>48</v>
      </c>
      <c r="B35" s="63"/>
      <c r="C35" s="91" t="s">
        <v>49</v>
      </c>
      <c r="D35" s="63"/>
    </row>
    <row r="36" ht="16.5" customHeight="1" spans="1:4">
      <c r="A36" s="239" t="s">
        <v>50</v>
      </c>
      <c r="B36" s="61">
        <v>27069433.72</v>
      </c>
      <c r="C36" s="239" t="s">
        <v>51</v>
      </c>
      <c r="D36" s="61">
        <v>27069433.72</v>
      </c>
    </row>
  </sheetData>
  <mergeCells count="4">
    <mergeCell ref="A2:D2"/>
    <mergeCell ref="A3:B3"/>
    <mergeCell ref="A4:B4"/>
    <mergeCell ref="C4:D4"/>
  </mergeCells>
  <printOptions horizontalCentered="1"/>
  <pageMargins left="0" right="0" top="1" bottom="1" header="0.5" footer="0.5"/>
  <pageSetup paperSize="9" scale="6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D24" sqref="D2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79">
        <v>1</v>
      </c>
      <c r="B1" s="180">
        <v>0</v>
      </c>
      <c r="C1" s="179">
        <v>1</v>
      </c>
      <c r="D1" s="181"/>
      <c r="E1" s="181"/>
      <c r="F1" s="170" t="s">
        <v>463</v>
      </c>
    </row>
    <row r="2" ht="42" customHeight="1" spans="1:6">
      <c r="A2" s="182" t="str">
        <f>"2026"&amp;"年部门政府性基金预算支出预算表"</f>
        <v>2026年部门政府性基金预算支出预算表</v>
      </c>
      <c r="B2" s="182" t="s">
        <v>464</v>
      </c>
      <c r="C2" s="183"/>
      <c r="D2" s="184"/>
      <c r="E2" s="184"/>
      <c r="F2" s="184"/>
    </row>
    <row r="3" ht="13.5" customHeight="1" spans="1:6">
      <c r="A3" s="47" t="str">
        <f>"单位名称："&amp;"昆明市晋宁区林业和草原局"</f>
        <v>单位名称：昆明市晋宁区林业和草原局</v>
      </c>
      <c r="B3" s="47" t="s">
        <v>465</v>
      </c>
      <c r="C3" s="179"/>
      <c r="D3" s="181"/>
      <c r="E3" s="181"/>
      <c r="F3" s="170" t="s">
        <v>1</v>
      </c>
    </row>
    <row r="4" ht="19.5" customHeight="1" spans="1:6">
      <c r="A4" s="185" t="s">
        <v>197</v>
      </c>
      <c r="B4" s="186" t="s">
        <v>72</v>
      </c>
      <c r="C4" s="185" t="s">
        <v>73</v>
      </c>
      <c r="D4" s="17" t="s">
        <v>466</v>
      </c>
      <c r="E4" s="18"/>
      <c r="F4" s="19"/>
    </row>
    <row r="5" ht="18.75" customHeight="1" spans="1:6">
      <c r="A5" s="187"/>
      <c r="B5" s="188"/>
      <c r="C5" s="187"/>
      <c r="D5" s="55" t="s">
        <v>55</v>
      </c>
      <c r="E5" s="17" t="s">
        <v>75</v>
      </c>
      <c r="F5" s="55" t="s">
        <v>76</v>
      </c>
    </row>
    <row r="6" ht="18.75" customHeight="1" spans="1:6">
      <c r="A6" s="189">
        <v>1</v>
      </c>
      <c r="B6" s="190" t="s">
        <v>83</v>
      </c>
      <c r="C6" s="189">
        <v>3</v>
      </c>
      <c r="D6" s="21">
        <v>4</v>
      </c>
      <c r="E6" s="21">
        <v>5</v>
      </c>
      <c r="F6" s="21">
        <v>6</v>
      </c>
    </row>
    <row r="7" ht="21" customHeight="1" spans="1:6">
      <c r="A7" s="42"/>
      <c r="B7" s="42"/>
      <c r="C7" s="42"/>
      <c r="D7" s="61"/>
      <c r="E7" s="61"/>
      <c r="F7" s="61"/>
    </row>
    <row r="8" ht="21" customHeight="1" spans="1:6">
      <c r="A8" s="42"/>
      <c r="B8" s="42"/>
      <c r="C8" s="42"/>
      <c r="D8" s="61"/>
      <c r="E8" s="61"/>
      <c r="F8" s="61"/>
    </row>
    <row r="9" ht="18.75" customHeight="1" spans="1:6">
      <c r="A9" s="191" t="s">
        <v>187</v>
      </c>
      <c r="B9" s="191" t="s">
        <v>187</v>
      </c>
      <c r="C9" s="192" t="s">
        <v>187</v>
      </c>
      <c r="D9" s="61"/>
      <c r="E9" s="61"/>
      <c r="F9" s="61"/>
    </row>
    <row r="10" ht="24" customHeight="1" spans="1:6">
      <c r="A10" s="73" t="s">
        <v>467</v>
      </c>
      <c r="B10" s="73"/>
      <c r="C10" s="73"/>
    </row>
  </sheetData>
  <mergeCells count="7">
    <mergeCell ref="A2:F2"/>
    <mergeCell ref="A3:C3"/>
    <mergeCell ref="D4:F4"/>
    <mergeCell ref="A9:C9"/>
    <mergeCell ref="A4:A5"/>
    <mergeCell ref="B4:B5"/>
    <mergeCell ref="C4:C5"/>
  </mergeCells>
  <printOptions horizontalCentered="1"/>
  <pageMargins left="0" right="0" top="1" bottom="1" header="0.5" footer="0.5"/>
  <pageSetup paperSize="9" scale="69"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3"/>
  <sheetViews>
    <sheetView showZeros="0" workbookViewId="0">
      <selection activeCell="I8" sqref="I8:I10"/>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134"/>
      <c r="C1" s="134"/>
      <c r="R1" s="167"/>
      <c r="S1" s="167" t="s">
        <v>468</v>
      </c>
    </row>
    <row r="2" ht="41.25" customHeight="1" spans="1:19">
      <c r="A2" s="137" t="str">
        <f>"2026"&amp;"年部门政府采购预算表"</f>
        <v>2026年部门政府采购预算表</v>
      </c>
      <c r="B2" s="138"/>
      <c r="C2" s="138"/>
      <c r="D2" s="46"/>
      <c r="E2" s="46"/>
      <c r="F2" s="46"/>
      <c r="G2" s="46"/>
      <c r="H2" s="46"/>
      <c r="I2" s="46"/>
      <c r="J2" s="46"/>
      <c r="K2" s="46"/>
      <c r="L2" s="46"/>
      <c r="M2" s="138"/>
      <c r="N2" s="46"/>
      <c r="O2" s="46"/>
      <c r="P2" s="138"/>
      <c r="Q2" s="46"/>
      <c r="R2" s="138"/>
      <c r="S2" s="138"/>
    </row>
    <row r="3" ht="18.75" customHeight="1" spans="1:19">
      <c r="A3" s="168" t="str">
        <f>"单位名称："&amp;"昆明市晋宁区林业和草原局"</f>
        <v>单位名称：昆明市晋宁区林业和草原局</v>
      </c>
      <c r="B3" s="142"/>
      <c r="C3" s="142"/>
      <c r="D3" s="49"/>
      <c r="E3" s="49"/>
      <c r="F3" s="49"/>
      <c r="G3" s="49"/>
      <c r="H3" s="49"/>
      <c r="I3" s="49"/>
      <c r="J3" s="49"/>
      <c r="K3" s="49"/>
      <c r="L3" s="49"/>
      <c r="R3" s="169"/>
      <c r="S3" s="170" t="s">
        <v>1</v>
      </c>
    </row>
    <row r="4" ht="15.75" customHeight="1" spans="1:19">
      <c r="A4" s="52" t="s">
        <v>196</v>
      </c>
      <c r="B4" s="145" t="s">
        <v>197</v>
      </c>
      <c r="C4" s="145" t="s">
        <v>469</v>
      </c>
      <c r="D4" s="146" t="s">
        <v>470</v>
      </c>
      <c r="E4" s="146" t="s">
        <v>471</v>
      </c>
      <c r="F4" s="146" t="s">
        <v>472</v>
      </c>
      <c r="G4" s="146" t="s">
        <v>473</v>
      </c>
      <c r="H4" s="146" t="s">
        <v>474</v>
      </c>
      <c r="I4" s="147" t="s">
        <v>204</v>
      </c>
      <c r="J4" s="147"/>
      <c r="K4" s="147"/>
      <c r="L4" s="147"/>
      <c r="M4" s="148"/>
      <c r="N4" s="147"/>
      <c r="O4" s="147"/>
      <c r="P4" s="149"/>
      <c r="Q4" s="147"/>
      <c r="R4" s="148"/>
      <c r="S4" s="150"/>
    </row>
    <row r="5" ht="17.25" customHeight="1" spans="1:19">
      <c r="A5" s="54"/>
      <c r="B5" s="151"/>
      <c r="C5" s="151"/>
      <c r="D5" s="152"/>
      <c r="E5" s="152"/>
      <c r="F5" s="152"/>
      <c r="G5" s="152"/>
      <c r="H5" s="152"/>
      <c r="I5" s="152" t="s">
        <v>55</v>
      </c>
      <c r="J5" s="152" t="s">
        <v>58</v>
      </c>
      <c r="K5" s="152" t="s">
        <v>475</v>
      </c>
      <c r="L5" s="152" t="s">
        <v>476</v>
      </c>
      <c r="M5" s="153" t="s">
        <v>477</v>
      </c>
      <c r="N5" s="154" t="s">
        <v>478</v>
      </c>
      <c r="O5" s="154"/>
      <c r="P5" s="155"/>
      <c r="Q5" s="154"/>
      <c r="R5" s="156"/>
      <c r="S5" s="157"/>
    </row>
    <row r="6" ht="54" customHeight="1" spans="1:19">
      <c r="A6" s="57"/>
      <c r="B6" s="157"/>
      <c r="C6" s="157"/>
      <c r="D6" s="158"/>
      <c r="E6" s="158"/>
      <c r="F6" s="158"/>
      <c r="G6" s="158"/>
      <c r="H6" s="158"/>
      <c r="I6" s="158"/>
      <c r="J6" s="158" t="s">
        <v>57</v>
      </c>
      <c r="K6" s="158"/>
      <c r="L6" s="158"/>
      <c r="M6" s="159"/>
      <c r="N6" s="158" t="s">
        <v>57</v>
      </c>
      <c r="O6" s="158" t="s">
        <v>63</v>
      </c>
      <c r="P6" s="157" t="s">
        <v>64</v>
      </c>
      <c r="Q6" s="158" t="s">
        <v>65</v>
      </c>
      <c r="R6" s="159" t="s">
        <v>66</v>
      </c>
      <c r="S6" s="157" t="s">
        <v>67</v>
      </c>
    </row>
    <row r="7" ht="18" customHeight="1" spans="1:19">
      <c r="A7" s="171">
        <v>1</v>
      </c>
      <c r="B7" s="171" t="s">
        <v>83</v>
      </c>
      <c r="C7" s="172">
        <v>3</v>
      </c>
      <c r="D7" s="172">
        <v>4</v>
      </c>
      <c r="E7" s="171">
        <v>5</v>
      </c>
      <c r="F7" s="171">
        <v>6</v>
      </c>
      <c r="G7" s="171">
        <v>7</v>
      </c>
      <c r="H7" s="171">
        <v>8</v>
      </c>
      <c r="I7" s="171">
        <v>9</v>
      </c>
      <c r="J7" s="171">
        <v>10</v>
      </c>
      <c r="K7" s="171">
        <v>11</v>
      </c>
      <c r="L7" s="171">
        <v>12</v>
      </c>
      <c r="M7" s="171">
        <v>13</v>
      </c>
      <c r="N7" s="171">
        <v>14</v>
      </c>
      <c r="O7" s="171">
        <v>15</v>
      </c>
      <c r="P7" s="171">
        <v>16</v>
      </c>
      <c r="Q7" s="171">
        <v>17</v>
      </c>
      <c r="R7" s="171">
        <v>18</v>
      </c>
      <c r="S7" s="171">
        <v>19</v>
      </c>
    </row>
    <row r="8" ht="21" customHeight="1" spans="1:19">
      <c r="A8" s="160" t="s">
        <v>69</v>
      </c>
      <c r="B8" s="161" t="s">
        <v>69</v>
      </c>
      <c r="C8" s="161" t="s">
        <v>241</v>
      </c>
      <c r="D8" s="162" t="s">
        <v>479</v>
      </c>
      <c r="E8" s="162" t="s">
        <v>480</v>
      </c>
      <c r="F8" s="162" t="s">
        <v>337</v>
      </c>
      <c r="G8" s="173">
        <v>1</v>
      </c>
      <c r="H8" s="61"/>
      <c r="I8" s="61">
        <v>40000</v>
      </c>
      <c r="J8" s="61">
        <v>40000</v>
      </c>
      <c r="K8" s="61"/>
      <c r="L8" s="61"/>
      <c r="M8" s="61"/>
      <c r="N8" s="61"/>
      <c r="O8" s="61"/>
      <c r="P8" s="63"/>
      <c r="Q8" s="63"/>
      <c r="R8" s="61"/>
      <c r="S8" s="61"/>
    </row>
    <row r="9" ht="21" customHeight="1" spans="1:19">
      <c r="A9" s="160" t="s">
        <v>69</v>
      </c>
      <c r="B9" s="161" t="s">
        <v>69</v>
      </c>
      <c r="C9" s="161" t="s">
        <v>241</v>
      </c>
      <c r="D9" s="162" t="s">
        <v>481</v>
      </c>
      <c r="E9" s="162" t="s">
        <v>482</v>
      </c>
      <c r="F9" s="162" t="s">
        <v>337</v>
      </c>
      <c r="G9" s="173">
        <v>1</v>
      </c>
      <c r="H9" s="61"/>
      <c r="I9" s="61">
        <v>50000</v>
      </c>
      <c r="J9" s="61">
        <v>50000</v>
      </c>
      <c r="K9" s="61"/>
      <c r="L9" s="61"/>
      <c r="M9" s="61"/>
      <c r="N9" s="61"/>
      <c r="O9" s="61"/>
      <c r="P9" s="63"/>
      <c r="Q9" s="63"/>
      <c r="R9" s="61"/>
      <c r="S9" s="61"/>
    </row>
    <row r="10" ht="21" customHeight="1" spans="1:19">
      <c r="A10" s="160" t="s">
        <v>69</v>
      </c>
      <c r="B10" s="161" t="s">
        <v>69</v>
      </c>
      <c r="C10" s="161" t="s">
        <v>241</v>
      </c>
      <c r="D10" s="162" t="s">
        <v>483</v>
      </c>
      <c r="E10" s="162" t="s">
        <v>484</v>
      </c>
      <c r="F10" s="162" t="s">
        <v>337</v>
      </c>
      <c r="G10" s="173">
        <v>1</v>
      </c>
      <c r="H10" s="61"/>
      <c r="I10" s="61">
        <v>13000</v>
      </c>
      <c r="J10" s="61">
        <v>13000</v>
      </c>
      <c r="K10" s="61"/>
      <c r="L10" s="61"/>
      <c r="M10" s="61"/>
      <c r="N10" s="61"/>
      <c r="O10" s="61"/>
      <c r="P10" s="63"/>
      <c r="Q10" s="63"/>
      <c r="R10" s="61"/>
      <c r="S10" s="61"/>
    </row>
    <row r="11" ht="21" customHeight="1" spans="1:19">
      <c r="A11" s="160" t="s">
        <v>69</v>
      </c>
      <c r="B11" s="161" t="s">
        <v>69</v>
      </c>
      <c r="C11" s="161" t="s">
        <v>254</v>
      </c>
      <c r="D11" s="162" t="s">
        <v>485</v>
      </c>
      <c r="E11" s="162" t="s">
        <v>486</v>
      </c>
      <c r="F11" s="162" t="s">
        <v>337</v>
      </c>
      <c r="G11" s="173">
        <v>1</v>
      </c>
      <c r="H11" s="61"/>
      <c r="I11" s="61">
        <v>20000</v>
      </c>
      <c r="J11" s="61">
        <v>20000</v>
      </c>
      <c r="K11" s="61"/>
      <c r="L11" s="61"/>
      <c r="M11" s="61"/>
      <c r="N11" s="61"/>
      <c r="O11" s="61"/>
      <c r="P11" s="63"/>
      <c r="Q11" s="63"/>
      <c r="R11" s="61"/>
      <c r="S11" s="61"/>
    </row>
    <row r="12" ht="21" customHeight="1" spans="1:19">
      <c r="A12" s="163" t="s">
        <v>187</v>
      </c>
      <c r="B12" s="164"/>
      <c r="C12" s="164"/>
      <c r="D12" s="165"/>
      <c r="E12" s="165"/>
      <c r="F12" s="165"/>
      <c r="G12" s="174"/>
      <c r="H12" s="61"/>
      <c r="I12" s="61">
        <v>123000</v>
      </c>
      <c r="J12" s="61">
        <v>123000</v>
      </c>
      <c r="K12" s="61"/>
      <c r="L12" s="61"/>
      <c r="M12" s="61"/>
      <c r="N12" s="61"/>
      <c r="O12" s="61"/>
      <c r="P12" s="63"/>
      <c r="Q12" s="63"/>
      <c r="R12" s="61"/>
      <c r="S12" s="61"/>
    </row>
    <row r="13" ht="21" customHeight="1" spans="1:19">
      <c r="A13" s="175" t="s">
        <v>487</v>
      </c>
      <c r="B13" s="176"/>
      <c r="C13" s="176"/>
      <c r="D13" s="175"/>
      <c r="E13" s="175"/>
      <c r="F13" s="175"/>
      <c r="G13" s="177"/>
      <c r="H13" s="178"/>
      <c r="I13" s="178"/>
      <c r="J13" s="178"/>
      <c r="K13" s="178"/>
      <c r="L13" s="178"/>
      <c r="M13" s="178"/>
      <c r="N13" s="178"/>
      <c r="O13" s="178"/>
      <c r="P13" s="178"/>
      <c r="Q13" s="178"/>
      <c r="R13" s="178"/>
      <c r="S13" s="178"/>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 right="0" top="1" bottom="1" header="0.5" footer="0.5"/>
  <pageSetup paperSize="9" scale="69"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C17" sqref="C17"/>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33"/>
      <c r="B1" s="134"/>
      <c r="C1" s="134"/>
      <c r="D1" s="134"/>
      <c r="E1" s="134"/>
      <c r="F1" s="134"/>
      <c r="G1" s="134"/>
      <c r="H1" s="133"/>
      <c r="I1" s="133"/>
      <c r="J1" s="133"/>
      <c r="K1" s="133"/>
      <c r="L1" s="133"/>
      <c r="M1" s="133"/>
      <c r="N1" s="135"/>
      <c r="O1" s="133"/>
      <c r="P1" s="133"/>
      <c r="Q1" s="134"/>
      <c r="R1" s="133"/>
      <c r="S1" s="136"/>
      <c r="T1" s="136" t="s">
        <v>488</v>
      </c>
    </row>
    <row r="2" ht="41.25" customHeight="1" spans="1:20">
      <c r="A2" s="137" t="str">
        <f>"2026"&amp;"年部门政府购买服务预算表"</f>
        <v>2026年部门政府购买服务预算表</v>
      </c>
      <c r="B2" s="138"/>
      <c r="C2" s="138"/>
      <c r="D2" s="138"/>
      <c r="E2" s="138"/>
      <c r="F2" s="138"/>
      <c r="G2" s="138"/>
      <c r="H2" s="139"/>
      <c r="I2" s="139"/>
      <c r="J2" s="139"/>
      <c r="K2" s="139"/>
      <c r="L2" s="139"/>
      <c r="M2" s="139"/>
      <c r="N2" s="140"/>
      <c r="O2" s="139"/>
      <c r="P2" s="139"/>
      <c r="Q2" s="138"/>
      <c r="R2" s="139"/>
      <c r="S2" s="140"/>
      <c r="T2" s="138"/>
    </row>
    <row r="3" ht="22.5" customHeight="1" spans="1:20">
      <c r="A3" s="141" t="str">
        <f>"单位名称："&amp;"昆明市晋宁区林业和草原局"</f>
        <v>单位名称：昆明市晋宁区林业和草原局</v>
      </c>
      <c r="B3" s="142"/>
      <c r="C3" s="142"/>
      <c r="D3" s="142"/>
      <c r="E3" s="142"/>
      <c r="F3" s="142"/>
      <c r="G3" s="142"/>
      <c r="H3" s="143"/>
      <c r="I3" s="143"/>
      <c r="J3" s="143"/>
      <c r="K3" s="143"/>
      <c r="L3" s="143"/>
      <c r="M3" s="143"/>
      <c r="N3" s="135"/>
      <c r="O3" s="133"/>
      <c r="P3" s="133"/>
      <c r="Q3" s="134"/>
      <c r="R3" s="133"/>
      <c r="S3" s="144"/>
      <c r="T3" s="136" t="s">
        <v>1</v>
      </c>
    </row>
    <row r="4" ht="24" customHeight="1" spans="1:20">
      <c r="A4" s="52" t="s">
        <v>196</v>
      </c>
      <c r="B4" s="145" t="s">
        <v>197</v>
      </c>
      <c r="C4" s="145" t="s">
        <v>469</v>
      </c>
      <c r="D4" s="145" t="s">
        <v>489</v>
      </c>
      <c r="E4" s="145" t="s">
        <v>490</v>
      </c>
      <c r="F4" s="145" t="s">
        <v>491</v>
      </c>
      <c r="G4" s="145" t="s">
        <v>492</v>
      </c>
      <c r="H4" s="146" t="s">
        <v>493</v>
      </c>
      <c r="I4" s="146" t="s">
        <v>494</v>
      </c>
      <c r="J4" s="147" t="s">
        <v>204</v>
      </c>
      <c r="K4" s="147"/>
      <c r="L4" s="147"/>
      <c r="M4" s="147"/>
      <c r="N4" s="148"/>
      <c r="O4" s="147"/>
      <c r="P4" s="147"/>
      <c r="Q4" s="149"/>
      <c r="R4" s="147"/>
      <c r="S4" s="148"/>
      <c r="T4" s="150"/>
    </row>
    <row r="5" ht="24" customHeight="1" spans="1:20">
      <c r="A5" s="54"/>
      <c r="B5" s="151"/>
      <c r="C5" s="151"/>
      <c r="D5" s="151"/>
      <c r="E5" s="151"/>
      <c r="F5" s="151"/>
      <c r="G5" s="151"/>
      <c r="H5" s="152"/>
      <c r="I5" s="152"/>
      <c r="J5" s="152" t="s">
        <v>55</v>
      </c>
      <c r="K5" s="152" t="s">
        <v>58</v>
      </c>
      <c r="L5" s="152" t="s">
        <v>475</v>
      </c>
      <c r="M5" s="152" t="s">
        <v>476</v>
      </c>
      <c r="N5" s="153" t="s">
        <v>477</v>
      </c>
      <c r="O5" s="154" t="s">
        <v>478</v>
      </c>
      <c r="P5" s="154"/>
      <c r="Q5" s="155"/>
      <c r="R5" s="154"/>
      <c r="S5" s="156"/>
      <c r="T5" s="157"/>
    </row>
    <row r="6" ht="54" customHeight="1" spans="1:20">
      <c r="A6" s="57"/>
      <c r="B6" s="157"/>
      <c r="C6" s="157"/>
      <c r="D6" s="157"/>
      <c r="E6" s="157"/>
      <c r="F6" s="157"/>
      <c r="G6" s="157"/>
      <c r="H6" s="158"/>
      <c r="I6" s="158"/>
      <c r="J6" s="158"/>
      <c r="K6" s="158" t="s">
        <v>57</v>
      </c>
      <c r="L6" s="158"/>
      <c r="M6" s="158"/>
      <c r="N6" s="159"/>
      <c r="O6" s="158" t="s">
        <v>57</v>
      </c>
      <c r="P6" s="158" t="s">
        <v>63</v>
      </c>
      <c r="Q6" s="157" t="s">
        <v>64</v>
      </c>
      <c r="R6" s="158" t="s">
        <v>65</v>
      </c>
      <c r="S6" s="159" t="s">
        <v>66</v>
      </c>
      <c r="T6" s="157" t="s">
        <v>67</v>
      </c>
    </row>
    <row r="7" ht="17.25" customHeight="1" spans="1:20">
      <c r="A7" s="58">
        <v>1</v>
      </c>
      <c r="B7" s="157">
        <v>2</v>
      </c>
      <c r="C7" s="58">
        <v>3</v>
      </c>
      <c r="D7" s="58">
        <v>4</v>
      </c>
      <c r="E7" s="157">
        <v>5</v>
      </c>
      <c r="F7" s="58">
        <v>6</v>
      </c>
      <c r="G7" s="58">
        <v>7</v>
      </c>
      <c r="H7" s="157">
        <v>8</v>
      </c>
      <c r="I7" s="58">
        <v>9</v>
      </c>
      <c r="J7" s="58">
        <v>10</v>
      </c>
      <c r="K7" s="157">
        <v>11</v>
      </c>
      <c r="L7" s="58">
        <v>12</v>
      </c>
      <c r="M7" s="58">
        <v>13</v>
      </c>
      <c r="N7" s="157">
        <v>14</v>
      </c>
      <c r="O7" s="58">
        <v>15</v>
      </c>
      <c r="P7" s="58">
        <v>16</v>
      </c>
      <c r="Q7" s="157">
        <v>17</v>
      </c>
      <c r="R7" s="58">
        <v>18</v>
      </c>
      <c r="S7" s="58">
        <v>19</v>
      </c>
      <c r="T7" s="58">
        <v>20</v>
      </c>
    </row>
    <row r="8" ht="21" customHeight="1" spans="1:20">
      <c r="A8" s="160"/>
      <c r="B8" s="161"/>
      <c r="C8" s="161"/>
      <c r="D8" s="161"/>
      <c r="E8" s="161"/>
      <c r="F8" s="161"/>
      <c r="G8" s="161"/>
      <c r="H8" s="162"/>
      <c r="I8" s="162"/>
      <c r="J8" s="61"/>
      <c r="K8" s="61"/>
      <c r="L8" s="61"/>
      <c r="M8" s="61"/>
      <c r="N8" s="61"/>
      <c r="O8" s="61"/>
      <c r="P8" s="61"/>
      <c r="Q8" s="63"/>
      <c r="R8" s="63"/>
      <c r="S8" s="61"/>
      <c r="T8" s="61"/>
    </row>
    <row r="9" ht="21" customHeight="1" spans="1:20">
      <c r="A9" s="163" t="s">
        <v>187</v>
      </c>
      <c r="B9" s="164"/>
      <c r="C9" s="164"/>
      <c r="D9" s="164"/>
      <c r="E9" s="164"/>
      <c r="F9" s="164"/>
      <c r="G9" s="164"/>
      <c r="H9" s="165"/>
      <c r="I9" s="166"/>
      <c r="J9" s="61"/>
      <c r="K9" s="61"/>
      <c r="L9" s="61"/>
      <c r="M9" s="61"/>
      <c r="N9" s="61"/>
      <c r="O9" s="61"/>
      <c r="P9" s="61"/>
      <c r="Q9" s="63"/>
      <c r="R9" s="63"/>
      <c r="S9" s="61"/>
      <c r="T9" s="61"/>
    </row>
    <row r="10" ht="29" customHeight="1" spans="1:20">
      <c r="A10" s="73" t="s">
        <v>495</v>
      </c>
      <c r="B10" s="73"/>
      <c r="C10" s="73"/>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 right="0" top="1" bottom="1" header="0.5" footer="0.5"/>
  <pageSetup paperSize="9" scale="69"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0"/>
  <sheetViews>
    <sheetView showZeros="0" workbookViewId="0">
      <selection activeCell="A4" sqref="A4:D4"/>
    </sheetView>
  </sheetViews>
  <sheetFormatPr defaultColWidth="9.15" defaultRowHeight="14.25" customHeight="1" outlineLevelCol="4"/>
  <cols>
    <col min="1" max="1" width="44.25" style="97" customWidth="1"/>
    <col min="2" max="5" width="20" style="97" customWidth="1"/>
    <col min="6" max="16384" width="9.15" style="97"/>
  </cols>
  <sheetData>
    <row r="1" s="97" customFormat="1" customHeight="1" spans="1:5">
      <c r="A1" s="111"/>
      <c r="B1" s="111"/>
      <c r="C1" s="111"/>
      <c r="D1" s="111"/>
      <c r="E1" s="111"/>
    </row>
    <row r="2" s="97" customFormat="1" ht="17.25" customHeight="1" spans="1:5">
      <c r="D2" s="112"/>
      <c r="E2" s="98" t="s">
        <v>496</v>
      </c>
    </row>
    <row r="3" s="97" customFormat="1" ht="41.25" customHeight="1" spans="1:5">
      <c r="A3" s="113" t="str">
        <f>"2026"&amp;"年对下转移支付预算表"</f>
        <v>2026年对下转移支付预算表</v>
      </c>
      <c r="B3" s="100"/>
      <c r="C3" s="100"/>
      <c r="D3" s="100"/>
      <c r="E3" s="101"/>
    </row>
    <row r="4" s="97" customFormat="1" ht="18" customHeight="1" spans="1:5">
      <c r="A4" s="114" t="s">
        <v>497</v>
      </c>
      <c r="B4" s="115"/>
      <c r="C4" s="115"/>
      <c r="D4" s="116"/>
      <c r="E4" s="117" t="s">
        <v>1</v>
      </c>
    </row>
    <row r="5" s="97" customFormat="1" ht="19.5" customHeight="1" spans="1:5">
      <c r="A5" s="118" t="s">
        <v>498</v>
      </c>
      <c r="B5" s="119" t="s">
        <v>204</v>
      </c>
      <c r="C5" s="120"/>
      <c r="D5" s="120"/>
      <c r="E5" s="121" t="s">
        <v>499</v>
      </c>
    </row>
    <row r="6" s="97" customFormat="1" ht="40.5" customHeight="1" spans="1:5">
      <c r="A6" s="122"/>
      <c r="B6" s="123" t="s">
        <v>55</v>
      </c>
      <c r="C6" s="124" t="s">
        <v>58</v>
      </c>
      <c r="D6" s="125" t="s">
        <v>475</v>
      </c>
      <c r="E6" s="121"/>
    </row>
    <row r="7" s="97" customFormat="1" ht="19.5" customHeight="1" spans="1:5">
      <c r="A7" s="126">
        <v>1</v>
      </c>
      <c r="B7" s="126">
        <v>2</v>
      </c>
      <c r="C7" s="126">
        <v>3</v>
      </c>
      <c r="D7" s="127">
        <v>4</v>
      </c>
      <c r="E7" s="128">
        <v>24</v>
      </c>
    </row>
    <row r="8" s="97" customFormat="1" ht="19.5" customHeight="1" spans="1:5">
      <c r="A8" s="105"/>
      <c r="B8" s="129"/>
      <c r="C8" s="129"/>
      <c r="D8" s="129"/>
      <c r="E8" s="129"/>
    </row>
    <row r="9" s="97" customFormat="1" ht="19.5" customHeight="1" spans="1:5">
      <c r="A9" s="130"/>
      <c r="B9" s="131"/>
      <c r="C9" s="131"/>
      <c r="D9" s="131"/>
      <c r="E9" s="131"/>
    </row>
    <row r="10" s="97" customFormat="1" ht="20" customHeight="1" spans="1:5">
      <c r="A10" s="132" t="s">
        <v>500</v>
      </c>
      <c r="B10" s="132"/>
      <c r="C10" s="132"/>
      <c r="D10" s="132"/>
      <c r="E10" s="132"/>
    </row>
  </sheetData>
  <mergeCells count="6">
    <mergeCell ref="A3:E3"/>
    <mergeCell ref="A4:D4"/>
    <mergeCell ref="B5:D5"/>
    <mergeCell ref="A10:E10"/>
    <mergeCell ref="A5:A6"/>
    <mergeCell ref="E5:E6"/>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D22" sqref="D22"/>
    </sheetView>
  </sheetViews>
  <sheetFormatPr defaultColWidth="9.14166666666667" defaultRowHeight="12" customHeight="1" outlineLevelRow="7"/>
  <cols>
    <col min="1" max="1" width="34.2833333333333" style="97" customWidth="1"/>
    <col min="2" max="2" width="29" style="97" customWidth="1"/>
    <col min="3" max="5" width="23.575" style="97" customWidth="1"/>
    <col min="6" max="6" width="11.2833333333333" style="97" customWidth="1"/>
    <col min="7" max="7" width="25.1416666666667" style="97" customWidth="1"/>
    <col min="8" max="8" width="15.575" style="97" customWidth="1"/>
    <col min="9" max="9" width="13.425" style="97" customWidth="1"/>
    <col min="10" max="10" width="18.85" style="97" customWidth="1"/>
    <col min="11" max="16384" width="9.14166666666667" style="97"/>
  </cols>
  <sheetData>
    <row r="1" ht="16.5" customHeight="1" spans="1:10">
      <c r="J1" s="98" t="s">
        <v>501</v>
      </c>
    </row>
    <row r="2" ht="41.25" customHeight="1" spans="1:10">
      <c r="A2" s="99" t="s">
        <v>502</v>
      </c>
      <c r="B2" s="100"/>
      <c r="C2" s="100"/>
      <c r="D2" s="100"/>
      <c r="E2" s="100"/>
      <c r="F2" s="101"/>
      <c r="G2" s="100"/>
      <c r="H2" s="101"/>
      <c r="I2" s="101"/>
      <c r="J2" s="100"/>
    </row>
    <row r="3" ht="17.25" customHeight="1" spans="1:10">
      <c r="A3" s="102" t="s">
        <v>497</v>
      </c>
      <c r="B3" s="102"/>
      <c r="C3" s="102"/>
      <c r="D3" s="102"/>
      <c r="E3" s="102"/>
      <c r="F3" s="102"/>
      <c r="G3" s="102"/>
      <c r="H3" s="102"/>
    </row>
    <row r="4" ht="44.25" customHeight="1" spans="1:10">
      <c r="A4" s="103" t="s">
        <v>503</v>
      </c>
      <c r="B4" s="103" t="s">
        <v>322</v>
      </c>
      <c r="C4" s="103" t="s">
        <v>323</v>
      </c>
      <c r="D4" s="103" t="s">
        <v>324</v>
      </c>
      <c r="E4" s="103" t="s">
        <v>325</v>
      </c>
      <c r="F4" s="104" t="s">
        <v>326</v>
      </c>
      <c r="G4" s="103" t="s">
        <v>327</v>
      </c>
      <c r="H4" s="104" t="s">
        <v>328</v>
      </c>
      <c r="I4" s="104" t="s">
        <v>329</v>
      </c>
      <c r="J4" s="103" t="s">
        <v>330</v>
      </c>
    </row>
    <row r="5" ht="24" customHeight="1" spans="1:10">
      <c r="A5" s="103">
        <v>1</v>
      </c>
      <c r="B5" s="103">
        <v>2</v>
      </c>
      <c r="C5" s="103">
        <v>3</v>
      </c>
      <c r="D5" s="103">
        <v>4</v>
      </c>
      <c r="E5" s="103">
        <v>5</v>
      </c>
      <c r="F5" s="104">
        <v>6</v>
      </c>
      <c r="G5" s="103">
        <v>7</v>
      </c>
      <c r="H5" s="104">
        <v>8</v>
      </c>
      <c r="I5" s="104">
        <v>9</v>
      </c>
      <c r="J5" s="103">
        <v>10</v>
      </c>
    </row>
    <row r="6" ht="42" customHeight="1" spans="1:10">
      <c r="A6" s="105"/>
      <c r="B6" s="106"/>
      <c r="C6" s="106"/>
      <c r="D6" s="106"/>
      <c r="E6" s="107"/>
      <c r="F6" s="108"/>
      <c r="G6" s="107"/>
      <c r="H6" s="108"/>
      <c r="I6" s="108"/>
      <c r="J6" s="107"/>
    </row>
    <row r="7" ht="42" customHeight="1" spans="1:10">
      <c r="A7" s="105"/>
      <c r="B7" s="109"/>
      <c r="C7" s="109"/>
      <c r="D7" s="109"/>
      <c r="E7" s="105"/>
      <c r="F7" s="109"/>
      <c r="G7" s="105"/>
      <c r="H7" s="109"/>
      <c r="I7" s="109"/>
      <c r="J7" s="105"/>
    </row>
    <row r="8" ht="30" customHeight="1" spans="1:10">
      <c r="A8" s="110" t="s">
        <v>504</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8"/>
  <sheetViews>
    <sheetView showZeros="0" workbookViewId="0">
      <selection activeCell="F28" sqref="F28"/>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74" t="s">
        <v>505</v>
      </c>
      <c r="B1" s="75"/>
      <c r="C1" s="75"/>
      <c r="D1" s="76"/>
      <c r="E1" s="76"/>
      <c r="F1" s="76"/>
      <c r="G1" s="75"/>
      <c r="H1" s="75"/>
      <c r="I1" s="76"/>
    </row>
    <row r="2" ht="41.25" customHeight="1" spans="1:9">
      <c r="A2" s="77" t="str">
        <f>"2026"&amp;"年新增资产配置预算表"</f>
        <v>2026年新增资产配置预算表</v>
      </c>
      <c r="B2" s="78"/>
      <c r="C2" s="78"/>
      <c r="D2" s="79"/>
      <c r="E2" s="79"/>
      <c r="F2" s="79"/>
      <c r="G2" s="78"/>
      <c r="H2" s="78"/>
      <c r="I2" s="79"/>
    </row>
    <row r="3" customHeight="1" spans="1:9">
      <c r="A3" s="80" t="str">
        <f>"单位名称："&amp;"昆明市晋宁区林业和草原局"</f>
        <v>单位名称：昆明市晋宁区林业和草原局</v>
      </c>
      <c r="B3" s="81"/>
      <c r="C3" s="81"/>
      <c r="D3" s="82"/>
      <c r="F3" s="79"/>
      <c r="G3" s="78"/>
      <c r="H3" s="78"/>
      <c r="I3" s="83" t="s">
        <v>1</v>
      </c>
    </row>
    <row r="4" ht="28.5" customHeight="1" spans="1:9">
      <c r="A4" s="71" t="s">
        <v>196</v>
      </c>
      <c r="B4" s="84" t="s">
        <v>197</v>
      </c>
      <c r="C4" s="85" t="s">
        <v>506</v>
      </c>
      <c r="D4" s="71" t="s">
        <v>507</v>
      </c>
      <c r="E4" s="71" t="s">
        <v>508</v>
      </c>
      <c r="F4" s="71" t="s">
        <v>509</v>
      </c>
      <c r="G4" s="84" t="s">
        <v>510</v>
      </c>
      <c r="H4" s="69"/>
      <c r="I4" s="71"/>
    </row>
    <row r="5" ht="21" customHeight="1" spans="1:9">
      <c r="A5" s="85"/>
      <c r="B5" s="86"/>
      <c r="C5" s="86"/>
      <c r="D5" s="87"/>
      <c r="E5" s="86"/>
      <c r="F5" s="86"/>
      <c r="G5" s="84" t="s">
        <v>473</v>
      </c>
      <c r="H5" s="84" t="s">
        <v>511</v>
      </c>
      <c r="I5" s="84" t="s">
        <v>512</v>
      </c>
    </row>
    <row r="6" ht="17.25" customHeight="1" spans="1:9">
      <c r="A6" s="88" t="s">
        <v>82</v>
      </c>
      <c r="B6" s="41" t="s">
        <v>83</v>
      </c>
      <c r="C6" s="88" t="s">
        <v>84</v>
      </c>
      <c r="D6" s="43" t="s">
        <v>85</v>
      </c>
      <c r="E6" s="88" t="s">
        <v>86</v>
      </c>
      <c r="F6" s="41" t="s">
        <v>87</v>
      </c>
      <c r="G6" s="89" t="s">
        <v>88</v>
      </c>
      <c r="H6" s="43" t="s">
        <v>89</v>
      </c>
      <c r="I6" s="43">
        <v>9</v>
      </c>
    </row>
    <row r="7" ht="19.5" customHeight="1" spans="1:9">
      <c r="A7" s="90" t="s">
        <v>69</v>
      </c>
      <c r="B7" s="91" t="s">
        <v>69</v>
      </c>
      <c r="C7" s="91" t="s">
        <v>513</v>
      </c>
      <c r="D7" s="26" t="s">
        <v>514</v>
      </c>
      <c r="E7" s="42" t="s">
        <v>515</v>
      </c>
      <c r="F7" s="89" t="s">
        <v>516</v>
      </c>
      <c r="G7" s="92">
        <v>1</v>
      </c>
      <c r="H7" s="93">
        <v>63000</v>
      </c>
      <c r="I7" s="93">
        <v>63000</v>
      </c>
    </row>
    <row r="8" ht="19.5" customHeight="1" spans="1:9">
      <c r="A8" s="29" t="s">
        <v>55</v>
      </c>
      <c r="B8" s="94"/>
      <c r="C8" s="94"/>
      <c r="D8" s="95"/>
      <c r="E8" s="96"/>
      <c r="F8" s="96"/>
      <c r="G8" s="92">
        <v>1</v>
      </c>
      <c r="H8" s="93">
        <v>63000</v>
      </c>
      <c r="I8" s="93">
        <v>63000</v>
      </c>
    </row>
  </sheetData>
  <mergeCells count="11">
    <mergeCell ref="A1:I1"/>
    <mergeCell ref="A2:I2"/>
    <mergeCell ref="A3:C3"/>
    <mergeCell ref="G4:I4"/>
    <mergeCell ref="A8:F8"/>
    <mergeCell ref="A4:A5"/>
    <mergeCell ref="B4:B5"/>
    <mergeCell ref="C4:C5"/>
    <mergeCell ref="D4:D5"/>
    <mergeCell ref="E4:E5"/>
    <mergeCell ref="F4:F5"/>
  </mergeCells>
  <printOptions horizontalCentered="1"/>
  <pageMargins left="0" right="0" top="1" bottom="1" header="0.5" footer="0.5"/>
  <pageSetup paperSize="9" scale="69"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topLeftCell="B1" workbookViewId="0">
      <selection activeCell="H25" sqref="H25"/>
    </sheetView>
  </sheetViews>
  <sheetFormatPr defaultColWidth="9.14166666666667" defaultRowHeight="14.25" customHeight="1"/>
  <cols>
    <col min="1" max="1" width="10.2833333333333" customWidth="1"/>
    <col min="2" max="2" width="30.425" customWidth="1"/>
    <col min="3" max="3" width="23.85" customWidth="1"/>
    <col min="4" max="4" width="11.1416666666667" customWidth="1"/>
    <col min="5" max="5" width="32.7083333333333" customWidth="1"/>
    <col min="6" max="6" width="9.85" customWidth="1"/>
    <col min="7" max="7" width="17.7083333333333" customWidth="1"/>
    <col min="8" max="11" width="23.1416666666667" customWidth="1"/>
  </cols>
  <sheetData>
    <row r="1" ht="20" customHeight="1" spans="1:11">
      <c r="D1" s="44"/>
      <c r="E1" s="44"/>
      <c r="F1" s="44"/>
      <c r="G1" s="44"/>
      <c r="K1" s="45" t="s">
        <v>517</v>
      </c>
    </row>
    <row r="2" ht="41.25" customHeight="1" spans="1:11">
      <c r="A2" s="46" t="str">
        <f>"2026"&amp;"年上级转移支付补助项目支出预算表"</f>
        <v>2026年上级转移支付补助项目支出预算表</v>
      </c>
      <c r="B2" s="46"/>
      <c r="C2" s="46"/>
      <c r="D2" s="46"/>
      <c r="E2" s="46"/>
      <c r="F2" s="46"/>
      <c r="G2" s="46"/>
      <c r="H2" s="46"/>
      <c r="I2" s="46"/>
      <c r="J2" s="46"/>
      <c r="K2" s="46"/>
    </row>
    <row r="3" ht="13.5" customHeight="1" spans="1:11">
      <c r="A3" s="47" t="str">
        <f>"单位名称："&amp;"昆明市晋宁区林业和草原局"</f>
        <v>单位名称：昆明市晋宁区林业和草原局</v>
      </c>
      <c r="B3" s="48"/>
      <c r="C3" s="48"/>
      <c r="D3" s="48"/>
      <c r="E3" s="48"/>
      <c r="F3" s="48"/>
      <c r="G3" s="48"/>
      <c r="H3" s="49"/>
      <c r="I3" s="49"/>
      <c r="J3" s="49"/>
      <c r="K3" s="50" t="s">
        <v>1</v>
      </c>
    </row>
    <row r="4" ht="21.75" customHeight="1" spans="1:11">
      <c r="A4" s="67" t="s">
        <v>280</v>
      </c>
      <c r="B4" s="67" t="s">
        <v>199</v>
      </c>
      <c r="C4" s="67" t="s">
        <v>281</v>
      </c>
      <c r="D4" s="25" t="s">
        <v>200</v>
      </c>
      <c r="E4" s="25" t="s">
        <v>201</v>
      </c>
      <c r="F4" s="25" t="s">
        <v>282</v>
      </c>
      <c r="G4" s="25" t="s">
        <v>283</v>
      </c>
      <c r="H4" s="20" t="s">
        <v>55</v>
      </c>
      <c r="I4" s="21" t="s">
        <v>518</v>
      </c>
      <c r="J4" s="21"/>
      <c r="K4" s="21"/>
    </row>
    <row r="5" ht="21.75" customHeight="1" spans="1:11">
      <c r="A5" s="67"/>
      <c r="B5" s="67"/>
      <c r="C5" s="67"/>
      <c r="D5" s="25"/>
      <c r="E5" s="25"/>
      <c r="F5" s="25"/>
      <c r="G5" s="25"/>
      <c r="H5" s="21"/>
      <c r="I5" s="25" t="s">
        <v>58</v>
      </c>
      <c r="J5" s="25" t="s">
        <v>59</v>
      </c>
      <c r="K5" s="25" t="s">
        <v>60</v>
      </c>
    </row>
    <row r="6" ht="40.5" customHeight="1" spans="1:11">
      <c r="A6" s="68"/>
      <c r="B6" s="68"/>
      <c r="C6" s="68"/>
      <c r="D6" s="25"/>
      <c r="E6" s="25"/>
      <c r="F6" s="25"/>
      <c r="G6" s="25"/>
      <c r="H6" s="21"/>
      <c r="I6" s="25" t="s">
        <v>57</v>
      </c>
      <c r="J6" s="25"/>
      <c r="K6" s="25"/>
    </row>
    <row r="7" ht="20.25" customHeight="1" spans="1:11">
      <c r="A7" s="59">
        <v>1</v>
      </c>
      <c r="B7" s="59">
        <v>2</v>
      </c>
      <c r="C7" s="59">
        <v>3</v>
      </c>
      <c r="D7" s="59">
        <v>4</v>
      </c>
      <c r="E7" s="59">
        <v>5</v>
      </c>
      <c r="F7" s="59">
        <v>6</v>
      </c>
      <c r="G7" s="59">
        <v>7</v>
      </c>
      <c r="H7" s="59">
        <v>8</v>
      </c>
      <c r="I7" s="59">
        <v>9</v>
      </c>
      <c r="J7" s="69">
        <v>10</v>
      </c>
      <c r="K7" s="69">
        <v>11</v>
      </c>
    </row>
    <row r="8" ht="18" customHeight="1" spans="1:11">
      <c r="A8" s="70"/>
      <c r="B8" s="34"/>
      <c r="C8" s="70"/>
      <c r="D8" s="70"/>
      <c r="E8" s="70"/>
      <c r="F8" s="70"/>
      <c r="G8" s="70"/>
      <c r="H8" s="61"/>
      <c r="I8" s="61"/>
      <c r="J8" s="61"/>
      <c r="K8" s="61"/>
    </row>
    <row r="9" ht="24" customHeight="1" spans="1:11">
      <c r="A9" s="26"/>
      <c r="B9" s="42"/>
      <c r="C9" s="26"/>
      <c r="D9" s="26"/>
      <c r="E9" s="26"/>
      <c r="F9" s="26"/>
      <c r="G9" s="26"/>
      <c r="H9" s="61"/>
      <c r="I9" s="61"/>
      <c r="J9" s="61"/>
      <c r="K9" s="61"/>
    </row>
    <row r="10" ht="18.75" customHeight="1" spans="1:11">
      <c r="A10" s="71" t="s">
        <v>187</v>
      </c>
      <c r="B10" s="72"/>
      <c r="C10" s="72"/>
      <c r="D10" s="72"/>
      <c r="E10" s="72"/>
      <c r="F10" s="72"/>
      <c r="G10" s="72"/>
      <c r="H10" s="61"/>
      <c r="I10" s="61"/>
      <c r="J10" s="61"/>
      <c r="K10" s="61"/>
    </row>
    <row r="11" ht="21" customHeight="1" spans="1:11">
      <c r="B11" s="73" t="s">
        <v>519</v>
      </c>
      <c r="C11" s="73"/>
      <c r="D11" s="73"/>
      <c r="E11" s="73"/>
    </row>
  </sheetData>
  <mergeCells count="16">
    <mergeCell ref="A2:K2"/>
    <mergeCell ref="A3:G3"/>
    <mergeCell ref="H3:J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 right="0" top="1" bottom="1" header="0.5" footer="0.5"/>
  <pageSetup paperSize="9" scale="69"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4"/>
  <sheetViews>
    <sheetView showZeros="0" workbookViewId="0">
      <selection activeCell="E22" sqref="E22"/>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4"/>
      <c r="G1" s="45" t="s">
        <v>520</v>
      </c>
    </row>
    <row r="2" ht="41.25" customHeight="1" spans="1:7">
      <c r="A2" s="46" t="str">
        <f>"2026"&amp;"年部门项目中期规划预算表"</f>
        <v>2026年部门项目中期规划预算表</v>
      </c>
      <c r="B2" s="46"/>
      <c r="C2" s="46"/>
      <c r="D2" s="46"/>
      <c r="E2" s="46"/>
      <c r="F2" s="46"/>
      <c r="G2" s="46"/>
    </row>
    <row r="3" ht="13.5" customHeight="1" spans="1:7">
      <c r="A3" s="47" t="str">
        <f>"单位名称："&amp;"昆明市晋宁区林业和草原局"</f>
        <v>单位名称：昆明市晋宁区林业和草原局</v>
      </c>
      <c r="B3" s="48"/>
      <c r="C3" s="48"/>
      <c r="D3" s="48"/>
      <c r="E3" s="49"/>
      <c r="F3" s="49"/>
      <c r="G3" s="50" t="s">
        <v>1</v>
      </c>
    </row>
    <row r="4" ht="21.75" customHeight="1" spans="1:7">
      <c r="A4" s="51" t="s">
        <v>281</v>
      </c>
      <c r="B4" s="51" t="s">
        <v>280</v>
      </c>
      <c r="C4" s="51" t="s">
        <v>199</v>
      </c>
      <c r="D4" s="52" t="s">
        <v>521</v>
      </c>
      <c r="E4" s="17" t="s">
        <v>58</v>
      </c>
      <c r="F4" s="18"/>
      <c r="G4" s="19"/>
    </row>
    <row r="5" ht="21.75" customHeight="1" spans="1:7">
      <c r="A5" s="53"/>
      <c r="B5" s="53"/>
      <c r="C5" s="53"/>
      <c r="D5" s="54"/>
      <c r="E5" s="55" t="str">
        <f>"2026"&amp;"年"</f>
        <v>2026年</v>
      </c>
      <c r="F5" s="55" t="str">
        <f>("2026"+1)&amp;"年"</f>
        <v>2027年</v>
      </c>
      <c r="G5" s="55" t="str">
        <f>("2026"+2)&amp;"年"</f>
        <v>2028年</v>
      </c>
    </row>
    <row r="6" ht="40.5" customHeight="1" spans="1:7">
      <c r="A6" s="56"/>
      <c r="B6" s="56"/>
      <c r="C6" s="56"/>
      <c r="D6" s="57"/>
      <c r="E6" s="58"/>
      <c r="F6" s="58"/>
      <c r="G6" s="58"/>
    </row>
    <row r="7" ht="15" customHeight="1" spans="1:7">
      <c r="A7" s="59">
        <v>1</v>
      </c>
      <c r="B7" s="59">
        <v>2</v>
      </c>
      <c r="C7" s="59">
        <v>3</v>
      </c>
      <c r="D7" s="59">
        <v>4</v>
      </c>
      <c r="E7" s="59">
        <v>5</v>
      </c>
      <c r="F7" s="59">
        <v>6</v>
      </c>
      <c r="G7" s="59">
        <v>7</v>
      </c>
    </row>
    <row r="8" customHeight="1" spans="1:7">
      <c r="A8" s="60" t="s">
        <v>69</v>
      </c>
      <c r="B8" s="61"/>
      <c r="C8" s="61"/>
      <c r="D8" s="61"/>
      <c r="E8" s="61">
        <v>1009397.44</v>
      </c>
      <c r="F8" s="61"/>
      <c r="G8" s="61"/>
    </row>
    <row r="9" ht="17.25" customHeight="1" spans="1:7">
      <c r="A9" s="42"/>
      <c r="B9" s="62" t="s">
        <v>522</v>
      </c>
      <c r="C9" s="62" t="s">
        <v>288</v>
      </c>
      <c r="D9" s="42" t="s">
        <v>523</v>
      </c>
      <c r="E9" s="63">
        <v>9397.44</v>
      </c>
      <c r="F9" s="63"/>
      <c r="G9" s="63"/>
    </row>
    <row r="10" ht="17.25" customHeight="1" spans="1:7">
      <c r="A10" s="34"/>
      <c r="B10" s="62" t="s">
        <v>524</v>
      </c>
      <c r="C10" s="62" t="s">
        <v>291</v>
      </c>
      <c r="D10" s="42" t="s">
        <v>523</v>
      </c>
      <c r="E10" s="63">
        <v>275000</v>
      </c>
      <c r="F10" s="63"/>
      <c r="G10" s="63"/>
    </row>
    <row r="11" ht="17.25" customHeight="1" spans="1:7">
      <c r="A11" s="34"/>
      <c r="B11" s="62" t="s">
        <v>524</v>
      </c>
      <c r="C11" s="62" t="s">
        <v>299</v>
      </c>
      <c r="D11" s="42" t="s">
        <v>523</v>
      </c>
      <c r="E11" s="63">
        <v>266150</v>
      </c>
      <c r="F11" s="63"/>
      <c r="G11" s="63"/>
    </row>
    <row r="12" ht="17.25" customHeight="1" spans="1:7">
      <c r="A12" s="34"/>
      <c r="B12" s="62" t="s">
        <v>524</v>
      </c>
      <c r="C12" s="62" t="s">
        <v>307</v>
      </c>
      <c r="D12" s="42" t="s">
        <v>523</v>
      </c>
      <c r="E12" s="63">
        <v>40000</v>
      </c>
      <c r="F12" s="63"/>
      <c r="G12" s="63"/>
    </row>
    <row r="13" ht="17.25" customHeight="1" spans="1:7">
      <c r="A13" s="34"/>
      <c r="B13" s="62" t="s">
        <v>525</v>
      </c>
      <c r="C13" s="62" t="s">
        <v>318</v>
      </c>
      <c r="D13" s="42" t="s">
        <v>523</v>
      </c>
      <c r="E13" s="63">
        <v>418850</v>
      </c>
      <c r="F13" s="63"/>
      <c r="G13" s="63"/>
    </row>
    <row r="14" ht="18.75" customHeight="1" spans="1:7">
      <c r="A14" s="64" t="s">
        <v>55</v>
      </c>
      <c r="B14" s="65" t="s">
        <v>526</v>
      </c>
      <c r="C14" s="65"/>
      <c r="D14" s="66"/>
      <c r="E14" s="63">
        <v>1009397.44</v>
      </c>
      <c r="F14" s="63"/>
      <c r="G14" s="63"/>
    </row>
  </sheetData>
  <mergeCells count="11">
    <mergeCell ref="A2:G2"/>
    <mergeCell ref="A3:F3"/>
    <mergeCell ref="E4:G4"/>
    <mergeCell ref="A14:D14"/>
    <mergeCell ref="A4:A6"/>
    <mergeCell ref="B4:B6"/>
    <mergeCell ref="C4:C6"/>
    <mergeCell ref="D4:D6"/>
    <mergeCell ref="E5:E6"/>
    <mergeCell ref="F5:F6"/>
    <mergeCell ref="G5:G6"/>
  </mergeCells>
  <printOptions horizontalCentered="1"/>
  <pageMargins left="0" right="0" top="1" bottom="1" header="0.5" footer="0.5"/>
  <pageSetup paperSize="9" scale="69" orientation="landscape" horizont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52"/>
  <sheetViews>
    <sheetView showZeros="0" tabSelected="1" workbookViewId="0">
      <selection activeCell="K9" sqref="K9"/>
    </sheetView>
  </sheetViews>
  <sheetFormatPr defaultColWidth="8.575" defaultRowHeight="14.25" customHeight="1"/>
  <cols>
    <col min="1" max="1" width="18.1416666666667" customWidth="1"/>
    <col min="2" max="2" width="23.425" customWidth="1"/>
    <col min="3" max="3" width="21.85" customWidth="1"/>
    <col min="4" max="4" width="90.875" customWidth="1"/>
    <col min="5" max="5" width="31.575" customWidth="1"/>
    <col min="6" max="6" width="15.425" customWidth="1"/>
    <col min="7" max="7" width="16.425" customWidth="1"/>
    <col min="8" max="8" width="29.575" customWidth="1"/>
    <col min="9" max="9" width="30.575" customWidth="1"/>
    <col min="10" max="10" width="58.25" customWidth="1"/>
  </cols>
  <sheetData>
    <row r="1" customHeight="1" spans="1:10">
      <c r="A1" s="1"/>
      <c r="B1" s="1"/>
      <c r="C1" s="1"/>
      <c r="D1" s="1"/>
      <c r="E1" s="1"/>
      <c r="F1" s="1"/>
      <c r="G1" s="1"/>
      <c r="H1" s="1"/>
      <c r="I1" s="1"/>
      <c r="J1" s="2" t="s">
        <v>527</v>
      </c>
    </row>
    <row r="2" ht="41.25" customHeight="1" spans="1:10">
      <c r="A2" s="1" t="str">
        <f>"2026"&amp;"年部门整体支出绩效目标表"</f>
        <v>2026年部门整体支出绩效目标表</v>
      </c>
      <c r="B2" s="3"/>
      <c r="C2" s="3"/>
      <c r="D2" s="3"/>
      <c r="E2" s="3"/>
      <c r="F2" s="3"/>
      <c r="G2" s="3"/>
      <c r="H2" s="3"/>
      <c r="I2" s="3"/>
      <c r="J2" s="3"/>
    </row>
    <row r="3" ht="17.25" customHeight="1" spans="1:10">
      <c r="A3" s="4" t="str">
        <f>"单位名称："&amp;"昆明市晋宁区林业和草原局"</f>
        <v>单位名称：昆明市晋宁区林业和草原局</v>
      </c>
      <c r="B3" s="4"/>
      <c r="C3" s="5"/>
      <c r="D3" s="6"/>
      <c r="E3" s="6"/>
      <c r="F3" s="6"/>
      <c r="G3" s="6"/>
      <c r="H3" s="6"/>
      <c r="I3" s="6"/>
      <c r="J3" s="258" t="s">
        <v>1</v>
      </c>
    </row>
    <row r="4" ht="21" customHeight="1" spans="1:10">
      <c r="A4" s="7" t="s">
        <v>528</v>
      </c>
      <c r="B4" s="8" t="s">
        <v>69</v>
      </c>
      <c r="C4" s="9"/>
      <c r="D4" s="9"/>
      <c r="E4" s="10"/>
      <c r="F4" s="11" t="s">
        <v>528</v>
      </c>
      <c r="G4" s="10"/>
      <c r="H4" s="12" t="s">
        <v>69</v>
      </c>
      <c r="I4" s="9"/>
      <c r="J4" s="10"/>
    </row>
    <row r="5" ht="21" customHeight="1" spans="1:10">
      <c r="A5" s="13" t="s">
        <v>529</v>
      </c>
      <c r="B5" s="14"/>
      <c r="C5" s="14"/>
      <c r="D5" s="14"/>
      <c r="E5" s="14"/>
      <c r="F5" s="14"/>
      <c r="G5" s="14"/>
      <c r="H5" s="14"/>
      <c r="I5" s="15"/>
      <c r="J5" s="16"/>
    </row>
    <row r="6" ht="21" customHeight="1" spans="1:10">
      <c r="A6" s="17" t="s">
        <v>530</v>
      </c>
      <c r="B6" s="18"/>
      <c r="C6" s="18"/>
      <c r="D6" s="18"/>
      <c r="E6" s="18"/>
      <c r="F6" s="18"/>
      <c r="G6" s="18"/>
      <c r="H6" s="18"/>
      <c r="I6" s="19"/>
      <c r="J6" s="20" t="s">
        <v>531</v>
      </c>
    </row>
    <row r="7" ht="51" customHeight="1" spans="1:10">
      <c r="A7" s="21" t="s">
        <v>532</v>
      </c>
      <c r="B7" s="22" t="s">
        <v>533</v>
      </c>
      <c r="C7" s="23" t="s">
        <v>534</v>
      </c>
      <c r="D7" s="23"/>
      <c r="E7" s="23"/>
      <c r="F7" s="23"/>
      <c r="G7" s="23"/>
      <c r="H7" s="23"/>
      <c r="I7" s="23"/>
      <c r="J7" s="24" t="s">
        <v>535</v>
      </c>
    </row>
    <row r="8" ht="53" customHeight="1" spans="1:10">
      <c r="A8" s="21"/>
      <c r="B8" s="22" t="str">
        <f>"总体绩效目标（"&amp;"2026"&amp;"-"&amp;("2026"+2)&amp;"年期间）"</f>
        <v>总体绩效目标（2026-2028年期间）</v>
      </c>
      <c r="C8" s="23" t="s">
        <v>536</v>
      </c>
      <c r="D8" s="23"/>
      <c r="E8" s="23"/>
      <c r="F8" s="23"/>
      <c r="G8" s="23"/>
      <c r="H8" s="23"/>
      <c r="I8" s="23"/>
      <c r="J8" s="24" t="s">
        <v>537</v>
      </c>
    </row>
    <row r="9" ht="55" customHeight="1" spans="1:10">
      <c r="A9" s="22" t="s">
        <v>538</v>
      </c>
      <c r="B9" s="25" t="str">
        <f>"预算年度（"&amp;"2026"&amp;"年）绩效目标"</f>
        <v>预算年度（2026年）绩效目标</v>
      </c>
      <c r="C9" s="26" t="s">
        <v>539</v>
      </c>
      <c r="D9" s="26"/>
      <c r="E9" s="26"/>
      <c r="F9" s="26"/>
      <c r="G9" s="26"/>
      <c r="H9" s="26"/>
      <c r="I9" s="26"/>
      <c r="J9" s="27" t="s">
        <v>540</v>
      </c>
    </row>
    <row r="10" ht="22" customHeight="1" spans="1:10">
      <c r="A10" s="28" t="s">
        <v>541</v>
      </c>
      <c r="B10" s="28"/>
      <c r="C10" s="28"/>
      <c r="D10" s="28"/>
      <c r="E10" s="28"/>
      <c r="F10" s="28"/>
      <c r="G10" s="28"/>
      <c r="H10" s="28"/>
      <c r="I10" s="28"/>
      <c r="J10" s="28"/>
    </row>
    <row r="11" ht="25" customHeight="1" spans="1:10">
      <c r="A11" s="22" t="s">
        <v>542</v>
      </c>
      <c r="B11" s="22"/>
      <c r="C11" s="21" t="s">
        <v>543</v>
      </c>
      <c r="D11" s="21"/>
      <c r="E11" s="21" t="s">
        <v>544</v>
      </c>
      <c r="F11" s="21"/>
      <c r="G11" s="21"/>
      <c r="H11" s="21" t="s">
        <v>545</v>
      </c>
      <c r="I11" s="21"/>
      <c r="J11" s="21"/>
    </row>
    <row r="12" ht="20" customHeight="1" spans="1:10">
      <c r="A12" s="22"/>
      <c r="B12" s="22"/>
      <c r="C12" s="21"/>
      <c r="D12" s="21"/>
      <c r="E12" s="22" t="s">
        <v>546</v>
      </c>
      <c r="F12" s="22" t="s">
        <v>547</v>
      </c>
      <c r="G12" s="22" t="s">
        <v>548</v>
      </c>
      <c r="H12" s="22" t="s">
        <v>546</v>
      </c>
      <c r="I12" s="22" t="s">
        <v>547</v>
      </c>
      <c r="J12" s="22" t="s">
        <v>548</v>
      </c>
    </row>
    <row r="13" ht="24" customHeight="1" spans="1:10">
      <c r="A13" s="29" t="s">
        <v>55</v>
      </c>
      <c r="B13" s="30"/>
      <c r="C13" s="30"/>
      <c r="D13" s="30"/>
      <c r="E13" s="31">
        <v>1000000</v>
      </c>
      <c r="F13" s="31">
        <v>1000000</v>
      </c>
      <c r="G13" s="31"/>
      <c r="H13" s="32">
        <v>1000000</v>
      </c>
      <c r="I13" s="32">
        <v>1000000</v>
      </c>
      <c r="J13" s="32"/>
    </row>
    <row r="14" ht="34.5" customHeight="1" spans="1:10">
      <c r="A14" s="23" t="s">
        <v>549</v>
      </c>
      <c r="B14" s="33"/>
      <c r="C14" s="23" t="s">
        <v>550</v>
      </c>
      <c r="D14" s="33"/>
      <c r="E14" s="32">
        <v>581150</v>
      </c>
      <c r="F14" s="32">
        <v>581150</v>
      </c>
      <c r="G14" s="32"/>
      <c r="H14" s="32">
        <v>581150</v>
      </c>
      <c r="I14" s="32">
        <v>581150</v>
      </c>
      <c r="J14" s="32"/>
    </row>
    <row r="15" ht="34.5" customHeight="1" spans="1:10">
      <c r="A15" s="23" t="s">
        <v>551</v>
      </c>
      <c r="B15" s="34"/>
      <c r="C15" s="23" t="s">
        <v>552</v>
      </c>
      <c r="D15" s="34"/>
      <c r="E15" s="32">
        <v>418850</v>
      </c>
      <c r="F15" s="32">
        <v>418850</v>
      </c>
      <c r="G15" s="32"/>
      <c r="H15" s="32">
        <v>418850</v>
      </c>
      <c r="I15" s="32">
        <v>418850</v>
      </c>
      <c r="J15" s="32"/>
    </row>
    <row r="16" ht="21" customHeight="1" spans="1:10">
      <c r="A16" s="28" t="s">
        <v>553</v>
      </c>
      <c r="B16" s="28"/>
      <c r="C16" s="28"/>
      <c r="D16" s="28"/>
      <c r="E16" s="28"/>
      <c r="F16" s="28"/>
      <c r="G16" s="28"/>
      <c r="H16" s="28"/>
      <c r="I16" s="28"/>
      <c r="J16" s="28"/>
    </row>
    <row r="17" ht="21" customHeight="1" spans="1:10">
      <c r="A17" s="35" t="s">
        <v>554</v>
      </c>
      <c r="B17" s="35"/>
      <c r="C17" s="35"/>
      <c r="D17" s="35"/>
      <c r="E17" s="35"/>
      <c r="F17" s="35"/>
      <c r="G17" s="35"/>
      <c r="H17" s="36" t="s">
        <v>555</v>
      </c>
      <c r="I17" s="37" t="s">
        <v>330</v>
      </c>
      <c r="J17" s="36" t="s">
        <v>556</v>
      </c>
    </row>
    <row r="18" ht="21" customHeight="1" spans="1:10">
      <c r="A18" s="38" t="s">
        <v>323</v>
      </c>
      <c r="B18" s="38" t="s">
        <v>557</v>
      </c>
      <c r="C18" s="39" t="s">
        <v>325</v>
      </c>
      <c r="D18" s="39" t="s">
        <v>326</v>
      </c>
      <c r="E18" s="39" t="s">
        <v>327</v>
      </c>
      <c r="F18" s="39" t="s">
        <v>328</v>
      </c>
      <c r="G18" s="39" t="s">
        <v>329</v>
      </c>
      <c r="H18" s="40"/>
      <c r="I18" s="40"/>
      <c r="J18" s="40"/>
    </row>
    <row r="19" ht="21" customHeight="1" spans="1:10">
      <c r="A19" s="41" t="s">
        <v>332</v>
      </c>
      <c r="B19" s="41"/>
      <c r="C19" s="42"/>
      <c r="D19" s="41"/>
      <c r="E19" s="41"/>
      <c r="F19" s="41"/>
      <c r="G19" s="41"/>
      <c r="H19" s="43"/>
      <c r="I19" s="26"/>
      <c r="J19" s="43"/>
    </row>
    <row r="20" ht="21" customHeight="1" spans="1:10">
      <c r="A20" s="41"/>
      <c r="B20" s="41" t="s">
        <v>333</v>
      </c>
      <c r="C20" s="42"/>
      <c r="D20" s="41"/>
      <c r="E20" s="41"/>
      <c r="F20" s="41"/>
      <c r="G20" s="41"/>
      <c r="H20" s="43"/>
      <c r="I20" s="26"/>
      <c r="J20" s="43"/>
    </row>
    <row r="21" ht="32.25" customHeight="1" spans="1:10">
      <c r="A21" s="41"/>
      <c r="B21" s="41"/>
      <c r="C21" s="42" t="s">
        <v>355</v>
      </c>
      <c r="D21" s="41" t="s">
        <v>356</v>
      </c>
      <c r="E21" s="41" t="s">
        <v>357</v>
      </c>
      <c r="F21" s="41" t="s">
        <v>358</v>
      </c>
      <c r="G21" s="41" t="s">
        <v>338</v>
      </c>
      <c r="H21" s="43" t="s">
        <v>558</v>
      </c>
      <c r="I21" s="26" t="s">
        <v>359</v>
      </c>
      <c r="J21" s="43" t="s">
        <v>559</v>
      </c>
    </row>
    <row r="22" ht="32.25" customHeight="1" spans="1:10">
      <c r="A22" s="41"/>
      <c r="B22" s="41"/>
      <c r="C22" s="42" t="s">
        <v>405</v>
      </c>
      <c r="D22" s="41" t="s">
        <v>356</v>
      </c>
      <c r="E22" s="41" t="s">
        <v>353</v>
      </c>
      <c r="F22" s="41" t="s">
        <v>394</v>
      </c>
      <c r="G22" s="41" t="s">
        <v>338</v>
      </c>
      <c r="H22" s="43" t="s">
        <v>558</v>
      </c>
      <c r="I22" s="26" t="s">
        <v>560</v>
      </c>
      <c r="J22" s="43" t="s">
        <v>561</v>
      </c>
    </row>
    <row r="23" ht="32.25" customHeight="1" spans="1:10">
      <c r="A23" s="41"/>
      <c r="B23" s="41"/>
      <c r="C23" s="42" t="s">
        <v>433</v>
      </c>
      <c r="D23" s="41" t="s">
        <v>341</v>
      </c>
      <c r="E23" s="41" t="s">
        <v>347</v>
      </c>
      <c r="F23" s="41" t="s">
        <v>348</v>
      </c>
      <c r="G23" s="41" t="s">
        <v>338</v>
      </c>
      <c r="H23" s="43" t="s">
        <v>558</v>
      </c>
      <c r="I23" s="26" t="s">
        <v>434</v>
      </c>
      <c r="J23" s="43" t="s">
        <v>562</v>
      </c>
    </row>
    <row r="24" ht="32.25" customHeight="1" spans="1:10">
      <c r="A24" s="41"/>
      <c r="B24" s="41"/>
      <c r="C24" s="42" t="s">
        <v>435</v>
      </c>
      <c r="D24" s="41" t="s">
        <v>356</v>
      </c>
      <c r="E24" s="41" t="s">
        <v>347</v>
      </c>
      <c r="F24" s="41" t="s">
        <v>348</v>
      </c>
      <c r="G24" s="41" t="s">
        <v>338</v>
      </c>
      <c r="H24" s="43" t="s">
        <v>558</v>
      </c>
      <c r="I24" s="26" t="s">
        <v>434</v>
      </c>
      <c r="J24" s="43" t="s">
        <v>562</v>
      </c>
    </row>
    <row r="25" ht="32.25" customHeight="1" spans="1:10">
      <c r="A25" s="41"/>
      <c r="B25" s="41"/>
      <c r="C25" s="42" t="s">
        <v>446</v>
      </c>
      <c r="D25" s="41" t="s">
        <v>341</v>
      </c>
      <c r="E25" s="41" t="s">
        <v>447</v>
      </c>
      <c r="F25" s="41" t="s">
        <v>448</v>
      </c>
      <c r="G25" s="41" t="s">
        <v>338</v>
      </c>
      <c r="H25" s="43" t="s">
        <v>558</v>
      </c>
      <c r="I25" s="26" t="s">
        <v>449</v>
      </c>
      <c r="J25" s="43" t="s">
        <v>449</v>
      </c>
    </row>
    <row r="26" ht="21" customHeight="1" spans="1:10">
      <c r="A26" s="41"/>
      <c r="B26" s="41" t="s">
        <v>360</v>
      </c>
      <c r="C26" s="42"/>
      <c r="D26" s="41"/>
      <c r="E26" s="41"/>
      <c r="F26" s="41"/>
      <c r="G26" s="41"/>
      <c r="H26" s="43"/>
      <c r="I26" s="26"/>
      <c r="J26" s="43"/>
    </row>
    <row r="27" ht="32.25" customHeight="1" spans="1:10">
      <c r="A27" s="41"/>
      <c r="B27" s="41"/>
      <c r="C27" s="42" t="s">
        <v>361</v>
      </c>
      <c r="D27" s="41" t="s">
        <v>335</v>
      </c>
      <c r="E27" s="41" t="s">
        <v>362</v>
      </c>
      <c r="F27" s="41" t="s">
        <v>348</v>
      </c>
      <c r="G27" s="41" t="s">
        <v>338</v>
      </c>
      <c r="H27" s="43" t="s">
        <v>558</v>
      </c>
      <c r="I27" s="26" t="s">
        <v>363</v>
      </c>
      <c r="J27" s="43" t="s">
        <v>559</v>
      </c>
    </row>
    <row r="28" ht="32.25" customHeight="1" spans="1:10">
      <c r="A28" s="41"/>
      <c r="B28" s="41"/>
      <c r="C28" s="42" t="s">
        <v>409</v>
      </c>
      <c r="D28" s="41" t="s">
        <v>356</v>
      </c>
      <c r="E28" s="41" t="s">
        <v>410</v>
      </c>
      <c r="F28" s="41" t="s">
        <v>348</v>
      </c>
      <c r="G28" s="41" t="s">
        <v>338</v>
      </c>
      <c r="H28" s="43" t="s">
        <v>558</v>
      </c>
      <c r="I28" s="26" t="s">
        <v>411</v>
      </c>
      <c r="J28" s="43" t="s">
        <v>561</v>
      </c>
    </row>
    <row r="29" ht="32.25" customHeight="1" spans="1:10">
      <c r="A29" s="41"/>
      <c r="B29" s="41"/>
      <c r="C29" s="42" t="s">
        <v>436</v>
      </c>
      <c r="D29" s="41" t="s">
        <v>356</v>
      </c>
      <c r="E29" s="41" t="s">
        <v>410</v>
      </c>
      <c r="F29" s="41" t="s">
        <v>348</v>
      </c>
      <c r="G29" s="41" t="s">
        <v>338</v>
      </c>
      <c r="H29" s="43" t="s">
        <v>558</v>
      </c>
      <c r="I29" s="26" t="s">
        <v>436</v>
      </c>
      <c r="J29" s="43" t="s">
        <v>562</v>
      </c>
    </row>
    <row r="30" ht="32.25" customHeight="1" spans="1:10">
      <c r="A30" s="41"/>
      <c r="B30" s="41"/>
      <c r="C30" s="42" t="s">
        <v>450</v>
      </c>
      <c r="D30" s="41" t="s">
        <v>341</v>
      </c>
      <c r="E30" s="41" t="s">
        <v>451</v>
      </c>
      <c r="F30" s="41"/>
      <c r="G30" s="41" t="s">
        <v>349</v>
      </c>
      <c r="H30" s="43" t="s">
        <v>558</v>
      </c>
      <c r="I30" s="26" t="s">
        <v>563</v>
      </c>
      <c r="J30" s="43" t="s">
        <v>564</v>
      </c>
    </row>
    <row r="31" ht="27" customHeight="1" spans="1:10">
      <c r="A31" s="41"/>
      <c r="B31" s="41" t="s">
        <v>339</v>
      </c>
      <c r="C31" s="42"/>
      <c r="D31" s="41"/>
      <c r="E31" s="41"/>
      <c r="F31" s="41"/>
      <c r="G31" s="41"/>
      <c r="H31" s="43"/>
      <c r="I31" s="26"/>
      <c r="J31" s="43"/>
    </row>
    <row r="32" ht="32.25" customHeight="1" spans="1:10">
      <c r="A32" s="41"/>
      <c r="B32" s="41"/>
      <c r="C32" s="42" t="s">
        <v>364</v>
      </c>
      <c r="D32" s="41" t="s">
        <v>356</v>
      </c>
      <c r="E32" s="41" t="s">
        <v>342</v>
      </c>
      <c r="F32" s="41" t="s">
        <v>343</v>
      </c>
      <c r="G32" s="41" t="s">
        <v>338</v>
      </c>
      <c r="H32" s="43" t="s">
        <v>558</v>
      </c>
      <c r="I32" s="26" t="s">
        <v>365</v>
      </c>
      <c r="J32" s="43" t="s">
        <v>559</v>
      </c>
    </row>
    <row r="33" ht="32.25" customHeight="1" spans="1:10">
      <c r="A33" s="41"/>
      <c r="B33" s="41"/>
      <c r="C33" s="42" t="s">
        <v>437</v>
      </c>
      <c r="D33" s="41" t="s">
        <v>335</v>
      </c>
      <c r="E33" s="41" t="s">
        <v>342</v>
      </c>
      <c r="F33" s="41" t="s">
        <v>343</v>
      </c>
      <c r="G33" s="41" t="s">
        <v>338</v>
      </c>
      <c r="H33" s="43" t="s">
        <v>558</v>
      </c>
      <c r="I33" s="26" t="s">
        <v>438</v>
      </c>
      <c r="J33" s="43" t="s">
        <v>562</v>
      </c>
    </row>
    <row r="34" ht="32.25" customHeight="1" spans="1:10">
      <c r="A34" s="41"/>
      <c r="B34" s="41"/>
      <c r="C34" s="42" t="s">
        <v>453</v>
      </c>
      <c r="D34" s="41" t="s">
        <v>356</v>
      </c>
      <c r="E34" s="41" t="s">
        <v>342</v>
      </c>
      <c r="F34" s="41" t="s">
        <v>343</v>
      </c>
      <c r="G34" s="41" t="s">
        <v>338</v>
      </c>
      <c r="H34" s="43" t="s">
        <v>558</v>
      </c>
      <c r="I34" s="26" t="s">
        <v>454</v>
      </c>
      <c r="J34" s="43" t="s">
        <v>565</v>
      </c>
    </row>
    <row r="35" ht="20" customHeight="1" spans="1:10">
      <c r="A35" s="41" t="s">
        <v>344</v>
      </c>
      <c r="B35" s="41"/>
      <c r="C35" s="42"/>
      <c r="D35" s="41"/>
      <c r="E35" s="41"/>
      <c r="F35" s="41"/>
      <c r="G35" s="41"/>
      <c r="H35" s="43"/>
      <c r="I35" s="26"/>
      <c r="J35" s="43"/>
    </row>
    <row r="36" ht="20" customHeight="1" spans="1:10">
      <c r="A36" s="41"/>
      <c r="B36" s="41" t="s">
        <v>366</v>
      </c>
      <c r="C36" s="42"/>
      <c r="D36" s="41"/>
      <c r="E36" s="41"/>
      <c r="F36" s="41"/>
      <c r="G36" s="41"/>
      <c r="H36" s="43"/>
      <c r="I36" s="26"/>
      <c r="J36" s="43"/>
    </row>
    <row r="37" ht="32.25" customHeight="1" spans="1:10">
      <c r="A37" s="41"/>
      <c r="B37" s="41"/>
      <c r="C37" s="42" t="s">
        <v>367</v>
      </c>
      <c r="D37" s="41" t="s">
        <v>341</v>
      </c>
      <c r="E37" s="41" t="s">
        <v>347</v>
      </c>
      <c r="F37" s="41" t="s">
        <v>348</v>
      </c>
      <c r="G37" s="41" t="s">
        <v>338</v>
      </c>
      <c r="H37" s="43" t="s">
        <v>566</v>
      </c>
      <c r="I37" s="26" t="s">
        <v>567</v>
      </c>
      <c r="J37" s="43" t="s">
        <v>559</v>
      </c>
    </row>
    <row r="38" ht="32.25" customHeight="1" spans="1:10">
      <c r="A38" s="41"/>
      <c r="B38" s="41"/>
      <c r="C38" s="42" t="s">
        <v>439</v>
      </c>
      <c r="D38" s="41" t="s">
        <v>356</v>
      </c>
      <c r="E38" s="41" t="s">
        <v>416</v>
      </c>
      <c r="F38" s="41" t="s">
        <v>348</v>
      </c>
      <c r="G38" s="41" t="s">
        <v>338</v>
      </c>
      <c r="H38" s="43" t="s">
        <v>566</v>
      </c>
      <c r="I38" s="26" t="s">
        <v>440</v>
      </c>
      <c r="J38" s="43" t="s">
        <v>562</v>
      </c>
    </row>
    <row r="39" ht="23" customHeight="1" spans="1:10">
      <c r="A39" s="41"/>
      <c r="B39" s="41" t="s">
        <v>345</v>
      </c>
      <c r="C39" s="42"/>
      <c r="D39" s="41"/>
      <c r="E39" s="41"/>
      <c r="F39" s="41"/>
      <c r="G39" s="41"/>
      <c r="H39" s="43"/>
      <c r="I39" s="26"/>
      <c r="J39" s="43"/>
    </row>
    <row r="40" ht="23" customHeight="1" spans="1:10">
      <c r="A40" s="41"/>
      <c r="B40" s="41"/>
      <c r="C40" s="42" t="s">
        <v>369</v>
      </c>
      <c r="D40" s="41" t="s">
        <v>341</v>
      </c>
      <c r="E40" s="41" t="s">
        <v>347</v>
      </c>
      <c r="F40" s="41" t="s">
        <v>348</v>
      </c>
      <c r="G40" s="41" t="s">
        <v>338</v>
      </c>
      <c r="H40" s="43" t="s">
        <v>566</v>
      </c>
      <c r="I40" s="26" t="s">
        <v>369</v>
      </c>
      <c r="J40" s="43" t="s">
        <v>559</v>
      </c>
    </row>
    <row r="41" ht="23" customHeight="1" spans="1:10">
      <c r="A41" s="41"/>
      <c r="B41" s="41" t="s">
        <v>370</v>
      </c>
      <c r="C41" s="42"/>
      <c r="D41" s="41"/>
      <c r="E41" s="41"/>
      <c r="F41" s="41"/>
      <c r="G41" s="41"/>
      <c r="H41" s="43"/>
      <c r="I41" s="26"/>
      <c r="J41" s="43"/>
    </row>
    <row r="42" ht="32.25" customHeight="1" spans="1:10">
      <c r="A42" s="41"/>
      <c r="B42" s="41"/>
      <c r="C42" s="42" t="s">
        <v>568</v>
      </c>
      <c r="D42" s="41" t="s">
        <v>341</v>
      </c>
      <c r="E42" s="41" t="s">
        <v>347</v>
      </c>
      <c r="F42" s="41" t="s">
        <v>348</v>
      </c>
      <c r="G42" s="41" t="s">
        <v>338</v>
      </c>
      <c r="H42" s="43" t="s">
        <v>566</v>
      </c>
      <c r="I42" s="26" t="s">
        <v>371</v>
      </c>
      <c r="J42" s="43" t="s">
        <v>559</v>
      </c>
    </row>
    <row r="43" ht="32.25" customHeight="1" spans="1:10">
      <c r="A43" s="41"/>
      <c r="B43" s="41"/>
      <c r="C43" s="42" t="s">
        <v>441</v>
      </c>
      <c r="D43" s="41" t="s">
        <v>356</v>
      </c>
      <c r="E43" s="41" t="s">
        <v>347</v>
      </c>
      <c r="F43" s="41" t="s">
        <v>348</v>
      </c>
      <c r="G43" s="41" t="s">
        <v>338</v>
      </c>
      <c r="H43" s="43" t="s">
        <v>566</v>
      </c>
      <c r="I43" s="26" t="s">
        <v>442</v>
      </c>
      <c r="J43" s="43" t="s">
        <v>562</v>
      </c>
    </row>
    <row r="44" ht="32.25" customHeight="1" spans="1:10">
      <c r="A44" s="41"/>
      <c r="B44" s="41"/>
      <c r="C44" s="42" t="s">
        <v>457</v>
      </c>
      <c r="D44" s="41" t="s">
        <v>341</v>
      </c>
      <c r="E44" s="41" t="s">
        <v>347</v>
      </c>
      <c r="F44" s="41" t="s">
        <v>348</v>
      </c>
      <c r="G44" s="41" t="s">
        <v>338</v>
      </c>
      <c r="H44" s="43" t="s">
        <v>566</v>
      </c>
      <c r="I44" s="26" t="s">
        <v>458</v>
      </c>
      <c r="J44" s="43" t="s">
        <v>569</v>
      </c>
    </row>
    <row r="45" ht="23" customHeight="1" spans="1:10">
      <c r="A45" s="41"/>
      <c r="B45" s="41" t="s">
        <v>372</v>
      </c>
      <c r="C45" s="42"/>
      <c r="D45" s="41"/>
      <c r="E45" s="41"/>
      <c r="F45" s="41"/>
      <c r="G45" s="41"/>
      <c r="H45" s="43"/>
      <c r="I45" s="26"/>
      <c r="J45" s="43"/>
    </row>
    <row r="46" ht="32.25" customHeight="1" spans="1:10">
      <c r="A46" s="41"/>
      <c r="B46" s="41"/>
      <c r="C46" s="42" t="s">
        <v>373</v>
      </c>
      <c r="D46" s="41" t="s">
        <v>341</v>
      </c>
      <c r="E46" s="41" t="s">
        <v>347</v>
      </c>
      <c r="F46" s="41" t="s">
        <v>348</v>
      </c>
      <c r="G46" s="41" t="s">
        <v>338</v>
      </c>
      <c r="H46" s="43" t="s">
        <v>566</v>
      </c>
      <c r="I46" s="26" t="s">
        <v>373</v>
      </c>
      <c r="J46" s="43" t="s">
        <v>559</v>
      </c>
    </row>
    <row r="47" ht="32.25" customHeight="1" spans="1:10">
      <c r="A47" s="41"/>
      <c r="B47" s="41"/>
      <c r="C47" s="42" t="s">
        <v>459</v>
      </c>
      <c r="D47" s="41" t="s">
        <v>341</v>
      </c>
      <c r="E47" s="41" t="s">
        <v>347</v>
      </c>
      <c r="F47" s="41" t="s">
        <v>348</v>
      </c>
      <c r="G47" s="41" t="s">
        <v>338</v>
      </c>
      <c r="H47" s="43" t="s">
        <v>566</v>
      </c>
      <c r="I47" s="26" t="s">
        <v>460</v>
      </c>
      <c r="J47" s="43" t="s">
        <v>569</v>
      </c>
    </row>
    <row r="48" ht="18" customHeight="1" spans="1:10">
      <c r="A48" s="41" t="s">
        <v>350</v>
      </c>
      <c r="B48" s="41"/>
      <c r="C48" s="42"/>
      <c r="D48" s="41"/>
      <c r="E48" s="41"/>
      <c r="F48" s="41"/>
      <c r="G48" s="41"/>
      <c r="H48" s="43"/>
      <c r="I48" s="26"/>
      <c r="J48" s="43"/>
    </row>
    <row r="49" ht="18" customHeight="1" spans="1:10">
      <c r="A49" s="41"/>
      <c r="B49" s="41" t="s">
        <v>351</v>
      </c>
      <c r="C49" s="42"/>
      <c r="D49" s="41"/>
      <c r="E49" s="41"/>
      <c r="F49" s="41"/>
      <c r="G49" s="41"/>
      <c r="H49" s="43"/>
      <c r="I49" s="26"/>
      <c r="J49" s="43"/>
    </row>
    <row r="50" ht="32.25" customHeight="1" spans="1:10">
      <c r="A50" s="41"/>
      <c r="B50" s="41"/>
      <c r="C50" s="42" t="s">
        <v>374</v>
      </c>
      <c r="D50" s="41" t="s">
        <v>341</v>
      </c>
      <c r="E50" s="41" t="s">
        <v>347</v>
      </c>
      <c r="F50" s="41" t="s">
        <v>348</v>
      </c>
      <c r="G50" s="41" t="s">
        <v>338</v>
      </c>
      <c r="H50" s="43" t="s">
        <v>570</v>
      </c>
      <c r="I50" s="26" t="s">
        <v>374</v>
      </c>
      <c r="J50" s="43" t="s">
        <v>559</v>
      </c>
    </row>
    <row r="51" ht="32.25" customHeight="1" spans="1:10">
      <c r="A51" s="41"/>
      <c r="B51" s="41"/>
      <c r="C51" s="42" t="s">
        <v>443</v>
      </c>
      <c r="D51" s="41" t="s">
        <v>341</v>
      </c>
      <c r="E51" s="41" t="s">
        <v>416</v>
      </c>
      <c r="F51" s="41" t="s">
        <v>348</v>
      </c>
      <c r="G51" s="41" t="s">
        <v>338</v>
      </c>
      <c r="H51" s="43" t="s">
        <v>570</v>
      </c>
      <c r="I51" s="26" t="s">
        <v>444</v>
      </c>
      <c r="J51" s="43" t="s">
        <v>562</v>
      </c>
    </row>
    <row r="52" ht="32.25" customHeight="1" spans="1:10">
      <c r="A52" s="41"/>
      <c r="B52" s="41"/>
      <c r="C52" s="42" t="s">
        <v>391</v>
      </c>
      <c r="D52" s="41" t="s">
        <v>341</v>
      </c>
      <c r="E52" s="41" t="s">
        <v>347</v>
      </c>
      <c r="F52" s="41" t="s">
        <v>348</v>
      </c>
      <c r="G52" s="41" t="s">
        <v>338</v>
      </c>
      <c r="H52" s="43" t="s">
        <v>571</v>
      </c>
      <c r="I52" s="26" t="s">
        <v>461</v>
      </c>
      <c r="J52" s="43" t="s">
        <v>572</v>
      </c>
    </row>
  </sheetData>
  <mergeCells count="30">
    <mergeCell ref="A2:J2"/>
    <mergeCell ref="A3:C3"/>
    <mergeCell ref="B4:J4"/>
    <mergeCell ref="B4:J4"/>
    <mergeCell ref="A5:J5"/>
    <mergeCell ref="A6:I6"/>
    <mergeCell ref="C7:I7"/>
    <mergeCell ref="C7:I7"/>
    <mergeCell ref="C8:I8"/>
    <mergeCell ref="C8:I8"/>
    <mergeCell ref="C9:I9"/>
    <mergeCell ref="C9:I9"/>
    <mergeCell ref="A10:J10"/>
    <mergeCell ref="E11:G11"/>
    <mergeCell ref="H11:J11"/>
    <mergeCell ref="A13:D13"/>
    <mergeCell ref="A14:B14"/>
    <mergeCell ref="A14:B14"/>
    <mergeCell ref="C14:D14"/>
    <mergeCell ref="C14:D14"/>
    <mergeCell ref="A15:B15"/>
    <mergeCell ref="C15:D15"/>
    <mergeCell ref="A16:J16"/>
    <mergeCell ref="A17:G17"/>
    <mergeCell ref="A7:A8"/>
    <mergeCell ref="H17:H18"/>
    <mergeCell ref="I17:I18"/>
    <mergeCell ref="J17:J18"/>
    <mergeCell ref="A11:B12"/>
    <mergeCell ref="C11:D12"/>
  </mergeCells>
  <printOptions horizontalCentered="1"/>
  <pageMargins left="0" right="0" top="1" bottom="1" header="0.5" footer="0.5"/>
  <pageSetup paperSize="9" scale="3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E32" sqref="E32"/>
    </sheetView>
  </sheetViews>
  <sheetFormatPr defaultColWidth="8.425" defaultRowHeight="12.75" customHeight="1"/>
  <cols>
    <col min="1" max="1" width="26.575" customWidth="1"/>
    <col min="2" max="2" width="39.7083333333333" customWidth="1"/>
    <col min="3" max="3" width="20.2833333333333" customWidth="1"/>
    <col min="4" max="5" width="20.7083333333333" customWidth="1"/>
    <col min="6" max="6" width="19.1416666666667" customWidth="1"/>
    <col min="7" max="7" width="24.575" customWidth="1"/>
    <col min="8" max="8" width="20.425" customWidth="1"/>
    <col min="9" max="9" width="22.7083333333333" customWidth="1"/>
    <col min="10" max="10" width="25" customWidth="1"/>
    <col min="11" max="11" width="20.2833333333333" customWidth="1"/>
    <col min="12" max="12" width="20.575" customWidth="1"/>
    <col min="13" max="13" width="25.7083333333333" customWidth="1"/>
    <col min="14" max="14" width="19" customWidth="1"/>
    <col min="15" max="16" width="23.85" customWidth="1"/>
    <col min="17" max="17" width="24.1416666666667" customWidth="1"/>
    <col min="18" max="18" width="27.575" customWidth="1"/>
    <col min="19" max="19" width="21.1416666666667" customWidth="1"/>
    <col min="20" max="20" width="32.425" customWidth="1"/>
  </cols>
  <sheetData>
    <row r="1" ht="17.25" customHeight="1" spans="1:20">
      <c r="A1" s="243" t="s">
        <v>52</v>
      </c>
      <c r="B1" s="244"/>
      <c r="C1" s="244"/>
      <c r="D1" s="244"/>
      <c r="E1" s="244"/>
      <c r="F1" s="244"/>
      <c r="G1" s="244"/>
      <c r="H1" s="244"/>
      <c r="I1" s="244"/>
      <c r="J1" s="244"/>
      <c r="K1" s="244"/>
      <c r="L1" s="244"/>
      <c r="M1" s="244"/>
      <c r="N1" s="244"/>
      <c r="O1" s="244"/>
      <c r="P1" s="244"/>
      <c r="Q1" s="244"/>
      <c r="R1" s="244"/>
      <c r="S1" s="244"/>
      <c r="T1" s="244"/>
    </row>
    <row r="2" ht="41.25" customHeight="1" spans="1:20">
      <c r="A2" s="245" t="str">
        <f>"2026"&amp;"年部门收入预算表"</f>
        <v>2026年部门收入预算表</v>
      </c>
      <c r="B2" s="244"/>
      <c r="C2" s="244"/>
      <c r="D2" s="244"/>
      <c r="E2" s="244"/>
      <c r="F2" s="244"/>
      <c r="G2" s="244"/>
      <c r="H2" s="244"/>
      <c r="I2" s="244"/>
      <c r="J2" s="244"/>
      <c r="K2" s="244"/>
      <c r="L2" s="244"/>
      <c r="M2" s="244"/>
      <c r="N2" s="244"/>
      <c r="O2" s="244"/>
      <c r="P2" s="244"/>
      <c r="Q2" s="244"/>
      <c r="R2" s="244"/>
      <c r="S2" s="244"/>
      <c r="T2" s="244"/>
    </row>
    <row r="3" ht="17.25" customHeight="1" spans="1:20">
      <c r="A3" s="246" t="str">
        <f>"单位名称："&amp;"昆明市晋宁区林业和草原局"</f>
        <v>单位名称：昆明市晋宁区林业和草原局</v>
      </c>
      <c r="B3" s="247"/>
      <c r="C3" s="248"/>
      <c r="D3" s="249"/>
      <c r="E3" s="249"/>
      <c r="F3" s="249"/>
      <c r="G3" s="249"/>
      <c r="H3" s="249"/>
      <c r="I3" s="249"/>
      <c r="J3" s="249"/>
      <c r="K3" s="249"/>
      <c r="L3" s="249"/>
      <c r="M3" s="249"/>
      <c r="N3" s="249"/>
      <c r="O3" s="249"/>
      <c r="P3" s="249"/>
      <c r="Q3" s="249"/>
      <c r="R3" s="249"/>
      <c r="S3" s="249"/>
      <c r="T3" s="250" t="s">
        <v>1</v>
      </c>
    </row>
    <row r="4" ht="21.75" customHeight="1" spans="1:20">
      <c r="A4" s="71" t="s">
        <v>53</v>
      </c>
      <c r="B4" s="71" t="s">
        <v>54</v>
      </c>
      <c r="C4" s="71" t="s">
        <v>55</v>
      </c>
      <c r="D4" s="71" t="s">
        <v>56</v>
      </c>
      <c r="E4" s="71"/>
      <c r="F4" s="71"/>
      <c r="G4" s="71"/>
      <c r="H4" s="71"/>
      <c r="I4" s="69"/>
      <c r="J4" s="71"/>
      <c r="K4" s="71"/>
      <c r="L4" s="71"/>
      <c r="M4" s="71"/>
      <c r="N4" s="71"/>
      <c r="O4" s="71" t="s">
        <v>45</v>
      </c>
      <c r="P4" s="71"/>
      <c r="Q4" s="71"/>
      <c r="R4" s="71"/>
      <c r="S4" s="71"/>
      <c r="T4" s="71"/>
    </row>
    <row r="5" ht="27" customHeight="1" spans="1:20">
      <c r="A5" s="71"/>
      <c r="B5" s="71"/>
      <c r="C5" s="71"/>
      <c r="D5" s="71" t="s">
        <v>57</v>
      </c>
      <c r="E5" s="71" t="s">
        <v>58</v>
      </c>
      <c r="F5" s="71" t="s">
        <v>59</v>
      </c>
      <c r="G5" s="71" t="s">
        <v>60</v>
      </c>
      <c r="H5" s="71" t="s">
        <v>61</v>
      </c>
      <c r="I5" s="69" t="s">
        <v>62</v>
      </c>
      <c r="J5" s="71"/>
      <c r="K5" s="71"/>
      <c r="L5" s="71"/>
      <c r="M5" s="71"/>
      <c r="N5" s="71"/>
      <c r="O5" s="71" t="s">
        <v>57</v>
      </c>
      <c r="P5" s="71" t="s">
        <v>58</v>
      </c>
      <c r="Q5" s="71" t="s">
        <v>59</v>
      </c>
      <c r="R5" s="71" t="s">
        <v>60</v>
      </c>
      <c r="S5" s="71" t="s">
        <v>61</v>
      </c>
      <c r="T5" s="71" t="s">
        <v>62</v>
      </c>
    </row>
    <row r="6" ht="30" customHeight="1" spans="1:20">
      <c r="A6" s="72"/>
      <c r="B6" s="72"/>
      <c r="C6" s="96"/>
      <c r="D6" s="96"/>
      <c r="E6" s="96"/>
      <c r="F6" s="96"/>
      <c r="G6" s="96"/>
      <c r="H6" s="96"/>
      <c r="I6" s="196" t="s">
        <v>57</v>
      </c>
      <c r="J6" s="71" t="s">
        <v>63</v>
      </c>
      <c r="K6" s="71" t="s">
        <v>64</v>
      </c>
      <c r="L6" s="71" t="s">
        <v>65</v>
      </c>
      <c r="M6" s="71" t="s">
        <v>66</v>
      </c>
      <c r="N6" s="71" t="s">
        <v>67</v>
      </c>
      <c r="O6" s="251"/>
      <c r="P6" s="251"/>
      <c r="Q6" s="251"/>
      <c r="R6" s="251"/>
      <c r="S6" s="251"/>
      <c r="T6" s="96"/>
    </row>
    <row r="7" ht="15" customHeight="1" spans="1:20">
      <c r="A7" s="252">
        <v>1</v>
      </c>
      <c r="B7" s="252">
        <v>2</v>
      </c>
      <c r="C7" s="252">
        <v>3</v>
      </c>
      <c r="D7" s="252">
        <v>4</v>
      </c>
      <c r="E7" s="252">
        <v>5</v>
      </c>
      <c r="F7" s="252">
        <v>6</v>
      </c>
      <c r="G7" s="252">
        <v>7</v>
      </c>
      <c r="H7" s="252">
        <v>8</v>
      </c>
      <c r="I7" s="196">
        <v>9</v>
      </c>
      <c r="J7" s="252">
        <v>10</v>
      </c>
      <c r="K7" s="252">
        <v>11</v>
      </c>
      <c r="L7" s="252">
        <v>12</v>
      </c>
      <c r="M7" s="252">
        <v>13</v>
      </c>
      <c r="N7" s="252">
        <v>14</v>
      </c>
      <c r="O7" s="252">
        <v>15</v>
      </c>
      <c r="P7" s="252">
        <v>16</v>
      </c>
      <c r="Q7" s="252">
        <v>17</v>
      </c>
      <c r="R7" s="252">
        <v>18</v>
      </c>
      <c r="S7" s="252">
        <v>19</v>
      </c>
      <c r="T7" s="252">
        <v>20</v>
      </c>
    </row>
    <row r="8" ht="18" customHeight="1" spans="1:20">
      <c r="A8" s="42" t="s">
        <v>68</v>
      </c>
      <c r="B8" s="42" t="s">
        <v>69</v>
      </c>
      <c r="C8" s="31">
        <v>27069433.72</v>
      </c>
      <c r="D8" s="31">
        <v>27069433.72</v>
      </c>
      <c r="E8" s="31">
        <v>19657060.16</v>
      </c>
      <c r="F8" s="31"/>
      <c r="G8" s="31"/>
      <c r="H8" s="31"/>
      <c r="I8" s="31">
        <v>7412373.56</v>
      </c>
      <c r="J8" s="31"/>
      <c r="K8" s="31"/>
      <c r="L8" s="31"/>
      <c r="M8" s="31"/>
      <c r="N8" s="31">
        <v>7412373.56</v>
      </c>
      <c r="O8" s="31"/>
      <c r="P8" s="31"/>
      <c r="Q8" s="31"/>
      <c r="R8" s="31"/>
      <c r="S8" s="31"/>
      <c r="T8" s="31"/>
    </row>
    <row r="9" ht="18" customHeight="1" spans="1:20">
      <c r="A9" s="253" t="s">
        <v>70</v>
      </c>
      <c r="B9" s="253" t="s">
        <v>69</v>
      </c>
      <c r="C9" s="31">
        <v>27069433.72</v>
      </c>
      <c r="D9" s="31">
        <v>27069433.72</v>
      </c>
      <c r="E9" s="31">
        <v>19657060.16</v>
      </c>
      <c r="F9" s="31"/>
      <c r="G9" s="31"/>
      <c r="H9" s="31"/>
      <c r="I9" s="31">
        <v>7412373.56</v>
      </c>
      <c r="J9" s="31"/>
      <c r="K9" s="31"/>
      <c r="L9" s="31"/>
      <c r="M9" s="31"/>
      <c r="N9" s="31">
        <v>7412373.56</v>
      </c>
      <c r="O9" s="31"/>
      <c r="P9" s="31"/>
      <c r="Q9" s="31"/>
      <c r="R9" s="31"/>
      <c r="S9" s="31"/>
      <c r="T9" s="31"/>
    </row>
    <row r="10" ht="18" customHeight="1" spans="1:20">
      <c r="A10" s="254" t="s">
        <v>55</v>
      </c>
      <c r="B10" s="254"/>
      <c r="C10" s="31">
        <v>27069433.72</v>
      </c>
      <c r="D10" s="31">
        <v>27069433.72</v>
      </c>
      <c r="E10" s="31">
        <v>19657060.16</v>
      </c>
      <c r="F10" s="31"/>
      <c r="G10" s="31"/>
      <c r="H10" s="31"/>
      <c r="I10" s="31">
        <v>7412373.56</v>
      </c>
      <c r="J10" s="31"/>
      <c r="K10" s="31"/>
      <c r="L10" s="31"/>
      <c r="M10" s="31"/>
      <c r="N10" s="31">
        <v>7412373.56</v>
      </c>
      <c r="O10" s="31"/>
      <c r="P10" s="31"/>
      <c r="Q10" s="31"/>
      <c r="R10" s="31"/>
      <c r="S10" s="31"/>
      <c r="T10" s="31"/>
    </row>
  </sheetData>
  <mergeCells count="21">
    <mergeCell ref="A1:T1"/>
    <mergeCell ref="A2:T2"/>
    <mergeCell ref="A3:B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 right="0" top="1" bottom="1" header="0.5" footer="0.5"/>
  <pageSetup paperSize="9" scale="69"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3"/>
  <sheetViews>
    <sheetView showZeros="0" workbookViewId="0">
      <selection activeCell="H16" sqref="H16"/>
    </sheetView>
  </sheetViews>
  <sheetFormatPr defaultColWidth="14" defaultRowHeight="12.75" customHeight="1"/>
  <cols>
    <col min="1" max="1" width="14.85" customWidth="1"/>
    <col min="2" max="2" width="28.85" customWidth="1"/>
    <col min="3" max="3" width="19.2833333333333" customWidth="1"/>
    <col min="4" max="4" width="20.2833333333333" customWidth="1"/>
    <col min="5" max="5" width="17" customWidth="1"/>
    <col min="6" max="6" width="22" customWidth="1"/>
    <col min="7" max="7" width="16" customWidth="1"/>
    <col min="8" max="8" width="16.2833333333333" customWidth="1"/>
    <col min="9" max="9" width="15.7083333333333" customWidth="1"/>
    <col min="10" max="10" width="18.575" customWidth="1"/>
    <col min="11" max="11" width="16.7083333333333" customWidth="1"/>
    <col min="12" max="12" width="16.2833333333333" customWidth="1"/>
  </cols>
  <sheetData>
    <row r="1" ht="17.25" customHeight="1" spans="1:15">
      <c r="A1" s="82" t="s">
        <v>71</v>
      </c>
    </row>
    <row r="2" ht="41.25" customHeight="1" spans="1:15">
      <c r="A2" s="77" t="str">
        <f>"2026"&amp;"年部门支出预算表"</f>
        <v>2026年部门支出预算表</v>
      </c>
    </row>
    <row r="3" ht="17.25" customHeight="1" spans="1:15">
      <c r="A3" s="221" t="str">
        <f>"单位名称："&amp;"昆明市晋宁区林业和草原局"</f>
        <v>单位名称：昆明市晋宁区林业和草原局</v>
      </c>
      <c r="O3" s="82" t="s">
        <v>1</v>
      </c>
    </row>
    <row r="4" ht="27" customHeight="1" spans="1:15">
      <c r="A4" s="20" t="s">
        <v>72</v>
      </c>
      <c r="B4" s="20" t="s">
        <v>73</v>
      </c>
      <c r="C4" s="20" t="s">
        <v>55</v>
      </c>
      <c r="D4" s="189" t="s">
        <v>58</v>
      </c>
      <c r="E4" s="189"/>
      <c r="F4" s="189"/>
      <c r="G4" s="189" t="s">
        <v>59</v>
      </c>
      <c r="H4" s="189" t="s">
        <v>60</v>
      </c>
      <c r="I4" s="189" t="s">
        <v>74</v>
      </c>
      <c r="J4" s="189" t="s">
        <v>62</v>
      </c>
      <c r="K4" s="189"/>
      <c r="L4" s="189"/>
      <c r="M4" s="189"/>
      <c r="N4" s="21"/>
      <c r="O4" s="21"/>
    </row>
    <row r="5" ht="42" customHeight="1" spans="1:15">
      <c r="A5" s="68"/>
      <c r="B5" s="68"/>
      <c r="C5" s="189"/>
      <c r="D5" s="189" t="s">
        <v>57</v>
      </c>
      <c r="E5" s="189" t="s">
        <v>75</v>
      </c>
      <c r="F5" s="189" t="s">
        <v>76</v>
      </c>
      <c r="G5" s="189"/>
      <c r="H5" s="189"/>
      <c r="I5" s="67"/>
      <c r="J5" s="189" t="s">
        <v>57</v>
      </c>
      <c r="K5" s="67" t="s">
        <v>77</v>
      </c>
      <c r="L5" s="67" t="s">
        <v>78</v>
      </c>
      <c r="M5" s="67" t="s">
        <v>79</v>
      </c>
      <c r="N5" s="67" t="s">
        <v>80</v>
      </c>
      <c r="O5" s="67" t="s">
        <v>81</v>
      </c>
    </row>
    <row r="6" ht="18" customHeight="1" spans="1:15">
      <c r="A6" s="88" t="s">
        <v>82</v>
      </c>
      <c r="B6" s="88" t="s">
        <v>83</v>
      </c>
      <c r="C6" s="88" t="s">
        <v>84</v>
      </c>
      <c r="D6" s="89" t="s">
        <v>85</v>
      </c>
      <c r="E6" s="89" t="s">
        <v>86</v>
      </c>
      <c r="F6" s="89" t="s">
        <v>87</v>
      </c>
      <c r="G6" s="89" t="s">
        <v>88</v>
      </c>
      <c r="H6" s="89" t="s">
        <v>89</v>
      </c>
      <c r="I6" s="89" t="s">
        <v>90</v>
      </c>
      <c r="J6" s="89" t="s">
        <v>91</v>
      </c>
      <c r="K6" s="89" t="s">
        <v>92</v>
      </c>
      <c r="L6" s="89" t="s">
        <v>93</v>
      </c>
      <c r="M6" s="89" t="s">
        <v>94</v>
      </c>
      <c r="N6" s="88" t="s">
        <v>95</v>
      </c>
      <c r="O6" s="89" t="s">
        <v>96</v>
      </c>
    </row>
    <row r="7" ht="21" customHeight="1" spans="1:15">
      <c r="A7" s="90" t="s">
        <v>97</v>
      </c>
      <c r="B7" s="90" t="s">
        <v>98</v>
      </c>
      <c r="C7" s="32">
        <v>2382919.92</v>
      </c>
      <c r="D7" s="31">
        <v>2382919.92</v>
      </c>
      <c r="E7" s="31">
        <v>2373522.48</v>
      </c>
      <c r="F7" s="31">
        <v>9397.44</v>
      </c>
      <c r="G7" s="31"/>
      <c r="H7" s="31"/>
      <c r="I7" s="31"/>
      <c r="J7" s="31"/>
      <c r="K7" s="31"/>
      <c r="L7" s="31"/>
      <c r="M7" s="31"/>
      <c r="N7" s="32"/>
      <c r="O7" s="32"/>
    </row>
    <row r="8" ht="21" customHeight="1" spans="1:15">
      <c r="A8" s="241" t="s">
        <v>99</v>
      </c>
      <c r="B8" s="241" t="s">
        <v>100</v>
      </c>
      <c r="C8" s="32">
        <v>2373522.48</v>
      </c>
      <c r="D8" s="31">
        <v>2373522.48</v>
      </c>
      <c r="E8" s="31">
        <v>2373522.48</v>
      </c>
      <c r="F8" s="31"/>
      <c r="G8" s="31"/>
      <c r="H8" s="31"/>
      <c r="I8" s="31"/>
      <c r="J8" s="31"/>
      <c r="K8" s="31"/>
      <c r="L8" s="31"/>
      <c r="M8" s="31"/>
      <c r="N8" s="32"/>
      <c r="O8" s="32"/>
    </row>
    <row r="9" ht="21" customHeight="1" spans="1:15">
      <c r="A9" s="242" t="s">
        <v>101</v>
      </c>
      <c r="B9" s="242" t="s">
        <v>102</v>
      </c>
      <c r="C9" s="32">
        <v>576966</v>
      </c>
      <c r="D9" s="31">
        <v>576966</v>
      </c>
      <c r="E9" s="31">
        <v>576966</v>
      </c>
      <c r="F9" s="31"/>
      <c r="G9" s="31"/>
      <c r="H9" s="31"/>
      <c r="I9" s="31"/>
      <c r="J9" s="31"/>
      <c r="K9" s="31"/>
      <c r="L9" s="31"/>
      <c r="M9" s="31"/>
      <c r="N9" s="32"/>
      <c r="O9" s="32"/>
    </row>
    <row r="10" ht="21" customHeight="1" spans="1:15">
      <c r="A10" s="242" t="s">
        <v>103</v>
      </c>
      <c r="B10" s="242" t="s">
        <v>104</v>
      </c>
      <c r="C10" s="32">
        <v>459000</v>
      </c>
      <c r="D10" s="31">
        <v>459000</v>
      </c>
      <c r="E10" s="31">
        <v>459000</v>
      </c>
      <c r="F10" s="31"/>
      <c r="G10" s="31"/>
      <c r="H10" s="31"/>
      <c r="I10" s="31"/>
      <c r="J10" s="31"/>
      <c r="K10" s="31"/>
      <c r="L10" s="31"/>
      <c r="M10" s="31"/>
      <c r="N10" s="32"/>
      <c r="O10" s="32"/>
    </row>
    <row r="11" ht="21" customHeight="1" spans="1:15">
      <c r="A11" s="242" t="s">
        <v>105</v>
      </c>
      <c r="B11" s="242" t="s">
        <v>106</v>
      </c>
      <c r="C11" s="32">
        <v>1127556.48</v>
      </c>
      <c r="D11" s="31">
        <v>1127556.48</v>
      </c>
      <c r="E11" s="31">
        <v>1127556.48</v>
      </c>
      <c r="F11" s="31"/>
      <c r="G11" s="31"/>
      <c r="H11" s="31"/>
      <c r="I11" s="31"/>
      <c r="J11" s="31"/>
      <c r="K11" s="31"/>
      <c r="L11" s="31"/>
      <c r="M11" s="31"/>
      <c r="N11" s="32"/>
      <c r="O11" s="32"/>
    </row>
    <row r="12" ht="21" customHeight="1" spans="1:15">
      <c r="A12" s="242" t="s">
        <v>107</v>
      </c>
      <c r="B12" s="242" t="s">
        <v>108</v>
      </c>
      <c r="C12" s="32">
        <v>210000</v>
      </c>
      <c r="D12" s="31">
        <v>210000</v>
      </c>
      <c r="E12" s="31">
        <v>210000</v>
      </c>
      <c r="F12" s="31"/>
      <c r="G12" s="31"/>
      <c r="H12" s="31"/>
      <c r="I12" s="31"/>
      <c r="J12" s="31"/>
      <c r="K12" s="31"/>
      <c r="L12" s="31"/>
      <c r="M12" s="31"/>
      <c r="N12" s="32"/>
      <c r="O12" s="32"/>
    </row>
    <row r="13" ht="21" customHeight="1" spans="1:15">
      <c r="A13" s="241" t="s">
        <v>109</v>
      </c>
      <c r="B13" s="241" t="s">
        <v>110</v>
      </c>
      <c r="C13" s="32">
        <v>9397.44</v>
      </c>
      <c r="D13" s="31">
        <v>9397.44</v>
      </c>
      <c r="E13" s="31"/>
      <c r="F13" s="31">
        <v>9397.44</v>
      </c>
      <c r="G13" s="31"/>
      <c r="H13" s="31"/>
      <c r="I13" s="31"/>
      <c r="J13" s="31"/>
      <c r="K13" s="31"/>
      <c r="L13" s="31"/>
      <c r="M13" s="31"/>
      <c r="N13" s="32"/>
      <c r="O13" s="32"/>
    </row>
    <row r="14" ht="21" customHeight="1" spans="1:15">
      <c r="A14" s="242" t="s">
        <v>111</v>
      </c>
      <c r="B14" s="242" t="s">
        <v>112</v>
      </c>
      <c r="C14" s="32">
        <v>9397.44</v>
      </c>
      <c r="D14" s="31">
        <v>9397.44</v>
      </c>
      <c r="E14" s="31"/>
      <c r="F14" s="31">
        <v>9397.44</v>
      </c>
      <c r="G14" s="31"/>
      <c r="H14" s="31"/>
      <c r="I14" s="31"/>
      <c r="J14" s="31"/>
      <c r="K14" s="31"/>
      <c r="L14" s="31"/>
      <c r="M14" s="31"/>
      <c r="N14" s="32"/>
      <c r="O14" s="32"/>
    </row>
    <row r="15" ht="21" customHeight="1" spans="1:15">
      <c r="A15" s="90" t="s">
        <v>113</v>
      </c>
      <c r="B15" s="90" t="s">
        <v>114</v>
      </c>
      <c r="C15" s="32">
        <v>1081138.3</v>
      </c>
      <c r="D15" s="31">
        <v>1081138.3</v>
      </c>
      <c r="E15" s="31">
        <v>1081138.3</v>
      </c>
      <c r="F15" s="31"/>
      <c r="G15" s="31"/>
      <c r="H15" s="31"/>
      <c r="I15" s="31"/>
      <c r="J15" s="31"/>
      <c r="K15" s="31"/>
      <c r="L15" s="31"/>
      <c r="M15" s="31"/>
      <c r="N15" s="32"/>
      <c r="O15" s="32"/>
    </row>
    <row r="16" ht="21" customHeight="1" spans="1:15">
      <c r="A16" s="241" t="s">
        <v>115</v>
      </c>
      <c r="B16" s="241" t="s">
        <v>116</v>
      </c>
      <c r="C16" s="32">
        <v>1081138.3</v>
      </c>
      <c r="D16" s="31">
        <v>1081138.3</v>
      </c>
      <c r="E16" s="31">
        <v>1081138.3</v>
      </c>
      <c r="F16" s="31"/>
      <c r="G16" s="31"/>
      <c r="H16" s="31"/>
      <c r="I16" s="31"/>
      <c r="J16" s="31"/>
      <c r="K16" s="31"/>
      <c r="L16" s="31"/>
      <c r="M16" s="31"/>
      <c r="N16" s="32"/>
      <c r="O16" s="32"/>
    </row>
    <row r="17" ht="21" customHeight="1" spans="1:15">
      <c r="A17" s="242" t="s">
        <v>117</v>
      </c>
      <c r="B17" s="242" t="s">
        <v>118</v>
      </c>
      <c r="C17" s="32">
        <v>115975.48</v>
      </c>
      <c r="D17" s="31">
        <v>115975.48</v>
      </c>
      <c r="E17" s="31">
        <v>115975.48</v>
      </c>
      <c r="F17" s="31"/>
      <c r="G17" s="31"/>
      <c r="H17" s="31"/>
      <c r="I17" s="31"/>
      <c r="J17" s="31"/>
      <c r="K17" s="31"/>
      <c r="L17" s="31"/>
      <c r="M17" s="31"/>
      <c r="N17" s="32"/>
      <c r="O17" s="32"/>
    </row>
    <row r="18" ht="21" customHeight="1" spans="1:15">
      <c r="A18" s="242" t="s">
        <v>119</v>
      </c>
      <c r="B18" s="242" t="s">
        <v>120</v>
      </c>
      <c r="C18" s="32">
        <v>377049.94</v>
      </c>
      <c r="D18" s="31">
        <v>377049.94</v>
      </c>
      <c r="E18" s="31">
        <v>377049.94</v>
      </c>
      <c r="F18" s="31"/>
      <c r="G18" s="31"/>
      <c r="H18" s="31"/>
      <c r="I18" s="31"/>
      <c r="J18" s="31"/>
      <c r="K18" s="31"/>
      <c r="L18" s="31"/>
      <c r="M18" s="31"/>
      <c r="N18" s="32"/>
      <c r="O18" s="32"/>
    </row>
    <row r="19" ht="21" customHeight="1" spans="1:15">
      <c r="A19" s="242" t="s">
        <v>121</v>
      </c>
      <c r="B19" s="242" t="s">
        <v>122</v>
      </c>
      <c r="C19" s="32">
        <v>516041.4</v>
      </c>
      <c r="D19" s="31">
        <v>516041.4</v>
      </c>
      <c r="E19" s="31">
        <v>516041.4</v>
      </c>
      <c r="F19" s="31"/>
      <c r="G19" s="31"/>
      <c r="H19" s="31"/>
      <c r="I19" s="31"/>
      <c r="J19" s="31"/>
      <c r="K19" s="31"/>
      <c r="L19" s="31"/>
      <c r="M19" s="31"/>
      <c r="N19" s="32"/>
      <c r="O19" s="32"/>
    </row>
    <row r="20" ht="21" customHeight="1" spans="1:15">
      <c r="A20" s="242" t="s">
        <v>123</v>
      </c>
      <c r="B20" s="242" t="s">
        <v>124</v>
      </c>
      <c r="C20" s="32">
        <v>72071.48</v>
      </c>
      <c r="D20" s="31">
        <v>72071.48</v>
      </c>
      <c r="E20" s="31">
        <v>72071.48</v>
      </c>
      <c r="F20" s="31"/>
      <c r="G20" s="31"/>
      <c r="H20" s="31"/>
      <c r="I20" s="31"/>
      <c r="J20" s="31"/>
      <c r="K20" s="31"/>
      <c r="L20" s="31"/>
      <c r="M20" s="31"/>
      <c r="N20" s="32"/>
      <c r="O20" s="32"/>
    </row>
    <row r="21" ht="21" customHeight="1" spans="1:15">
      <c r="A21" s="90" t="s">
        <v>125</v>
      </c>
      <c r="B21" s="90" t="s">
        <v>126</v>
      </c>
      <c r="C21" s="32">
        <v>22538272.14</v>
      </c>
      <c r="D21" s="31">
        <v>15125898.58</v>
      </c>
      <c r="E21" s="31">
        <v>14125898.58</v>
      </c>
      <c r="F21" s="31">
        <v>1000000</v>
      </c>
      <c r="G21" s="31"/>
      <c r="H21" s="31"/>
      <c r="I21" s="31"/>
      <c r="J21" s="31">
        <v>7412373.56</v>
      </c>
      <c r="K21" s="31"/>
      <c r="L21" s="31"/>
      <c r="M21" s="31"/>
      <c r="N21" s="32"/>
      <c r="O21" s="32">
        <v>7412373.56</v>
      </c>
    </row>
    <row r="22" ht="21" customHeight="1" spans="1:15">
      <c r="A22" s="241" t="s">
        <v>127</v>
      </c>
      <c r="B22" s="241" t="s">
        <v>128</v>
      </c>
      <c r="C22" s="32">
        <v>22498272.14</v>
      </c>
      <c r="D22" s="31">
        <v>15085898.58</v>
      </c>
      <c r="E22" s="31">
        <v>14125898.58</v>
      </c>
      <c r="F22" s="31">
        <v>960000</v>
      </c>
      <c r="G22" s="31"/>
      <c r="H22" s="31"/>
      <c r="I22" s="31"/>
      <c r="J22" s="31">
        <v>7412373.56</v>
      </c>
      <c r="K22" s="31"/>
      <c r="L22" s="31"/>
      <c r="M22" s="31"/>
      <c r="N22" s="32"/>
      <c r="O22" s="32">
        <v>7412373.56</v>
      </c>
    </row>
    <row r="23" ht="21" customHeight="1" spans="1:15">
      <c r="A23" s="242" t="s">
        <v>129</v>
      </c>
      <c r="B23" s="242" t="s">
        <v>130</v>
      </c>
      <c r="C23" s="32">
        <v>2268043.21</v>
      </c>
      <c r="D23" s="31">
        <v>2254043.21</v>
      </c>
      <c r="E23" s="31">
        <v>2254043.21</v>
      </c>
      <c r="F23" s="31"/>
      <c r="G23" s="31"/>
      <c r="H23" s="31"/>
      <c r="I23" s="31"/>
      <c r="J23" s="31">
        <v>14000</v>
      </c>
      <c r="K23" s="31"/>
      <c r="L23" s="31"/>
      <c r="M23" s="31"/>
      <c r="N23" s="32"/>
      <c r="O23" s="32">
        <v>14000</v>
      </c>
    </row>
    <row r="24" ht="21" customHeight="1" spans="1:15">
      <c r="A24" s="242" t="s">
        <v>131</v>
      </c>
      <c r="B24" s="242" t="s">
        <v>132</v>
      </c>
      <c r="C24" s="32">
        <v>6575415.37</v>
      </c>
      <c r="D24" s="31">
        <v>6575415.37</v>
      </c>
      <c r="E24" s="31">
        <v>6575415.37</v>
      </c>
      <c r="F24" s="31"/>
      <c r="G24" s="31"/>
      <c r="H24" s="31"/>
      <c r="I24" s="31"/>
      <c r="J24" s="31"/>
      <c r="K24" s="31"/>
      <c r="L24" s="31"/>
      <c r="M24" s="31"/>
      <c r="N24" s="32"/>
      <c r="O24" s="32"/>
    </row>
    <row r="25" ht="21" customHeight="1" spans="1:15">
      <c r="A25" s="242" t="s">
        <v>133</v>
      </c>
      <c r="B25" s="242" t="s">
        <v>134</v>
      </c>
      <c r="C25" s="32">
        <v>7391373.56</v>
      </c>
      <c r="D25" s="31"/>
      <c r="E25" s="31"/>
      <c r="F25" s="31"/>
      <c r="G25" s="31"/>
      <c r="H25" s="31"/>
      <c r="I25" s="31"/>
      <c r="J25" s="31">
        <v>7391373.56</v>
      </c>
      <c r="K25" s="31"/>
      <c r="L25" s="31"/>
      <c r="M25" s="31"/>
      <c r="N25" s="32"/>
      <c r="O25" s="32">
        <v>7391373.56</v>
      </c>
    </row>
    <row r="26" ht="21" customHeight="1" spans="1:15">
      <c r="A26" s="242" t="s">
        <v>135</v>
      </c>
      <c r="B26" s="242" t="s">
        <v>136</v>
      </c>
      <c r="C26" s="32">
        <v>5837590</v>
      </c>
      <c r="D26" s="31">
        <v>5837590</v>
      </c>
      <c r="E26" s="31">
        <v>5296440</v>
      </c>
      <c r="F26" s="31">
        <v>541150</v>
      </c>
      <c r="G26" s="31"/>
      <c r="H26" s="31"/>
      <c r="I26" s="31"/>
      <c r="J26" s="31"/>
      <c r="K26" s="31"/>
      <c r="L26" s="31"/>
      <c r="M26" s="31"/>
      <c r="N26" s="32"/>
      <c r="O26" s="32"/>
    </row>
    <row r="27" ht="21" customHeight="1" spans="1:15">
      <c r="A27" s="242" t="s">
        <v>137</v>
      </c>
      <c r="B27" s="242" t="s">
        <v>138</v>
      </c>
      <c r="C27" s="32">
        <v>425850</v>
      </c>
      <c r="D27" s="31">
        <v>418850</v>
      </c>
      <c r="E27" s="31"/>
      <c r="F27" s="31">
        <v>418850</v>
      </c>
      <c r="G27" s="31"/>
      <c r="H27" s="31"/>
      <c r="I27" s="31"/>
      <c r="J27" s="31">
        <v>7000</v>
      </c>
      <c r="K27" s="31"/>
      <c r="L27" s="31"/>
      <c r="M27" s="31"/>
      <c r="N27" s="32"/>
      <c r="O27" s="32">
        <v>7000</v>
      </c>
    </row>
    <row r="28" ht="21" customHeight="1" spans="1:15">
      <c r="A28" s="241" t="s">
        <v>139</v>
      </c>
      <c r="B28" s="241" t="s">
        <v>140</v>
      </c>
      <c r="C28" s="32">
        <v>40000</v>
      </c>
      <c r="D28" s="31">
        <v>40000</v>
      </c>
      <c r="E28" s="31"/>
      <c r="F28" s="31">
        <v>40000</v>
      </c>
      <c r="G28" s="31"/>
      <c r="H28" s="31"/>
      <c r="I28" s="31"/>
      <c r="J28" s="31"/>
      <c r="K28" s="31"/>
      <c r="L28" s="31"/>
      <c r="M28" s="31"/>
      <c r="N28" s="32"/>
      <c r="O28" s="32"/>
    </row>
    <row r="29" ht="21" customHeight="1" spans="1:15">
      <c r="A29" s="242" t="s">
        <v>141</v>
      </c>
      <c r="B29" s="242" t="s">
        <v>142</v>
      </c>
      <c r="C29" s="32">
        <v>40000</v>
      </c>
      <c r="D29" s="31">
        <v>40000</v>
      </c>
      <c r="E29" s="31"/>
      <c r="F29" s="31">
        <v>40000</v>
      </c>
      <c r="G29" s="31"/>
      <c r="H29" s="31"/>
      <c r="I29" s="31"/>
      <c r="J29" s="31"/>
      <c r="K29" s="31"/>
      <c r="L29" s="31"/>
      <c r="M29" s="31"/>
      <c r="N29" s="32"/>
      <c r="O29" s="32"/>
    </row>
    <row r="30" ht="21" customHeight="1" spans="1:15">
      <c r="A30" s="90" t="s">
        <v>143</v>
      </c>
      <c r="B30" s="90" t="s">
        <v>144</v>
      </c>
      <c r="C30" s="32">
        <v>1067103.36</v>
      </c>
      <c r="D30" s="31">
        <v>1067103.36</v>
      </c>
      <c r="E30" s="31">
        <v>1067103.36</v>
      </c>
      <c r="F30" s="31"/>
      <c r="G30" s="31"/>
      <c r="H30" s="31"/>
      <c r="I30" s="31"/>
      <c r="J30" s="31"/>
      <c r="K30" s="31"/>
      <c r="L30" s="31"/>
      <c r="M30" s="31"/>
      <c r="N30" s="32"/>
      <c r="O30" s="32"/>
    </row>
    <row r="31" ht="21" customHeight="1" spans="1:15">
      <c r="A31" s="241" t="s">
        <v>145</v>
      </c>
      <c r="B31" s="241" t="s">
        <v>146</v>
      </c>
      <c r="C31" s="32">
        <v>1067103.36</v>
      </c>
      <c r="D31" s="31">
        <v>1067103.36</v>
      </c>
      <c r="E31" s="31">
        <v>1067103.36</v>
      </c>
      <c r="F31" s="31"/>
      <c r="G31" s="31"/>
      <c r="H31" s="31"/>
      <c r="I31" s="31"/>
      <c r="J31" s="31"/>
      <c r="K31" s="31"/>
      <c r="L31" s="31"/>
      <c r="M31" s="31"/>
      <c r="N31" s="32"/>
      <c r="O31" s="32"/>
    </row>
    <row r="32" ht="21" customHeight="1" spans="1:15">
      <c r="A32" s="242" t="s">
        <v>147</v>
      </c>
      <c r="B32" s="242" t="s">
        <v>148</v>
      </c>
      <c r="C32" s="32">
        <v>1067103.36</v>
      </c>
      <c r="D32" s="31">
        <v>1067103.36</v>
      </c>
      <c r="E32" s="31">
        <v>1067103.36</v>
      </c>
      <c r="F32" s="31"/>
      <c r="G32" s="31"/>
      <c r="H32" s="31"/>
      <c r="I32" s="31"/>
      <c r="J32" s="31"/>
      <c r="K32" s="31"/>
      <c r="L32" s="31"/>
      <c r="M32" s="31"/>
      <c r="N32" s="32"/>
      <c r="O32" s="32"/>
    </row>
    <row r="33" ht="21" customHeight="1" spans="1:15">
      <c r="A33" s="88" t="s">
        <v>55</v>
      </c>
      <c r="B33" s="72"/>
      <c r="C33" s="31">
        <v>27069433.72</v>
      </c>
      <c r="D33" s="31">
        <v>19657060.16</v>
      </c>
      <c r="E33" s="31">
        <v>18647662.72</v>
      </c>
      <c r="F33" s="31">
        <v>1009397.44</v>
      </c>
      <c r="G33" s="31"/>
      <c r="H33" s="31"/>
      <c r="I33" s="31"/>
      <c r="J33" s="31">
        <v>7412373.56</v>
      </c>
      <c r="K33" s="31"/>
      <c r="L33" s="31"/>
      <c r="M33" s="31"/>
      <c r="N33" s="31"/>
      <c r="O33" s="31">
        <v>7412373.56</v>
      </c>
    </row>
  </sheetData>
  <mergeCells count="12">
    <mergeCell ref="A1:O1"/>
    <mergeCell ref="A2:O2"/>
    <mergeCell ref="A3:C3"/>
    <mergeCell ref="D4:F4"/>
    <mergeCell ref="J4:O4"/>
    <mergeCell ref="A33:B33"/>
    <mergeCell ref="A4:A5"/>
    <mergeCell ref="B4:B5"/>
    <mergeCell ref="C4:C5"/>
    <mergeCell ref="G4:G5"/>
    <mergeCell ref="H4:H5"/>
    <mergeCell ref="I4:I5"/>
  </mergeCells>
  <printOptions horizontalCentered="1"/>
  <pageMargins left="0" right="0" top="1" bottom="1" header="0.5" footer="0.5"/>
  <pageSetup paperSize="9" scale="6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Zeros="0" workbookViewId="0">
      <selection activeCell="A6" sqref="A6"/>
    </sheetView>
  </sheetViews>
  <sheetFormatPr defaultColWidth="8.575" defaultRowHeight="12.75" customHeight="1" outlineLevelCol="3"/>
  <cols>
    <col min="1" max="4" width="35.575" customWidth="1"/>
  </cols>
  <sheetData>
    <row r="1" ht="15" customHeight="1" spans="1:4">
      <c r="A1" s="78"/>
      <c r="B1" s="82"/>
      <c r="C1" s="82"/>
      <c r="D1" s="82" t="s">
        <v>149</v>
      </c>
    </row>
    <row r="2" ht="41.25" customHeight="1" spans="1:4">
      <c r="A2" s="77" t="str">
        <f>"2026"&amp;"年部门财政拨款收支预算总表"</f>
        <v>2026年部门财政拨款收支预算总表</v>
      </c>
    </row>
    <row r="3" ht="17.25" customHeight="1" spans="1:4">
      <c r="A3" s="232" t="str">
        <f>"单位名称："&amp;"昆明市晋宁区林业和草原局"</f>
        <v>单位名称：昆明市晋宁区林业和草原局</v>
      </c>
      <c r="B3" s="233"/>
      <c r="D3" s="82" t="s">
        <v>1</v>
      </c>
    </row>
    <row r="4" ht="17.25" customHeight="1" spans="1:4">
      <c r="A4" s="67" t="s">
        <v>2</v>
      </c>
      <c r="B4" s="234"/>
      <c r="C4" s="67" t="s">
        <v>3</v>
      </c>
      <c r="D4" s="234"/>
    </row>
    <row r="5" ht="18.75" customHeight="1" spans="1:4">
      <c r="A5" s="67" t="s">
        <v>4</v>
      </c>
      <c r="B5" s="67" t="str">
        <f t="shared" ref="B5:D5" si="0">"2026"&amp;"年预算"</f>
        <v>2026年预算</v>
      </c>
      <c r="C5" s="67" t="s">
        <v>6</v>
      </c>
      <c r="D5" s="67" t="str">
        <f t="shared" si="0"/>
        <v>2026年预算</v>
      </c>
    </row>
    <row r="6" ht="16.5" customHeight="1" spans="1:4">
      <c r="A6" s="235" t="s">
        <v>150</v>
      </c>
      <c r="B6" s="93">
        <v>19657060.16</v>
      </c>
      <c r="C6" s="235" t="s">
        <v>151</v>
      </c>
      <c r="D6" s="93">
        <v>19657060.16</v>
      </c>
    </row>
    <row r="7" ht="16.5" customHeight="1" spans="1:4">
      <c r="A7" s="235" t="s">
        <v>152</v>
      </c>
      <c r="B7" s="93">
        <v>19657060.16</v>
      </c>
      <c r="C7" s="235" t="s">
        <v>153</v>
      </c>
      <c r="D7" s="93"/>
    </row>
    <row r="8" ht="16.5" customHeight="1" spans="1:4">
      <c r="A8" s="235" t="s">
        <v>154</v>
      </c>
      <c r="B8" s="93"/>
      <c r="C8" s="235" t="s">
        <v>155</v>
      </c>
      <c r="D8" s="93"/>
    </row>
    <row r="9" ht="16.5" customHeight="1" spans="1:4">
      <c r="A9" s="235" t="s">
        <v>156</v>
      </c>
      <c r="B9" s="93"/>
      <c r="C9" s="235" t="s">
        <v>157</v>
      </c>
      <c r="D9" s="93"/>
    </row>
    <row r="10" ht="16.5" customHeight="1" spans="1:4">
      <c r="A10" s="235" t="s">
        <v>158</v>
      </c>
      <c r="B10" s="93"/>
      <c r="C10" s="235" t="s">
        <v>159</v>
      </c>
      <c r="D10" s="93"/>
    </row>
    <row r="11" ht="16.5" customHeight="1" spans="1:4">
      <c r="A11" s="235" t="s">
        <v>152</v>
      </c>
      <c r="B11" s="93"/>
      <c r="C11" s="235" t="s">
        <v>160</v>
      </c>
      <c r="D11" s="93"/>
    </row>
    <row r="12" ht="16.5" customHeight="1" spans="1:4">
      <c r="A12" s="30" t="s">
        <v>154</v>
      </c>
      <c r="B12" s="32"/>
      <c r="C12" s="195" t="s">
        <v>161</v>
      </c>
      <c r="D12" s="32"/>
    </row>
    <row r="13" ht="16.5" customHeight="1" spans="1:4">
      <c r="A13" s="30" t="s">
        <v>156</v>
      </c>
      <c r="B13" s="32"/>
      <c r="C13" s="195" t="s">
        <v>162</v>
      </c>
      <c r="D13" s="32"/>
    </row>
    <row r="14" ht="16.5" customHeight="1" spans="1:4">
      <c r="A14" s="236"/>
      <c r="B14" s="237"/>
      <c r="C14" s="195" t="s">
        <v>163</v>
      </c>
      <c r="D14" s="32">
        <v>2382919.92</v>
      </c>
    </row>
    <row r="15" ht="16.5" customHeight="1" spans="1:4">
      <c r="A15" s="236"/>
      <c r="B15" s="237"/>
      <c r="C15" s="195" t="s">
        <v>164</v>
      </c>
      <c r="D15" s="32">
        <v>1081138.3</v>
      </c>
    </row>
    <row r="16" ht="16.5" customHeight="1" spans="1:4">
      <c r="A16" s="236"/>
      <c r="B16" s="237"/>
      <c r="C16" s="195" t="s">
        <v>165</v>
      </c>
      <c r="D16" s="32"/>
    </row>
    <row r="17" ht="16.5" customHeight="1" spans="1:4">
      <c r="A17" s="236"/>
      <c r="B17" s="237"/>
      <c r="C17" s="195" t="s">
        <v>166</v>
      </c>
      <c r="D17" s="32"/>
    </row>
    <row r="18" ht="16.5" customHeight="1" spans="1:4">
      <c r="A18" s="236"/>
      <c r="B18" s="237"/>
      <c r="C18" s="195" t="s">
        <v>167</v>
      </c>
      <c r="D18" s="32">
        <v>15125898.58</v>
      </c>
    </row>
    <row r="19" ht="16.5" customHeight="1" spans="1:4">
      <c r="A19" s="236"/>
      <c r="B19" s="237"/>
      <c r="C19" s="195" t="s">
        <v>168</v>
      </c>
      <c r="D19" s="32"/>
    </row>
    <row r="20" ht="16.5" customHeight="1" spans="1:4">
      <c r="A20" s="236"/>
      <c r="B20" s="237"/>
      <c r="C20" s="195" t="s">
        <v>169</v>
      </c>
      <c r="D20" s="32"/>
    </row>
    <row r="21" ht="16.5" customHeight="1" spans="1:4">
      <c r="A21" s="236"/>
      <c r="B21" s="237"/>
      <c r="C21" s="195" t="s">
        <v>170</v>
      </c>
      <c r="D21" s="32"/>
    </row>
    <row r="22" ht="16.5" customHeight="1" spans="1:4">
      <c r="A22" s="236"/>
      <c r="B22" s="237"/>
      <c r="C22" s="195" t="s">
        <v>171</v>
      </c>
      <c r="D22" s="32"/>
    </row>
    <row r="23" ht="16.5" customHeight="1" spans="1:4">
      <c r="A23" s="236"/>
      <c r="B23" s="237"/>
      <c r="C23" s="195" t="s">
        <v>172</v>
      </c>
      <c r="D23" s="32"/>
    </row>
    <row r="24" ht="16.5" customHeight="1" spans="1:4">
      <c r="A24" s="236"/>
      <c r="B24" s="237"/>
      <c r="C24" s="195" t="s">
        <v>173</v>
      </c>
      <c r="D24" s="32"/>
    </row>
    <row r="25" ht="16.5" customHeight="1" spans="1:4">
      <c r="A25" s="236"/>
      <c r="B25" s="237"/>
      <c r="C25" s="195" t="s">
        <v>174</v>
      </c>
      <c r="D25" s="32">
        <v>1067103.36</v>
      </c>
    </row>
    <row r="26" ht="16.5" customHeight="1" spans="1:4">
      <c r="A26" s="236"/>
      <c r="B26" s="237"/>
      <c r="C26" s="195" t="s">
        <v>175</v>
      </c>
      <c r="D26" s="32"/>
    </row>
    <row r="27" ht="16.5" customHeight="1" spans="1:4">
      <c r="A27" s="236"/>
      <c r="B27" s="237"/>
      <c r="C27" s="195" t="s">
        <v>176</v>
      </c>
      <c r="D27" s="32"/>
    </row>
    <row r="28" ht="16.5" customHeight="1" spans="1:4">
      <c r="A28" s="236"/>
      <c r="B28" s="237"/>
      <c r="C28" s="195" t="s">
        <v>177</v>
      </c>
      <c r="D28" s="32"/>
    </row>
    <row r="29" ht="16.5" customHeight="1" spans="1:4">
      <c r="A29" s="236"/>
      <c r="B29" s="237"/>
      <c r="C29" s="195" t="s">
        <v>178</v>
      </c>
      <c r="D29" s="32"/>
    </row>
    <row r="30" ht="16.5" customHeight="1" spans="1:4">
      <c r="A30" s="236"/>
      <c r="B30" s="237"/>
      <c r="C30" s="195" t="s">
        <v>179</v>
      </c>
      <c r="D30" s="32"/>
    </row>
    <row r="31" ht="16.5" customHeight="1" spans="1:4">
      <c r="A31" s="236"/>
      <c r="B31" s="237"/>
      <c r="C31" s="30" t="s">
        <v>180</v>
      </c>
      <c r="D31" s="32"/>
    </row>
    <row r="32" ht="16.5" customHeight="1" spans="1:4">
      <c r="A32" s="236"/>
      <c r="B32" s="237"/>
      <c r="C32" s="30" t="s">
        <v>181</v>
      </c>
      <c r="D32" s="32"/>
    </row>
    <row r="33" ht="16.5" customHeight="1" spans="1:4">
      <c r="A33" s="236"/>
      <c r="B33" s="237"/>
      <c r="C33" s="26" t="s">
        <v>182</v>
      </c>
      <c r="D33" s="238"/>
    </row>
    <row r="34" ht="15" customHeight="1" spans="1:4">
      <c r="A34" s="239" t="s">
        <v>50</v>
      </c>
      <c r="B34" s="240">
        <v>19657060.16</v>
      </c>
      <c r="C34" s="239" t="s">
        <v>51</v>
      </c>
      <c r="D34" s="240">
        <v>19657060.16</v>
      </c>
    </row>
  </sheetData>
  <mergeCells count="4">
    <mergeCell ref="A2:D2"/>
    <mergeCell ref="A3:B3"/>
    <mergeCell ref="A4:B4"/>
    <mergeCell ref="C4:D4"/>
  </mergeCells>
  <printOptions horizontalCentered="1"/>
  <pageMargins left="0" right="0" top="1" bottom="1" header="0.5" footer="0.5"/>
  <pageSetup paperSize="9" scale="69"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32"/>
  <sheetViews>
    <sheetView showZeros="0" workbookViewId="0">
      <selection activeCell="E38" sqref="E38"/>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99"/>
      <c r="F1" s="225"/>
      <c r="G1" s="200" t="s">
        <v>183</v>
      </c>
    </row>
    <row r="2" ht="41.25" customHeight="1" spans="1:7">
      <c r="A2" s="184" t="str">
        <f>"2026"&amp;"年一般公共预算支出预算表（按功能科目分类）"</f>
        <v>2026年一般公共预算支出预算表（按功能科目分类）</v>
      </c>
      <c r="B2" s="184"/>
      <c r="C2" s="184"/>
      <c r="D2" s="184"/>
      <c r="E2" s="184"/>
      <c r="F2" s="184"/>
      <c r="G2" s="184"/>
    </row>
    <row r="3" ht="18" customHeight="1" spans="1:7">
      <c r="A3" s="47" t="str">
        <f>"单位名称："&amp;"昆明市晋宁区林业和草原局"</f>
        <v>单位名称：昆明市晋宁区林业和草原局</v>
      </c>
      <c r="F3" s="181"/>
      <c r="G3" s="170" t="s">
        <v>1</v>
      </c>
    </row>
    <row r="4" ht="20.25" customHeight="1" spans="1:7">
      <c r="A4" s="22" t="s">
        <v>184</v>
      </c>
      <c r="B4" s="22"/>
      <c r="C4" s="189" t="s">
        <v>55</v>
      </c>
      <c r="D4" s="189" t="s">
        <v>75</v>
      </c>
      <c r="E4" s="21"/>
      <c r="F4" s="21"/>
      <c r="G4" s="21" t="s">
        <v>76</v>
      </c>
    </row>
    <row r="5" ht="20.25" customHeight="1" spans="1:7">
      <c r="A5" s="226" t="s">
        <v>72</v>
      </c>
      <c r="B5" s="226" t="s">
        <v>73</v>
      </c>
      <c r="C5" s="21"/>
      <c r="D5" s="21" t="s">
        <v>57</v>
      </c>
      <c r="E5" s="21" t="s">
        <v>185</v>
      </c>
      <c r="F5" s="21" t="s">
        <v>186</v>
      </c>
      <c r="G5" s="21"/>
    </row>
    <row r="6" ht="15" customHeight="1" spans="1:7">
      <c r="A6" s="29" t="s">
        <v>82</v>
      </c>
      <c r="B6" s="29" t="s">
        <v>83</v>
      </c>
      <c r="C6" s="227" t="s">
        <v>84</v>
      </c>
      <c r="D6" s="29" t="s">
        <v>85</v>
      </c>
      <c r="E6" s="29" t="s">
        <v>86</v>
      </c>
      <c r="F6" s="29" t="s">
        <v>87</v>
      </c>
      <c r="G6" s="29" t="s">
        <v>88</v>
      </c>
    </row>
    <row r="7" ht="18" customHeight="1" spans="1:7">
      <c r="A7" s="26" t="s">
        <v>97</v>
      </c>
      <c r="B7" s="26" t="s">
        <v>98</v>
      </c>
      <c r="C7" s="228">
        <v>2382919.92</v>
      </c>
      <c r="D7" s="229">
        <v>2373522.48</v>
      </c>
      <c r="E7" s="229">
        <v>2326722.48</v>
      </c>
      <c r="F7" s="229">
        <v>46800</v>
      </c>
      <c r="G7" s="229">
        <v>9397.44</v>
      </c>
    </row>
    <row r="8" ht="18" customHeight="1" spans="1:7">
      <c r="A8" s="197" t="s">
        <v>99</v>
      </c>
      <c r="B8" s="197" t="s">
        <v>100</v>
      </c>
      <c r="C8" s="228">
        <v>2373522.48</v>
      </c>
      <c r="D8" s="229">
        <v>2373522.48</v>
      </c>
      <c r="E8" s="229">
        <v>2326722.48</v>
      </c>
      <c r="F8" s="229">
        <v>46800</v>
      </c>
      <c r="G8" s="229"/>
    </row>
    <row r="9" ht="18" customHeight="1" spans="1:7">
      <c r="A9" s="230">
        <v>2080501</v>
      </c>
      <c r="B9" s="230" t="s">
        <v>102</v>
      </c>
      <c r="C9" s="228">
        <v>576966</v>
      </c>
      <c r="D9" s="229">
        <v>576966</v>
      </c>
      <c r="E9" s="229">
        <v>557166</v>
      </c>
      <c r="F9" s="229">
        <v>19800</v>
      </c>
      <c r="G9" s="229"/>
    </row>
    <row r="10" ht="18" customHeight="1" spans="1:7">
      <c r="A10" s="230" t="s">
        <v>103</v>
      </c>
      <c r="B10" s="230" t="s">
        <v>104</v>
      </c>
      <c r="C10" s="228">
        <v>459000</v>
      </c>
      <c r="D10" s="229">
        <v>459000</v>
      </c>
      <c r="E10" s="229">
        <v>432000</v>
      </c>
      <c r="F10" s="229">
        <v>27000</v>
      </c>
      <c r="G10" s="229"/>
    </row>
    <row r="11" ht="18" customHeight="1" spans="1:7">
      <c r="A11" s="230" t="s">
        <v>105</v>
      </c>
      <c r="B11" s="230" t="s">
        <v>106</v>
      </c>
      <c r="C11" s="228">
        <v>1127556.48</v>
      </c>
      <c r="D11" s="229">
        <v>1127556.48</v>
      </c>
      <c r="E11" s="229">
        <v>1127556.48</v>
      </c>
      <c r="F11" s="229"/>
      <c r="G11" s="229"/>
    </row>
    <row r="12" ht="18" customHeight="1" spans="1:7">
      <c r="A12" s="230" t="s">
        <v>107</v>
      </c>
      <c r="B12" s="230" t="s">
        <v>108</v>
      </c>
      <c r="C12" s="228">
        <v>210000</v>
      </c>
      <c r="D12" s="229">
        <v>210000</v>
      </c>
      <c r="E12" s="229">
        <v>210000</v>
      </c>
      <c r="F12" s="229"/>
      <c r="G12" s="229"/>
    </row>
    <row r="13" ht="18" customHeight="1" spans="1:7">
      <c r="A13" s="197" t="s">
        <v>109</v>
      </c>
      <c r="B13" s="197" t="s">
        <v>110</v>
      </c>
      <c r="C13" s="228">
        <v>9397.44</v>
      </c>
      <c r="D13" s="229"/>
      <c r="E13" s="229"/>
      <c r="F13" s="229"/>
      <c r="G13" s="229">
        <v>9397.44</v>
      </c>
    </row>
    <row r="14" ht="18" customHeight="1" spans="1:7">
      <c r="A14" s="230" t="s">
        <v>111</v>
      </c>
      <c r="B14" s="230" t="s">
        <v>112</v>
      </c>
      <c r="C14" s="228">
        <v>9397.44</v>
      </c>
      <c r="D14" s="229"/>
      <c r="E14" s="229"/>
      <c r="F14" s="229"/>
      <c r="G14" s="229">
        <v>9397.44</v>
      </c>
    </row>
    <row r="15" ht="18" customHeight="1" spans="1:7">
      <c r="A15" s="26" t="s">
        <v>113</v>
      </c>
      <c r="B15" s="26" t="s">
        <v>114</v>
      </c>
      <c r="C15" s="228">
        <v>1081138.3</v>
      </c>
      <c r="D15" s="229">
        <v>1081138.3</v>
      </c>
      <c r="E15" s="229">
        <v>1081138.3</v>
      </c>
      <c r="F15" s="229"/>
      <c r="G15" s="229"/>
    </row>
    <row r="16" ht="18" customHeight="1" spans="1:7">
      <c r="A16" s="197" t="s">
        <v>115</v>
      </c>
      <c r="B16" s="197" t="s">
        <v>116</v>
      </c>
      <c r="C16" s="228">
        <v>1081138.3</v>
      </c>
      <c r="D16" s="229">
        <v>1081138.3</v>
      </c>
      <c r="E16" s="229">
        <v>1081138.3</v>
      </c>
      <c r="F16" s="229"/>
      <c r="G16" s="229"/>
    </row>
    <row r="17" ht="18" customHeight="1" spans="1:7">
      <c r="A17" s="230" t="s">
        <v>117</v>
      </c>
      <c r="B17" s="230" t="s">
        <v>118</v>
      </c>
      <c r="C17" s="228">
        <v>115975.48</v>
      </c>
      <c r="D17" s="229">
        <v>115975.48</v>
      </c>
      <c r="E17" s="229">
        <v>115975.48</v>
      </c>
      <c r="F17" s="229"/>
      <c r="G17" s="229"/>
    </row>
    <row r="18" ht="18" customHeight="1" spans="1:7">
      <c r="A18" s="230" t="s">
        <v>119</v>
      </c>
      <c r="B18" s="230" t="s">
        <v>120</v>
      </c>
      <c r="C18" s="228">
        <v>377049.94</v>
      </c>
      <c r="D18" s="229">
        <v>377049.94</v>
      </c>
      <c r="E18" s="229">
        <v>377049.94</v>
      </c>
      <c r="F18" s="229"/>
      <c r="G18" s="229"/>
    </row>
    <row r="19" ht="18" customHeight="1" spans="1:7">
      <c r="A19" s="230" t="s">
        <v>121</v>
      </c>
      <c r="B19" s="230" t="s">
        <v>122</v>
      </c>
      <c r="C19" s="228">
        <v>516041.4</v>
      </c>
      <c r="D19" s="229">
        <v>516041.4</v>
      </c>
      <c r="E19" s="229">
        <v>516041.4</v>
      </c>
      <c r="F19" s="229"/>
      <c r="G19" s="229"/>
    </row>
    <row r="20" ht="18" customHeight="1" spans="1:7">
      <c r="A20" s="230" t="s">
        <v>123</v>
      </c>
      <c r="B20" s="230" t="s">
        <v>124</v>
      </c>
      <c r="C20" s="228">
        <v>72071.48</v>
      </c>
      <c r="D20" s="229">
        <v>72071.48</v>
      </c>
      <c r="E20" s="229">
        <v>72071.48</v>
      </c>
      <c r="F20" s="229"/>
      <c r="G20" s="229"/>
    </row>
    <row r="21" ht="18" customHeight="1" spans="1:7">
      <c r="A21" s="26" t="s">
        <v>125</v>
      </c>
      <c r="B21" s="26" t="s">
        <v>126</v>
      </c>
      <c r="C21" s="228">
        <v>15125898.58</v>
      </c>
      <c r="D21" s="229">
        <v>14125898.58</v>
      </c>
      <c r="E21" s="229">
        <v>13209630.82</v>
      </c>
      <c r="F21" s="229">
        <v>916267.76</v>
      </c>
      <c r="G21" s="229">
        <v>1000000</v>
      </c>
    </row>
    <row r="22" ht="18" customHeight="1" spans="1:7">
      <c r="A22" s="197" t="s">
        <v>127</v>
      </c>
      <c r="B22" s="197" t="s">
        <v>128</v>
      </c>
      <c r="C22" s="228">
        <v>15085898.58</v>
      </c>
      <c r="D22" s="229">
        <v>14125898.58</v>
      </c>
      <c r="E22" s="229">
        <v>13209630.82</v>
      </c>
      <c r="F22" s="229">
        <v>916267.76</v>
      </c>
      <c r="G22" s="229">
        <v>960000</v>
      </c>
    </row>
    <row r="23" ht="18" customHeight="1" spans="1:7">
      <c r="A23" s="230" t="s">
        <v>129</v>
      </c>
      <c r="B23" s="230" t="s">
        <v>130</v>
      </c>
      <c r="C23" s="228">
        <v>2254043.21</v>
      </c>
      <c r="D23" s="229">
        <v>2254043.21</v>
      </c>
      <c r="E23" s="229">
        <v>1780608.33</v>
      </c>
      <c r="F23" s="229">
        <v>473434.88</v>
      </c>
      <c r="G23" s="229"/>
    </row>
    <row r="24" ht="18" customHeight="1" spans="1:7">
      <c r="A24" s="230" t="s">
        <v>131</v>
      </c>
      <c r="B24" s="230" t="s">
        <v>132</v>
      </c>
      <c r="C24" s="228">
        <v>6575415.37</v>
      </c>
      <c r="D24" s="229">
        <v>6575415.37</v>
      </c>
      <c r="E24" s="229">
        <v>6132582.49</v>
      </c>
      <c r="F24" s="229">
        <v>442832.88</v>
      </c>
      <c r="G24" s="229"/>
    </row>
    <row r="25" ht="18" customHeight="1" spans="1:7">
      <c r="A25" s="230" t="s">
        <v>135</v>
      </c>
      <c r="B25" s="230" t="s">
        <v>136</v>
      </c>
      <c r="C25" s="228">
        <v>5837590</v>
      </c>
      <c r="D25" s="229">
        <v>5296440</v>
      </c>
      <c r="E25" s="229">
        <v>5296440</v>
      </c>
      <c r="F25" s="229"/>
      <c r="G25" s="229">
        <v>541150</v>
      </c>
    </row>
    <row r="26" ht="18" customHeight="1" spans="1:7">
      <c r="A26" s="230" t="s">
        <v>137</v>
      </c>
      <c r="B26" s="230" t="s">
        <v>138</v>
      </c>
      <c r="C26" s="228">
        <v>418850</v>
      </c>
      <c r="D26" s="229"/>
      <c r="E26" s="229"/>
      <c r="F26" s="229"/>
      <c r="G26" s="229">
        <v>418850</v>
      </c>
    </row>
    <row r="27" ht="18" customHeight="1" spans="1:7">
      <c r="A27" s="197" t="s">
        <v>139</v>
      </c>
      <c r="B27" s="197" t="s">
        <v>140</v>
      </c>
      <c r="C27" s="228">
        <v>40000</v>
      </c>
      <c r="D27" s="229"/>
      <c r="E27" s="229"/>
      <c r="F27" s="229"/>
      <c r="G27" s="229">
        <v>40000</v>
      </c>
    </row>
    <row r="28" ht="18" customHeight="1" spans="1:7">
      <c r="A28" s="230">
        <v>2130803</v>
      </c>
      <c r="B28" s="230" t="s">
        <v>142</v>
      </c>
      <c r="C28" s="228">
        <v>40000</v>
      </c>
      <c r="D28" s="229"/>
      <c r="E28" s="229"/>
      <c r="F28" s="229"/>
      <c r="G28" s="229">
        <v>40000</v>
      </c>
    </row>
    <row r="29" ht="18" customHeight="1" spans="1:7">
      <c r="A29" s="26" t="s">
        <v>143</v>
      </c>
      <c r="B29" s="26" t="s">
        <v>144</v>
      </c>
      <c r="C29" s="228">
        <v>1067103.36</v>
      </c>
      <c r="D29" s="229">
        <v>1067103.36</v>
      </c>
      <c r="E29" s="229">
        <v>1067103.36</v>
      </c>
      <c r="F29" s="229"/>
      <c r="G29" s="229"/>
    </row>
    <row r="30" ht="18" customHeight="1" spans="1:7">
      <c r="A30" s="197" t="s">
        <v>145</v>
      </c>
      <c r="B30" s="197" t="s">
        <v>146</v>
      </c>
      <c r="C30" s="228">
        <v>1067103.36</v>
      </c>
      <c r="D30" s="229">
        <v>1067103.36</v>
      </c>
      <c r="E30" s="229">
        <v>1067103.36</v>
      </c>
      <c r="F30" s="229"/>
      <c r="G30" s="229"/>
    </row>
    <row r="31" ht="18" customHeight="1" spans="1:7">
      <c r="A31" s="230" t="s">
        <v>147</v>
      </c>
      <c r="B31" s="230" t="s">
        <v>148</v>
      </c>
      <c r="C31" s="228">
        <v>1067103.36</v>
      </c>
      <c r="D31" s="229">
        <v>1067103.36</v>
      </c>
      <c r="E31" s="229">
        <v>1067103.36</v>
      </c>
      <c r="F31" s="229"/>
      <c r="G31" s="229"/>
    </row>
    <row r="32" ht="18" customHeight="1" spans="1:7">
      <c r="A32" s="59" t="s">
        <v>187</v>
      </c>
      <c r="B32" s="59" t="s">
        <v>187</v>
      </c>
      <c r="C32" s="228">
        <v>19657060.16</v>
      </c>
      <c r="D32" s="229">
        <v>18647662.72</v>
      </c>
      <c r="E32" s="231">
        <v>17684594.96</v>
      </c>
      <c r="F32" s="231">
        <v>963067.76</v>
      </c>
      <c r="G32" s="231">
        <v>1009397.44</v>
      </c>
    </row>
  </sheetData>
  <mergeCells count="7">
    <mergeCell ref="A2:G2"/>
    <mergeCell ref="A3:E3"/>
    <mergeCell ref="A4:B4"/>
    <mergeCell ref="D4:F4"/>
    <mergeCell ref="A32:B32"/>
    <mergeCell ref="C4:C5"/>
    <mergeCell ref="G4:G5"/>
  </mergeCells>
  <printOptions horizontalCentered="1"/>
  <pageMargins left="0" right="0" top="1" bottom="1" header="0.5" footer="0.5"/>
  <pageSetup paperSize="9" scale="74"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7" sqref="A7"/>
    </sheetView>
  </sheetViews>
  <sheetFormatPr defaultColWidth="10.425" defaultRowHeight="14.25" customHeight="1" outlineLevelRow="6" outlineLevelCol="5"/>
  <cols>
    <col min="1" max="6" width="28.1416666666667" customWidth="1"/>
  </cols>
  <sheetData>
    <row r="1" customHeight="1" spans="1:6">
      <c r="A1" s="79"/>
      <c r="B1" s="79"/>
      <c r="C1" s="79"/>
      <c r="D1" s="79"/>
      <c r="E1" s="78"/>
      <c r="F1" s="219" t="s">
        <v>188</v>
      </c>
    </row>
    <row r="2" ht="41.25" customHeight="1" spans="1:6">
      <c r="A2" s="220" t="str">
        <f>"2026"&amp;"年一般公共预算“三公”经费支出预算表"</f>
        <v>2026年一般公共预算“三公”经费支出预算表</v>
      </c>
      <c r="B2" s="79"/>
      <c r="C2" s="79"/>
      <c r="D2" s="79"/>
      <c r="E2" s="78"/>
      <c r="F2" s="79"/>
    </row>
    <row r="3" customHeight="1" spans="1:6">
      <c r="A3" s="168" t="str">
        <f>"单位名称："&amp;"昆明市晋宁区林业和草原局"</f>
        <v>单位名称：昆明市晋宁区林业和草原局</v>
      </c>
      <c r="B3" s="221"/>
      <c r="C3" s="83"/>
      <c r="D3" s="79"/>
      <c r="E3" s="78"/>
      <c r="F3" s="222" t="s">
        <v>1</v>
      </c>
    </row>
    <row r="4" ht="27" customHeight="1" spans="1:6">
      <c r="A4" s="71" t="s">
        <v>189</v>
      </c>
      <c r="B4" s="71" t="s">
        <v>190</v>
      </c>
      <c r="C4" s="85" t="s">
        <v>191</v>
      </c>
      <c r="D4" s="71"/>
      <c r="E4" s="84"/>
      <c r="F4" s="71" t="s">
        <v>192</v>
      </c>
    </row>
    <row r="5" ht="28.5" customHeight="1" spans="1:6">
      <c r="A5" s="223"/>
      <c r="B5" s="87"/>
      <c r="C5" s="84" t="s">
        <v>57</v>
      </c>
      <c r="D5" s="84" t="s">
        <v>193</v>
      </c>
      <c r="E5" s="84" t="s">
        <v>194</v>
      </c>
      <c r="F5" s="86"/>
    </row>
    <row r="6" ht="17.25" customHeight="1" spans="1:6">
      <c r="A6" s="89" t="s">
        <v>82</v>
      </c>
      <c r="B6" s="89" t="s">
        <v>83</v>
      </c>
      <c r="C6" s="89" t="s">
        <v>84</v>
      </c>
      <c r="D6" s="89" t="s">
        <v>85</v>
      </c>
      <c r="E6" s="89" t="s">
        <v>86</v>
      </c>
      <c r="F6" s="89" t="s">
        <v>87</v>
      </c>
    </row>
    <row r="7" ht="17.25" customHeight="1" spans="1:6">
      <c r="A7" s="224">
        <v>220000</v>
      </c>
      <c r="B7" s="32"/>
      <c r="C7" s="31">
        <v>130000</v>
      </c>
      <c r="D7" s="31"/>
      <c r="E7" s="31">
        <v>130000</v>
      </c>
      <c r="F7" s="31">
        <v>90000</v>
      </c>
    </row>
  </sheetData>
  <mergeCells count="6">
    <mergeCell ref="A2:F2"/>
    <mergeCell ref="A3:B3"/>
    <mergeCell ref="C4:E4"/>
    <mergeCell ref="A4:A5"/>
    <mergeCell ref="B4:B5"/>
    <mergeCell ref="F4:F5"/>
  </mergeCells>
  <printOptions horizontalCentered="1"/>
  <pageMargins left="0" right="0" top="1" bottom="1" header="0.5" footer="0.5"/>
  <pageSetup paperSize="9" scale="6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63"/>
  <sheetViews>
    <sheetView showZeros="0" workbookViewId="0">
      <selection activeCell="U19" sqref="U19"/>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99"/>
      <c r="C1" s="210"/>
      <c r="E1" s="211"/>
      <c r="F1" s="211"/>
      <c r="G1" s="211"/>
      <c r="H1" s="211"/>
      <c r="I1" s="134"/>
      <c r="J1" s="134"/>
      <c r="K1" s="134"/>
      <c r="L1" s="134"/>
      <c r="M1" s="134"/>
      <c r="N1" s="134"/>
      <c r="R1" s="134"/>
      <c r="V1" s="210"/>
      <c r="X1" s="167" t="s">
        <v>195</v>
      </c>
    </row>
    <row r="2" ht="45.75" customHeight="1" spans="1:24">
      <c r="A2" s="138" t="str">
        <f>"2026"&amp;"年部门基本支出预算表"</f>
        <v>2026年部门基本支出预算表</v>
      </c>
      <c r="B2" s="46"/>
      <c r="C2" s="138"/>
      <c r="D2" s="138"/>
      <c r="E2" s="138"/>
      <c r="F2" s="138"/>
      <c r="G2" s="138"/>
      <c r="H2" s="138"/>
      <c r="I2" s="138"/>
      <c r="J2" s="138"/>
      <c r="K2" s="138"/>
      <c r="L2" s="138"/>
      <c r="M2" s="138"/>
      <c r="N2" s="138"/>
      <c r="O2" s="46"/>
      <c r="P2" s="46"/>
      <c r="Q2" s="46"/>
      <c r="R2" s="138"/>
      <c r="S2" s="138"/>
      <c r="T2" s="138"/>
      <c r="U2" s="138"/>
      <c r="V2" s="138"/>
      <c r="W2" s="138"/>
      <c r="X2" s="138"/>
    </row>
    <row r="3" ht="18.75" customHeight="1" spans="1:24">
      <c r="A3" s="47" t="str">
        <f>"单位名称："&amp;"昆明市晋宁区林业和草原局"</f>
        <v>单位名称：昆明市晋宁区林业和草原局</v>
      </c>
      <c r="B3" s="48"/>
      <c r="C3" s="212"/>
      <c r="D3" s="212"/>
      <c r="E3" s="212"/>
      <c r="F3" s="212"/>
      <c r="G3" s="212"/>
      <c r="H3" s="212"/>
      <c r="I3" s="142"/>
      <c r="J3" s="142"/>
      <c r="K3" s="142"/>
      <c r="L3" s="142"/>
      <c r="M3" s="142"/>
      <c r="N3" s="142"/>
      <c r="O3" s="49"/>
      <c r="P3" s="49"/>
      <c r="Q3" s="49"/>
      <c r="R3" s="142"/>
      <c r="V3" s="210"/>
      <c r="X3" s="167" t="s">
        <v>1</v>
      </c>
    </row>
    <row r="4" ht="18" customHeight="1" spans="1:24">
      <c r="A4" s="51" t="s">
        <v>196</v>
      </c>
      <c r="B4" s="51" t="s">
        <v>197</v>
      </c>
      <c r="C4" s="51" t="s">
        <v>198</v>
      </c>
      <c r="D4" s="51" t="s">
        <v>199</v>
      </c>
      <c r="E4" s="51" t="s">
        <v>200</v>
      </c>
      <c r="F4" s="51" t="s">
        <v>201</v>
      </c>
      <c r="G4" s="51" t="s">
        <v>202</v>
      </c>
      <c r="H4" s="51" t="s">
        <v>203</v>
      </c>
      <c r="I4" s="213" t="s">
        <v>204</v>
      </c>
      <c r="J4" s="149" t="s">
        <v>204</v>
      </c>
      <c r="K4" s="149"/>
      <c r="L4" s="149"/>
      <c r="M4" s="149"/>
      <c r="N4" s="149"/>
      <c r="O4" s="18"/>
      <c r="P4" s="18"/>
      <c r="Q4" s="18"/>
      <c r="R4" s="148" t="s">
        <v>61</v>
      </c>
      <c r="S4" s="149" t="s">
        <v>62</v>
      </c>
      <c r="T4" s="149"/>
      <c r="U4" s="149"/>
      <c r="V4" s="149"/>
      <c r="W4" s="149"/>
      <c r="X4" s="150"/>
    </row>
    <row r="5" ht="18" customHeight="1" spans="1:24">
      <c r="A5" s="53"/>
      <c r="B5" s="202"/>
      <c r="C5" s="187"/>
      <c r="D5" s="53"/>
      <c r="E5" s="53"/>
      <c r="F5" s="53"/>
      <c r="G5" s="53"/>
      <c r="H5" s="53"/>
      <c r="I5" s="185" t="s">
        <v>205</v>
      </c>
      <c r="J5" s="213" t="s">
        <v>58</v>
      </c>
      <c r="K5" s="149"/>
      <c r="L5" s="149"/>
      <c r="M5" s="149"/>
      <c r="N5" s="150"/>
      <c r="O5" s="17" t="s">
        <v>206</v>
      </c>
      <c r="P5" s="18"/>
      <c r="Q5" s="19"/>
      <c r="R5" s="51" t="s">
        <v>61</v>
      </c>
      <c r="S5" s="213" t="s">
        <v>62</v>
      </c>
      <c r="T5" s="148" t="s">
        <v>63</v>
      </c>
      <c r="U5" s="149" t="s">
        <v>62</v>
      </c>
      <c r="V5" s="148" t="s">
        <v>65</v>
      </c>
      <c r="W5" s="148" t="s">
        <v>66</v>
      </c>
      <c r="X5" s="214" t="s">
        <v>67</v>
      </c>
    </row>
    <row r="6" ht="19.5" customHeight="1" spans="1:24">
      <c r="A6" s="202"/>
      <c r="B6" s="202"/>
      <c r="C6" s="202"/>
      <c r="D6" s="202"/>
      <c r="E6" s="202"/>
      <c r="F6" s="202"/>
      <c r="G6" s="202"/>
      <c r="H6" s="202"/>
      <c r="I6" s="202"/>
      <c r="J6" s="215" t="s">
        <v>207</v>
      </c>
      <c r="K6" s="51" t="s">
        <v>208</v>
      </c>
      <c r="L6" s="51" t="s">
        <v>209</v>
      </c>
      <c r="M6" s="51" t="s">
        <v>210</v>
      </c>
      <c r="N6" s="51" t="s">
        <v>211</v>
      </c>
      <c r="O6" s="51" t="s">
        <v>58</v>
      </c>
      <c r="P6" s="51" t="s">
        <v>59</v>
      </c>
      <c r="Q6" s="51" t="s">
        <v>60</v>
      </c>
      <c r="R6" s="202"/>
      <c r="S6" s="51" t="s">
        <v>57</v>
      </c>
      <c r="T6" s="51" t="s">
        <v>63</v>
      </c>
      <c r="U6" s="51" t="s">
        <v>212</v>
      </c>
      <c r="V6" s="51" t="s">
        <v>65</v>
      </c>
      <c r="W6" s="51" t="s">
        <v>66</v>
      </c>
      <c r="X6" s="51" t="s">
        <v>67</v>
      </c>
    </row>
    <row r="7" ht="37.5" customHeight="1" spans="1:24">
      <c r="A7" s="216"/>
      <c r="B7" s="58"/>
      <c r="C7" s="216"/>
      <c r="D7" s="216"/>
      <c r="E7" s="216"/>
      <c r="F7" s="216"/>
      <c r="G7" s="216"/>
      <c r="H7" s="216"/>
      <c r="I7" s="216"/>
      <c r="J7" s="67" t="s">
        <v>57</v>
      </c>
      <c r="K7" s="56" t="s">
        <v>213</v>
      </c>
      <c r="L7" s="56" t="s">
        <v>209</v>
      </c>
      <c r="M7" s="56" t="s">
        <v>210</v>
      </c>
      <c r="N7" s="56" t="s">
        <v>211</v>
      </c>
      <c r="O7" s="56" t="s">
        <v>209</v>
      </c>
      <c r="P7" s="56" t="s">
        <v>210</v>
      </c>
      <c r="Q7" s="56" t="s">
        <v>211</v>
      </c>
      <c r="R7" s="56" t="s">
        <v>61</v>
      </c>
      <c r="S7" s="56" t="s">
        <v>57</v>
      </c>
      <c r="T7" s="56" t="s">
        <v>63</v>
      </c>
      <c r="U7" s="56" t="s">
        <v>212</v>
      </c>
      <c r="V7" s="56" t="s">
        <v>65</v>
      </c>
      <c r="W7" s="56" t="s">
        <v>66</v>
      </c>
      <c r="X7" s="56" t="s">
        <v>67</v>
      </c>
    </row>
    <row r="8" customHeight="1" spans="1:24">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row>
    <row r="9" ht="20.25" customHeight="1" spans="1:24">
      <c r="A9" s="30" t="s">
        <v>69</v>
      </c>
      <c r="B9" s="30" t="s">
        <v>69</v>
      </c>
      <c r="C9" s="30" t="s">
        <v>214</v>
      </c>
      <c r="D9" s="30" t="s">
        <v>215</v>
      </c>
      <c r="E9" s="30" t="s">
        <v>129</v>
      </c>
      <c r="F9" s="30" t="s">
        <v>130</v>
      </c>
      <c r="G9" s="30" t="s">
        <v>216</v>
      </c>
      <c r="H9" s="30" t="s">
        <v>217</v>
      </c>
      <c r="I9" s="61">
        <v>626712</v>
      </c>
      <c r="J9" s="61">
        <v>626712</v>
      </c>
      <c r="K9" s="61"/>
      <c r="L9" s="61"/>
      <c r="M9" s="63">
        <v>626712</v>
      </c>
      <c r="N9" s="61"/>
      <c r="O9" s="61"/>
      <c r="P9" s="61"/>
      <c r="Q9" s="61"/>
      <c r="R9" s="61"/>
      <c r="S9" s="61"/>
      <c r="T9" s="61"/>
      <c r="U9" s="61"/>
      <c r="V9" s="61"/>
      <c r="W9" s="61"/>
      <c r="X9" s="61"/>
    </row>
    <row r="10" ht="20.25" customHeight="1" spans="1:24">
      <c r="A10" s="30" t="s">
        <v>69</v>
      </c>
      <c r="B10" s="30" t="s">
        <v>69</v>
      </c>
      <c r="C10" s="30" t="s">
        <v>214</v>
      </c>
      <c r="D10" s="30" t="s">
        <v>215</v>
      </c>
      <c r="E10" s="30" t="s">
        <v>129</v>
      </c>
      <c r="F10" s="30" t="s">
        <v>130</v>
      </c>
      <c r="G10" s="30" t="s">
        <v>218</v>
      </c>
      <c r="H10" s="30" t="s">
        <v>219</v>
      </c>
      <c r="I10" s="61">
        <v>783672</v>
      </c>
      <c r="J10" s="61">
        <v>783672</v>
      </c>
      <c r="K10" s="34"/>
      <c r="L10" s="34"/>
      <c r="M10" s="63">
        <v>783672</v>
      </c>
      <c r="N10" s="34"/>
      <c r="O10" s="61"/>
      <c r="P10" s="61"/>
      <c r="Q10" s="61"/>
      <c r="R10" s="61"/>
      <c r="S10" s="61"/>
      <c r="T10" s="61"/>
      <c r="U10" s="61"/>
      <c r="V10" s="61"/>
      <c r="W10" s="61"/>
      <c r="X10" s="61"/>
    </row>
    <row r="11" ht="20.25" customHeight="1" spans="1:24">
      <c r="A11" s="30" t="s">
        <v>69</v>
      </c>
      <c r="B11" s="30" t="s">
        <v>69</v>
      </c>
      <c r="C11" s="30" t="s">
        <v>214</v>
      </c>
      <c r="D11" s="30" t="s">
        <v>215</v>
      </c>
      <c r="E11" s="30" t="s">
        <v>129</v>
      </c>
      <c r="F11" s="30" t="s">
        <v>130</v>
      </c>
      <c r="G11" s="30" t="s">
        <v>220</v>
      </c>
      <c r="H11" s="30" t="s">
        <v>221</v>
      </c>
      <c r="I11" s="61">
        <v>52226</v>
      </c>
      <c r="J11" s="61">
        <v>52226</v>
      </c>
      <c r="K11" s="34"/>
      <c r="L11" s="34"/>
      <c r="M11" s="63">
        <v>52226</v>
      </c>
      <c r="N11" s="34"/>
      <c r="O11" s="61"/>
      <c r="P11" s="61"/>
      <c r="Q11" s="61"/>
      <c r="R11" s="61"/>
      <c r="S11" s="61"/>
      <c r="T11" s="61"/>
      <c r="U11" s="61"/>
      <c r="V11" s="61"/>
      <c r="W11" s="61"/>
      <c r="X11" s="61"/>
    </row>
    <row r="12" ht="20.25" customHeight="1" spans="1:24">
      <c r="A12" s="30" t="s">
        <v>69</v>
      </c>
      <c r="B12" s="30" t="s">
        <v>69</v>
      </c>
      <c r="C12" s="30" t="s">
        <v>222</v>
      </c>
      <c r="D12" s="30" t="s">
        <v>223</v>
      </c>
      <c r="E12" s="30" t="s">
        <v>131</v>
      </c>
      <c r="F12" s="30" t="s">
        <v>132</v>
      </c>
      <c r="G12" s="30" t="s">
        <v>216</v>
      </c>
      <c r="H12" s="30" t="s">
        <v>217</v>
      </c>
      <c r="I12" s="61">
        <v>2235948</v>
      </c>
      <c r="J12" s="61">
        <v>2235948</v>
      </c>
      <c r="K12" s="34"/>
      <c r="L12" s="34"/>
      <c r="M12" s="63">
        <v>2235948</v>
      </c>
      <c r="N12" s="34"/>
      <c r="O12" s="61"/>
      <c r="P12" s="61"/>
      <c r="Q12" s="61"/>
      <c r="R12" s="61"/>
      <c r="S12" s="61"/>
      <c r="T12" s="61"/>
      <c r="U12" s="61"/>
      <c r="V12" s="61"/>
      <c r="W12" s="61"/>
      <c r="X12" s="61"/>
    </row>
    <row r="13" ht="20.25" customHeight="1" spans="1:24">
      <c r="A13" s="30" t="s">
        <v>69</v>
      </c>
      <c r="B13" s="30" t="s">
        <v>69</v>
      </c>
      <c r="C13" s="30" t="s">
        <v>222</v>
      </c>
      <c r="D13" s="30" t="s">
        <v>223</v>
      </c>
      <c r="E13" s="30" t="s">
        <v>131</v>
      </c>
      <c r="F13" s="30" t="s">
        <v>132</v>
      </c>
      <c r="G13" s="30" t="s">
        <v>218</v>
      </c>
      <c r="H13" s="30" t="s">
        <v>219</v>
      </c>
      <c r="I13" s="61">
        <v>6000</v>
      </c>
      <c r="J13" s="61">
        <v>6000</v>
      </c>
      <c r="K13" s="34"/>
      <c r="L13" s="34"/>
      <c r="M13" s="63">
        <v>6000</v>
      </c>
      <c r="N13" s="34"/>
      <c r="O13" s="61"/>
      <c r="P13" s="61"/>
      <c r="Q13" s="61"/>
      <c r="R13" s="61"/>
      <c r="S13" s="61"/>
      <c r="T13" s="61"/>
      <c r="U13" s="61"/>
      <c r="V13" s="61"/>
      <c r="W13" s="61"/>
      <c r="X13" s="61"/>
    </row>
    <row r="14" ht="20.25" customHeight="1" spans="1:24">
      <c r="A14" s="30" t="s">
        <v>69</v>
      </c>
      <c r="B14" s="30" t="s">
        <v>69</v>
      </c>
      <c r="C14" s="30" t="s">
        <v>222</v>
      </c>
      <c r="D14" s="30" t="s">
        <v>223</v>
      </c>
      <c r="E14" s="30" t="s">
        <v>131</v>
      </c>
      <c r="F14" s="30" t="s">
        <v>132</v>
      </c>
      <c r="G14" s="30" t="s">
        <v>218</v>
      </c>
      <c r="H14" s="30" t="s">
        <v>219</v>
      </c>
      <c r="I14" s="61">
        <v>132180</v>
      </c>
      <c r="J14" s="61">
        <v>132180</v>
      </c>
      <c r="K14" s="34"/>
      <c r="L14" s="34"/>
      <c r="M14" s="63">
        <v>132180</v>
      </c>
      <c r="N14" s="34"/>
      <c r="O14" s="61"/>
      <c r="P14" s="61"/>
      <c r="Q14" s="61"/>
      <c r="R14" s="61"/>
      <c r="S14" s="61"/>
      <c r="T14" s="61"/>
      <c r="U14" s="61"/>
      <c r="V14" s="61"/>
      <c r="W14" s="61"/>
      <c r="X14" s="61"/>
    </row>
    <row r="15" ht="20.25" customHeight="1" spans="1:24">
      <c r="A15" s="30" t="s">
        <v>69</v>
      </c>
      <c r="B15" s="30" t="s">
        <v>69</v>
      </c>
      <c r="C15" s="30" t="s">
        <v>222</v>
      </c>
      <c r="D15" s="30" t="s">
        <v>223</v>
      </c>
      <c r="E15" s="30" t="s">
        <v>131</v>
      </c>
      <c r="F15" s="30" t="s">
        <v>132</v>
      </c>
      <c r="G15" s="30" t="s">
        <v>220</v>
      </c>
      <c r="H15" s="30" t="s">
        <v>221</v>
      </c>
      <c r="I15" s="61">
        <v>186329</v>
      </c>
      <c r="J15" s="61">
        <v>186329</v>
      </c>
      <c r="K15" s="34"/>
      <c r="L15" s="34"/>
      <c r="M15" s="63">
        <v>186329</v>
      </c>
      <c r="N15" s="34"/>
      <c r="O15" s="61"/>
      <c r="P15" s="61"/>
      <c r="Q15" s="61"/>
      <c r="R15" s="61"/>
      <c r="S15" s="61"/>
      <c r="T15" s="61"/>
      <c r="U15" s="61"/>
      <c r="V15" s="61"/>
      <c r="W15" s="61"/>
      <c r="X15" s="61"/>
    </row>
    <row r="16" ht="20.25" customHeight="1" spans="1:24">
      <c r="A16" s="30" t="s">
        <v>69</v>
      </c>
      <c r="B16" s="30" t="s">
        <v>69</v>
      </c>
      <c r="C16" s="30" t="s">
        <v>222</v>
      </c>
      <c r="D16" s="30" t="s">
        <v>223</v>
      </c>
      <c r="E16" s="30" t="s">
        <v>131</v>
      </c>
      <c r="F16" s="30" t="s">
        <v>132</v>
      </c>
      <c r="G16" s="30" t="s">
        <v>224</v>
      </c>
      <c r="H16" s="30" t="s">
        <v>225</v>
      </c>
      <c r="I16" s="61">
        <v>1640076</v>
      </c>
      <c r="J16" s="61">
        <v>1640076</v>
      </c>
      <c r="K16" s="34"/>
      <c r="L16" s="34"/>
      <c r="M16" s="63">
        <v>1640076</v>
      </c>
      <c r="N16" s="34"/>
      <c r="O16" s="61"/>
      <c r="P16" s="61"/>
      <c r="Q16" s="61"/>
      <c r="R16" s="61"/>
      <c r="S16" s="61"/>
      <c r="T16" s="61"/>
      <c r="U16" s="61"/>
      <c r="V16" s="61"/>
      <c r="W16" s="61"/>
      <c r="X16" s="61"/>
    </row>
    <row r="17" ht="20.25" customHeight="1" spans="1:24">
      <c r="A17" s="30" t="s">
        <v>69</v>
      </c>
      <c r="B17" s="30" t="s">
        <v>69</v>
      </c>
      <c r="C17" s="30" t="s">
        <v>222</v>
      </c>
      <c r="D17" s="30" t="s">
        <v>223</v>
      </c>
      <c r="E17" s="30" t="s">
        <v>131</v>
      </c>
      <c r="F17" s="30" t="s">
        <v>132</v>
      </c>
      <c r="G17" s="30" t="s">
        <v>224</v>
      </c>
      <c r="H17" s="30" t="s">
        <v>225</v>
      </c>
      <c r="I17" s="61">
        <v>764640</v>
      </c>
      <c r="J17" s="61">
        <v>764640</v>
      </c>
      <c r="K17" s="34"/>
      <c r="L17" s="34"/>
      <c r="M17" s="63">
        <v>764640</v>
      </c>
      <c r="N17" s="34"/>
      <c r="O17" s="61"/>
      <c r="P17" s="61"/>
      <c r="Q17" s="61"/>
      <c r="R17" s="61"/>
      <c r="S17" s="61"/>
      <c r="T17" s="61"/>
      <c r="U17" s="61"/>
      <c r="V17" s="61"/>
      <c r="W17" s="61"/>
      <c r="X17" s="61"/>
    </row>
    <row r="18" ht="20.25" customHeight="1" spans="1:24">
      <c r="A18" s="30" t="s">
        <v>69</v>
      </c>
      <c r="B18" s="30" t="s">
        <v>69</v>
      </c>
      <c r="C18" s="30" t="s">
        <v>226</v>
      </c>
      <c r="D18" s="30" t="s">
        <v>227</v>
      </c>
      <c r="E18" s="30" t="s">
        <v>105</v>
      </c>
      <c r="F18" s="30" t="s">
        <v>106</v>
      </c>
      <c r="G18" s="30" t="s">
        <v>228</v>
      </c>
      <c r="H18" s="30" t="s">
        <v>229</v>
      </c>
      <c r="I18" s="61">
        <v>234887.04</v>
      </c>
      <c r="J18" s="61">
        <v>234887.04</v>
      </c>
      <c r="K18" s="34"/>
      <c r="L18" s="34"/>
      <c r="M18" s="63">
        <v>234887.04</v>
      </c>
      <c r="N18" s="34"/>
      <c r="O18" s="61"/>
      <c r="P18" s="61"/>
      <c r="Q18" s="61"/>
      <c r="R18" s="61"/>
      <c r="S18" s="61"/>
      <c r="T18" s="61"/>
      <c r="U18" s="61"/>
      <c r="V18" s="61"/>
      <c r="W18" s="61"/>
      <c r="X18" s="61"/>
    </row>
    <row r="19" ht="20.25" customHeight="1" spans="1:24">
      <c r="A19" s="30" t="s">
        <v>69</v>
      </c>
      <c r="B19" s="30" t="s">
        <v>69</v>
      </c>
      <c r="C19" s="30" t="s">
        <v>226</v>
      </c>
      <c r="D19" s="30" t="s">
        <v>227</v>
      </c>
      <c r="E19" s="30" t="s">
        <v>105</v>
      </c>
      <c r="F19" s="30" t="s">
        <v>106</v>
      </c>
      <c r="G19" s="30" t="s">
        <v>228</v>
      </c>
      <c r="H19" s="30" t="s">
        <v>229</v>
      </c>
      <c r="I19" s="61">
        <v>892669.44</v>
      </c>
      <c r="J19" s="61">
        <v>892669.44</v>
      </c>
      <c r="K19" s="34"/>
      <c r="L19" s="34"/>
      <c r="M19" s="63">
        <v>892669.44</v>
      </c>
      <c r="N19" s="34"/>
      <c r="O19" s="61"/>
      <c r="P19" s="61"/>
      <c r="Q19" s="61"/>
      <c r="R19" s="61"/>
      <c r="S19" s="61"/>
      <c r="T19" s="61"/>
      <c r="U19" s="61"/>
      <c r="V19" s="61"/>
      <c r="W19" s="61"/>
      <c r="X19" s="61"/>
    </row>
    <row r="20" ht="20.25" customHeight="1" spans="1:24">
      <c r="A20" s="30" t="s">
        <v>69</v>
      </c>
      <c r="B20" s="30" t="s">
        <v>69</v>
      </c>
      <c r="C20" s="30" t="s">
        <v>226</v>
      </c>
      <c r="D20" s="30" t="s">
        <v>227</v>
      </c>
      <c r="E20" s="30" t="s">
        <v>107</v>
      </c>
      <c r="F20" s="30" t="s">
        <v>108</v>
      </c>
      <c r="G20" s="30" t="s">
        <v>230</v>
      </c>
      <c r="H20" s="30" t="s">
        <v>231</v>
      </c>
      <c r="I20" s="61">
        <v>70000</v>
      </c>
      <c r="J20" s="61">
        <v>70000</v>
      </c>
      <c r="K20" s="34"/>
      <c r="L20" s="34"/>
      <c r="M20" s="63">
        <v>70000</v>
      </c>
      <c r="N20" s="34"/>
      <c r="O20" s="61"/>
      <c r="P20" s="61"/>
      <c r="Q20" s="61"/>
      <c r="R20" s="61"/>
      <c r="S20" s="61"/>
      <c r="T20" s="61"/>
      <c r="U20" s="61"/>
      <c r="V20" s="61"/>
      <c r="W20" s="61"/>
      <c r="X20" s="61"/>
    </row>
    <row r="21" ht="20.25" customHeight="1" spans="1:24">
      <c r="A21" s="30" t="s">
        <v>69</v>
      </c>
      <c r="B21" s="30" t="s">
        <v>69</v>
      </c>
      <c r="C21" s="30" t="s">
        <v>226</v>
      </c>
      <c r="D21" s="30" t="s">
        <v>227</v>
      </c>
      <c r="E21" s="30" t="s">
        <v>107</v>
      </c>
      <c r="F21" s="30" t="s">
        <v>108</v>
      </c>
      <c r="G21" s="30" t="s">
        <v>230</v>
      </c>
      <c r="H21" s="30" t="s">
        <v>231</v>
      </c>
      <c r="I21" s="61">
        <v>140000</v>
      </c>
      <c r="J21" s="61">
        <v>140000</v>
      </c>
      <c r="K21" s="34"/>
      <c r="L21" s="34"/>
      <c r="M21" s="63">
        <v>140000</v>
      </c>
      <c r="N21" s="34"/>
      <c r="O21" s="61"/>
      <c r="P21" s="61"/>
      <c r="Q21" s="61"/>
      <c r="R21" s="61"/>
      <c r="S21" s="61"/>
      <c r="T21" s="61"/>
      <c r="U21" s="61"/>
      <c r="V21" s="61"/>
      <c r="W21" s="61"/>
      <c r="X21" s="61"/>
    </row>
    <row r="22" ht="20.25" customHeight="1" spans="1:24">
      <c r="A22" s="30" t="s">
        <v>69</v>
      </c>
      <c r="B22" s="30" t="s">
        <v>69</v>
      </c>
      <c r="C22" s="30" t="s">
        <v>226</v>
      </c>
      <c r="D22" s="30" t="s">
        <v>227</v>
      </c>
      <c r="E22" s="30" t="s">
        <v>117</v>
      </c>
      <c r="F22" s="30" t="s">
        <v>118</v>
      </c>
      <c r="G22" s="30" t="s">
        <v>232</v>
      </c>
      <c r="H22" s="30" t="s">
        <v>233</v>
      </c>
      <c r="I22" s="61">
        <v>115975.48</v>
      </c>
      <c r="J22" s="61">
        <v>115975.48</v>
      </c>
      <c r="K22" s="34"/>
      <c r="L22" s="34"/>
      <c r="M22" s="63">
        <v>115975.48</v>
      </c>
      <c r="N22" s="34"/>
      <c r="O22" s="61"/>
      <c r="P22" s="61"/>
      <c r="Q22" s="61"/>
      <c r="R22" s="61"/>
      <c r="S22" s="61"/>
      <c r="T22" s="61"/>
      <c r="U22" s="61"/>
      <c r="V22" s="61"/>
      <c r="W22" s="61"/>
      <c r="X22" s="61"/>
    </row>
    <row r="23" ht="20.25" customHeight="1" spans="1:24">
      <c r="A23" s="30" t="s">
        <v>69</v>
      </c>
      <c r="B23" s="30" t="s">
        <v>69</v>
      </c>
      <c r="C23" s="30" t="s">
        <v>226</v>
      </c>
      <c r="D23" s="30" t="s">
        <v>227</v>
      </c>
      <c r="E23" s="30" t="s">
        <v>119</v>
      </c>
      <c r="F23" s="30" t="s">
        <v>120</v>
      </c>
      <c r="G23" s="30" t="s">
        <v>232</v>
      </c>
      <c r="H23" s="30" t="s">
        <v>233</v>
      </c>
      <c r="I23" s="61">
        <v>377049.94</v>
      </c>
      <c r="J23" s="61">
        <v>377049.94</v>
      </c>
      <c r="K23" s="34"/>
      <c r="L23" s="34"/>
      <c r="M23" s="63">
        <v>377049.94</v>
      </c>
      <c r="N23" s="34"/>
      <c r="O23" s="61"/>
      <c r="P23" s="61"/>
      <c r="Q23" s="61"/>
      <c r="R23" s="61"/>
      <c r="S23" s="61"/>
      <c r="T23" s="61"/>
      <c r="U23" s="61"/>
      <c r="V23" s="61"/>
      <c r="W23" s="61"/>
      <c r="X23" s="61"/>
    </row>
    <row r="24" ht="20.25" customHeight="1" spans="1:24">
      <c r="A24" s="30" t="s">
        <v>69</v>
      </c>
      <c r="B24" s="30" t="s">
        <v>69</v>
      </c>
      <c r="C24" s="30" t="s">
        <v>226</v>
      </c>
      <c r="D24" s="30" t="s">
        <v>227</v>
      </c>
      <c r="E24" s="30" t="s">
        <v>121</v>
      </c>
      <c r="F24" s="30" t="s">
        <v>122</v>
      </c>
      <c r="G24" s="30" t="s">
        <v>234</v>
      </c>
      <c r="H24" s="30" t="s">
        <v>235</v>
      </c>
      <c r="I24" s="61">
        <v>73402.2</v>
      </c>
      <c r="J24" s="61">
        <v>73402.2</v>
      </c>
      <c r="K24" s="34"/>
      <c r="L24" s="34"/>
      <c r="M24" s="63">
        <v>73402.2</v>
      </c>
      <c r="N24" s="34"/>
      <c r="O24" s="61"/>
      <c r="P24" s="61"/>
      <c r="Q24" s="61"/>
      <c r="R24" s="61"/>
      <c r="S24" s="61"/>
      <c r="T24" s="61"/>
      <c r="U24" s="61"/>
      <c r="V24" s="61"/>
      <c r="W24" s="61"/>
      <c r="X24" s="61"/>
    </row>
    <row r="25" ht="20.25" customHeight="1" spans="1:24">
      <c r="A25" s="30" t="s">
        <v>69</v>
      </c>
      <c r="B25" s="30" t="s">
        <v>69</v>
      </c>
      <c r="C25" s="30" t="s">
        <v>226</v>
      </c>
      <c r="D25" s="30" t="s">
        <v>227</v>
      </c>
      <c r="E25" s="30" t="s">
        <v>121</v>
      </c>
      <c r="F25" s="30" t="s">
        <v>122</v>
      </c>
      <c r="G25" s="30" t="s">
        <v>234</v>
      </c>
      <c r="H25" s="30" t="s">
        <v>235</v>
      </c>
      <c r="I25" s="61">
        <v>238639.2</v>
      </c>
      <c r="J25" s="61">
        <v>238639.2</v>
      </c>
      <c r="K25" s="34"/>
      <c r="L25" s="34"/>
      <c r="M25" s="63">
        <v>238639.2</v>
      </c>
      <c r="N25" s="34"/>
      <c r="O25" s="61"/>
      <c r="P25" s="61"/>
      <c r="Q25" s="61"/>
      <c r="R25" s="61"/>
      <c r="S25" s="61"/>
      <c r="T25" s="61"/>
      <c r="U25" s="61"/>
      <c r="V25" s="61"/>
      <c r="W25" s="61"/>
      <c r="X25" s="61"/>
    </row>
    <row r="26" ht="20.25" customHeight="1" spans="1:24">
      <c r="A26" s="30" t="s">
        <v>69</v>
      </c>
      <c r="B26" s="30" t="s">
        <v>69</v>
      </c>
      <c r="C26" s="30" t="s">
        <v>226</v>
      </c>
      <c r="D26" s="30" t="s">
        <v>227</v>
      </c>
      <c r="E26" s="30" t="s">
        <v>121</v>
      </c>
      <c r="F26" s="30" t="s">
        <v>122</v>
      </c>
      <c r="G26" s="30" t="s">
        <v>234</v>
      </c>
      <c r="H26" s="30" t="s">
        <v>235</v>
      </c>
      <c r="I26" s="61">
        <v>204000</v>
      </c>
      <c r="J26" s="61">
        <v>204000</v>
      </c>
      <c r="K26" s="34"/>
      <c r="L26" s="34"/>
      <c r="M26" s="63">
        <v>204000</v>
      </c>
      <c r="N26" s="34"/>
      <c r="O26" s="61"/>
      <c r="P26" s="61"/>
      <c r="Q26" s="61"/>
      <c r="R26" s="61"/>
      <c r="S26" s="61"/>
      <c r="T26" s="61"/>
      <c r="U26" s="61"/>
      <c r="V26" s="61"/>
      <c r="W26" s="61"/>
      <c r="X26" s="61"/>
    </row>
    <row r="27" ht="20.25" customHeight="1" spans="1:24">
      <c r="A27" s="30" t="s">
        <v>69</v>
      </c>
      <c r="B27" s="30" t="s">
        <v>69</v>
      </c>
      <c r="C27" s="30" t="s">
        <v>226</v>
      </c>
      <c r="D27" s="30" t="s">
        <v>227</v>
      </c>
      <c r="E27" s="30" t="s">
        <v>123</v>
      </c>
      <c r="F27" s="30" t="s">
        <v>124</v>
      </c>
      <c r="G27" s="30" t="s">
        <v>236</v>
      </c>
      <c r="H27" s="30" t="s">
        <v>237</v>
      </c>
      <c r="I27" s="61">
        <v>26352.72</v>
      </c>
      <c r="J27" s="61">
        <v>26352.72</v>
      </c>
      <c r="K27" s="34"/>
      <c r="L27" s="34"/>
      <c r="M27" s="63">
        <v>26352.72</v>
      </c>
      <c r="N27" s="34"/>
      <c r="O27" s="61"/>
      <c r="P27" s="61"/>
      <c r="Q27" s="61"/>
      <c r="R27" s="61"/>
      <c r="S27" s="61"/>
      <c r="T27" s="61"/>
      <c r="U27" s="61"/>
      <c r="V27" s="61"/>
      <c r="W27" s="61"/>
      <c r="X27" s="61"/>
    </row>
    <row r="28" ht="20.25" customHeight="1" spans="1:24">
      <c r="A28" s="30" t="s">
        <v>69</v>
      </c>
      <c r="B28" s="30" t="s">
        <v>69</v>
      </c>
      <c r="C28" s="30" t="s">
        <v>226</v>
      </c>
      <c r="D28" s="30" t="s">
        <v>227</v>
      </c>
      <c r="E28" s="30" t="s">
        <v>123</v>
      </c>
      <c r="F28" s="30" t="s">
        <v>124</v>
      </c>
      <c r="G28" s="30" t="s">
        <v>236</v>
      </c>
      <c r="H28" s="30" t="s">
        <v>237</v>
      </c>
      <c r="I28" s="61">
        <v>15272.91</v>
      </c>
      <c r="J28" s="61">
        <v>15272.91</v>
      </c>
      <c r="K28" s="34"/>
      <c r="L28" s="34"/>
      <c r="M28" s="63">
        <v>15272.91</v>
      </c>
      <c r="N28" s="34"/>
      <c r="O28" s="61"/>
      <c r="P28" s="61"/>
      <c r="Q28" s="61"/>
      <c r="R28" s="61"/>
      <c r="S28" s="61"/>
      <c r="T28" s="61"/>
      <c r="U28" s="61"/>
      <c r="V28" s="61"/>
      <c r="W28" s="61"/>
      <c r="X28" s="61"/>
    </row>
    <row r="29" ht="20.25" customHeight="1" spans="1:24">
      <c r="A29" s="30" t="s">
        <v>69</v>
      </c>
      <c r="B29" s="30" t="s">
        <v>69</v>
      </c>
      <c r="C29" s="30" t="s">
        <v>226</v>
      </c>
      <c r="D29" s="30" t="s">
        <v>227</v>
      </c>
      <c r="E29" s="30" t="s">
        <v>123</v>
      </c>
      <c r="F29" s="30" t="s">
        <v>124</v>
      </c>
      <c r="G29" s="30" t="s">
        <v>236</v>
      </c>
      <c r="H29" s="30" t="s">
        <v>237</v>
      </c>
      <c r="I29" s="61">
        <v>2542.97</v>
      </c>
      <c r="J29" s="61">
        <v>2542.97</v>
      </c>
      <c r="K29" s="34"/>
      <c r="L29" s="34"/>
      <c r="M29" s="63">
        <v>2542.97</v>
      </c>
      <c r="N29" s="34"/>
      <c r="O29" s="61"/>
      <c r="P29" s="61"/>
      <c r="Q29" s="61"/>
      <c r="R29" s="61"/>
      <c r="S29" s="61"/>
      <c r="T29" s="61"/>
      <c r="U29" s="61"/>
      <c r="V29" s="61"/>
      <c r="W29" s="61"/>
      <c r="X29" s="61"/>
    </row>
    <row r="30" ht="20.25" customHeight="1" spans="1:24">
      <c r="A30" s="30" t="s">
        <v>69</v>
      </c>
      <c r="B30" s="30" t="s">
        <v>69</v>
      </c>
      <c r="C30" s="30" t="s">
        <v>226</v>
      </c>
      <c r="D30" s="30" t="s">
        <v>227</v>
      </c>
      <c r="E30" s="30" t="s">
        <v>123</v>
      </c>
      <c r="F30" s="30" t="s">
        <v>124</v>
      </c>
      <c r="G30" s="30" t="s">
        <v>236</v>
      </c>
      <c r="H30" s="30" t="s">
        <v>237</v>
      </c>
      <c r="I30" s="61">
        <v>6200.64</v>
      </c>
      <c r="J30" s="61">
        <v>6200.64</v>
      </c>
      <c r="K30" s="34"/>
      <c r="L30" s="34"/>
      <c r="M30" s="63">
        <v>6200.64</v>
      </c>
      <c r="N30" s="34"/>
      <c r="O30" s="61"/>
      <c r="P30" s="61"/>
      <c r="Q30" s="61"/>
      <c r="R30" s="61"/>
      <c r="S30" s="61"/>
      <c r="T30" s="61"/>
      <c r="U30" s="61"/>
      <c r="V30" s="61"/>
      <c r="W30" s="61"/>
      <c r="X30" s="61"/>
    </row>
    <row r="31" ht="20.25" customHeight="1" spans="1:24">
      <c r="A31" s="30" t="s">
        <v>69</v>
      </c>
      <c r="B31" s="30" t="s">
        <v>69</v>
      </c>
      <c r="C31" s="30" t="s">
        <v>226</v>
      </c>
      <c r="D31" s="30" t="s">
        <v>227</v>
      </c>
      <c r="E31" s="30" t="s">
        <v>123</v>
      </c>
      <c r="F31" s="30" t="s">
        <v>124</v>
      </c>
      <c r="G31" s="30" t="s">
        <v>236</v>
      </c>
      <c r="H31" s="30" t="s">
        <v>237</v>
      </c>
      <c r="I31" s="61">
        <v>21702.24</v>
      </c>
      <c r="J31" s="61">
        <v>21702.24</v>
      </c>
      <c r="K31" s="34"/>
      <c r="L31" s="34"/>
      <c r="M31" s="63">
        <v>21702.24</v>
      </c>
      <c r="N31" s="34"/>
      <c r="O31" s="61"/>
      <c r="P31" s="61"/>
      <c r="Q31" s="61"/>
      <c r="R31" s="61"/>
      <c r="S31" s="61"/>
      <c r="T31" s="61"/>
      <c r="U31" s="61"/>
      <c r="V31" s="61"/>
      <c r="W31" s="61"/>
      <c r="X31" s="61"/>
    </row>
    <row r="32" ht="20.25" customHeight="1" spans="1:24">
      <c r="A32" s="30" t="s">
        <v>69</v>
      </c>
      <c r="B32" s="30" t="s">
        <v>69</v>
      </c>
      <c r="C32" s="30" t="s">
        <v>226</v>
      </c>
      <c r="D32" s="30" t="s">
        <v>227</v>
      </c>
      <c r="E32" s="30" t="s">
        <v>129</v>
      </c>
      <c r="F32" s="30" t="s">
        <v>130</v>
      </c>
      <c r="G32" s="30" t="s">
        <v>236</v>
      </c>
      <c r="H32" s="30" t="s">
        <v>237</v>
      </c>
      <c r="I32" s="61">
        <v>1438.33</v>
      </c>
      <c r="J32" s="61">
        <v>1438.33</v>
      </c>
      <c r="K32" s="34"/>
      <c r="L32" s="34"/>
      <c r="M32" s="63">
        <v>1438.33</v>
      </c>
      <c r="N32" s="34"/>
      <c r="O32" s="61"/>
      <c r="P32" s="61"/>
      <c r="Q32" s="61"/>
      <c r="R32" s="61"/>
      <c r="S32" s="61"/>
      <c r="T32" s="61"/>
      <c r="U32" s="61"/>
      <c r="V32" s="61"/>
      <c r="W32" s="61"/>
      <c r="X32" s="61"/>
    </row>
    <row r="33" ht="20.25" customHeight="1" spans="1:24">
      <c r="A33" s="30" t="s">
        <v>69</v>
      </c>
      <c r="B33" s="30" t="s">
        <v>69</v>
      </c>
      <c r="C33" s="30" t="s">
        <v>226</v>
      </c>
      <c r="D33" s="30" t="s">
        <v>227</v>
      </c>
      <c r="E33" s="30" t="s">
        <v>131</v>
      </c>
      <c r="F33" s="30" t="s">
        <v>132</v>
      </c>
      <c r="G33" s="30" t="s">
        <v>236</v>
      </c>
      <c r="H33" s="30" t="s">
        <v>237</v>
      </c>
      <c r="I33" s="61">
        <v>33409.49</v>
      </c>
      <c r="J33" s="61">
        <v>33409.49</v>
      </c>
      <c r="K33" s="34"/>
      <c r="L33" s="34"/>
      <c r="M33" s="63">
        <v>33409.49</v>
      </c>
      <c r="N33" s="34"/>
      <c r="O33" s="61"/>
      <c r="P33" s="61"/>
      <c r="Q33" s="61"/>
      <c r="R33" s="61"/>
      <c r="S33" s="61"/>
      <c r="T33" s="61"/>
      <c r="U33" s="61"/>
      <c r="V33" s="61"/>
      <c r="W33" s="61"/>
      <c r="X33" s="61"/>
    </row>
    <row r="34" ht="20.25" customHeight="1" spans="1:24">
      <c r="A34" s="30" t="s">
        <v>69</v>
      </c>
      <c r="B34" s="30" t="s">
        <v>69</v>
      </c>
      <c r="C34" s="30" t="s">
        <v>238</v>
      </c>
      <c r="D34" s="30" t="s">
        <v>148</v>
      </c>
      <c r="E34" s="30" t="s">
        <v>147</v>
      </c>
      <c r="F34" s="30" t="s">
        <v>148</v>
      </c>
      <c r="G34" s="30" t="s">
        <v>239</v>
      </c>
      <c r="H34" s="30" t="s">
        <v>148</v>
      </c>
      <c r="I34" s="61">
        <v>816670.08</v>
      </c>
      <c r="J34" s="61">
        <v>816670.08</v>
      </c>
      <c r="K34" s="34"/>
      <c r="L34" s="34"/>
      <c r="M34" s="63">
        <v>816670.08</v>
      </c>
      <c r="N34" s="34"/>
      <c r="O34" s="61"/>
      <c r="P34" s="61"/>
      <c r="Q34" s="61"/>
      <c r="R34" s="61"/>
      <c r="S34" s="61"/>
      <c r="T34" s="61"/>
      <c r="U34" s="61"/>
      <c r="V34" s="61"/>
      <c r="W34" s="61"/>
      <c r="X34" s="61"/>
    </row>
    <row r="35" ht="20.25" customHeight="1" spans="1:24">
      <c r="A35" s="30" t="s">
        <v>69</v>
      </c>
      <c r="B35" s="30" t="s">
        <v>69</v>
      </c>
      <c r="C35" s="30" t="s">
        <v>238</v>
      </c>
      <c r="D35" s="30" t="s">
        <v>148</v>
      </c>
      <c r="E35" s="30" t="s">
        <v>147</v>
      </c>
      <c r="F35" s="30" t="s">
        <v>148</v>
      </c>
      <c r="G35" s="30" t="s">
        <v>239</v>
      </c>
      <c r="H35" s="30" t="s">
        <v>148</v>
      </c>
      <c r="I35" s="61">
        <v>250433.28</v>
      </c>
      <c r="J35" s="61">
        <v>250433.28</v>
      </c>
      <c r="K35" s="34"/>
      <c r="L35" s="34"/>
      <c r="M35" s="63">
        <v>250433.28</v>
      </c>
      <c r="N35" s="34"/>
      <c r="O35" s="61"/>
      <c r="P35" s="61"/>
      <c r="Q35" s="61"/>
      <c r="R35" s="61"/>
      <c r="S35" s="61"/>
      <c r="T35" s="61"/>
      <c r="U35" s="61"/>
      <c r="V35" s="61"/>
      <c r="W35" s="61"/>
      <c r="X35" s="61"/>
    </row>
    <row r="36" ht="20.25" customHeight="1" spans="1:24">
      <c r="A36" s="30" t="s">
        <v>69</v>
      </c>
      <c r="B36" s="30" t="s">
        <v>69</v>
      </c>
      <c r="C36" s="30" t="s">
        <v>240</v>
      </c>
      <c r="D36" s="30" t="s">
        <v>241</v>
      </c>
      <c r="E36" s="30" t="s">
        <v>129</v>
      </c>
      <c r="F36" s="30" t="s">
        <v>130</v>
      </c>
      <c r="G36" s="30" t="s">
        <v>242</v>
      </c>
      <c r="H36" s="30" t="s">
        <v>243</v>
      </c>
      <c r="I36" s="61">
        <v>130000</v>
      </c>
      <c r="J36" s="61">
        <v>130000</v>
      </c>
      <c r="K36" s="34"/>
      <c r="L36" s="34"/>
      <c r="M36" s="63">
        <v>130000</v>
      </c>
      <c r="N36" s="34"/>
      <c r="O36" s="61"/>
      <c r="P36" s="61"/>
      <c r="Q36" s="61"/>
      <c r="R36" s="61"/>
      <c r="S36" s="61"/>
      <c r="T36" s="61"/>
      <c r="U36" s="61"/>
      <c r="V36" s="61"/>
      <c r="W36" s="61"/>
      <c r="X36" s="61"/>
    </row>
    <row r="37" ht="20.25" customHeight="1" spans="1:24">
      <c r="A37" s="30" t="s">
        <v>69</v>
      </c>
      <c r="B37" s="30" t="s">
        <v>69</v>
      </c>
      <c r="C37" s="30" t="s">
        <v>244</v>
      </c>
      <c r="D37" s="30" t="s">
        <v>192</v>
      </c>
      <c r="E37" s="30" t="s">
        <v>129</v>
      </c>
      <c r="F37" s="30" t="s">
        <v>130</v>
      </c>
      <c r="G37" s="30" t="s">
        <v>245</v>
      </c>
      <c r="H37" s="30" t="s">
        <v>192</v>
      </c>
      <c r="I37" s="61">
        <v>90000</v>
      </c>
      <c r="J37" s="61">
        <v>90000</v>
      </c>
      <c r="K37" s="34"/>
      <c r="L37" s="34"/>
      <c r="M37" s="63">
        <v>90000</v>
      </c>
      <c r="N37" s="34"/>
      <c r="O37" s="61"/>
      <c r="P37" s="61"/>
      <c r="Q37" s="61"/>
      <c r="R37" s="61"/>
      <c r="S37" s="61"/>
      <c r="T37" s="61"/>
      <c r="U37" s="61"/>
      <c r="V37" s="61"/>
      <c r="W37" s="61"/>
      <c r="X37" s="61"/>
    </row>
    <row r="38" ht="20.25" customHeight="1" spans="1:24">
      <c r="A38" s="30" t="s">
        <v>69</v>
      </c>
      <c r="B38" s="30" t="s">
        <v>69</v>
      </c>
      <c r="C38" s="30" t="s">
        <v>246</v>
      </c>
      <c r="D38" s="30" t="s">
        <v>247</v>
      </c>
      <c r="E38" s="30" t="s">
        <v>129</v>
      </c>
      <c r="F38" s="30" t="s">
        <v>130</v>
      </c>
      <c r="G38" s="30" t="s">
        <v>248</v>
      </c>
      <c r="H38" s="30" t="s">
        <v>249</v>
      </c>
      <c r="I38" s="61">
        <v>116400</v>
      </c>
      <c r="J38" s="61">
        <v>116400</v>
      </c>
      <c r="K38" s="34"/>
      <c r="L38" s="34"/>
      <c r="M38" s="63">
        <v>116400</v>
      </c>
      <c r="N38" s="34"/>
      <c r="O38" s="61"/>
      <c r="P38" s="61"/>
      <c r="Q38" s="61"/>
      <c r="R38" s="61"/>
      <c r="S38" s="61"/>
      <c r="T38" s="61"/>
      <c r="U38" s="61"/>
      <c r="V38" s="61"/>
      <c r="W38" s="61"/>
      <c r="X38" s="61"/>
    </row>
    <row r="39" ht="20.25" customHeight="1" spans="1:24">
      <c r="A39" s="30" t="s">
        <v>69</v>
      </c>
      <c r="B39" s="30" t="s">
        <v>69</v>
      </c>
      <c r="C39" s="30" t="s">
        <v>250</v>
      </c>
      <c r="D39" s="30" t="s">
        <v>251</v>
      </c>
      <c r="E39" s="30" t="s">
        <v>129</v>
      </c>
      <c r="F39" s="30" t="s">
        <v>130</v>
      </c>
      <c r="G39" s="30" t="s">
        <v>252</v>
      </c>
      <c r="H39" s="30" t="s">
        <v>251</v>
      </c>
      <c r="I39" s="61">
        <v>32138.88</v>
      </c>
      <c r="J39" s="61">
        <v>32138.88</v>
      </c>
      <c r="K39" s="34"/>
      <c r="L39" s="34"/>
      <c r="M39" s="63">
        <v>32138.88</v>
      </c>
      <c r="N39" s="34"/>
      <c r="O39" s="61"/>
      <c r="P39" s="61"/>
      <c r="Q39" s="61"/>
      <c r="R39" s="61"/>
      <c r="S39" s="61"/>
      <c r="T39" s="61"/>
      <c r="U39" s="61"/>
      <c r="V39" s="61"/>
      <c r="W39" s="61"/>
      <c r="X39" s="61"/>
    </row>
    <row r="40" ht="20.25" customHeight="1" spans="1:24">
      <c r="A40" s="30" t="s">
        <v>69</v>
      </c>
      <c r="B40" s="30" t="s">
        <v>69</v>
      </c>
      <c r="C40" s="30" t="s">
        <v>250</v>
      </c>
      <c r="D40" s="30" t="s">
        <v>251</v>
      </c>
      <c r="E40" s="30" t="s">
        <v>131</v>
      </c>
      <c r="F40" s="30" t="s">
        <v>132</v>
      </c>
      <c r="G40" s="30" t="s">
        <v>252</v>
      </c>
      <c r="H40" s="30" t="s">
        <v>251</v>
      </c>
      <c r="I40" s="61">
        <v>110696.88</v>
      </c>
      <c r="J40" s="61">
        <v>110696.88</v>
      </c>
      <c r="K40" s="34"/>
      <c r="L40" s="34"/>
      <c r="M40" s="63">
        <v>110696.88</v>
      </c>
      <c r="N40" s="34"/>
      <c r="O40" s="61"/>
      <c r="P40" s="61"/>
      <c r="Q40" s="61"/>
      <c r="R40" s="61"/>
      <c r="S40" s="61"/>
      <c r="T40" s="61"/>
      <c r="U40" s="61"/>
      <c r="V40" s="61"/>
      <c r="W40" s="61"/>
      <c r="X40" s="61"/>
    </row>
    <row r="41" ht="20.25" customHeight="1" spans="1:24">
      <c r="A41" s="30" t="s">
        <v>69</v>
      </c>
      <c r="B41" s="30" t="s">
        <v>69</v>
      </c>
      <c r="C41" s="30" t="s">
        <v>253</v>
      </c>
      <c r="D41" s="30" t="s">
        <v>254</v>
      </c>
      <c r="E41" s="30" t="s">
        <v>129</v>
      </c>
      <c r="F41" s="30" t="s">
        <v>130</v>
      </c>
      <c r="G41" s="30" t="s">
        <v>255</v>
      </c>
      <c r="H41" s="30" t="s">
        <v>256</v>
      </c>
      <c r="I41" s="61">
        <v>37296</v>
      </c>
      <c r="J41" s="61">
        <v>37296</v>
      </c>
      <c r="K41" s="34"/>
      <c r="L41" s="34"/>
      <c r="M41" s="63">
        <v>37296</v>
      </c>
      <c r="N41" s="34"/>
      <c r="O41" s="61"/>
      <c r="P41" s="61"/>
      <c r="Q41" s="61"/>
      <c r="R41" s="61"/>
      <c r="S41" s="61"/>
      <c r="T41" s="61"/>
      <c r="U41" s="61"/>
      <c r="V41" s="61"/>
      <c r="W41" s="61"/>
      <c r="X41" s="61"/>
    </row>
    <row r="42" ht="20.25" customHeight="1" spans="1:24">
      <c r="A42" s="30" t="s">
        <v>69</v>
      </c>
      <c r="B42" s="30" t="s">
        <v>69</v>
      </c>
      <c r="C42" s="30" t="s">
        <v>253</v>
      </c>
      <c r="D42" s="30" t="s">
        <v>254</v>
      </c>
      <c r="E42" s="30" t="s">
        <v>131</v>
      </c>
      <c r="F42" s="30" t="s">
        <v>132</v>
      </c>
      <c r="G42" s="30" t="s">
        <v>255</v>
      </c>
      <c r="H42" s="30" t="s">
        <v>256</v>
      </c>
      <c r="I42" s="61">
        <v>130536</v>
      </c>
      <c r="J42" s="61">
        <v>130536</v>
      </c>
      <c r="K42" s="34"/>
      <c r="L42" s="34"/>
      <c r="M42" s="63">
        <v>130536</v>
      </c>
      <c r="N42" s="34"/>
      <c r="O42" s="61"/>
      <c r="P42" s="61"/>
      <c r="Q42" s="61"/>
      <c r="R42" s="61"/>
      <c r="S42" s="61"/>
      <c r="T42" s="61"/>
      <c r="U42" s="61"/>
      <c r="V42" s="61"/>
      <c r="W42" s="61"/>
      <c r="X42" s="61"/>
    </row>
    <row r="43" ht="20.25" customHeight="1" spans="1:24">
      <c r="A43" s="30" t="s">
        <v>69</v>
      </c>
      <c r="B43" s="30" t="s">
        <v>69</v>
      </c>
      <c r="C43" s="30" t="s">
        <v>253</v>
      </c>
      <c r="D43" s="30" t="s">
        <v>254</v>
      </c>
      <c r="E43" s="30" t="s">
        <v>129</v>
      </c>
      <c r="F43" s="30" t="s">
        <v>130</v>
      </c>
      <c r="G43" s="30" t="s">
        <v>257</v>
      </c>
      <c r="H43" s="30" t="s">
        <v>258</v>
      </c>
      <c r="I43" s="61">
        <v>24000</v>
      </c>
      <c r="J43" s="61">
        <v>24000</v>
      </c>
      <c r="K43" s="34"/>
      <c r="L43" s="34"/>
      <c r="M43" s="63">
        <v>24000</v>
      </c>
      <c r="N43" s="34"/>
      <c r="O43" s="61"/>
      <c r="P43" s="61"/>
      <c r="Q43" s="61"/>
      <c r="R43" s="61"/>
      <c r="S43" s="61"/>
      <c r="T43" s="61"/>
      <c r="U43" s="61"/>
      <c r="V43" s="61"/>
      <c r="W43" s="61"/>
      <c r="X43" s="61"/>
    </row>
    <row r="44" ht="20.25" customHeight="1" spans="1:24">
      <c r="A44" s="30" t="s">
        <v>69</v>
      </c>
      <c r="B44" s="30" t="s">
        <v>69</v>
      </c>
      <c r="C44" s="30" t="s">
        <v>253</v>
      </c>
      <c r="D44" s="30" t="s">
        <v>254</v>
      </c>
      <c r="E44" s="30" t="s">
        <v>131</v>
      </c>
      <c r="F44" s="30" t="s">
        <v>132</v>
      </c>
      <c r="G44" s="30" t="s">
        <v>257</v>
      </c>
      <c r="H44" s="30" t="s">
        <v>258</v>
      </c>
      <c r="I44" s="61">
        <v>84000</v>
      </c>
      <c r="J44" s="61">
        <v>84000</v>
      </c>
      <c r="K44" s="34"/>
      <c r="L44" s="34"/>
      <c r="M44" s="63">
        <v>84000</v>
      </c>
      <c r="N44" s="34"/>
      <c r="O44" s="61"/>
      <c r="P44" s="61"/>
      <c r="Q44" s="61"/>
      <c r="R44" s="61"/>
      <c r="S44" s="61"/>
      <c r="T44" s="61"/>
      <c r="U44" s="61"/>
      <c r="V44" s="61"/>
      <c r="W44" s="61"/>
      <c r="X44" s="61"/>
    </row>
    <row r="45" ht="20.25" customHeight="1" spans="1:24">
      <c r="A45" s="30" t="s">
        <v>69</v>
      </c>
      <c r="B45" s="30" t="s">
        <v>69</v>
      </c>
      <c r="C45" s="30" t="s">
        <v>253</v>
      </c>
      <c r="D45" s="30" t="s">
        <v>254</v>
      </c>
      <c r="E45" s="30" t="s">
        <v>129</v>
      </c>
      <c r="F45" s="30" t="s">
        <v>130</v>
      </c>
      <c r="G45" s="30" t="s">
        <v>259</v>
      </c>
      <c r="H45" s="30" t="s">
        <v>260</v>
      </c>
      <c r="I45" s="61">
        <v>10000</v>
      </c>
      <c r="J45" s="61">
        <v>10000</v>
      </c>
      <c r="K45" s="34"/>
      <c r="L45" s="34"/>
      <c r="M45" s="63">
        <v>10000</v>
      </c>
      <c r="N45" s="34"/>
      <c r="O45" s="61"/>
      <c r="P45" s="61"/>
      <c r="Q45" s="61"/>
      <c r="R45" s="61"/>
      <c r="S45" s="61"/>
      <c r="T45" s="61"/>
      <c r="U45" s="61"/>
      <c r="V45" s="61"/>
      <c r="W45" s="61"/>
      <c r="X45" s="61"/>
    </row>
    <row r="46" ht="20.25" customHeight="1" spans="1:24">
      <c r="A46" s="30" t="s">
        <v>69</v>
      </c>
      <c r="B46" s="30" t="s">
        <v>69</v>
      </c>
      <c r="C46" s="30" t="s">
        <v>253</v>
      </c>
      <c r="D46" s="30" t="s">
        <v>254</v>
      </c>
      <c r="E46" s="30" t="s">
        <v>101</v>
      </c>
      <c r="F46" s="30" t="s">
        <v>102</v>
      </c>
      <c r="G46" s="30" t="s">
        <v>261</v>
      </c>
      <c r="H46" s="30" t="s">
        <v>262</v>
      </c>
      <c r="I46" s="61">
        <v>18900</v>
      </c>
      <c r="J46" s="61">
        <v>18900</v>
      </c>
      <c r="K46" s="34"/>
      <c r="L46" s="34"/>
      <c r="M46" s="63">
        <v>18900</v>
      </c>
      <c r="N46" s="34"/>
      <c r="O46" s="61"/>
      <c r="P46" s="61"/>
      <c r="Q46" s="61"/>
      <c r="R46" s="61"/>
      <c r="S46" s="61"/>
      <c r="T46" s="61"/>
      <c r="U46" s="61"/>
      <c r="V46" s="61"/>
      <c r="W46" s="61"/>
      <c r="X46" s="61"/>
    </row>
    <row r="47" ht="20.25" customHeight="1" spans="1:24">
      <c r="A47" s="30" t="s">
        <v>69</v>
      </c>
      <c r="B47" s="30" t="s">
        <v>69</v>
      </c>
      <c r="C47" s="30" t="s">
        <v>253</v>
      </c>
      <c r="D47" s="30" t="s">
        <v>254</v>
      </c>
      <c r="E47" s="30" t="s">
        <v>101</v>
      </c>
      <c r="F47" s="30" t="s">
        <v>102</v>
      </c>
      <c r="G47" s="30" t="s">
        <v>261</v>
      </c>
      <c r="H47" s="30" t="s">
        <v>262</v>
      </c>
      <c r="I47" s="61">
        <v>900</v>
      </c>
      <c r="J47" s="61">
        <v>900</v>
      </c>
      <c r="K47" s="34"/>
      <c r="L47" s="34"/>
      <c r="M47" s="63">
        <v>900</v>
      </c>
      <c r="N47" s="34"/>
      <c r="O47" s="61"/>
      <c r="P47" s="61"/>
      <c r="Q47" s="61"/>
      <c r="R47" s="61"/>
      <c r="S47" s="61"/>
      <c r="T47" s="61"/>
      <c r="U47" s="61"/>
      <c r="V47" s="61"/>
      <c r="W47" s="61"/>
      <c r="X47" s="61"/>
    </row>
    <row r="48" ht="20.25" customHeight="1" spans="1:24">
      <c r="A48" s="30" t="s">
        <v>69</v>
      </c>
      <c r="B48" s="30" t="s">
        <v>69</v>
      </c>
      <c r="C48" s="30" t="s">
        <v>253</v>
      </c>
      <c r="D48" s="30" t="s">
        <v>254</v>
      </c>
      <c r="E48" s="30" t="s">
        <v>103</v>
      </c>
      <c r="F48" s="30" t="s">
        <v>104</v>
      </c>
      <c r="G48" s="30" t="s">
        <v>261</v>
      </c>
      <c r="H48" s="30" t="s">
        <v>262</v>
      </c>
      <c r="I48" s="61">
        <v>27000</v>
      </c>
      <c r="J48" s="61">
        <v>27000</v>
      </c>
      <c r="K48" s="34"/>
      <c r="L48" s="34"/>
      <c r="M48" s="63">
        <v>27000</v>
      </c>
      <c r="N48" s="34"/>
      <c r="O48" s="61"/>
      <c r="P48" s="61"/>
      <c r="Q48" s="61"/>
      <c r="R48" s="61"/>
      <c r="S48" s="61"/>
      <c r="T48" s="61"/>
      <c r="U48" s="61"/>
      <c r="V48" s="61"/>
      <c r="W48" s="61"/>
      <c r="X48" s="61"/>
    </row>
    <row r="49" ht="20.25" customHeight="1" spans="1:24">
      <c r="A49" s="30" t="s">
        <v>69</v>
      </c>
      <c r="B49" s="30" t="s">
        <v>69</v>
      </c>
      <c r="C49" s="30" t="s">
        <v>253</v>
      </c>
      <c r="D49" s="30" t="s">
        <v>254</v>
      </c>
      <c r="E49" s="30" t="s">
        <v>129</v>
      </c>
      <c r="F49" s="30" t="s">
        <v>130</v>
      </c>
      <c r="G49" s="30" t="s">
        <v>261</v>
      </c>
      <c r="H49" s="30" t="s">
        <v>262</v>
      </c>
      <c r="I49" s="61">
        <v>33600</v>
      </c>
      <c r="J49" s="61">
        <v>33600</v>
      </c>
      <c r="K49" s="34"/>
      <c r="L49" s="34"/>
      <c r="M49" s="63">
        <v>33600</v>
      </c>
      <c r="N49" s="34"/>
      <c r="O49" s="61"/>
      <c r="P49" s="61"/>
      <c r="Q49" s="61"/>
      <c r="R49" s="61"/>
      <c r="S49" s="61"/>
      <c r="T49" s="61"/>
      <c r="U49" s="61"/>
      <c r="V49" s="61"/>
      <c r="W49" s="61"/>
      <c r="X49" s="61"/>
    </row>
    <row r="50" ht="20.25" customHeight="1" spans="1:24">
      <c r="A50" s="30" t="s">
        <v>69</v>
      </c>
      <c r="B50" s="30" t="s">
        <v>69</v>
      </c>
      <c r="C50" s="30" t="s">
        <v>253</v>
      </c>
      <c r="D50" s="30" t="s">
        <v>254</v>
      </c>
      <c r="E50" s="30" t="s">
        <v>131</v>
      </c>
      <c r="F50" s="30" t="s">
        <v>132</v>
      </c>
      <c r="G50" s="30" t="s">
        <v>261</v>
      </c>
      <c r="H50" s="30" t="s">
        <v>262</v>
      </c>
      <c r="I50" s="61">
        <v>117600</v>
      </c>
      <c r="J50" s="61">
        <v>117600</v>
      </c>
      <c r="K50" s="34"/>
      <c r="L50" s="34"/>
      <c r="M50" s="63">
        <v>117600</v>
      </c>
      <c r="N50" s="34"/>
      <c r="O50" s="61"/>
      <c r="P50" s="61"/>
      <c r="Q50" s="61"/>
      <c r="R50" s="61"/>
      <c r="S50" s="61"/>
      <c r="T50" s="61"/>
      <c r="U50" s="61"/>
      <c r="V50" s="61"/>
      <c r="W50" s="61"/>
      <c r="X50" s="61"/>
    </row>
    <row r="51" ht="20.25" customHeight="1" spans="1:24">
      <c r="A51" s="30" t="s">
        <v>69</v>
      </c>
      <c r="B51" s="30" t="s">
        <v>69</v>
      </c>
      <c r="C51" s="30" t="s">
        <v>263</v>
      </c>
      <c r="D51" s="30" t="s">
        <v>264</v>
      </c>
      <c r="E51" s="30" t="s">
        <v>101</v>
      </c>
      <c r="F51" s="30" t="s">
        <v>102</v>
      </c>
      <c r="G51" s="30" t="s">
        <v>265</v>
      </c>
      <c r="H51" s="30" t="s">
        <v>266</v>
      </c>
      <c r="I51" s="61">
        <v>215166</v>
      </c>
      <c r="J51" s="61">
        <v>215166</v>
      </c>
      <c r="K51" s="34"/>
      <c r="L51" s="34"/>
      <c r="M51" s="63">
        <v>215166</v>
      </c>
      <c r="N51" s="34"/>
      <c r="O51" s="61"/>
      <c r="P51" s="61"/>
      <c r="Q51" s="61"/>
      <c r="R51" s="61"/>
      <c r="S51" s="61"/>
      <c r="T51" s="61"/>
      <c r="U51" s="61"/>
      <c r="V51" s="61"/>
      <c r="W51" s="61"/>
      <c r="X51" s="61"/>
    </row>
    <row r="52" ht="20.25" customHeight="1" spans="1:24">
      <c r="A52" s="30" t="s">
        <v>69</v>
      </c>
      <c r="B52" s="30" t="s">
        <v>69</v>
      </c>
      <c r="C52" s="30" t="s">
        <v>263</v>
      </c>
      <c r="D52" s="30" t="s">
        <v>264</v>
      </c>
      <c r="E52" s="30" t="s">
        <v>101</v>
      </c>
      <c r="F52" s="30" t="s">
        <v>102</v>
      </c>
      <c r="G52" s="30" t="s">
        <v>267</v>
      </c>
      <c r="H52" s="30" t="s">
        <v>268</v>
      </c>
      <c r="I52" s="61">
        <v>302400</v>
      </c>
      <c r="J52" s="61">
        <v>302400</v>
      </c>
      <c r="K52" s="34"/>
      <c r="L52" s="34"/>
      <c r="M52" s="63">
        <v>302400</v>
      </c>
      <c r="N52" s="34"/>
      <c r="O52" s="61"/>
      <c r="P52" s="61"/>
      <c r="Q52" s="61"/>
      <c r="R52" s="61"/>
      <c r="S52" s="61"/>
      <c r="T52" s="61"/>
      <c r="U52" s="61"/>
      <c r="V52" s="61"/>
      <c r="W52" s="61"/>
      <c r="X52" s="61"/>
    </row>
    <row r="53" ht="20.25" customHeight="1" spans="1:24">
      <c r="A53" s="30" t="s">
        <v>69</v>
      </c>
      <c r="B53" s="30" t="s">
        <v>69</v>
      </c>
      <c r="C53" s="30" t="s">
        <v>263</v>
      </c>
      <c r="D53" s="30" t="s">
        <v>264</v>
      </c>
      <c r="E53" s="30" t="s">
        <v>101</v>
      </c>
      <c r="F53" s="30" t="s">
        <v>102</v>
      </c>
      <c r="G53" s="30" t="s">
        <v>267</v>
      </c>
      <c r="H53" s="30" t="s">
        <v>268</v>
      </c>
      <c r="I53" s="61">
        <v>39600</v>
      </c>
      <c r="J53" s="61">
        <v>39600</v>
      </c>
      <c r="K53" s="34"/>
      <c r="L53" s="34"/>
      <c r="M53" s="63">
        <v>39600</v>
      </c>
      <c r="N53" s="34"/>
      <c r="O53" s="61"/>
      <c r="P53" s="61"/>
      <c r="Q53" s="61"/>
      <c r="R53" s="61"/>
      <c r="S53" s="61"/>
      <c r="T53" s="61"/>
      <c r="U53" s="61"/>
      <c r="V53" s="61"/>
      <c r="W53" s="61"/>
      <c r="X53" s="61"/>
    </row>
    <row r="54" ht="20.25" customHeight="1" spans="1:24">
      <c r="A54" s="30" t="s">
        <v>69</v>
      </c>
      <c r="B54" s="30" t="s">
        <v>69</v>
      </c>
      <c r="C54" s="30" t="s">
        <v>263</v>
      </c>
      <c r="D54" s="30" t="s">
        <v>264</v>
      </c>
      <c r="E54" s="30" t="s">
        <v>103</v>
      </c>
      <c r="F54" s="30" t="s">
        <v>104</v>
      </c>
      <c r="G54" s="30" t="s">
        <v>267</v>
      </c>
      <c r="H54" s="30" t="s">
        <v>268</v>
      </c>
      <c r="I54" s="61">
        <v>432000</v>
      </c>
      <c r="J54" s="61">
        <v>432000</v>
      </c>
      <c r="K54" s="34"/>
      <c r="L54" s="34"/>
      <c r="M54" s="63">
        <v>432000</v>
      </c>
      <c r="N54" s="34"/>
      <c r="O54" s="61"/>
      <c r="P54" s="61"/>
      <c r="Q54" s="61"/>
      <c r="R54" s="61"/>
      <c r="S54" s="61"/>
      <c r="T54" s="61"/>
      <c r="U54" s="61"/>
      <c r="V54" s="61"/>
      <c r="W54" s="61"/>
      <c r="X54" s="61"/>
    </row>
    <row r="55" ht="20.25" customHeight="1" spans="1:24">
      <c r="A55" s="30" t="s">
        <v>69</v>
      </c>
      <c r="B55" s="30" t="s">
        <v>69</v>
      </c>
      <c r="C55" s="30" t="s">
        <v>269</v>
      </c>
      <c r="D55" s="30" t="s">
        <v>270</v>
      </c>
      <c r="E55" s="30" t="s">
        <v>135</v>
      </c>
      <c r="F55" s="30" t="s">
        <v>136</v>
      </c>
      <c r="G55" s="30" t="s">
        <v>267</v>
      </c>
      <c r="H55" s="30" t="s">
        <v>268</v>
      </c>
      <c r="I55" s="61">
        <v>736440</v>
      </c>
      <c r="J55" s="61">
        <v>736440</v>
      </c>
      <c r="K55" s="34"/>
      <c r="L55" s="34"/>
      <c r="M55" s="63">
        <v>736440</v>
      </c>
      <c r="N55" s="34"/>
      <c r="O55" s="61"/>
      <c r="P55" s="61"/>
      <c r="Q55" s="61"/>
      <c r="R55" s="61"/>
      <c r="S55" s="61"/>
      <c r="T55" s="61"/>
      <c r="U55" s="61"/>
      <c r="V55" s="61"/>
      <c r="W55" s="61"/>
      <c r="X55" s="61"/>
    </row>
    <row r="56" ht="20.25" customHeight="1" spans="1:24">
      <c r="A56" s="30" t="s">
        <v>69</v>
      </c>
      <c r="B56" s="30" t="s">
        <v>69</v>
      </c>
      <c r="C56" s="30" t="s">
        <v>271</v>
      </c>
      <c r="D56" s="30" t="s">
        <v>272</v>
      </c>
      <c r="E56" s="30" t="s">
        <v>129</v>
      </c>
      <c r="F56" s="30" t="s">
        <v>130</v>
      </c>
      <c r="G56" s="30" t="s">
        <v>220</v>
      </c>
      <c r="H56" s="30" t="s">
        <v>221</v>
      </c>
      <c r="I56" s="61">
        <v>120000</v>
      </c>
      <c r="J56" s="61">
        <v>120000</v>
      </c>
      <c r="K56" s="34"/>
      <c r="L56" s="34"/>
      <c r="M56" s="63">
        <v>120000</v>
      </c>
      <c r="N56" s="34"/>
      <c r="O56" s="61"/>
      <c r="P56" s="61"/>
      <c r="Q56" s="61"/>
      <c r="R56" s="61"/>
      <c r="S56" s="61"/>
      <c r="T56" s="61"/>
      <c r="U56" s="61"/>
      <c r="V56" s="61"/>
      <c r="W56" s="61"/>
      <c r="X56" s="61"/>
    </row>
    <row r="57" ht="20.25" customHeight="1" spans="1:24">
      <c r="A57" s="30" t="s">
        <v>69</v>
      </c>
      <c r="B57" s="30" t="s">
        <v>69</v>
      </c>
      <c r="C57" s="30" t="s">
        <v>271</v>
      </c>
      <c r="D57" s="30" t="s">
        <v>272</v>
      </c>
      <c r="E57" s="30" t="s">
        <v>129</v>
      </c>
      <c r="F57" s="30" t="s">
        <v>130</v>
      </c>
      <c r="G57" s="30" t="s">
        <v>220</v>
      </c>
      <c r="H57" s="30" t="s">
        <v>221</v>
      </c>
      <c r="I57" s="61">
        <v>196560</v>
      </c>
      <c r="J57" s="61">
        <v>196560</v>
      </c>
      <c r="K57" s="34"/>
      <c r="L57" s="34"/>
      <c r="M57" s="63">
        <v>196560</v>
      </c>
      <c r="N57" s="34"/>
      <c r="O57" s="61"/>
      <c r="P57" s="61"/>
      <c r="Q57" s="61"/>
      <c r="R57" s="61"/>
      <c r="S57" s="61"/>
      <c r="T57" s="61"/>
      <c r="U57" s="61"/>
      <c r="V57" s="61"/>
      <c r="W57" s="61"/>
      <c r="X57" s="61"/>
    </row>
    <row r="58" ht="20.25" customHeight="1" spans="1:24">
      <c r="A58" s="30" t="s">
        <v>69</v>
      </c>
      <c r="B58" s="30" t="s">
        <v>69</v>
      </c>
      <c r="C58" s="30" t="s">
        <v>273</v>
      </c>
      <c r="D58" s="30" t="s">
        <v>274</v>
      </c>
      <c r="E58" s="30" t="s">
        <v>131</v>
      </c>
      <c r="F58" s="30" t="s">
        <v>132</v>
      </c>
      <c r="G58" s="30" t="s">
        <v>220</v>
      </c>
      <c r="H58" s="30" t="s">
        <v>221</v>
      </c>
      <c r="I58" s="61">
        <v>378000</v>
      </c>
      <c r="J58" s="61">
        <v>378000</v>
      </c>
      <c r="K58" s="34"/>
      <c r="L58" s="34"/>
      <c r="M58" s="63">
        <v>378000</v>
      </c>
      <c r="N58" s="34"/>
      <c r="O58" s="61"/>
      <c r="P58" s="61"/>
      <c r="Q58" s="61"/>
      <c r="R58" s="61"/>
      <c r="S58" s="61"/>
      <c r="T58" s="61"/>
      <c r="U58" s="61"/>
      <c r="V58" s="61"/>
      <c r="W58" s="61"/>
      <c r="X58" s="61"/>
    </row>
    <row r="59" ht="20.25" customHeight="1" spans="1:24">
      <c r="A59" s="30" t="s">
        <v>69</v>
      </c>
      <c r="B59" s="30" t="s">
        <v>69</v>
      </c>
      <c r="C59" s="30" t="s">
        <v>273</v>
      </c>
      <c r="D59" s="30" t="s">
        <v>274</v>
      </c>
      <c r="E59" s="30" t="s">
        <v>131</v>
      </c>
      <c r="F59" s="30" t="s">
        <v>132</v>
      </c>
      <c r="G59" s="30" t="s">
        <v>224</v>
      </c>
      <c r="H59" s="30" t="s">
        <v>225</v>
      </c>
      <c r="I59" s="61">
        <v>352800</v>
      </c>
      <c r="J59" s="61">
        <v>352800</v>
      </c>
      <c r="K59" s="34"/>
      <c r="L59" s="34"/>
      <c r="M59" s="63">
        <v>352800</v>
      </c>
      <c r="N59" s="34"/>
      <c r="O59" s="61"/>
      <c r="P59" s="61"/>
      <c r="Q59" s="61"/>
      <c r="R59" s="61"/>
      <c r="S59" s="61"/>
      <c r="T59" s="61"/>
      <c r="U59" s="61"/>
      <c r="V59" s="61"/>
      <c r="W59" s="61"/>
      <c r="X59" s="61"/>
    </row>
    <row r="60" ht="20.25" customHeight="1" spans="1:24">
      <c r="A60" s="30" t="s">
        <v>69</v>
      </c>
      <c r="B60" s="30" t="s">
        <v>69</v>
      </c>
      <c r="C60" s="30" t="s">
        <v>273</v>
      </c>
      <c r="D60" s="30" t="s">
        <v>274</v>
      </c>
      <c r="E60" s="30" t="s">
        <v>131</v>
      </c>
      <c r="F60" s="30" t="s">
        <v>132</v>
      </c>
      <c r="G60" s="30" t="s">
        <v>224</v>
      </c>
      <c r="H60" s="30" t="s">
        <v>225</v>
      </c>
      <c r="I60" s="61">
        <v>403200</v>
      </c>
      <c r="J60" s="61">
        <v>403200</v>
      </c>
      <c r="K60" s="34"/>
      <c r="L60" s="34"/>
      <c r="M60" s="63">
        <v>403200</v>
      </c>
      <c r="N60" s="34"/>
      <c r="O60" s="61"/>
      <c r="P60" s="61"/>
      <c r="Q60" s="61"/>
      <c r="R60" s="61"/>
      <c r="S60" s="61"/>
      <c r="T60" s="61"/>
      <c r="U60" s="61"/>
      <c r="V60" s="61"/>
      <c r="W60" s="61"/>
      <c r="X60" s="61"/>
    </row>
    <row r="61" ht="20.25" customHeight="1" spans="1:24">
      <c r="A61" s="30" t="s">
        <v>69</v>
      </c>
      <c r="B61" s="30" t="s">
        <v>69</v>
      </c>
      <c r="C61" s="30" t="s">
        <v>275</v>
      </c>
      <c r="D61" s="30" t="s">
        <v>276</v>
      </c>
      <c r="E61" s="30" t="s">
        <v>135</v>
      </c>
      <c r="F61" s="30" t="s">
        <v>136</v>
      </c>
      <c r="G61" s="30" t="s">
        <v>277</v>
      </c>
      <c r="H61" s="30" t="s">
        <v>278</v>
      </c>
      <c r="I61" s="61">
        <v>1424954.4</v>
      </c>
      <c r="J61" s="61">
        <v>1424954.4</v>
      </c>
      <c r="K61" s="34"/>
      <c r="L61" s="34"/>
      <c r="M61" s="63">
        <v>1424954.4</v>
      </c>
      <c r="N61" s="34"/>
      <c r="O61" s="61"/>
      <c r="P61" s="61"/>
      <c r="Q61" s="61"/>
      <c r="R61" s="61"/>
      <c r="S61" s="61"/>
      <c r="T61" s="61"/>
      <c r="U61" s="61"/>
      <c r="V61" s="61"/>
      <c r="W61" s="61"/>
      <c r="X61" s="61"/>
    </row>
    <row r="62" ht="20.25" customHeight="1" spans="1:24">
      <c r="A62" s="30" t="s">
        <v>69</v>
      </c>
      <c r="B62" s="30" t="s">
        <v>69</v>
      </c>
      <c r="C62" s="30" t="s">
        <v>275</v>
      </c>
      <c r="D62" s="30" t="s">
        <v>276</v>
      </c>
      <c r="E62" s="30" t="s">
        <v>135</v>
      </c>
      <c r="F62" s="30" t="s">
        <v>136</v>
      </c>
      <c r="G62" s="30" t="s">
        <v>277</v>
      </c>
      <c r="H62" s="30" t="s">
        <v>278</v>
      </c>
      <c r="I62" s="61">
        <v>3135045.6</v>
      </c>
      <c r="J62" s="61">
        <v>3135045.6</v>
      </c>
      <c r="K62" s="34"/>
      <c r="L62" s="34"/>
      <c r="M62" s="63">
        <v>3135045.6</v>
      </c>
      <c r="N62" s="34"/>
      <c r="O62" s="61"/>
      <c r="P62" s="61"/>
      <c r="Q62" s="61"/>
      <c r="R62" s="61"/>
      <c r="S62" s="61"/>
      <c r="T62" s="61"/>
      <c r="U62" s="61"/>
      <c r="V62" s="61"/>
      <c r="W62" s="61"/>
      <c r="X62" s="61"/>
    </row>
    <row r="63" ht="17.25" customHeight="1" spans="1:24">
      <c r="A63" s="207" t="s">
        <v>187</v>
      </c>
      <c r="B63" s="208"/>
      <c r="C63" s="217"/>
      <c r="D63" s="217"/>
      <c r="E63" s="217"/>
      <c r="F63" s="217"/>
      <c r="G63" s="217"/>
      <c r="H63" s="218"/>
      <c r="I63" s="61">
        <v>18647662.72</v>
      </c>
      <c r="J63" s="61">
        <v>18647662.72</v>
      </c>
      <c r="K63" s="61"/>
      <c r="L63" s="61"/>
      <c r="M63" s="63">
        <v>18647662.72</v>
      </c>
      <c r="N63" s="61"/>
      <c r="O63" s="61"/>
      <c r="P63" s="61"/>
      <c r="Q63" s="61"/>
      <c r="R63" s="61"/>
      <c r="S63" s="61"/>
      <c r="T63" s="61"/>
      <c r="U63" s="61"/>
      <c r="V63" s="61"/>
      <c r="W63" s="61"/>
      <c r="X63" s="61"/>
    </row>
  </sheetData>
  <mergeCells count="31">
    <mergeCell ref="A2:X2"/>
    <mergeCell ref="A3:H3"/>
    <mergeCell ref="I4:X4"/>
    <mergeCell ref="J5:N5"/>
    <mergeCell ref="O5:Q5"/>
    <mergeCell ref="S5:X5"/>
    <mergeCell ref="A63:H63"/>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 right="0" top="1" bottom="1" header="0.5" footer="0.5"/>
  <pageSetup paperSize="9" scale="69"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28"/>
  <sheetViews>
    <sheetView showZeros="0" topLeftCell="A4" workbookViewId="0">
      <selection activeCell="J7" sqref="$A7:$XFD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99"/>
      <c r="E1" s="44"/>
      <c r="F1" s="44"/>
      <c r="G1" s="44"/>
      <c r="H1" s="44"/>
      <c r="U1" s="199"/>
      <c r="W1" s="200" t="s">
        <v>279</v>
      </c>
    </row>
    <row r="2" ht="46.5" customHeight="1" spans="1:23">
      <c r="A2" s="46" t="str">
        <f>"2026"&amp;"年部门项目支出预算表"</f>
        <v>2026年部门项目支出预算表</v>
      </c>
      <c r="B2" s="46"/>
      <c r="C2" s="46"/>
      <c r="D2" s="46"/>
      <c r="E2" s="46"/>
      <c r="F2" s="46"/>
      <c r="G2" s="46"/>
      <c r="H2" s="46"/>
      <c r="I2" s="46"/>
      <c r="J2" s="46"/>
      <c r="K2" s="46"/>
      <c r="L2" s="46"/>
      <c r="M2" s="46"/>
      <c r="N2" s="46"/>
      <c r="O2" s="46"/>
      <c r="P2" s="46"/>
      <c r="Q2" s="46"/>
      <c r="R2" s="46"/>
      <c r="S2" s="46"/>
      <c r="T2" s="46"/>
      <c r="U2" s="46"/>
      <c r="V2" s="46"/>
      <c r="W2" s="46"/>
    </row>
    <row r="3" ht="13.5" customHeight="1" spans="1:23">
      <c r="A3" s="47" t="str">
        <f>"单位名称："&amp;"昆明市晋宁区林业和草原局"</f>
        <v>单位名称：昆明市晋宁区林业和草原局</v>
      </c>
      <c r="B3" s="48"/>
      <c r="C3" s="48"/>
      <c r="D3" s="48"/>
      <c r="E3" s="48"/>
      <c r="F3" s="48"/>
      <c r="G3" s="48"/>
      <c r="H3" s="48"/>
      <c r="I3" s="49"/>
      <c r="J3" s="49"/>
      <c r="K3" s="49"/>
      <c r="L3" s="49"/>
      <c r="M3" s="49"/>
      <c r="N3" s="49"/>
      <c r="O3" s="49"/>
      <c r="P3" s="49"/>
      <c r="Q3" s="49"/>
      <c r="U3" s="199"/>
      <c r="W3" s="170" t="s">
        <v>1</v>
      </c>
    </row>
    <row r="4" ht="21.75" customHeight="1" spans="1:23">
      <c r="A4" s="51" t="s">
        <v>280</v>
      </c>
      <c r="B4" s="52" t="s">
        <v>198</v>
      </c>
      <c r="C4" s="51" t="s">
        <v>199</v>
      </c>
      <c r="D4" s="51" t="s">
        <v>281</v>
      </c>
      <c r="E4" s="52" t="s">
        <v>200</v>
      </c>
      <c r="F4" s="52" t="s">
        <v>201</v>
      </c>
      <c r="G4" s="52" t="s">
        <v>282</v>
      </c>
      <c r="H4" s="52" t="s">
        <v>283</v>
      </c>
      <c r="I4" s="201" t="s">
        <v>55</v>
      </c>
      <c r="J4" s="17" t="s">
        <v>284</v>
      </c>
      <c r="K4" s="18"/>
      <c r="L4" s="18"/>
      <c r="M4" s="19"/>
      <c r="N4" s="17" t="s">
        <v>206</v>
      </c>
      <c r="O4" s="18"/>
      <c r="P4" s="19"/>
      <c r="Q4" s="52" t="s">
        <v>61</v>
      </c>
      <c r="R4" s="17" t="s">
        <v>62</v>
      </c>
      <c r="S4" s="18"/>
      <c r="T4" s="18"/>
      <c r="U4" s="18"/>
      <c r="V4" s="18"/>
      <c r="W4" s="19"/>
    </row>
    <row r="5" ht="21.75" customHeight="1" spans="1:23">
      <c r="A5" s="53"/>
      <c r="B5" s="202"/>
      <c r="C5" s="53"/>
      <c r="D5" s="53"/>
      <c r="E5" s="54"/>
      <c r="F5" s="54"/>
      <c r="G5" s="54"/>
      <c r="H5" s="54"/>
      <c r="I5" s="202"/>
      <c r="J5" s="203" t="s">
        <v>58</v>
      </c>
      <c r="K5" s="204"/>
      <c r="L5" s="52" t="s">
        <v>59</v>
      </c>
      <c r="M5" s="52" t="s">
        <v>60</v>
      </c>
      <c r="N5" s="52" t="s">
        <v>58</v>
      </c>
      <c r="O5" s="52" t="s">
        <v>59</v>
      </c>
      <c r="P5" s="52" t="s">
        <v>60</v>
      </c>
      <c r="Q5" s="54"/>
      <c r="R5" s="52" t="s">
        <v>57</v>
      </c>
      <c r="S5" s="52" t="s">
        <v>63</v>
      </c>
      <c r="T5" s="52" t="s">
        <v>212</v>
      </c>
      <c r="U5" s="52" t="s">
        <v>65</v>
      </c>
      <c r="V5" s="52" t="s">
        <v>66</v>
      </c>
      <c r="W5" s="52" t="s">
        <v>67</v>
      </c>
    </row>
    <row r="6" ht="21" customHeight="1" spans="1:23">
      <c r="A6" s="202"/>
      <c r="B6" s="202"/>
      <c r="C6" s="202"/>
      <c r="D6" s="202"/>
      <c r="E6" s="202"/>
      <c r="F6" s="202"/>
      <c r="G6" s="202"/>
      <c r="H6" s="202"/>
      <c r="I6" s="202"/>
      <c r="J6" s="205" t="s">
        <v>57</v>
      </c>
      <c r="K6" s="206"/>
      <c r="L6" s="202"/>
      <c r="M6" s="202"/>
      <c r="N6" s="202"/>
      <c r="O6" s="202"/>
      <c r="P6" s="202"/>
      <c r="Q6" s="202"/>
      <c r="R6" s="202"/>
      <c r="S6" s="202"/>
      <c r="T6" s="202"/>
      <c r="U6" s="202"/>
      <c r="V6" s="202"/>
      <c r="W6" s="202"/>
    </row>
    <row r="7" ht="39.75" customHeight="1" spans="1:23">
      <c r="A7" s="56"/>
      <c r="B7" s="58"/>
      <c r="C7" s="56"/>
      <c r="D7" s="56"/>
      <c r="E7" s="57"/>
      <c r="F7" s="57"/>
      <c r="G7" s="57"/>
      <c r="H7" s="57"/>
      <c r="I7" s="58"/>
      <c r="J7" s="25" t="s">
        <v>57</v>
      </c>
      <c r="K7" s="25" t="s">
        <v>285</v>
      </c>
      <c r="L7" s="57"/>
      <c r="M7" s="57"/>
      <c r="N7" s="57"/>
      <c r="O7" s="57"/>
      <c r="P7" s="57"/>
      <c r="Q7" s="57"/>
      <c r="R7" s="57"/>
      <c r="S7" s="57"/>
      <c r="T7" s="57"/>
      <c r="U7" s="58"/>
      <c r="V7" s="57"/>
      <c r="W7" s="57"/>
    </row>
    <row r="8" ht="15" customHeight="1" spans="1:23">
      <c r="A8" s="59">
        <v>1</v>
      </c>
      <c r="B8" s="59">
        <v>2</v>
      </c>
      <c r="C8" s="59">
        <v>3</v>
      </c>
      <c r="D8" s="59">
        <v>4</v>
      </c>
      <c r="E8" s="59">
        <v>5</v>
      </c>
      <c r="F8" s="59">
        <v>6</v>
      </c>
      <c r="G8" s="59">
        <v>7</v>
      </c>
      <c r="H8" s="59">
        <v>8</v>
      </c>
      <c r="I8" s="59">
        <v>9</v>
      </c>
      <c r="J8" s="59">
        <v>10</v>
      </c>
      <c r="K8" s="59">
        <v>11</v>
      </c>
      <c r="L8" s="69">
        <v>12</v>
      </c>
      <c r="M8" s="69">
        <v>13</v>
      </c>
      <c r="N8" s="69">
        <v>14</v>
      </c>
      <c r="O8" s="69">
        <v>15</v>
      </c>
      <c r="P8" s="69">
        <v>16</v>
      </c>
      <c r="Q8" s="69">
        <v>17</v>
      </c>
      <c r="R8" s="69">
        <v>18</v>
      </c>
      <c r="S8" s="69">
        <v>19</v>
      </c>
      <c r="T8" s="69">
        <v>20</v>
      </c>
      <c r="U8" s="59">
        <v>21</v>
      </c>
      <c r="V8" s="69">
        <v>22</v>
      </c>
      <c r="W8" s="59">
        <v>23</v>
      </c>
    </row>
    <row r="9" ht="30" customHeight="1" spans="1:23">
      <c r="A9" s="195" t="s">
        <v>286</v>
      </c>
      <c r="B9" s="195" t="s">
        <v>287</v>
      </c>
      <c r="C9" s="195" t="s">
        <v>288</v>
      </c>
      <c r="D9" s="195" t="s">
        <v>69</v>
      </c>
      <c r="E9" s="195" t="s">
        <v>111</v>
      </c>
      <c r="F9" s="195" t="s">
        <v>112</v>
      </c>
      <c r="G9" s="195" t="s">
        <v>267</v>
      </c>
      <c r="H9" s="195" t="s">
        <v>268</v>
      </c>
      <c r="I9" s="61">
        <v>9397.44</v>
      </c>
      <c r="J9" s="61">
        <v>9397.44</v>
      </c>
      <c r="K9" s="63">
        <v>9397.44</v>
      </c>
      <c r="L9" s="61"/>
      <c r="M9" s="61"/>
      <c r="N9" s="61"/>
      <c r="O9" s="61"/>
      <c r="P9" s="61"/>
      <c r="Q9" s="61"/>
      <c r="R9" s="61"/>
      <c r="S9" s="61"/>
      <c r="T9" s="61"/>
      <c r="U9" s="61"/>
      <c r="V9" s="61"/>
      <c r="W9" s="61"/>
    </row>
    <row r="10" ht="21.75" customHeight="1" spans="1:23">
      <c r="A10" s="195" t="s">
        <v>289</v>
      </c>
      <c r="B10" s="195" t="s">
        <v>290</v>
      </c>
      <c r="C10" s="195" t="s">
        <v>291</v>
      </c>
      <c r="D10" s="195" t="s">
        <v>69</v>
      </c>
      <c r="E10" s="195" t="s">
        <v>135</v>
      </c>
      <c r="F10" s="195" t="s">
        <v>136</v>
      </c>
      <c r="G10" s="195" t="s">
        <v>292</v>
      </c>
      <c r="H10" s="195" t="s">
        <v>293</v>
      </c>
      <c r="I10" s="61">
        <v>25000</v>
      </c>
      <c r="J10" s="61">
        <v>25000</v>
      </c>
      <c r="K10" s="63">
        <v>25000</v>
      </c>
      <c r="L10" s="61"/>
      <c r="M10" s="61"/>
      <c r="N10" s="61"/>
      <c r="O10" s="61"/>
      <c r="P10" s="61"/>
      <c r="Q10" s="61"/>
      <c r="R10" s="61"/>
      <c r="S10" s="61"/>
      <c r="T10" s="61"/>
      <c r="U10" s="61"/>
      <c r="V10" s="61"/>
      <c r="W10" s="61"/>
    </row>
    <row r="11" ht="21.75" customHeight="1" spans="1:23">
      <c r="A11" s="195" t="s">
        <v>289</v>
      </c>
      <c r="B11" s="195" t="s">
        <v>290</v>
      </c>
      <c r="C11" s="195" t="s">
        <v>291</v>
      </c>
      <c r="D11" s="195" t="s">
        <v>69</v>
      </c>
      <c r="E11" s="195" t="s">
        <v>135</v>
      </c>
      <c r="F11" s="195" t="s">
        <v>136</v>
      </c>
      <c r="G11" s="195" t="s">
        <v>294</v>
      </c>
      <c r="H11" s="195" t="s">
        <v>295</v>
      </c>
      <c r="I11" s="61">
        <v>30000</v>
      </c>
      <c r="J11" s="61">
        <v>30000</v>
      </c>
      <c r="K11" s="63">
        <v>30000</v>
      </c>
      <c r="L11" s="61"/>
      <c r="M11" s="61"/>
      <c r="N11" s="61"/>
      <c r="O11" s="61"/>
      <c r="P11" s="61"/>
      <c r="Q11" s="61"/>
      <c r="R11" s="61"/>
      <c r="S11" s="61"/>
      <c r="T11" s="61"/>
      <c r="U11" s="61"/>
      <c r="V11" s="61"/>
      <c r="W11" s="61"/>
    </row>
    <row r="12" ht="21.75" customHeight="1" spans="1:23">
      <c r="A12" s="195" t="s">
        <v>289</v>
      </c>
      <c r="B12" s="195" t="s">
        <v>290</v>
      </c>
      <c r="C12" s="195" t="s">
        <v>291</v>
      </c>
      <c r="D12" s="195" t="s">
        <v>69</v>
      </c>
      <c r="E12" s="195" t="s">
        <v>135</v>
      </c>
      <c r="F12" s="195" t="s">
        <v>136</v>
      </c>
      <c r="G12" s="195" t="s">
        <v>296</v>
      </c>
      <c r="H12" s="195" t="s">
        <v>297</v>
      </c>
      <c r="I12" s="61">
        <v>40000</v>
      </c>
      <c r="J12" s="61">
        <v>40000</v>
      </c>
      <c r="K12" s="63">
        <v>40000</v>
      </c>
      <c r="L12" s="61"/>
      <c r="M12" s="61"/>
      <c r="N12" s="61"/>
      <c r="O12" s="61"/>
      <c r="P12" s="61"/>
      <c r="Q12" s="61"/>
      <c r="R12" s="61"/>
      <c r="S12" s="61"/>
      <c r="T12" s="61"/>
      <c r="U12" s="61"/>
      <c r="V12" s="61"/>
      <c r="W12" s="61"/>
    </row>
    <row r="13" ht="21.75" customHeight="1" spans="1:23">
      <c r="A13" s="195" t="s">
        <v>289</v>
      </c>
      <c r="B13" s="195" t="s">
        <v>290</v>
      </c>
      <c r="C13" s="195" t="s">
        <v>291</v>
      </c>
      <c r="D13" s="195" t="s">
        <v>69</v>
      </c>
      <c r="E13" s="195" t="s">
        <v>135</v>
      </c>
      <c r="F13" s="195" t="s">
        <v>136</v>
      </c>
      <c r="G13" s="195" t="s">
        <v>248</v>
      </c>
      <c r="H13" s="195" t="s">
        <v>249</v>
      </c>
      <c r="I13" s="61">
        <v>180000</v>
      </c>
      <c r="J13" s="61">
        <v>180000</v>
      </c>
      <c r="K13" s="63">
        <v>180000</v>
      </c>
      <c r="L13" s="61"/>
      <c r="M13" s="61"/>
      <c r="N13" s="61"/>
      <c r="O13" s="61"/>
      <c r="P13" s="61"/>
      <c r="Q13" s="61"/>
      <c r="R13" s="61"/>
      <c r="S13" s="61"/>
      <c r="T13" s="61"/>
      <c r="U13" s="61"/>
      <c r="V13" s="61"/>
      <c r="W13" s="61"/>
    </row>
    <row r="14" ht="21.75" customHeight="1" spans="1:23">
      <c r="A14" s="195" t="s">
        <v>289</v>
      </c>
      <c r="B14" s="195" t="s">
        <v>298</v>
      </c>
      <c r="C14" s="195" t="s">
        <v>299</v>
      </c>
      <c r="D14" s="195" t="s">
        <v>69</v>
      </c>
      <c r="E14" s="195" t="s">
        <v>135</v>
      </c>
      <c r="F14" s="195" t="s">
        <v>136</v>
      </c>
      <c r="G14" s="195" t="s">
        <v>255</v>
      </c>
      <c r="H14" s="195" t="s">
        <v>256</v>
      </c>
      <c r="I14" s="61">
        <v>144350</v>
      </c>
      <c r="J14" s="61">
        <v>144350</v>
      </c>
      <c r="K14" s="63">
        <v>144350</v>
      </c>
      <c r="L14" s="61"/>
      <c r="M14" s="61"/>
      <c r="N14" s="61"/>
      <c r="O14" s="61"/>
      <c r="P14" s="61"/>
      <c r="Q14" s="61"/>
      <c r="R14" s="61"/>
      <c r="S14" s="61"/>
      <c r="T14" s="61"/>
      <c r="U14" s="61"/>
      <c r="V14" s="61"/>
      <c r="W14" s="61"/>
    </row>
    <row r="15" ht="21.75" customHeight="1" spans="1:23">
      <c r="A15" s="195" t="s">
        <v>289</v>
      </c>
      <c r="B15" s="195" t="s">
        <v>298</v>
      </c>
      <c r="C15" s="195" t="s">
        <v>299</v>
      </c>
      <c r="D15" s="195" t="s">
        <v>69</v>
      </c>
      <c r="E15" s="195" t="s">
        <v>135</v>
      </c>
      <c r="F15" s="195" t="s">
        <v>136</v>
      </c>
      <c r="G15" s="195" t="s">
        <v>292</v>
      </c>
      <c r="H15" s="195" t="s">
        <v>293</v>
      </c>
      <c r="I15" s="61">
        <v>15000</v>
      </c>
      <c r="J15" s="61">
        <v>15000</v>
      </c>
      <c r="K15" s="63">
        <v>15000</v>
      </c>
      <c r="L15" s="61"/>
      <c r="M15" s="61"/>
      <c r="N15" s="61"/>
      <c r="O15" s="61"/>
      <c r="P15" s="61"/>
      <c r="Q15" s="61"/>
      <c r="R15" s="61"/>
      <c r="S15" s="61"/>
      <c r="T15" s="61"/>
      <c r="U15" s="61"/>
      <c r="V15" s="61"/>
      <c r="W15" s="61"/>
    </row>
    <row r="16" ht="21.75" customHeight="1" spans="1:23">
      <c r="A16" s="195" t="s">
        <v>289</v>
      </c>
      <c r="B16" s="195" t="s">
        <v>298</v>
      </c>
      <c r="C16" s="195" t="s">
        <v>299</v>
      </c>
      <c r="D16" s="195" t="s">
        <v>69</v>
      </c>
      <c r="E16" s="195" t="s">
        <v>135</v>
      </c>
      <c r="F16" s="195" t="s">
        <v>136</v>
      </c>
      <c r="G16" s="195" t="s">
        <v>294</v>
      </c>
      <c r="H16" s="195" t="s">
        <v>295</v>
      </c>
      <c r="I16" s="61">
        <v>45000</v>
      </c>
      <c r="J16" s="61">
        <v>45000</v>
      </c>
      <c r="K16" s="63">
        <v>45000</v>
      </c>
      <c r="L16" s="61"/>
      <c r="M16" s="61"/>
      <c r="N16" s="61"/>
      <c r="O16" s="61"/>
      <c r="P16" s="61"/>
      <c r="Q16" s="61"/>
      <c r="R16" s="61"/>
      <c r="S16" s="61"/>
      <c r="T16" s="61"/>
      <c r="U16" s="61"/>
      <c r="V16" s="61"/>
      <c r="W16" s="61"/>
    </row>
    <row r="17" ht="21.75" customHeight="1" spans="1:23">
      <c r="A17" s="195" t="s">
        <v>289</v>
      </c>
      <c r="B17" s="195" t="s">
        <v>298</v>
      </c>
      <c r="C17" s="195" t="s">
        <v>299</v>
      </c>
      <c r="D17" s="195" t="s">
        <v>69</v>
      </c>
      <c r="E17" s="195" t="s">
        <v>135</v>
      </c>
      <c r="F17" s="195" t="s">
        <v>136</v>
      </c>
      <c r="G17" s="195" t="s">
        <v>296</v>
      </c>
      <c r="H17" s="195" t="s">
        <v>297</v>
      </c>
      <c r="I17" s="61">
        <v>61800</v>
      </c>
      <c r="J17" s="61">
        <v>61800</v>
      </c>
      <c r="K17" s="63">
        <v>61800</v>
      </c>
      <c r="L17" s="61"/>
      <c r="M17" s="61"/>
      <c r="N17" s="61"/>
      <c r="O17" s="61"/>
      <c r="P17" s="61"/>
      <c r="Q17" s="61"/>
      <c r="R17" s="61"/>
      <c r="S17" s="61"/>
      <c r="T17" s="61"/>
      <c r="U17" s="61"/>
      <c r="V17" s="61"/>
      <c r="W17" s="61"/>
    </row>
    <row r="18" ht="21.75" customHeight="1" spans="1:23">
      <c r="A18" s="195" t="s">
        <v>289</v>
      </c>
      <c r="B18" s="195" t="s">
        <v>300</v>
      </c>
      <c r="C18" s="195" t="s">
        <v>301</v>
      </c>
      <c r="D18" s="195" t="s">
        <v>69</v>
      </c>
      <c r="E18" s="195" t="s">
        <v>133</v>
      </c>
      <c r="F18" s="195" t="s">
        <v>134</v>
      </c>
      <c r="G18" s="195" t="s">
        <v>296</v>
      </c>
      <c r="H18" s="195" t="s">
        <v>297</v>
      </c>
      <c r="I18" s="61">
        <v>7099.86</v>
      </c>
      <c r="J18" s="61"/>
      <c r="K18" s="63"/>
      <c r="L18" s="61"/>
      <c r="M18" s="61"/>
      <c r="N18" s="61"/>
      <c r="O18" s="61"/>
      <c r="P18" s="61"/>
      <c r="Q18" s="61"/>
      <c r="R18" s="61">
        <v>7099.86</v>
      </c>
      <c r="S18" s="61"/>
      <c r="T18" s="61"/>
      <c r="U18" s="61"/>
      <c r="V18" s="61"/>
      <c r="W18" s="61">
        <v>7099.86</v>
      </c>
    </row>
    <row r="19" ht="21.75" customHeight="1" spans="1:23">
      <c r="A19" s="195" t="s">
        <v>289</v>
      </c>
      <c r="B19" s="195" t="s">
        <v>302</v>
      </c>
      <c r="C19" s="195" t="s">
        <v>303</v>
      </c>
      <c r="D19" s="195" t="s">
        <v>69</v>
      </c>
      <c r="E19" s="195" t="s">
        <v>133</v>
      </c>
      <c r="F19" s="195" t="s">
        <v>134</v>
      </c>
      <c r="G19" s="195" t="s">
        <v>296</v>
      </c>
      <c r="H19" s="195" t="s">
        <v>297</v>
      </c>
      <c r="I19" s="61">
        <v>2778440.38</v>
      </c>
      <c r="J19" s="61"/>
      <c r="K19" s="63"/>
      <c r="L19" s="61"/>
      <c r="M19" s="61"/>
      <c r="N19" s="61"/>
      <c r="O19" s="61"/>
      <c r="P19" s="61"/>
      <c r="Q19" s="61"/>
      <c r="R19" s="61">
        <v>2778440.38</v>
      </c>
      <c r="S19" s="61"/>
      <c r="T19" s="61"/>
      <c r="U19" s="61"/>
      <c r="V19" s="61"/>
      <c r="W19" s="61">
        <v>2778440.38</v>
      </c>
    </row>
    <row r="20" ht="21.75" customHeight="1" spans="1:23">
      <c r="A20" s="195" t="s">
        <v>289</v>
      </c>
      <c r="B20" s="195" t="s">
        <v>304</v>
      </c>
      <c r="C20" s="195" t="s">
        <v>305</v>
      </c>
      <c r="D20" s="195" t="s">
        <v>69</v>
      </c>
      <c r="E20" s="195" t="s">
        <v>133</v>
      </c>
      <c r="F20" s="195" t="s">
        <v>134</v>
      </c>
      <c r="G20" s="195" t="s">
        <v>296</v>
      </c>
      <c r="H20" s="195" t="s">
        <v>297</v>
      </c>
      <c r="I20" s="61">
        <v>243640</v>
      </c>
      <c r="J20" s="61"/>
      <c r="K20" s="63"/>
      <c r="L20" s="61"/>
      <c r="M20" s="61"/>
      <c r="N20" s="61"/>
      <c r="O20" s="61"/>
      <c r="P20" s="61"/>
      <c r="Q20" s="61"/>
      <c r="R20" s="61">
        <v>243640</v>
      </c>
      <c r="S20" s="61"/>
      <c r="T20" s="61"/>
      <c r="U20" s="61"/>
      <c r="V20" s="61"/>
      <c r="W20" s="61">
        <v>243640</v>
      </c>
    </row>
    <row r="21" ht="21.75" customHeight="1" spans="1:23">
      <c r="A21" s="195" t="s">
        <v>289</v>
      </c>
      <c r="B21" s="195" t="s">
        <v>306</v>
      </c>
      <c r="C21" s="195" t="s">
        <v>307</v>
      </c>
      <c r="D21" s="195" t="s">
        <v>69</v>
      </c>
      <c r="E21" s="195" t="s">
        <v>141</v>
      </c>
      <c r="F21" s="195" t="s">
        <v>142</v>
      </c>
      <c r="G21" s="195" t="s">
        <v>308</v>
      </c>
      <c r="H21" s="195" t="s">
        <v>309</v>
      </c>
      <c r="I21" s="61">
        <v>40000</v>
      </c>
      <c r="J21" s="61">
        <v>40000</v>
      </c>
      <c r="K21" s="63">
        <v>40000</v>
      </c>
      <c r="L21" s="61"/>
      <c r="M21" s="61"/>
      <c r="N21" s="61"/>
      <c r="O21" s="61"/>
      <c r="P21" s="61"/>
      <c r="Q21" s="61"/>
      <c r="R21" s="61"/>
      <c r="S21" s="61"/>
      <c r="T21" s="61"/>
      <c r="U21" s="61"/>
      <c r="V21" s="61"/>
      <c r="W21" s="61"/>
    </row>
    <row r="22" ht="21.75" customHeight="1" spans="1:23">
      <c r="A22" s="195" t="s">
        <v>289</v>
      </c>
      <c r="B22" s="195" t="s">
        <v>310</v>
      </c>
      <c r="C22" s="195" t="s">
        <v>311</v>
      </c>
      <c r="D22" s="195" t="s">
        <v>69</v>
      </c>
      <c r="E22" s="195" t="s">
        <v>137</v>
      </c>
      <c r="F22" s="195" t="s">
        <v>138</v>
      </c>
      <c r="G22" s="195" t="s">
        <v>296</v>
      </c>
      <c r="H22" s="195" t="s">
        <v>297</v>
      </c>
      <c r="I22" s="61">
        <v>7000</v>
      </c>
      <c r="J22" s="61"/>
      <c r="K22" s="63"/>
      <c r="L22" s="61"/>
      <c r="M22" s="61"/>
      <c r="N22" s="61"/>
      <c r="O22" s="61"/>
      <c r="P22" s="61"/>
      <c r="Q22" s="61"/>
      <c r="R22" s="61">
        <v>7000</v>
      </c>
      <c r="S22" s="61"/>
      <c r="T22" s="61"/>
      <c r="U22" s="61"/>
      <c r="V22" s="61"/>
      <c r="W22" s="61">
        <v>7000</v>
      </c>
    </row>
    <row r="23" ht="21.75" customHeight="1" spans="1:23">
      <c r="A23" s="195" t="s">
        <v>312</v>
      </c>
      <c r="B23" s="195" t="s">
        <v>313</v>
      </c>
      <c r="C23" s="195" t="s">
        <v>314</v>
      </c>
      <c r="D23" s="195" t="s">
        <v>69</v>
      </c>
      <c r="E23" s="195" t="s">
        <v>133</v>
      </c>
      <c r="F23" s="195" t="s">
        <v>134</v>
      </c>
      <c r="G23" s="195" t="s">
        <v>296</v>
      </c>
      <c r="H23" s="195" t="s">
        <v>297</v>
      </c>
      <c r="I23" s="61">
        <v>4146000</v>
      </c>
      <c r="J23" s="61"/>
      <c r="K23" s="63"/>
      <c r="L23" s="61"/>
      <c r="M23" s="61"/>
      <c r="N23" s="61"/>
      <c r="O23" s="61"/>
      <c r="P23" s="61"/>
      <c r="Q23" s="61"/>
      <c r="R23" s="61">
        <v>4146000</v>
      </c>
      <c r="S23" s="61"/>
      <c r="T23" s="61"/>
      <c r="U23" s="61"/>
      <c r="V23" s="61"/>
      <c r="W23" s="61">
        <v>4146000</v>
      </c>
    </row>
    <row r="24" ht="21.75" customHeight="1" spans="1:23">
      <c r="A24" s="195" t="s">
        <v>312</v>
      </c>
      <c r="B24" s="195" t="s">
        <v>315</v>
      </c>
      <c r="C24" s="195" t="s">
        <v>316</v>
      </c>
      <c r="D24" s="195" t="s">
        <v>69</v>
      </c>
      <c r="E24" s="195" t="s">
        <v>133</v>
      </c>
      <c r="F24" s="195" t="s">
        <v>134</v>
      </c>
      <c r="G24" s="195" t="s">
        <v>296</v>
      </c>
      <c r="H24" s="195" t="s">
        <v>297</v>
      </c>
      <c r="I24" s="61">
        <v>216193.32</v>
      </c>
      <c r="J24" s="61"/>
      <c r="K24" s="63"/>
      <c r="L24" s="61"/>
      <c r="M24" s="61"/>
      <c r="N24" s="61"/>
      <c r="O24" s="61"/>
      <c r="P24" s="61"/>
      <c r="Q24" s="61"/>
      <c r="R24" s="61">
        <v>216193.32</v>
      </c>
      <c r="S24" s="61"/>
      <c r="T24" s="61"/>
      <c r="U24" s="61"/>
      <c r="V24" s="61"/>
      <c r="W24" s="61">
        <v>216193.32</v>
      </c>
    </row>
    <row r="25" ht="21.75" customHeight="1" spans="1:23">
      <c r="A25" s="195" t="s">
        <v>312</v>
      </c>
      <c r="B25" s="195" t="s">
        <v>317</v>
      </c>
      <c r="C25" s="195" t="s">
        <v>318</v>
      </c>
      <c r="D25" s="195" t="s">
        <v>69</v>
      </c>
      <c r="E25" s="195" t="s">
        <v>137</v>
      </c>
      <c r="F25" s="195" t="s">
        <v>138</v>
      </c>
      <c r="G25" s="195" t="s">
        <v>292</v>
      </c>
      <c r="H25" s="195" t="s">
        <v>293</v>
      </c>
      <c r="I25" s="61">
        <v>100000</v>
      </c>
      <c r="J25" s="61">
        <v>100000</v>
      </c>
      <c r="K25" s="63">
        <v>100000</v>
      </c>
      <c r="L25" s="61"/>
      <c r="M25" s="61"/>
      <c r="N25" s="61"/>
      <c r="O25" s="61"/>
      <c r="P25" s="61"/>
      <c r="Q25" s="61"/>
      <c r="R25" s="61"/>
      <c r="S25" s="61"/>
      <c r="T25" s="61"/>
      <c r="U25" s="61"/>
      <c r="V25" s="61"/>
      <c r="W25" s="61"/>
    </row>
    <row r="26" ht="21.75" customHeight="1" spans="1:23">
      <c r="A26" s="195" t="s">
        <v>312</v>
      </c>
      <c r="B26" s="195" t="s">
        <v>317</v>
      </c>
      <c r="C26" s="195" t="s">
        <v>318</v>
      </c>
      <c r="D26" s="195" t="s">
        <v>69</v>
      </c>
      <c r="E26" s="195" t="s">
        <v>137</v>
      </c>
      <c r="F26" s="195" t="s">
        <v>138</v>
      </c>
      <c r="G26" s="195" t="s">
        <v>296</v>
      </c>
      <c r="H26" s="195" t="s">
        <v>297</v>
      </c>
      <c r="I26" s="61">
        <v>318850</v>
      </c>
      <c r="J26" s="61">
        <v>318850</v>
      </c>
      <c r="K26" s="63">
        <v>318850</v>
      </c>
      <c r="L26" s="61"/>
      <c r="M26" s="61"/>
      <c r="N26" s="61"/>
      <c r="O26" s="61"/>
      <c r="P26" s="61"/>
      <c r="Q26" s="61"/>
      <c r="R26" s="61"/>
      <c r="S26" s="61"/>
      <c r="T26" s="61"/>
      <c r="U26" s="61"/>
      <c r="V26" s="61"/>
      <c r="W26" s="61"/>
    </row>
    <row r="27" ht="21.75" customHeight="1" spans="1:23">
      <c r="A27" s="195" t="s">
        <v>312</v>
      </c>
      <c r="B27" s="195" t="s">
        <v>319</v>
      </c>
      <c r="C27" s="195" t="s">
        <v>320</v>
      </c>
      <c r="D27" s="195" t="s">
        <v>69</v>
      </c>
      <c r="E27" s="195" t="s">
        <v>129</v>
      </c>
      <c r="F27" s="195" t="s">
        <v>130</v>
      </c>
      <c r="G27" s="195" t="s">
        <v>255</v>
      </c>
      <c r="H27" s="195" t="s">
        <v>256</v>
      </c>
      <c r="I27" s="61">
        <v>14000</v>
      </c>
      <c r="J27" s="61"/>
      <c r="K27" s="63"/>
      <c r="L27" s="61"/>
      <c r="M27" s="61"/>
      <c r="N27" s="61"/>
      <c r="O27" s="61"/>
      <c r="P27" s="61"/>
      <c r="Q27" s="61"/>
      <c r="R27" s="61">
        <v>14000</v>
      </c>
      <c r="S27" s="61"/>
      <c r="T27" s="61"/>
      <c r="U27" s="61"/>
      <c r="V27" s="61"/>
      <c r="W27" s="61">
        <v>14000</v>
      </c>
    </row>
    <row r="28" ht="18.75" customHeight="1" spans="1:23">
      <c r="A28" s="207" t="s">
        <v>187</v>
      </c>
      <c r="B28" s="208"/>
      <c r="C28" s="208"/>
      <c r="D28" s="208"/>
      <c r="E28" s="208"/>
      <c r="F28" s="208"/>
      <c r="G28" s="208"/>
      <c r="H28" s="209"/>
      <c r="I28" s="61">
        <v>8421771</v>
      </c>
      <c r="J28" s="61">
        <v>1009397.44</v>
      </c>
      <c r="K28" s="63">
        <v>1009397.44</v>
      </c>
      <c r="L28" s="61"/>
      <c r="M28" s="61"/>
      <c r="N28" s="61"/>
      <c r="O28" s="61"/>
      <c r="P28" s="61"/>
      <c r="Q28" s="61"/>
      <c r="R28" s="61">
        <v>7412373.56</v>
      </c>
      <c r="S28" s="61"/>
      <c r="T28" s="61"/>
      <c r="U28" s="61"/>
      <c r="V28" s="61"/>
      <c r="W28" s="61">
        <v>7412373.56</v>
      </c>
    </row>
  </sheetData>
  <mergeCells count="28">
    <mergeCell ref="A2:W2"/>
    <mergeCell ref="A3:H3"/>
    <mergeCell ref="J4:M4"/>
    <mergeCell ref="N4:P4"/>
    <mergeCell ref="R4:W4"/>
    <mergeCell ref="A28:H2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 right="0" top="1" bottom="1" header="0.5" footer="0.5"/>
  <pageSetup paperSize="9" scale="69"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79"/>
  <sheetViews>
    <sheetView showZeros="0" workbookViewId="0">
      <selection activeCell="B62" sqref="B62:B68"/>
    </sheetView>
  </sheetViews>
  <sheetFormatPr defaultColWidth="9.14166666666667" defaultRowHeight="12" customHeight="1"/>
  <cols>
    <col min="1" max="1" width="34.2833333333333" customWidth="1"/>
    <col min="2" max="2" width="29" customWidth="1"/>
    <col min="3" max="6" width="23.575" customWidth="1"/>
    <col min="7" max="7" width="25.1416666666667" customWidth="1"/>
    <col min="8" max="9" width="23.575" customWidth="1"/>
    <col min="10" max="10" width="36.85" customWidth="1"/>
  </cols>
  <sheetData>
    <row r="1" ht="18" customHeight="1" spans="1:10">
      <c r="J1" s="167" t="s">
        <v>321</v>
      </c>
    </row>
    <row r="2" ht="39.75" customHeight="1" spans="1:10">
      <c r="A2" s="193" t="str">
        <f>"2026"&amp;"年部门项目支出绩效目标表（本级）"</f>
        <v>2026年部门项目支出绩效目标表（本级）</v>
      </c>
      <c r="B2" s="46"/>
      <c r="C2" s="46"/>
      <c r="D2" s="46"/>
      <c r="E2" s="46"/>
      <c r="F2" s="138"/>
      <c r="G2" s="46"/>
      <c r="H2" s="138"/>
      <c r="I2" s="138"/>
      <c r="J2" s="46"/>
    </row>
    <row r="3" ht="17.25" customHeight="1" spans="1:10">
      <c r="A3" s="47" t="str">
        <f>"单位名称："&amp;"昆明市晋宁区林业和草原局"</f>
        <v>单位名称：昆明市晋宁区林业和草原局</v>
      </c>
    </row>
    <row r="4" ht="44.25" customHeight="1" spans="1:10">
      <c r="A4" s="25" t="s">
        <v>199</v>
      </c>
      <c r="B4" s="25" t="s">
        <v>322</v>
      </c>
      <c r="C4" s="25" t="s">
        <v>323</v>
      </c>
      <c r="D4" s="25" t="s">
        <v>324</v>
      </c>
      <c r="E4" s="25" t="s">
        <v>325</v>
      </c>
      <c r="F4" s="189" t="s">
        <v>326</v>
      </c>
      <c r="G4" s="25" t="s">
        <v>327</v>
      </c>
      <c r="H4" s="189" t="s">
        <v>328</v>
      </c>
      <c r="I4" s="189" t="s">
        <v>329</v>
      </c>
      <c r="J4" s="25" t="s">
        <v>330</v>
      </c>
    </row>
    <row r="5" ht="18.75" customHeight="1" spans="1:10">
      <c r="A5" s="194">
        <v>1</v>
      </c>
      <c r="B5" s="194">
        <v>2</v>
      </c>
      <c r="C5" s="194">
        <v>3</v>
      </c>
      <c r="D5" s="194">
        <v>4</v>
      </c>
      <c r="E5" s="194">
        <v>5</v>
      </c>
      <c r="F5" s="69">
        <v>6</v>
      </c>
      <c r="G5" s="194">
        <v>7</v>
      </c>
      <c r="H5" s="69">
        <v>8</v>
      </c>
      <c r="I5" s="69">
        <v>9</v>
      </c>
      <c r="J5" s="194">
        <v>10</v>
      </c>
    </row>
    <row r="6" ht="27.75" customHeight="1" spans="1:10">
      <c r="A6" s="26" t="s">
        <v>69</v>
      </c>
      <c r="B6" s="195"/>
      <c r="C6" s="195"/>
      <c r="D6" s="195"/>
      <c r="E6" s="43"/>
      <c r="F6" s="196"/>
      <c r="G6" s="43"/>
      <c r="H6" s="196"/>
      <c r="I6" s="196"/>
      <c r="J6" s="43"/>
    </row>
    <row r="7" ht="30" customHeight="1" spans="1:10">
      <c r="A7" s="197" t="s">
        <v>69</v>
      </c>
      <c r="B7" s="34"/>
      <c r="C7" s="34"/>
      <c r="D7" s="34"/>
      <c r="E7" s="34"/>
      <c r="F7" s="34"/>
      <c r="G7" s="34"/>
      <c r="H7" s="34"/>
      <c r="I7" s="34"/>
      <c r="J7" s="34"/>
    </row>
    <row r="8" ht="30" customHeight="1" spans="1:10">
      <c r="A8" s="198" t="s">
        <v>320</v>
      </c>
      <c r="B8" s="34" t="s">
        <v>331</v>
      </c>
      <c r="C8" s="34" t="s">
        <v>332</v>
      </c>
      <c r="D8" s="34" t="s">
        <v>333</v>
      </c>
      <c r="E8" s="34" t="s">
        <v>334</v>
      </c>
      <c r="F8" s="34" t="s">
        <v>335</v>
      </c>
      <c r="G8" s="34" t="s">
        <v>336</v>
      </c>
      <c r="H8" s="34" t="s">
        <v>337</v>
      </c>
      <c r="I8" s="34" t="s">
        <v>338</v>
      </c>
      <c r="J8" s="34" t="s">
        <v>334</v>
      </c>
    </row>
    <row r="9" ht="30" customHeight="1" spans="1:10">
      <c r="A9" s="198" t="s">
        <v>320</v>
      </c>
      <c r="B9" s="34" t="s">
        <v>331</v>
      </c>
      <c r="C9" s="34" t="s">
        <v>332</v>
      </c>
      <c r="D9" s="34" t="s">
        <v>339</v>
      </c>
      <c r="E9" s="34" t="s">
        <v>340</v>
      </c>
      <c r="F9" s="34" t="s">
        <v>341</v>
      </c>
      <c r="G9" s="34" t="s">
        <v>342</v>
      </c>
      <c r="H9" s="34" t="s">
        <v>343</v>
      </c>
      <c r="I9" s="34" t="s">
        <v>338</v>
      </c>
      <c r="J9" s="34" t="s">
        <v>340</v>
      </c>
    </row>
    <row r="10" ht="30" customHeight="1" spans="1:10">
      <c r="A10" s="198" t="s">
        <v>320</v>
      </c>
      <c r="B10" s="34" t="s">
        <v>331</v>
      </c>
      <c r="C10" s="34" t="s">
        <v>344</v>
      </c>
      <c r="D10" s="34" t="s">
        <v>345</v>
      </c>
      <c r="E10" s="34" t="s">
        <v>346</v>
      </c>
      <c r="F10" s="34" t="s">
        <v>341</v>
      </c>
      <c r="G10" s="34" t="s">
        <v>347</v>
      </c>
      <c r="H10" s="34" t="s">
        <v>348</v>
      </c>
      <c r="I10" s="34" t="s">
        <v>349</v>
      </c>
      <c r="J10" s="34" t="s">
        <v>346</v>
      </c>
    </row>
    <row r="11" ht="30" customHeight="1" spans="1:10">
      <c r="A11" s="198" t="s">
        <v>320</v>
      </c>
      <c r="B11" s="34" t="s">
        <v>331</v>
      </c>
      <c r="C11" s="34" t="s">
        <v>350</v>
      </c>
      <c r="D11" s="34" t="s">
        <v>351</v>
      </c>
      <c r="E11" s="34" t="s">
        <v>352</v>
      </c>
      <c r="F11" s="34" t="s">
        <v>341</v>
      </c>
      <c r="G11" s="34" t="s">
        <v>353</v>
      </c>
      <c r="H11" s="34" t="s">
        <v>348</v>
      </c>
      <c r="I11" s="34" t="s">
        <v>349</v>
      </c>
      <c r="J11" s="34" t="s">
        <v>352</v>
      </c>
    </row>
    <row r="12" ht="30" customHeight="1" spans="1:10">
      <c r="A12" s="198" t="s">
        <v>299</v>
      </c>
      <c r="B12" s="34" t="s">
        <v>354</v>
      </c>
      <c r="C12" s="34" t="s">
        <v>332</v>
      </c>
      <c r="D12" s="34" t="s">
        <v>333</v>
      </c>
      <c r="E12" s="34" t="s">
        <v>355</v>
      </c>
      <c r="F12" s="34" t="s">
        <v>356</v>
      </c>
      <c r="G12" s="34" t="s">
        <v>357</v>
      </c>
      <c r="H12" s="34" t="s">
        <v>358</v>
      </c>
      <c r="I12" s="34" t="s">
        <v>338</v>
      </c>
      <c r="J12" s="34" t="s">
        <v>359</v>
      </c>
    </row>
    <row r="13" ht="30" customHeight="1" spans="1:10">
      <c r="A13" s="198" t="s">
        <v>299</v>
      </c>
      <c r="B13" s="34" t="s">
        <v>354</v>
      </c>
      <c r="C13" s="34" t="s">
        <v>332</v>
      </c>
      <c r="D13" s="34" t="s">
        <v>360</v>
      </c>
      <c r="E13" s="34" t="s">
        <v>361</v>
      </c>
      <c r="F13" s="34" t="s">
        <v>335</v>
      </c>
      <c r="G13" s="34" t="s">
        <v>362</v>
      </c>
      <c r="H13" s="34" t="s">
        <v>348</v>
      </c>
      <c r="I13" s="34" t="s">
        <v>338</v>
      </c>
      <c r="J13" s="34" t="s">
        <v>363</v>
      </c>
    </row>
    <row r="14" ht="30" customHeight="1" spans="1:10">
      <c r="A14" s="198" t="s">
        <v>299</v>
      </c>
      <c r="B14" s="34" t="s">
        <v>354</v>
      </c>
      <c r="C14" s="34" t="s">
        <v>332</v>
      </c>
      <c r="D14" s="34" t="s">
        <v>339</v>
      </c>
      <c r="E14" s="34" t="s">
        <v>364</v>
      </c>
      <c r="F14" s="34" t="s">
        <v>356</v>
      </c>
      <c r="G14" s="34" t="s">
        <v>342</v>
      </c>
      <c r="H14" s="34" t="s">
        <v>343</v>
      </c>
      <c r="I14" s="34" t="s">
        <v>338</v>
      </c>
      <c r="J14" s="34" t="s">
        <v>365</v>
      </c>
    </row>
    <row r="15" ht="30" customHeight="1" spans="1:10">
      <c r="A15" s="198" t="s">
        <v>299</v>
      </c>
      <c r="B15" s="34" t="s">
        <v>354</v>
      </c>
      <c r="C15" s="34" t="s">
        <v>344</v>
      </c>
      <c r="D15" s="34" t="s">
        <v>366</v>
      </c>
      <c r="E15" s="34" t="s">
        <v>367</v>
      </c>
      <c r="F15" s="34" t="s">
        <v>356</v>
      </c>
      <c r="G15" s="34" t="s">
        <v>347</v>
      </c>
      <c r="H15" s="34" t="s">
        <v>348</v>
      </c>
      <c r="I15" s="34" t="s">
        <v>349</v>
      </c>
      <c r="J15" s="34" t="s">
        <v>368</v>
      </c>
    </row>
    <row r="16" ht="30" customHeight="1" spans="1:10">
      <c r="A16" s="198" t="s">
        <v>299</v>
      </c>
      <c r="B16" s="34" t="s">
        <v>354</v>
      </c>
      <c r="C16" s="34" t="s">
        <v>344</v>
      </c>
      <c r="D16" s="34" t="s">
        <v>345</v>
      </c>
      <c r="E16" s="34" t="s">
        <v>369</v>
      </c>
      <c r="F16" s="34" t="s">
        <v>356</v>
      </c>
      <c r="G16" s="34" t="s">
        <v>347</v>
      </c>
      <c r="H16" s="34" t="s">
        <v>348</v>
      </c>
      <c r="I16" s="34" t="s">
        <v>349</v>
      </c>
      <c r="J16" s="34" t="s">
        <v>369</v>
      </c>
    </row>
    <row r="17" ht="30" customHeight="1" spans="1:10">
      <c r="A17" s="198" t="s">
        <v>299</v>
      </c>
      <c r="B17" s="34" t="s">
        <v>354</v>
      </c>
      <c r="C17" s="34" t="s">
        <v>344</v>
      </c>
      <c r="D17" s="34" t="s">
        <v>370</v>
      </c>
      <c r="E17" s="34" t="s">
        <v>371</v>
      </c>
      <c r="F17" s="34" t="s">
        <v>356</v>
      </c>
      <c r="G17" s="34" t="s">
        <v>347</v>
      </c>
      <c r="H17" s="34" t="s">
        <v>348</v>
      </c>
      <c r="I17" s="34" t="s">
        <v>349</v>
      </c>
      <c r="J17" s="34" t="s">
        <v>371</v>
      </c>
    </row>
    <row r="18" ht="30" customHeight="1" spans="1:10">
      <c r="A18" s="198" t="s">
        <v>299</v>
      </c>
      <c r="B18" s="34" t="s">
        <v>354</v>
      </c>
      <c r="C18" s="34" t="s">
        <v>344</v>
      </c>
      <c r="D18" s="34" t="s">
        <v>372</v>
      </c>
      <c r="E18" s="34" t="s">
        <v>373</v>
      </c>
      <c r="F18" s="34" t="s">
        <v>356</v>
      </c>
      <c r="G18" s="34" t="s">
        <v>347</v>
      </c>
      <c r="H18" s="34" t="s">
        <v>348</v>
      </c>
      <c r="I18" s="34" t="s">
        <v>349</v>
      </c>
      <c r="J18" s="34" t="s">
        <v>373</v>
      </c>
    </row>
    <row r="19" ht="30" customHeight="1" spans="1:10">
      <c r="A19" s="198" t="s">
        <v>299</v>
      </c>
      <c r="B19" s="34" t="s">
        <v>354</v>
      </c>
      <c r="C19" s="34" t="s">
        <v>350</v>
      </c>
      <c r="D19" s="34" t="s">
        <v>351</v>
      </c>
      <c r="E19" s="34" t="s">
        <v>374</v>
      </c>
      <c r="F19" s="34" t="s">
        <v>356</v>
      </c>
      <c r="G19" s="34" t="s">
        <v>347</v>
      </c>
      <c r="H19" s="34" t="s">
        <v>348</v>
      </c>
      <c r="I19" s="34" t="s">
        <v>349</v>
      </c>
      <c r="J19" s="34" t="s">
        <v>374</v>
      </c>
    </row>
    <row r="20" ht="30" customHeight="1" spans="1:10">
      <c r="A20" s="198" t="s">
        <v>303</v>
      </c>
      <c r="B20" s="34" t="s">
        <v>375</v>
      </c>
      <c r="C20" s="34" t="s">
        <v>332</v>
      </c>
      <c r="D20" s="34" t="s">
        <v>333</v>
      </c>
      <c r="E20" s="34" t="s">
        <v>376</v>
      </c>
      <c r="F20" s="34" t="s">
        <v>356</v>
      </c>
      <c r="G20" s="34" t="s">
        <v>377</v>
      </c>
      <c r="H20" s="34" t="s">
        <v>348</v>
      </c>
      <c r="I20" s="34" t="s">
        <v>338</v>
      </c>
      <c r="J20" s="34" t="s">
        <v>376</v>
      </c>
    </row>
    <row r="21" ht="30" customHeight="1" spans="1:10">
      <c r="A21" s="198" t="s">
        <v>303</v>
      </c>
      <c r="B21" s="34" t="s">
        <v>375</v>
      </c>
      <c r="C21" s="34" t="s">
        <v>332</v>
      </c>
      <c r="D21" s="34" t="s">
        <v>360</v>
      </c>
      <c r="E21" s="34" t="s">
        <v>378</v>
      </c>
      <c r="F21" s="34" t="s">
        <v>341</v>
      </c>
      <c r="G21" s="34" t="s">
        <v>347</v>
      </c>
      <c r="H21" s="34" t="s">
        <v>348</v>
      </c>
      <c r="I21" s="34" t="s">
        <v>349</v>
      </c>
      <c r="J21" s="34" t="s">
        <v>378</v>
      </c>
    </row>
    <row r="22" ht="30" customHeight="1" spans="1:10">
      <c r="A22" s="198" t="s">
        <v>303</v>
      </c>
      <c r="B22" s="34" t="s">
        <v>375</v>
      </c>
      <c r="C22" s="34" t="s">
        <v>344</v>
      </c>
      <c r="D22" s="34" t="s">
        <v>370</v>
      </c>
      <c r="E22" s="34" t="s">
        <v>379</v>
      </c>
      <c r="F22" s="34" t="s">
        <v>341</v>
      </c>
      <c r="G22" s="34" t="s">
        <v>353</v>
      </c>
      <c r="H22" s="34" t="s">
        <v>348</v>
      </c>
      <c r="I22" s="34" t="s">
        <v>349</v>
      </c>
      <c r="J22" s="34" t="s">
        <v>379</v>
      </c>
    </row>
    <row r="23" ht="30" customHeight="1" spans="1:10">
      <c r="A23" s="198" t="s">
        <v>303</v>
      </c>
      <c r="B23" s="34" t="s">
        <v>375</v>
      </c>
      <c r="C23" s="34" t="s">
        <v>344</v>
      </c>
      <c r="D23" s="34" t="s">
        <v>372</v>
      </c>
      <c r="E23" s="34" t="s">
        <v>380</v>
      </c>
      <c r="F23" s="34" t="s">
        <v>341</v>
      </c>
      <c r="G23" s="34" t="s">
        <v>353</v>
      </c>
      <c r="H23" s="34" t="s">
        <v>348</v>
      </c>
      <c r="I23" s="34" t="s">
        <v>349</v>
      </c>
      <c r="J23" s="34" t="s">
        <v>380</v>
      </c>
    </row>
    <row r="24" ht="30" customHeight="1" spans="1:10">
      <c r="A24" s="198" t="s">
        <v>303</v>
      </c>
      <c r="B24" s="34" t="s">
        <v>375</v>
      </c>
      <c r="C24" s="34" t="s">
        <v>350</v>
      </c>
      <c r="D24" s="34" t="s">
        <v>351</v>
      </c>
      <c r="E24" s="34" t="s">
        <v>381</v>
      </c>
      <c r="F24" s="34" t="s">
        <v>341</v>
      </c>
      <c r="G24" s="34" t="s">
        <v>347</v>
      </c>
      <c r="H24" s="34" t="s">
        <v>348</v>
      </c>
      <c r="I24" s="34" t="s">
        <v>349</v>
      </c>
      <c r="J24" s="34" t="s">
        <v>381</v>
      </c>
    </row>
    <row r="25" ht="30" customHeight="1" spans="1:10">
      <c r="A25" s="198" t="s">
        <v>301</v>
      </c>
      <c r="B25" s="34" t="s">
        <v>382</v>
      </c>
      <c r="C25" s="34" t="s">
        <v>332</v>
      </c>
      <c r="D25" s="34" t="s">
        <v>333</v>
      </c>
      <c r="E25" s="34" t="s">
        <v>383</v>
      </c>
      <c r="F25" s="34" t="s">
        <v>356</v>
      </c>
      <c r="G25" s="34" t="s">
        <v>342</v>
      </c>
      <c r="H25" s="34" t="s">
        <v>384</v>
      </c>
      <c r="I25" s="34" t="s">
        <v>338</v>
      </c>
      <c r="J25" s="34" t="s">
        <v>383</v>
      </c>
    </row>
    <row r="26" ht="30" customHeight="1" spans="1:10">
      <c r="A26" s="198" t="s">
        <v>301</v>
      </c>
      <c r="B26" s="34" t="s">
        <v>382</v>
      </c>
      <c r="C26" s="34" t="s">
        <v>332</v>
      </c>
      <c r="D26" s="34" t="s">
        <v>360</v>
      </c>
      <c r="E26" s="34" t="s">
        <v>385</v>
      </c>
      <c r="F26" s="34" t="s">
        <v>341</v>
      </c>
      <c r="G26" s="34" t="s">
        <v>347</v>
      </c>
      <c r="H26" s="34" t="s">
        <v>348</v>
      </c>
      <c r="I26" s="34" t="s">
        <v>349</v>
      </c>
      <c r="J26" s="34" t="s">
        <v>385</v>
      </c>
    </row>
    <row r="27" ht="30" customHeight="1" spans="1:10">
      <c r="A27" s="198" t="s">
        <v>301</v>
      </c>
      <c r="B27" s="34" t="s">
        <v>382</v>
      </c>
      <c r="C27" s="34" t="s">
        <v>332</v>
      </c>
      <c r="D27" s="34" t="s">
        <v>339</v>
      </c>
      <c r="E27" s="34" t="s">
        <v>386</v>
      </c>
      <c r="F27" s="34" t="s">
        <v>356</v>
      </c>
      <c r="G27" s="34" t="s">
        <v>342</v>
      </c>
      <c r="H27" s="34" t="s">
        <v>343</v>
      </c>
      <c r="I27" s="34" t="s">
        <v>338</v>
      </c>
      <c r="J27" s="34" t="s">
        <v>386</v>
      </c>
    </row>
    <row r="28" ht="30" customHeight="1" spans="1:10">
      <c r="A28" s="198" t="s">
        <v>301</v>
      </c>
      <c r="B28" s="34" t="s">
        <v>382</v>
      </c>
      <c r="C28" s="34" t="s">
        <v>344</v>
      </c>
      <c r="D28" s="34" t="s">
        <v>366</v>
      </c>
      <c r="E28" s="34" t="s">
        <v>387</v>
      </c>
      <c r="F28" s="34" t="s">
        <v>341</v>
      </c>
      <c r="G28" s="34" t="s">
        <v>353</v>
      </c>
      <c r="H28" s="34" t="s">
        <v>348</v>
      </c>
      <c r="I28" s="34" t="s">
        <v>349</v>
      </c>
      <c r="J28" s="34" t="s">
        <v>387</v>
      </c>
    </row>
    <row r="29" ht="30" customHeight="1" spans="1:10">
      <c r="A29" s="198" t="s">
        <v>301</v>
      </c>
      <c r="B29" s="34" t="s">
        <v>382</v>
      </c>
      <c r="C29" s="34" t="s">
        <v>344</v>
      </c>
      <c r="D29" s="34" t="s">
        <v>345</v>
      </c>
      <c r="E29" s="34" t="s">
        <v>388</v>
      </c>
      <c r="F29" s="34" t="s">
        <v>341</v>
      </c>
      <c r="G29" s="34" t="s">
        <v>353</v>
      </c>
      <c r="H29" s="34" t="s">
        <v>348</v>
      </c>
      <c r="I29" s="34" t="s">
        <v>349</v>
      </c>
      <c r="J29" s="34" t="s">
        <v>388</v>
      </c>
    </row>
    <row r="30" ht="30" customHeight="1" spans="1:10">
      <c r="A30" s="198" t="s">
        <v>301</v>
      </c>
      <c r="B30" s="34" t="s">
        <v>382</v>
      </c>
      <c r="C30" s="34" t="s">
        <v>344</v>
      </c>
      <c r="D30" s="34" t="s">
        <v>370</v>
      </c>
      <c r="E30" s="34" t="s">
        <v>389</v>
      </c>
      <c r="F30" s="34" t="s">
        <v>341</v>
      </c>
      <c r="G30" s="34" t="s">
        <v>353</v>
      </c>
      <c r="H30" s="34" t="s">
        <v>348</v>
      </c>
      <c r="I30" s="34" t="s">
        <v>349</v>
      </c>
      <c r="J30" s="34" t="s">
        <v>389</v>
      </c>
    </row>
    <row r="31" ht="30" customHeight="1" spans="1:10">
      <c r="A31" s="198" t="s">
        <v>301</v>
      </c>
      <c r="B31" s="34" t="s">
        <v>382</v>
      </c>
      <c r="C31" s="34" t="s">
        <v>344</v>
      </c>
      <c r="D31" s="34" t="s">
        <v>372</v>
      </c>
      <c r="E31" s="34" t="s">
        <v>390</v>
      </c>
      <c r="F31" s="34" t="s">
        <v>341</v>
      </c>
      <c r="G31" s="34" t="s">
        <v>353</v>
      </c>
      <c r="H31" s="34" t="s">
        <v>348</v>
      </c>
      <c r="I31" s="34" t="s">
        <v>349</v>
      </c>
      <c r="J31" s="34" t="s">
        <v>390</v>
      </c>
    </row>
    <row r="32" ht="30" customHeight="1" spans="1:10">
      <c r="A32" s="198" t="s">
        <v>301</v>
      </c>
      <c r="B32" s="34" t="s">
        <v>382</v>
      </c>
      <c r="C32" s="34" t="s">
        <v>350</v>
      </c>
      <c r="D32" s="34" t="s">
        <v>351</v>
      </c>
      <c r="E32" s="34" t="s">
        <v>391</v>
      </c>
      <c r="F32" s="34" t="s">
        <v>341</v>
      </c>
      <c r="G32" s="34" t="s">
        <v>353</v>
      </c>
      <c r="H32" s="34" t="s">
        <v>348</v>
      </c>
      <c r="I32" s="34" t="s">
        <v>349</v>
      </c>
      <c r="J32" s="34" t="s">
        <v>391</v>
      </c>
    </row>
    <row r="33" ht="30" customHeight="1" spans="1:10">
      <c r="A33" s="198" t="s">
        <v>288</v>
      </c>
      <c r="B33" s="34" t="s">
        <v>392</v>
      </c>
      <c r="C33" s="34" t="s">
        <v>332</v>
      </c>
      <c r="D33" s="34" t="s">
        <v>333</v>
      </c>
      <c r="E33" s="34" t="s">
        <v>393</v>
      </c>
      <c r="F33" s="34" t="s">
        <v>335</v>
      </c>
      <c r="G33" s="34" t="s">
        <v>92</v>
      </c>
      <c r="H33" s="34" t="s">
        <v>394</v>
      </c>
      <c r="I33" s="34" t="s">
        <v>338</v>
      </c>
      <c r="J33" s="34" t="s">
        <v>395</v>
      </c>
    </row>
    <row r="34" ht="30" customHeight="1" spans="1:10">
      <c r="A34" s="198" t="s">
        <v>288</v>
      </c>
      <c r="B34" s="34" t="s">
        <v>392</v>
      </c>
      <c r="C34" s="34" t="s">
        <v>332</v>
      </c>
      <c r="D34" s="34" t="s">
        <v>360</v>
      </c>
      <c r="E34" s="34" t="s">
        <v>396</v>
      </c>
      <c r="F34" s="34" t="s">
        <v>356</v>
      </c>
      <c r="G34" s="34" t="s">
        <v>377</v>
      </c>
      <c r="H34" s="34" t="s">
        <v>348</v>
      </c>
      <c r="I34" s="34" t="s">
        <v>349</v>
      </c>
      <c r="J34" s="34" t="s">
        <v>397</v>
      </c>
    </row>
    <row r="35" ht="30" customHeight="1" spans="1:10">
      <c r="A35" s="198" t="s">
        <v>288</v>
      </c>
      <c r="B35" s="34" t="s">
        <v>392</v>
      </c>
      <c r="C35" s="34" t="s">
        <v>344</v>
      </c>
      <c r="D35" s="34" t="s">
        <v>370</v>
      </c>
      <c r="E35" s="34" t="s">
        <v>398</v>
      </c>
      <c r="F35" s="34" t="s">
        <v>356</v>
      </c>
      <c r="G35" s="34" t="s">
        <v>377</v>
      </c>
      <c r="H35" s="34" t="s">
        <v>348</v>
      </c>
      <c r="I35" s="34" t="s">
        <v>349</v>
      </c>
      <c r="J35" s="34" t="s">
        <v>399</v>
      </c>
    </row>
    <row r="36" ht="30" customHeight="1" spans="1:10">
      <c r="A36" s="198" t="s">
        <v>288</v>
      </c>
      <c r="B36" s="34" t="s">
        <v>392</v>
      </c>
      <c r="C36" s="34" t="s">
        <v>350</v>
      </c>
      <c r="D36" s="34" t="s">
        <v>351</v>
      </c>
      <c r="E36" s="34" t="s">
        <v>400</v>
      </c>
      <c r="F36" s="34" t="s">
        <v>341</v>
      </c>
      <c r="G36" s="34" t="s">
        <v>347</v>
      </c>
      <c r="H36" s="34" t="s">
        <v>348</v>
      </c>
      <c r="I36" s="34" t="s">
        <v>338</v>
      </c>
      <c r="J36" s="34" t="s">
        <v>401</v>
      </c>
    </row>
    <row r="37" ht="30" customHeight="1" spans="1:10">
      <c r="A37" s="198" t="s">
        <v>288</v>
      </c>
      <c r="B37" s="34" t="s">
        <v>392</v>
      </c>
      <c r="C37" s="34" t="s">
        <v>350</v>
      </c>
      <c r="D37" s="34" t="s">
        <v>351</v>
      </c>
      <c r="E37" s="34" t="s">
        <v>402</v>
      </c>
      <c r="F37" s="34" t="s">
        <v>341</v>
      </c>
      <c r="G37" s="34" t="s">
        <v>347</v>
      </c>
      <c r="H37" s="34" t="s">
        <v>348</v>
      </c>
      <c r="I37" s="34" t="s">
        <v>338</v>
      </c>
      <c r="J37" s="34" t="s">
        <v>403</v>
      </c>
    </row>
    <row r="38" ht="30" customHeight="1" spans="1:10">
      <c r="A38" s="198" t="s">
        <v>291</v>
      </c>
      <c r="B38" s="34" t="s">
        <v>404</v>
      </c>
      <c r="C38" s="34" t="s">
        <v>332</v>
      </c>
      <c r="D38" s="34" t="s">
        <v>333</v>
      </c>
      <c r="E38" s="34" t="s">
        <v>405</v>
      </c>
      <c r="F38" s="34" t="s">
        <v>335</v>
      </c>
      <c r="G38" s="34" t="s">
        <v>353</v>
      </c>
      <c r="H38" s="34" t="s">
        <v>394</v>
      </c>
      <c r="I38" s="34" t="s">
        <v>338</v>
      </c>
      <c r="J38" s="34" t="s">
        <v>406</v>
      </c>
    </row>
    <row r="39" ht="30" customHeight="1" spans="1:10">
      <c r="A39" s="198" t="s">
        <v>291</v>
      </c>
      <c r="B39" s="34" t="s">
        <v>404</v>
      </c>
      <c r="C39" s="34" t="s">
        <v>332</v>
      </c>
      <c r="D39" s="34" t="s">
        <v>360</v>
      </c>
      <c r="E39" s="34" t="s">
        <v>407</v>
      </c>
      <c r="F39" s="34" t="s">
        <v>335</v>
      </c>
      <c r="G39" s="34" t="s">
        <v>362</v>
      </c>
      <c r="H39" s="34" t="s">
        <v>348</v>
      </c>
      <c r="I39" s="34" t="s">
        <v>338</v>
      </c>
      <c r="J39" s="34" t="s">
        <v>408</v>
      </c>
    </row>
    <row r="40" ht="30" customHeight="1" spans="1:10">
      <c r="A40" s="198" t="s">
        <v>291</v>
      </c>
      <c r="B40" s="34" t="s">
        <v>404</v>
      </c>
      <c r="C40" s="34" t="s">
        <v>332</v>
      </c>
      <c r="D40" s="34" t="s">
        <v>360</v>
      </c>
      <c r="E40" s="34" t="s">
        <v>409</v>
      </c>
      <c r="F40" s="34" t="s">
        <v>356</v>
      </c>
      <c r="G40" s="34" t="s">
        <v>410</v>
      </c>
      <c r="H40" s="34" t="s">
        <v>348</v>
      </c>
      <c r="I40" s="34" t="s">
        <v>349</v>
      </c>
      <c r="J40" s="34" t="s">
        <v>411</v>
      </c>
    </row>
    <row r="41" ht="30" customHeight="1" spans="1:10">
      <c r="A41" s="198" t="s">
        <v>291</v>
      </c>
      <c r="B41" s="34" t="s">
        <v>404</v>
      </c>
      <c r="C41" s="34" t="s">
        <v>332</v>
      </c>
      <c r="D41" s="34" t="s">
        <v>339</v>
      </c>
      <c r="E41" s="34" t="s">
        <v>412</v>
      </c>
      <c r="F41" s="34" t="s">
        <v>356</v>
      </c>
      <c r="G41" s="34" t="s">
        <v>342</v>
      </c>
      <c r="H41" s="34" t="s">
        <v>343</v>
      </c>
      <c r="I41" s="34" t="s">
        <v>338</v>
      </c>
      <c r="J41" s="34" t="s">
        <v>412</v>
      </c>
    </row>
    <row r="42" ht="30" customHeight="1" spans="1:10">
      <c r="A42" s="198" t="s">
        <v>291</v>
      </c>
      <c r="B42" s="34" t="s">
        <v>404</v>
      </c>
      <c r="C42" s="34" t="s">
        <v>344</v>
      </c>
      <c r="D42" s="34" t="s">
        <v>366</v>
      </c>
      <c r="E42" s="34" t="s">
        <v>367</v>
      </c>
      <c r="F42" s="34" t="s">
        <v>341</v>
      </c>
      <c r="G42" s="34" t="s">
        <v>347</v>
      </c>
      <c r="H42" s="34" t="s">
        <v>348</v>
      </c>
      <c r="I42" s="34" t="s">
        <v>349</v>
      </c>
      <c r="J42" s="34" t="s">
        <v>413</v>
      </c>
    </row>
    <row r="43" ht="30" customHeight="1" spans="1:10">
      <c r="A43" s="198" t="s">
        <v>291</v>
      </c>
      <c r="B43" s="34" t="s">
        <v>404</v>
      </c>
      <c r="C43" s="34" t="s">
        <v>344</v>
      </c>
      <c r="D43" s="34" t="s">
        <v>345</v>
      </c>
      <c r="E43" s="34" t="s">
        <v>369</v>
      </c>
      <c r="F43" s="34" t="s">
        <v>341</v>
      </c>
      <c r="G43" s="34" t="s">
        <v>347</v>
      </c>
      <c r="H43" s="34" t="s">
        <v>348</v>
      </c>
      <c r="I43" s="34" t="s">
        <v>349</v>
      </c>
      <c r="J43" s="34" t="s">
        <v>369</v>
      </c>
    </row>
    <row r="44" ht="30" customHeight="1" spans="1:10">
      <c r="A44" s="198" t="s">
        <v>291</v>
      </c>
      <c r="B44" s="34" t="s">
        <v>404</v>
      </c>
      <c r="C44" s="34" t="s">
        <v>344</v>
      </c>
      <c r="D44" s="34" t="s">
        <v>370</v>
      </c>
      <c r="E44" s="34" t="s">
        <v>371</v>
      </c>
      <c r="F44" s="34" t="s">
        <v>341</v>
      </c>
      <c r="G44" s="34" t="s">
        <v>410</v>
      </c>
      <c r="H44" s="34" t="s">
        <v>348</v>
      </c>
      <c r="I44" s="34" t="s">
        <v>338</v>
      </c>
      <c r="J44" s="34" t="s">
        <v>371</v>
      </c>
    </row>
    <row r="45" ht="30" customHeight="1" spans="1:10">
      <c r="A45" s="198" t="s">
        <v>291</v>
      </c>
      <c r="B45" s="34" t="s">
        <v>404</v>
      </c>
      <c r="C45" s="34" t="s">
        <v>344</v>
      </c>
      <c r="D45" s="34" t="s">
        <v>372</v>
      </c>
      <c r="E45" s="34" t="s">
        <v>373</v>
      </c>
      <c r="F45" s="34" t="s">
        <v>356</v>
      </c>
      <c r="G45" s="34" t="s">
        <v>410</v>
      </c>
      <c r="H45" s="34" t="s">
        <v>348</v>
      </c>
      <c r="I45" s="34" t="s">
        <v>349</v>
      </c>
      <c r="J45" s="34" t="s">
        <v>373</v>
      </c>
    </row>
    <row r="46" ht="30" customHeight="1" spans="1:10">
      <c r="A46" s="198" t="s">
        <v>291</v>
      </c>
      <c r="B46" s="34" t="s">
        <v>404</v>
      </c>
      <c r="C46" s="34" t="s">
        <v>350</v>
      </c>
      <c r="D46" s="34" t="s">
        <v>351</v>
      </c>
      <c r="E46" s="34" t="s">
        <v>373</v>
      </c>
      <c r="F46" s="34" t="s">
        <v>341</v>
      </c>
      <c r="G46" s="34" t="s">
        <v>410</v>
      </c>
      <c r="H46" s="34" t="s">
        <v>348</v>
      </c>
      <c r="I46" s="34" t="s">
        <v>338</v>
      </c>
      <c r="J46" s="34" t="s">
        <v>373</v>
      </c>
    </row>
    <row r="47" ht="30" customHeight="1" spans="1:10">
      <c r="A47" s="198" t="s">
        <v>305</v>
      </c>
      <c r="B47" s="34" t="s">
        <v>305</v>
      </c>
      <c r="C47" s="34" t="s">
        <v>332</v>
      </c>
      <c r="D47" s="34" t="s">
        <v>360</v>
      </c>
      <c r="E47" s="34" t="s">
        <v>378</v>
      </c>
      <c r="F47" s="34" t="s">
        <v>341</v>
      </c>
      <c r="G47" s="34" t="s">
        <v>347</v>
      </c>
      <c r="H47" s="34" t="s">
        <v>348</v>
      </c>
      <c r="I47" s="34" t="s">
        <v>349</v>
      </c>
      <c r="J47" s="34" t="s">
        <v>378</v>
      </c>
    </row>
    <row r="48" ht="30" customHeight="1" spans="1:10">
      <c r="A48" s="198" t="s">
        <v>305</v>
      </c>
      <c r="B48" s="34" t="s">
        <v>305</v>
      </c>
      <c r="C48" s="34" t="s">
        <v>344</v>
      </c>
      <c r="D48" s="34" t="s">
        <v>370</v>
      </c>
      <c r="E48" s="34" t="s">
        <v>414</v>
      </c>
      <c r="F48" s="34" t="s">
        <v>341</v>
      </c>
      <c r="G48" s="34" t="s">
        <v>347</v>
      </c>
      <c r="H48" s="34" t="s">
        <v>348</v>
      </c>
      <c r="I48" s="34" t="s">
        <v>349</v>
      </c>
      <c r="J48" s="34" t="s">
        <v>414</v>
      </c>
    </row>
    <row r="49" ht="30" customHeight="1" spans="1:10">
      <c r="A49" s="198" t="s">
        <v>305</v>
      </c>
      <c r="B49" s="34" t="s">
        <v>305</v>
      </c>
      <c r="C49" s="34" t="s">
        <v>344</v>
      </c>
      <c r="D49" s="34" t="s">
        <v>372</v>
      </c>
      <c r="E49" s="34" t="s">
        <v>415</v>
      </c>
      <c r="F49" s="34" t="s">
        <v>341</v>
      </c>
      <c r="G49" s="34" t="s">
        <v>416</v>
      </c>
      <c r="H49" s="34" t="s">
        <v>348</v>
      </c>
      <c r="I49" s="34" t="s">
        <v>349</v>
      </c>
      <c r="J49" s="34" t="s">
        <v>415</v>
      </c>
    </row>
    <row r="50" ht="30" customHeight="1" spans="1:10">
      <c r="A50" s="198" t="s">
        <v>305</v>
      </c>
      <c r="B50" s="34" t="s">
        <v>305</v>
      </c>
      <c r="C50" s="34" t="s">
        <v>350</v>
      </c>
      <c r="D50" s="34" t="s">
        <v>351</v>
      </c>
      <c r="E50" s="34" t="s">
        <v>417</v>
      </c>
      <c r="F50" s="34" t="s">
        <v>341</v>
      </c>
      <c r="G50" s="34" t="s">
        <v>347</v>
      </c>
      <c r="H50" s="34" t="s">
        <v>348</v>
      </c>
      <c r="I50" s="34" t="s">
        <v>349</v>
      </c>
      <c r="J50" s="34" t="s">
        <v>417</v>
      </c>
    </row>
    <row r="51" ht="30" customHeight="1" spans="1:10">
      <c r="A51" s="198" t="s">
        <v>314</v>
      </c>
      <c r="B51" s="34" t="s">
        <v>418</v>
      </c>
      <c r="C51" s="34" t="s">
        <v>332</v>
      </c>
      <c r="D51" s="34" t="s">
        <v>360</v>
      </c>
      <c r="E51" s="34" t="s">
        <v>419</v>
      </c>
      <c r="F51" s="34" t="s">
        <v>341</v>
      </c>
      <c r="G51" s="34" t="s">
        <v>347</v>
      </c>
      <c r="H51" s="34" t="s">
        <v>348</v>
      </c>
      <c r="I51" s="34" t="s">
        <v>349</v>
      </c>
      <c r="J51" s="34" t="s">
        <v>419</v>
      </c>
    </row>
    <row r="52" ht="30" customHeight="1" spans="1:10">
      <c r="A52" s="198" t="s">
        <v>314</v>
      </c>
      <c r="B52" s="34" t="s">
        <v>418</v>
      </c>
      <c r="C52" s="34" t="s">
        <v>344</v>
      </c>
      <c r="D52" s="34" t="s">
        <v>370</v>
      </c>
      <c r="E52" s="34" t="s">
        <v>420</v>
      </c>
      <c r="F52" s="34" t="s">
        <v>341</v>
      </c>
      <c r="G52" s="34" t="s">
        <v>347</v>
      </c>
      <c r="H52" s="34" t="s">
        <v>348</v>
      </c>
      <c r="I52" s="34" t="s">
        <v>349</v>
      </c>
      <c r="J52" s="34" t="s">
        <v>420</v>
      </c>
    </row>
    <row r="53" ht="30" customHeight="1" spans="1:10">
      <c r="A53" s="198" t="s">
        <v>314</v>
      </c>
      <c r="B53" s="34" t="s">
        <v>418</v>
      </c>
      <c r="C53" s="34" t="s">
        <v>344</v>
      </c>
      <c r="D53" s="34" t="s">
        <v>372</v>
      </c>
      <c r="E53" s="34" t="s">
        <v>415</v>
      </c>
      <c r="F53" s="34" t="s">
        <v>341</v>
      </c>
      <c r="G53" s="34" t="s">
        <v>353</v>
      </c>
      <c r="H53" s="34" t="s">
        <v>348</v>
      </c>
      <c r="I53" s="34" t="s">
        <v>349</v>
      </c>
      <c r="J53" s="34" t="s">
        <v>415</v>
      </c>
    </row>
    <row r="54" ht="30" customHeight="1" spans="1:10">
      <c r="A54" s="198" t="s">
        <v>314</v>
      </c>
      <c r="B54" s="34" t="s">
        <v>418</v>
      </c>
      <c r="C54" s="34" t="s">
        <v>350</v>
      </c>
      <c r="D54" s="34" t="s">
        <v>351</v>
      </c>
      <c r="E54" s="34" t="s">
        <v>421</v>
      </c>
      <c r="F54" s="34" t="s">
        <v>341</v>
      </c>
      <c r="G54" s="34" t="s">
        <v>347</v>
      </c>
      <c r="H54" s="34" t="s">
        <v>348</v>
      </c>
      <c r="I54" s="34" t="s">
        <v>349</v>
      </c>
      <c r="J54" s="34" t="s">
        <v>421</v>
      </c>
    </row>
    <row r="55" ht="30" customHeight="1" spans="1:10">
      <c r="A55" s="198" t="s">
        <v>311</v>
      </c>
      <c r="B55" s="34" t="s">
        <v>422</v>
      </c>
      <c r="C55" s="34" t="s">
        <v>332</v>
      </c>
      <c r="D55" s="34" t="s">
        <v>333</v>
      </c>
      <c r="E55" s="34" t="s">
        <v>423</v>
      </c>
      <c r="F55" s="34" t="s">
        <v>335</v>
      </c>
      <c r="G55" s="34" t="s">
        <v>83</v>
      </c>
      <c r="H55" s="34" t="s">
        <v>394</v>
      </c>
      <c r="I55" s="34" t="s">
        <v>338</v>
      </c>
      <c r="J55" s="34" t="s">
        <v>423</v>
      </c>
    </row>
    <row r="56" ht="30" customHeight="1" spans="1:10">
      <c r="A56" s="198" t="s">
        <v>311</v>
      </c>
      <c r="B56" s="34" t="s">
        <v>422</v>
      </c>
      <c r="C56" s="34" t="s">
        <v>332</v>
      </c>
      <c r="D56" s="34" t="s">
        <v>360</v>
      </c>
      <c r="E56" s="34" t="s">
        <v>424</v>
      </c>
      <c r="F56" s="34" t="s">
        <v>356</v>
      </c>
      <c r="G56" s="34" t="s">
        <v>377</v>
      </c>
      <c r="H56" s="34" t="s">
        <v>348</v>
      </c>
      <c r="I56" s="34" t="s">
        <v>349</v>
      </c>
      <c r="J56" s="34" t="s">
        <v>424</v>
      </c>
    </row>
    <row r="57" ht="30" customHeight="1" spans="1:10">
      <c r="A57" s="198" t="s">
        <v>311</v>
      </c>
      <c r="B57" s="34" t="s">
        <v>422</v>
      </c>
      <c r="C57" s="34" t="s">
        <v>332</v>
      </c>
      <c r="D57" s="34" t="s">
        <v>339</v>
      </c>
      <c r="E57" s="34" t="s">
        <v>425</v>
      </c>
      <c r="F57" s="34" t="s">
        <v>356</v>
      </c>
      <c r="G57" s="34" t="s">
        <v>426</v>
      </c>
      <c r="H57" s="34" t="s">
        <v>427</v>
      </c>
      <c r="I57" s="34" t="s">
        <v>338</v>
      </c>
      <c r="J57" s="34" t="s">
        <v>425</v>
      </c>
    </row>
    <row r="58" ht="30" customHeight="1" spans="1:10">
      <c r="A58" s="198" t="s">
        <v>311</v>
      </c>
      <c r="B58" s="34" t="s">
        <v>422</v>
      </c>
      <c r="C58" s="34" t="s">
        <v>344</v>
      </c>
      <c r="D58" s="34" t="s">
        <v>345</v>
      </c>
      <c r="E58" s="34" t="s">
        <v>428</v>
      </c>
      <c r="F58" s="34" t="s">
        <v>341</v>
      </c>
      <c r="G58" s="34" t="s">
        <v>353</v>
      </c>
      <c r="H58" s="34" t="s">
        <v>348</v>
      </c>
      <c r="I58" s="34" t="s">
        <v>349</v>
      </c>
      <c r="J58" s="34" t="s">
        <v>428</v>
      </c>
    </row>
    <row r="59" ht="30" customHeight="1" spans="1:10">
      <c r="A59" s="198" t="s">
        <v>311</v>
      </c>
      <c r="B59" s="34" t="s">
        <v>422</v>
      </c>
      <c r="C59" s="34" t="s">
        <v>344</v>
      </c>
      <c r="D59" s="34" t="s">
        <v>370</v>
      </c>
      <c r="E59" s="34" t="s">
        <v>429</v>
      </c>
      <c r="F59" s="34" t="s">
        <v>341</v>
      </c>
      <c r="G59" s="34" t="s">
        <v>353</v>
      </c>
      <c r="H59" s="34" t="s">
        <v>348</v>
      </c>
      <c r="I59" s="34" t="s">
        <v>349</v>
      </c>
      <c r="J59" s="34" t="s">
        <v>429</v>
      </c>
    </row>
    <row r="60" ht="30" customHeight="1" spans="1:10">
      <c r="A60" s="198" t="s">
        <v>311</v>
      </c>
      <c r="B60" s="34" t="s">
        <v>422</v>
      </c>
      <c r="C60" s="34" t="s">
        <v>344</v>
      </c>
      <c r="D60" s="34" t="s">
        <v>372</v>
      </c>
      <c r="E60" s="34" t="s">
        <v>430</v>
      </c>
      <c r="F60" s="34" t="s">
        <v>341</v>
      </c>
      <c r="G60" s="34" t="s">
        <v>353</v>
      </c>
      <c r="H60" s="34" t="s">
        <v>348</v>
      </c>
      <c r="I60" s="34" t="s">
        <v>349</v>
      </c>
      <c r="J60" s="34" t="s">
        <v>430</v>
      </c>
    </row>
    <row r="61" ht="30" customHeight="1" spans="1:10">
      <c r="A61" s="198" t="s">
        <v>311</v>
      </c>
      <c r="B61" s="34" t="s">
        <v>422</v>
      </c>
      <c r="C61" s="34" t="s">
        <v>350</v>
      </c>
      <c r="D61" s="34" t="s">
        <v>351</v>
      </c>
      <c r="E61" s="34" t="s">
        <v>431</v>
      </c>
      <c r="F61" s="34" t="s">
        <v>341</v>
      </c>
      <c r="G61" s="34" t="s">
        <v>353</v>
      </c>
      <c r="H61" s="34" t="s">
        <v>348</v>
      </c>
      <c r="I61" s="34" t="s">
        <v>349</v>
      </c>
      <c r="J61" s="34" t="s">
        <v>431</v>
      </c>
    </row>
    <row r="62" ht="30" customHeight="1" spans="1:10">
      <c r="A62" s="198" t="s">
        <v>307</v>
      </c>
      <c r="B62" s="34" t="s">
        <v>432</v>
      </c>
      <c r="C62" s="34" t="s">
        <v>332</v>
      </c>
      <c r="D62" s="34" t="s">
        <v>333</v>
      </c>
      <c r="E62" s="34" t="s">
        <v>433</v>
      </c>
      <c r="F62" s="34" t="s">
        <v>341</v>
      </c>
      <c r="G62" s="34" t="s">
        <v>347</v>
      </c>
      <c r="H62" s="34" t="s">
        <v>348</v>
      </c>
      <c r="I62" s="34" t="s">
        <v>349</v>
      </c>
      <c r="J62" s="34" t="s">
        <v>434</v>
      </c>
    </row>
    <row r="63" ht="30" customHeight="1" spans="1:10">
      <c r="A63" s="198" t="s">
        <v>307</v>
      </c>
      <c r="B63" s="34" t="s">
        <v>432</v>
      </c>
      <c r="C63" s="34" t="s">
        <v>332</v>
      </c>
      <c r="D63" s="34" t="s">
        <v>360</v>
      </c>
      <c r="E63" s="34" t="s">
        <v>435</v>
      </c>
      <c r="F63" s="34" t="s">
        <v>356</v>
      </c>
      <c r="G63" s="34" t="s">
        <v>347</v>
      </c>
      <c r="H63" s="34" t="s">
        <v>348</v>
      </c>
      <c r="I63" s="34" t="s">
        <v>349</v>
      </c>
      <c r="J63" s="34" t="s">
        <v>434</v>
      </c>
    </row>
    <row r="64" ht="30" customHeight="1" spans="1:10">
      <c r="A64" s="198" t="s">
        <v>307</v>
      </c>
      <c r="B64" s="34" t="s">
        <v>432</v>
      </c>
      <c r="C64" s="34" t="s">
        <v>332</v>
      </c>
      <c r="D64" s="34" t="s">
        <v>360</v>
      </c>
      <c r="E64" s="34" t="s">
        <v>436</v>
      </c>
      <c r="F64" s="34" t="s">
        <v>356</v>
      </c>
      <c r="G64" s="34" t="s">
        <v>410</v>
      </c>
      <c r="H64" s="34" t="s">
        <v>348</v>
      </c>
      <c r="I64" s="34" t="s">
        <v>349</v>
      </c>
      <c r="J64" s="34" t="s">
        <v>436</v>
      </c>
    </row>
    <row r="65" ht="30" customHeight="1" spans="1:10">
      <c r="A65" s="198" t="s">
        <v>307</v>
      </c>
      <c r="B65" s="34" t="s">
        <v>432</v>
      </c>
      <c r="C65" s="34" t="s">
        <v>332</v>
      </c>
      <c r="D65" s="34" t="s">
        <v>339</v>
      </c>
      <c r="E65" s="34" t="s">
        <v>437</v>
      </c>
      <c r="F65" s="34" t="s">
        <v>335</v>
      </c>
      <c r="G65" s="34" t="s">
        <v>342</v>
      </c>
      <c r="H65" s="34" t="s">
        <v>343</v>
      </c>
      <c r="I65" s="34" t="s">
        <v>338</v>
      </c>
      <c r="J65" s="34" t="s">
        <v>438</v>
      </c>
    </row>
    <row r="66" ht="30" customHeight="1" spans="1:10">
      <c r="A66" s="198" t="s">
        <v>307</v>
      </c>
      <c r="B66" s="34" t="s">
        <v>432</v>
      </c>
      <c r="C66" s="34" t="s">
        <v>344</v>
      </c>
      <c r="D66" s="34" t="s">
        <v>366</v>
      </c>
      <c r="E66" s="34" t="s">
        <v>439</v>
      </c>
      <c r="F66" s="34" t="s">
        <v>356</v>
      </c>
      <c r="G66" s="34" t="s">
        <v>416</v>
      </c>
      <c r="H66" s="34" t="s">
        <v>348</v>
      </c>
      <c r="I66" s="34" t="s">
        <v>349</v>
      </c>
      <c r="J66" s="34" t="s">
        <v>440</v>
      </c>
    </row>
    <row r="67" ht="30" customHeight="1" spans="1:10">
      <c r="A67" s="198" t="s">
        <v>307</v>
      </c>
      <c r="B67" s="34" t="s">
        <v>432</v>
      </c>
      <c r="C67" s="34" t="s">
        <v>344</v>
      </c>
      <c r="D67" s="34" t="s">
        <v>370</v>
      </c>
      <c r="E67" s="34" t="s">
        <v>441</v>
      </c>
      <c r="F67" s="34" t="s">
        <v>356</v>
      </c>
      <c r="G67" s="34" t="s">
        <v>347</v>
      </c>
      <c r="H67" s="34" t="s">
        <v>348</v>
      </c>
      <c r="I67" s="34" t="s">
        <v>349</v>
      </c>
      <c r="J67" s="34" t="s">
        <v>442</v>
      </c>
    </row>
    <row r="68" ht="30" customHeight="1" spans="1:10">
      <c r="A68" s="198" t="s">
        <v>307</v>
      </c>
      <c r="B68" s="34" t="s">
        <v>432</v>
      </c>
      <c r="C68" s="34" t="s">
        <v>350</v>
      </c>
      <c r="D68" s="34" t="s">
        <v>351</v>
      </c>
      <c r="E68" s="34" t="s">
        <v>443</v>
      </c>
      <c r="F68" s="34" t="s">
        <v>356</v>
      </c>
      <c r="G68" s="34" t="s">
        <v>353</v>
      </c>
      <c r="H68" s="34" t="s">
        <v>348</v>
      </c>
      <c r="I68" s="34" t="s">
        <v>349</v>
      </c>
      <c r="J68" s="34" t="s">
        <v>444</v>
      </c>
    </row>
    <row r="69" ht="30" customHeight="1" spans="1:10">
      <c r="A69" s="198" t="s">
        <v>318</v>
      </c>
      <c r="B69" s="34" t="s">
        <v>445</v>
      </c>
      <c r="C69" s="34" t="s">
        <v>332</v>
      </c>
      <c r="D69" s="34" t="s">
        <v>333</v>
      </c>
      <c r="E69" s="34" t="s">
        <v>446</v>
      </c>
      <c r="F69" s="34" t="s">
        <v>341</v>
      </c>
      <c r="G69" s="34" t="s">
        <v>447</v>
      </c>
      <c r="H69" s="34" t="s">
        <v>448</v>
      </c>
      <c r="I69" s="34" t="s">
        <v>338</v>
      </c>
      <c r="J69" s="34" t="s">
        <v>449</v>
      </c>
    </row>
    <row r="70" ht="30" customHeight="1" spans="1:10">
      <c r="A70" s="198" t="s">
        <v>318</v>
      </c>
      <c r="B70" s="34" t="s">
        <v>445</v>
      </c>
      <c r="C70" s="34" t="s">
        <v>332</v>
      </c>
      <c r="D70" s="34" t="s">
        <v>360</v>
      </c>
      <c r="E70" s="34" t="s">
        <v>450</v>
      </c>
      <c r="F70" s="34" t="s">
        <v>341</v>
      </c>
      <c r="G70" s="34" t="s">
        <v>451</v>
      </c>
      <c r="H70" s="34" t="s">
        <v>448</v>
      </c>
      <c r="I70" s="34" t="s">
        <v>338</v>
      </c>
      <c r="J70" s="34" t="s">
        <v>452</v>
      </c>
    </row>
    <row r="71" ht="30" customHeight="1" spans="1:10">
      <c r="A71" s="198" t="s">
        <v>318</v>
      </c>
      <c r="B71" s="34" t="s">
        <v>445</v>
      </c>
      <c r="C71" s="34" t="s">
        <v>332</v>
      </c>
      <c r="D71" s="34" t="s">
        <v>339</v>
      </c>
      <c r="E71" s="34" t="s">
        <v>453</v>
      </c>
      <c r="F71" s="34" t="s">
        <v>356</v>
      </c>
      <c r="G71" s="34" t="s">
        <v>342</v>
      </c>
      <c r="H71" s="34" t="s">
        <v>343</v>
      </c>
      <c r="I71" s="34" t="s">
        <v>338</v>
      </c>
      <c r="J71" s="34" t="s">
        <v>454</v>
      </c>
    </row>
    <row r="72" ht="30" customHeight="1" spans="1:10">
      <c r="A72" s="198" t="s">
        <v>318</v>
      </c>
      <c r="B72" s="34" t="s">
        <v>445</v>
      </c>
      <c r="C72" s="34" t="s">
        <v>344</v>
      </c>
      <c r="D72" s="34" t="s">
        <v>345</v>
      </c>
      <c r="E72" s="34" t="s">
        <v>455</v>
      </c>
      <c r="F72" s="34" t="s">
        <v>341</v>
      </c>
      <c r="G72" s="34" t="s">
        <v>347</v>
      </c>
      <c r="H72" s="34" t="s">
        <v>348</v>
      </c>
      <c r="I72" s="34" t="s">
        <v>349</v>
      </c>
      <c r="J72" s="34" t="s">
        <v>456</v>
      </c>
    </row>
    <row r="73" ht="30" customHeight="1" spans="1:10">
      <c r="A73" s="198" t="s">
        <v>318</v>
      </c>
      <c r="B73" s="34" t="s">
        <v>445</v>
      </c>
      <c r="C73" s="34" t="s">
        <v>344</v>
      </c>
      <c r="D73" s="34" t="s">
        <v>370</v>
      </c>
      <c r="E73" s="34" t="s">
        <v>457</v>
      </c>
      <c r="F73" s="34" t="s">
        <v>341</v>
      </c>
      <c r="G73" s="34" t="s">
        <v>347</v>
      </c>
      <c r="H73" s="34" t="s">
        <v>348</v>
      </c>
      <c r="I73" s="34" t="s">
        <v>349</v>
      </c>
      <c r="J73" s="34" t="s">
        <v>458</v>
      </c>
    </row>
    <row r="74" ht="30" customHeight="1" spans="1:10">
      <c r="A74" s="198" t="s">
        <v>318</v>
      </c>
      <c r="B74" s="34" t="s">
        <v>445</v>
      </c>
      <c r="C74" s="34" t="s">
        <v>344</v>
      </c>
      <c r="D74" s="34" t="s">
        <v>372</v>
      </c>
      <c r="E74" s="34" t="s">
        <v>459</v>
      </c>
      <c r="F74" s="34" t="s">
        <v>341</v>
      </c>
      <c r="G74" s="34" t="s">
        <v>347</v>
      </c>
      <c r="H74" s="34" t="s">
        <v>348</v>
      </c>
      <c r="I74" s="34" t="s">
        <v>349</v>
      </c>
      <c r="J74" s="34" t="s">
        <v>460</v>
      </c>
    </row>
    <row r="75" ht="30" customHeight="1" spans="1:10">
      <c r="A75" s="198" t="s">
        <v>318</v>
      </c>
      <c r="B75" s="34" t="s">
        <v>445</v>
      </c>
      <c r="C75" s="34" t="s">
        <v>350</v>
      </c>
      <c r="D75" s="34" t="s">
        <v>351</v>
      </c>
      <c r="E75" s="34" t="s">
        <v>391</v>
      </c>
      <c r="F75" s="34" t="s">
        <v>341</v>
      </c>
      <c r="G75" s="34" t="s">
        <v>347</v>
      </c>
      <c r="H75" s="34" t="s">
        <v>348</v>
      </c>
      <c r="I75" s="34" t="s">
        <v>349</v>
      </c>
      <c r="J75" s="34" t="s">
        <v>461</v>
      </c>
    </row>
    <row r="76" ht="30" customHeight="1" spans="1:10">
      <c r="A76" s="198" t="s">
        <v>316</v>
      </c>
      <c r="B76" s="34" t="s">
        <v>316</v>
      </c>
      <c r="C76" s="34" t="s">
        <v>332</v>
      </c>
      <c r="D76" s="34" t="s">
        <v>360</v>
      </c>
      <c r="E76" s="34" t="s">
        <v>378</v>
      </c>
      <c r="F76" s="34" t="s">
        <v>341</v>
      </c>
      <c r="G76" s="34" t="s">
        <v>347</v>
      </c>
      <c r="H76" s="34" t="s">
        <v>348</v>
      </c>
      <c r="I76" s="34" t="s">
        <v>349</v>
      </c>
      <c r="J76" s="34" t="s">
        <v>378</v>
      </c>
    </row>
    <row r="77" ht="30" customHeight="1" spans="1:10">
      <c r="A77" s="198" t="s">
        <v>316</v>
      </c>
      <c r="B77" s="34" t="s">
        <v>316</v>
      </c>
      <c r="C77" s="34" t="s">
        <v>344</v>
      </c>
      <c r="D77" s="34" t="s">
        <v>370</v>
      </c>
      <c r="E77" s="34" t="s">
        <v>462</v>
      </c>
      <c r="F77" s="34" t="s">
        <v>341</v>
      </c>
      <c r="G77" s="34" t="s">
        <v>353</v>
      </c>
      <c r="H77" s="34" t="s">
        <v>348</v>
      </c>
      <c r="I77" s="34" t="s">
        <v>349</v>
      </c>
      <c r="J77" s="34" t="s">
        <v>462</v>
      </c>
    </row>
    <row r="78" ht="30" customHeight="1" spans="1:10">
      <c r="A78" s="198" t="s">
        <v>316</v>
      </c>
      <c r="B78" s="34" t="s">
        <v>316</v>
      </c>
      <c r="C78" s="34" t="s">
        <v>344</v>
      </c>
      <c r="D78" s="34" t="s">
        <v>372</v>
      </c>
      <c r="E78" s="34" t="s">
        <v>415</v>
      </c>
      <c r="F78" s="34" t="s">
        <v>341</v>
      </c>
      <c r="G78" s="34" t="s">
        <v>416</v>
      </c>
      <c r="H78" s="34" t="s">
        <v>348</v>
      </c>
      <c r="I78" s="34" t="s">
        <v>349</v>
      </c>
      <c r="J78" s="34" t="s">
        <v>415</v>
      </c>
    </row>
    <row r="79" ht="30" customHeight="1" spans="1:10">
      <c r="A79" s="198" t="s">
        <v>316</v>
      </c>
      <c r="B79" s="34" t="s">
        <v>316</v>
      </c>
      <c r="C79" s="34" t="s">
        <v>350</v>
      </c>
      <c r="D79" s="34" t="s">
        <v>351</v>
      </c>
      <c r="E79" s="34" t="s">
        <v>421</v>
      </c>
      <c r="F79" s="34" t="s">
        <v>341</v>
      </c>
      <c r="G79" s="34" t="s">
        <v>353</v>
      </c>
      <c r="H79" s="34" t="s">
        <v>348</v>
      </c>
      <c r="I79" s="34" t="s">
        <v>349</v>
      </c>
      <c r="J79" s="34" t="s">
        <v>421</v>
      </c>
    </row>
  </sheetData>
  <mergeCells count="26">
    <mergeCell ref="A2:J2"/>
    <mergeCell ref="A3:H3"/>
    <mergeCell ref="A8:A11"/>
    <mergeCell ref="A12:A19"/>
    <mergeCell ref="A20:A24"/>
    <mergeCell ref="A25:A32"/>
    <mergeCell ref="A33:A37"/>
    <mergeCell ref="A38:A46"/>
    <mergeCell ref="A47:A50"/>
    <mergeCell ref="A51:A54"/>
    <mergeCell ref="A55:A61"/>
    <mergeCell ref="A62:A68"/>
    <mergeCell ref="A69:A75"/>
    <mergeCell ref="A76:A79"/>
    <mergeCell ref="B8:B11"/>
    <mergeCell ref="B12:B19"/>
    <mergeCell ref="B20:B24"/>
    <mergeCell ref="B25:B32"/>
    <mergeCell ref="B33:B37"/>
    <mergeCell ref="B38:B46"/>
    <mergeCell ref="B47:B50"/>
    <mergeCell ref="B51:B54"/>
    <mergeCell ref="B55:B61"/>
    <mergeCell ref="B62:B68"/>
    <mergeCell ref="B69:B75"/>
    <mergeCell ref="B76:B79"/>
  </mergeCells>
  <printOptions horizontalCentered="1"/>
  <pageMargins left="0" right="0" top="1" bottom="1" header="0.5" footer="0.5"/>
  <pageSetup paperSize="9" scale="6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 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2026-03-18T10:25:00Z</dcterms:created>
  <dcterms:modified xsi:type="dcterms:W3CDTF">2026-03-31T05:34:53Z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C3FC3B88E70740CAB0488650CBBC8917_13</vt:lpwstr>
  </property>
  <property fmtid="{D5CDD505-2E9C-101B-9397-08002B2CF9AE}" pid="4" name="CalculationRule">
    <vt:i4>0</vt:i4>
  </property>
</Properties>
</file>