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3" activeTab="17"/>
  </bookViews>
  <sheets>
    <sheet name="部门财务收支预算总表01-1" sheetId="1" r:id="rId1"/>
    <sheet name="部门收入预算表01-2" sheetId="2" r:id="rId2"/>
    <sheet name="部门支出预算表01-3" sheetId="3" r:id="rId3"/>
    <sheet name="部门财政拨款收支预算总表02-1" sheetId="4" r:id="rId4"/>
    <sheet name="一般公共预算支出预算表02-2" sheetId="5" r:id="rId5"/>
    <sheet name="一般公共预算“三公”经费支出预算表03" sheetId="6" r:id="rId6"/>
    <sheet name="部门基本支出预算表04" sheetId="7" r:id="rId7"/>
    <sheet name="部门项目支出预算表05-1" sheetId="8" r:id="rId8"/>
    <sheet name="部门项目支出绩效目标表05-2" sheetId="9" r:id="rId9"/>
    <sheet name="部门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转移支付补助项目支出预算表11" sheetId="16" r:id="rId16"/>
    <sheet name="部门项目中期规划预算表12" sheetId="17" r:id="rId17"/>
    <sheet name="部门整体支出绩效目标表13" sheetId="18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  <definedName name="_xlnm.Print_Titles" localSheetId="17">部门整体支出绩效目标表13!$A:$A,部门整体支出绩效目标表13!$1:$1</definedName>
  </definedNames>
  <calcPr calcId="144525"/>
</workbook>
</file>

<file path=xl/sharedStrings.xml><?xml version="1.0" encoding="utf-8"?>
<sst xmlns="http://schemas.openxmlformats.org/spreadsheetml/2006/main" count="1047" uniqueCount="433">
  <si>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</si>
  <si>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</si>
  <si>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</si>
  <si>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</si>
  <si>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</si>
  <si>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</si>
  <si>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</si>
  <si>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</si>
  <si>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</si>
  <si>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</si>
  <si>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</si>
  <si>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</si>
  <si>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</si>
  <si>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</si>
  <si>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</si>
  <si>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</si>
  <si>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</si>
  <si>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</si>
  <si>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</si>
  <si>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</si>
  <si>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</si>
  <si>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</si>
  <si>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</si>
  <si>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</si>
  <si>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</si>
  <si>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</si>
  <si>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</si>
  <si>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</si>
  <si>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</si>
  <si>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</si>
  <si>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</si>
  <si>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</si>
  <si>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</si>
  <si>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</si>
  <si>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</si>
  <si>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</si>
  <si>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</si>
  <si>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</si>
  <si>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</si>
  <si>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</si>
  <si>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</si>
  <si>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</si>
  <si>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</si>
  <si>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</si>
  <si>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</si>
  <si>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</si>
  <si>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</si>
  <si>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</si>
  <si>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</si>
  <si>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</si>
  <si>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</si>
  <si>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</si>
  <si>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</si>
  <si>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</si>
  <si>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</si>
  <si>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</si>
  <si>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</si>
  <si>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</si>
  <si>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</si>
  <si>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</si>
  <si>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</si>
  <si>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</si>
  <si>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</si>
  <si>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</si>
  <si>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</si>
  <si>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</si>
  <si>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</si>
  <si>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</si>
  <si>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</si>
  <si>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192</t>
  </si>
  <si>
    <t>中国共产主义青年团昆明市晋宁区委员会</t>
  </si>
  <si>
    <t>192001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</si>
  <si>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</si>
  <si>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</si>
  <si>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</si>
  <si>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</si>
  <si>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</si>
  <si>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</si>
  <si>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</si>
  <si>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</si>
  <si>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</si>
  <si>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</si>
  <si>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</si>
  <si>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</si>
  <si>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</si>
  <si>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</si>
  <si>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</si>
  <si>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</si>
  <si>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</si>
  <si>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</si>
  <si>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</si>
  <si>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</si>
  <si>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</si>
  <si>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</si>
  <si>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</si>
  <si>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</si>
  <si>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</si>
  <si>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</si>
  <si>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</si>
  <si>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</si>
  <si>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20129</t>
  </si>
  <si>
    <t>群众团体事务</t>
  </si>
  <si>
    <t>2012901</t>
  </si>
  <si>
    <t>行政运行</t>
  </si>
  <si>
    <t>2012902</t>
  </si>
  <si>
    <t>一般行政管理事务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</si>
  <si>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</si>
  <si>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</si>
  <si>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</si>
  <si>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</si>
  <si>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</si>
  <si>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</si>
  <si>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</si>
  <si>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</si>
  <si>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</si>
  <si>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</si>
  <si>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</si>
  <si>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</si>
  <si>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</si>
  <si>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</si>
  <si>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</si>
  <si>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</si>
  <si>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</si>
  <si>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</si>
  <si>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</si>
  <si>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</si>
  <si>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</si>
  <si>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</si>
  <si>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</si>
  <si>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</si>
  <si>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</si>
  <si>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</si>
  <si>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</si>
  <si>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</si>
  <si>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</si>
  <si>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</si>
  <si>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</si>
  <si>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</si>
  <si>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</si>
  <si>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</si>
  <si>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</si>
  <si>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</si>
  <si>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</si>
  <si>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</si>
  <si>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</si>
  <si>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</si>
  <si>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</si>
  <si>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</si>
  <si>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</si>
  <si>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</si>
  <si>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</si>
  <si>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</si>
  <si>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</si>
  <si>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</si>
  <si>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</si>
  <si>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</si>
  <si>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</si>
  <si>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</si>
  <si>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</si>
  <si>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</si>
  <si>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</si>
  <si>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</si>
  <si>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</si>
  <si>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</si>
  <si>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</si>
  <si>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</si>
  <si>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</si>
  <si>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</si>
  <si>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</si>
  <si>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</si>
  <si>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</si>
  <si>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</si>
  <si>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</si>
  <si>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</si>
  <si>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</si>
  <si>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</si>
  <si>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</si>
  <si>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</si>
  <si>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</si>
  <si>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</si>
  <si>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</si>
  <si>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</si>
  <si>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</si>
  <si>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</si>
  <si>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</si>
  <si>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</si>
  <si>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</si>
  <si>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政府性基金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</si>
  <si>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</si>
  <si>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</si>
  <si>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</si>
  <si>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</si>
  <si>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</si>
  <si>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</si>
  <si>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</si>
  <si>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</si>
  <si>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530122210000000002144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</si>
  <si>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</si>
  <si>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</si>
  <si>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</si>
  <si>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</si>
  <si>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</si>
  <si>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</si>
  <si>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</si>
  <si>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530122210000000002147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</si>
  <si>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</si>
  <si>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</si>
  <si>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</si>
  <si>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</si>
  <si>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</si>
  <si>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</si>
  <si>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</si>
  <si>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</si>
  <si>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</si>
  <si>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530122210000000002150</t>
  </si>
  <si>
    <t>30217</t>
  </si>
  <si>
    <t>530122210000000002151</t>
  </si>
  <si>
    <t>公务交通补贴</t>
  </si>
  <si>
    <t>30239</t>
  </si>
  <si>
    <t>其他交通费用</t>
  </si>
  <si>
    <t>530122210000000002152</t>
  </si>
  <si>
    <t>工会经费</t>
  </si>
  <si>
    <t>30228</t>
  </si>
  <si>
    <t>530122210000000002153</t>
  </si>
  <si>
    <t>一般公用经费</t>
  </si>
  <si>
    <t>30201</t>
  </si>
  <si>
    <t>办公费</t>
  </si>
  <si>
    <t>30211</t>
  </si>
  <si>
    <t>差旅费</t>
  </si>
  <si>
    <t>30299</t>
  </si>
  <si>
    <t>其他商品和服务支出</t>
  </si>
  <si>
    <t>530122210000000004194</t>
  </si>
  <si>
    <t>30113</t>
  </si>
  <si>
    <t>530122231100001247853</t>
  </si>
  <si>
    <t>离退休人员支出</t>
  </si>
  <si>
    <t>30305</t>
  </si>
  <si>
    <t>生活补助</t>
  </si>
  <si>
    <t>530122231100001505873</t>
  </si>
  <si>
    <t>行政人员绩效奖励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</si>
  <si>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</si>
  <si>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</si>
  <si>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</si>
  <si>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</si>
  <si>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</si>
  <si>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</si>
  <si>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</si>
  <si>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对个人和家庭的补助</t>
  </si>
  <si>
    <t>530122261100005096013</t>
  </si>
  <si>
    <t>2026年西部计划志愿者生活补助资金</t>
  </si>
  <si>
    <t>专项业务类</t>
  </si>
  <si>
    <t>530122261100004982187</t>
  </si>
  <si>
    <t>台式计算机采购专项经费</t>
  </si>
  <si>
    <t>31002</t>
  </si>
  <si>
    <t>办公设备购置</t>
  </si>
  <si>
    <t>事业发展类</t>
  </si>
  <si>
    <t>530122241100002642925</t>
  </si>
  <si>
    <t>（收支专户）市级法制示范基地及爱心助学经费</t>
  </si>
  <si>
    <t>530122241100002642935</t>
  </si>
  <si>
    <t>(收支专户)市级代表履职工作经费</t>
  </si>
  <si>
    <t>530122241100002642954</t>
  </si>
  <si>
    <t>（收支专户）区级未成年人司法项目工作经费</t>
  </si>
  <si>
    <t>530122241100002642960</t>
  </si>
  <si>
    <t>（收支专户）全国三下乡社会实践活动专项经费</t>
  </si>
  <si>
    <t>530122261100004984289</t>
  </si>
  <si>
    <t>共青团工作经费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</si>
  <si>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</si>
  <si>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</si>
  <si>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</si>
  <si>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</si>
  <si>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</si>
  <si>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</si>
  <si>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</si>
  <si>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</si>
  <si>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</si>
  <si>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</si>
  <si>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以关心、教育、培育青少年健康成长为目的，着力加强青少年思想道德建设，引导青少年树立和践行社会主义核心价值观，支持和帮助青少年成长成才。通过开展爱心助学活动，加大好对特殊群体的贫困慰问，为我区青少年健康成长做出了积极贡献。</t>
  </si>
  <si>
    <t>产出指标</t>
  </si>
  <si>
    <t>数量指标</t>
  </si>
  <si>
    <t>开展爱心助你上大学活动</t>
  </si>
  <si>
    <t>=</t>
  </si>
  <si>
    <t>场</t>
  </si>
  <si>
    <t>定性指标</t>
  </si>
  <si>
    <t>2025年开展爱心助你上大学活动不少于1场次</t>
  </si>
  <si>
    <t>开展困难中小学生资助活动</t>
  </si>
  <si>
    <t>定量指标</t>
  </si>
  <si>
    <t>开展困难中学补助活动</t>
  </si>
  <si>
    <t>效益指标</t>
  </si>
  <si>
    <t>社会效益</t>
  </si>
  <si>
    <t>困难学生补助人数</t>
  </si>
  <si>
    <t>&gt;=</t>
  </si>
  <si>
    <t>100</t>
  </si>
  <si>
    <t>人</t>
  </si>
  <si>
    <t>发放困难学生人数</t>
  </si>
  <si>
    <t>满意度指标</t>
  </si>
  <si>
    <t>服务对象满意度</t>
  </si>
  <si>
    <t>社会对捐资助学活动的满意度</t>
  </si>
  <si>
    <t>95</t>
  </si>
  <si>
    <t>%</t>
  </si>
  <si>
    <t>持续开展大学生暑期三下乡社会实践活动</t>
  </si>
  <si>
    <t>时效指标</t>
  </si>
  <si>
    <t>活动年度</t>
  </si>
  <si>
    <t>2026</t>
  </si>
  <si>
    <t>年</t>
  </si>
  <si>
    <t>三下乡社会实践活动经费</t>
  </si>
  <si>
    <t>可持续影响</t>
  </si>
  <si>
    <t>大学生三下乡社会实践活动对晋宁发展的贡献度</t>
  </si>
  <si>
    <t>人民群众活动对象的满意度</t>
  </si>
  <si>
    <t>90</t>
  </si>
  <si>
    <t>强化青少年思想政治引领，广泛开展中国特色社会主义和中国梦宣传教育，培育和践行社会主义核心价值观，引导青少年增强中国特色社会主义道路自信、理论自信、制度自信、文化自信，做到学而信、学而用、学而行，坚定理想信念，扣好“人生第一粒扣子”。加强党史、国史、社会主义发展史学习教育，加强爱国主义教育、形势政策教育、国防教育和民族团结教育，弘扬中华优秀传统文化，注重家庭、家教、家风，倡导忠诚、责任、亲情、学习、公益的理念。加强和改进未成年人思想道德建设，引导少年儿童从小立志向、有梦想、爱学习、爱劳动、爱祖国，增强社会责任感、创新精神、实践能力。开展好团干部的培训教育，提升团干部的学习能力、实践能力和创新能力。普遍开展共青团、少先队活动课，广泛运用党徽团徽、党旗团旗等标识，强化仪式教育，深入开展“做好事做善事做志愿者”等主题实践活动，帮助青少年树立向上向善的价值追求，造就有理想、有道德、有文化、有纪律的接班人。</t>
  </si>
  <si>
    <t>2025年开展晋宁区服务团员青年活动</t>
  </si>
  <si>
    <t>坚持党建带团建，推动共青团工作不断发展</t>
  </si>
  <si>
    <t>推动共青团工作不断发展</t>
  </si>
  <si>
    <t>全区团员青年对共青团工作的满意度</t>
  </si>
  <si>
    <t>组织开展未成年人思想品德和法治教育活动不少于12次（场），公安机关、检察机关、人民法院依法通知项目办派工作人员参加触法未成年人首次讯问、后续讯问、社会调查、庭审活动；一年内参与办案机关对触法未成年人首次讯问、后续讯问及庭审活动，达到被通知(邀请)数100%，派人对触法未成年人进行社会调查达到受委托数100%，写出符合要求的调查报告，认真分析研究触法未成年人案情和社会背景等情况，提出是否从司法程序和实体法律处罚中分流的建议；办案机关采纳数达到80%以上，对办案机关同意分流出来的触法未成年人，组织人员全部进行帮教、矫治，使其走上人生正轨，领导小组办公室按安排对有严重不良行为及社区矫正未成年人帮教10人以上；开展未司项目工作的登记表、报表、文书等资料及个人案卷完整，台帐清楚、准确，归类符合规定，档案管理规范，加大对专兼职工作人员进行业务培训。</t>
  </si>
  <si>
    <t>保护未成年人宣传活动场次</t>
  </si>
  <si>
    <t>区域内未成年人发案率逐年递减率</t>
  </si>
  <si>
    <t>未成年人发案率100%逐年递减率</t>
  </si>
  <si>
    <t>人民群众对未成年人司法工作满意率</t>
  </si>
  <si>
    <t>人市民对未成年人司法项目工作满意率</t>
  </si>
  <si>
    <t>2026年开展晋宁区服务团员青年活动</t>
  </si>
  <si>
    <t>解就业压力，引导和鼓励高校毕业生服务基层，使一大批优秀志愿者通过西部计划扎根西部，扎根基层，扎根民族地区和艰苦地区，助力脱贫攻坚，为促进晋宁经济社会发展做出积极贡献，发挥党、团志愿者的模范带头作用。</t>
  </si>
  <si>
    <t>延期和新招募志愿者数量</t>
  </si>
  <si>
    <t>18</t>
  </si>
  <si>
    <t>西部计划志愿者服务期满后离岗后继续在云南工作及就业发生率</t>
  </si>
  <si>
    <t>80</t>
  </si>
  <si>
    <t>服务单位对西部计划志愿者的满意度</t>
  </si>
  <si>
    <t>建立团代表走访、联系团员青年制度，通过集体见面、日常走访等形式，增强团代表对普通团员青年的联系和服务，提高履职能力和水平。</t>
  </si>
  <si>
    <t>经费保障</t>
  </si>
  <si>
    <t>20927.51</t>
  </si>
  <si>
    <t>元</t>
  </si>
  <si>
    <t>晋宁区市级团代表16名</t>
  </si>
  <si>
    <t>切实增强团代表对普通团员青年的联系和服务，提高履职能力和水平</t>
  </si>
  <si>
    <t>增强团代表对普通团员青年的联系和服务，提高履职能力和水平</t>
  </si>
  <si>
    <t>团员青年对团代表的满意率</t>
  </si>
  <si>
    <t>98</t>
  </si>
  <si>
    <t>预算06表</t>
  </si>
  <si>
    <t>政府性基金预算支出预算表</t>
  </si>
  <si>
    <t>单位名称：昆明市发展和改革委员会</t>
  </si>
  <si>
    <t>政府性基金预算支出</t>
  </si>
  <si>
    <t>备注：我单位无政府性基金预算支出预算相关内容，该表以空表进行公开。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</si>
  <si>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</si>
  <si>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</si>
  <si>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</si>
  <si>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</si>
  <si>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</si>
  <si>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</si>
  <si>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</si>
  <si>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国有资本经营收益</t>
  </si>
  <si>
    <t>财政专户管理的收入</t>
  </si>
  <si>
    <t>单位自筹</t>
  </si>
  <si>
    <t>备注：1、当面向中小企业预留资金大于合计时，面向中小企业预留资金为三年预计数。
2、我单位无政府采购预算相关内容，该表以空表进行公开。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</si>
  <si>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</si>
  <si>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</si>
  <si>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</si>
  <si>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</si>
  <si>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</si>
  <si>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</si>
  <si>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</si>
  <si>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备注：我单位无政府购买服务预算相关内容，该表以空表进行公开。</t>
  </si>
  <si>
    <t>预算09-1表</t>
  </si>
  <si>
    <t>单位名称（项目）</t>
  </si>
  <si>
    <t>地区</t>
  </si>
  <si>
    <t>磨憨经济合作区</t>
  </si>
  <si>
    <t>备注：我单位无对下转移支付预算，该表以空表进行公开。</t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</si>
  <si>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</si>
  <si>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</si>
  <si>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</si>
  <si>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</si>
  <si>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</si>
  <si>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</si>
  <si>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</si>
  <si>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</si>
  <si>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</si>
  <si>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备注：我单位无新增资产配置预算，该表以空表进行公开。</t>
  </si>
  <si>
    <t>预算11表</t>
  </si>
  <si>
    <t>上级补助</t>
  </si>
  <si>
    <t>备注：我单位无上级转移支付补助项目支出预算，该表以空表进行公开。</t>
  </si>
  <si>
    <t>预算12表</t>
  </si>
  <si>
    <t>项目级次</t>
  </si>
  <si>
    <t>114 对个人和家庭的补助</t>
  </si>
  <si>
    <t>本级</t>
  </si>
  <si>
    <t>311 专项业务类</t>
  </si>
  <si>
    <t>313 事业发展类</t>
  </si>
  <si>
    <t/>
  </si>
  <si>
    <t>预算13表</t>
  </si>
  <si>
    <t>部门名称</t>
  </si>
  <si>
    <t>一、部门整体目标</t>
  </si>
  <si>
    <t>内容</t>
  </si>
  <si>
    <t>说明</t>
  </si>
  <si>
    <t>部门总体目标</t>
  </si>
  <si>
    <t>部门职责</t>
  </si>
  <si>
    <t>中国共产主义青年团是中国共产党领导的先进青年的群团组织，是广大青年在实践中学习中国特色社会主义和共产主义的学校，是党的助手和后备军，是党+联系青年的桥梁和纽带，是国家政权的重要社会支柱。一是根据区委的中心工作及团市委有关指示精神，制定全区共青团工作任务计划，负责指导、检查、督促全区各级团组织工作，交流工作情况，总结推广先进经验，树立先进典型；二是负责全区团员青年的思想政治工作，把握团员青年的思想动态，坚持对青年团员的教育和引导，广泛开展党的基本路线教育、爱国主义、集体主义和社会主义思想教育；三是组织带领团员青年投身改革开放的实践，在社会主义两个文明建设中建功立业，带领、引导团员青年岗位建功、岗位成才，提高文化素质和道德素质；四是开展全区青年人才培养工作，抓好青年人才队伍建设；五是开展团的组织建设，负责建立健全区属各级团组织机构和领导班子，负责发展团员工作和推荐优秀青年入党工作；六是调查分析本区青少年思想动态和青少年工作开展情况，及时向区委、团市委报告并提出意见和建议；七是加强对区属团干部的培养和管理，关心团干部的成长，协助各级党组织对团干部的选拔、考核及培训；八是维护团员青年的合法权益，加强同人大、政协、政府的联系，利用各种渠道及时反映青少年的呼声和要求，运用法律手段维护青少年的合法权益；九是搞好青年统战工作，协调、指导区青联、青企协开展工作，并受区委的委托，领导全区少先队的工作；十是关心青少年全面成才，加强青少年文化工作，全面提高全区青少年综合素质；十一是完成好区委和上级业务部门交办的其他事项。</t>
  </si>
  <si>
    <t>根据三定方案归纳</t>
  </si>
  <si>
    <t>充分发挥群团组织桥梁纽带作用，最大程度凝聚广大人民群众的智慧和共促发展的强大合力，通过一系列活动，加强对共青团自身建设，提高共青团引导青年服务青年组织青年的能力，更好的发挥党的助手和后备军的职能。</t>
  </si>
  <si>
    <t>根据部门职责，中长期规划，各级党委，各级政府要求归纳</t>
  </si>
  <si>
    <t>部门年度目标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</si>
  <si>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</si>
  <si>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</si>
  <si>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</si>
  <si>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</si>
  <si>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</si>
  <si>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</si>
  <si>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</si>
  <si>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</si>
  <si>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</si>
  <si>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人员类、运转类公用经费</t>
  </si>
  <si>
    <t>用于保障机构正常运转的人员经费支出（机构人员的基本工资、津贴补贴、奖金、其他交通费、社会保险缴费等）和日常办公支出（办公费、差旅费、租赁费、公务接待费、委托业务费、福利费等）</t>
  </si>
  <si>
    <t>大学生志愿服务西部计划志愿者工作</t>
  </si>
  <si>
    <t>加强大学生志愿服务西部计划志愿者管理，抓好在岗服务志愿者的思想政治教育工作。</t>
  </si>
  <si>
    <t>国产电脑替代，需要采购7台，共计294000元，区级承担14000元</t>
  </si>
  <si>
    <t>按照区委和团市委各项工作部署，坚持围绕中心服务大局，党建带团建工作深入推进，落实为党聚才，增强服务力，推动党建带团建、团建促党建工作成效明显。</t>
  </si>
  <si>
    <t>关工委及未成年人司法项目工作</t>
  </si>
  <si>
    <t>开展维护涉法未成年人合法权益，教育保护未成年人健康成长，深化法治平安昆明建设，维护社会和谐稳定，健全未成年人司法项目工作经费保障机制等。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</si>
  <si>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</si>
  <si>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</si>
  <si>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</si>
  <si>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</si>
  <si>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</si>
  <si>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完成五四青年节等活动</t>
  </si>
  <si>
    <t>未完成扣10分</t>
  </si>
  <si>
    <t>完成五四青年节、六一儿童节等活动</t>
  </si>
  <si>
    <t>共青团工作要求</t>
  </si>
  <si>
    <t>质量指标</t>
  </si>
  <si>
    <t>开展活动实效</t>
  </si>
  <si>
    <t>活动实效</t>
  </si>
  <si>
    <t>帮助青少年成长成才</t>
  </si>
  <si>
    <t>帮助的青少年不断增多</t>
  </si>
  <si>
    <t>增加对贫困关青少年儿童的关心帮助得20分</t>
  </si>
  <si>
    <t>支持和帮助我区贫困青少年成长成才</t>
  </si>
  <si>
    <t>得到爱心帮助的青少年儿童满意度</t>
  </si>
  <si>
    <t>得到爱心帮助的青少年儿童高达95%得10分</t>
  </si>
  <si>
    <t>调查得到爱心帮助的青少年儿童</t>
  </si>
  <si>
    <t>通过回访及文件调查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</si>
</sst>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yyyy\-mm\-dd"/>
    <numFmt numFmtId="177" formatCode="yyyy\-mm\-dd\ hh:mm:ss"/>
    <numFmt numFmtId="178" formatCode="#,##0.00;\-#,##0.00;;@"/>
    <numFmt numFmtId="179" formatCode="#,##0;\-#,##0;;@"/>
    <numFmt numFmtId="180" formatCode="hh:mm:ss"/>
  </numFmts>
  <fonts count="39">
    <font>
      <sz val="11"/>
      <color theme="1"/>
      <name val="宋体"/>
      <charset val="134"/>
      <scheme val="minor"/>
    </font>
    <font>
      <b/>
      <sz val="24"/>
      <color rgb="FF000000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b/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sz val="12"/>
      <color rgb="FF000000"/>
      <name val="宋体"/>
      <charset val="134"/>
    </font>
    <font>
      <b/>
      <sz val="23"/>
      <color rgb="FF000000"/>
      <name val="宋体"/>
      <charset val="134"/>
    </font>
    <font>
      <sz val="10"/>
      <color rgb="FF000000"/>
      <name val="Arial"/>
      <charset val="134"/>
    </font>
    <font>
      <b/>
      <sz val="23.95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18"/>
      <color rgb="FF000000"/>
      <name val="宋体"/>
      <charset val="134"/>
    </font>
    <font>
      <sz val="9.75"/>
      <color rgb="FF000000"/>
      <name val="SimSun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BEEF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7">
    <xf numFmtId="0" fontId="0" fillId="0" borderId="0"/>
    <xf numFmtId="42" fontId="0" fillId="0" borderId="0" applyFont="0" applyFill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27" fillId="9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32" fillId="0" borderId="1">
      <alignment horizontal="right" vertical="center"/>
    </xf>
    <xf numFmtId="0" fontId="31" fillId="1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32" fillId="0" borderId="1">
      <alignment horizontal="right"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17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36" fillId="6" borderId="18" applyNumberFormat="0" applyAlignment="0" applyProtection="0">
      <alignment vertical="center"/>
    </xf>
    <xf numFmtId="0" fontId="28" fillId="10" borderId="19" applyNumberFormat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3" fillId="0" borderId="20" applyNumberFormat="0" applyFill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10" fontId="32" fillId="0" borderId="1">
      <alignment horizontal="right" vertical="center"/>
    </xf>
    <xf numFmtId="0" fontId="31" fillId="17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178" fontId="32" fillId="0" borderId="1">
      <alignment horizontal="right" vertical="center"/>
    </xf>
    <xf numFmtId="49" fontId="32" fillId="0" borderId="1">
      <alignment horizontal="left" vertical="center" wrapText="1"/>
    </xf>
    <xf numFmtId="178" fontId="32" fillId="0" borderId="1">
      <alignment horizontal="right" vertical="center"/>
    </xf>
    <xf numFmtId="180" fontId="32" fillId="0" borderId="1">
      <alignment horizontal="right" vertical="center"/>
    </xf>
    <xf numFmtId="179" fontId="32" fillId="0" borderId="1">
      <alignment horizontal="right" vertical="center"/>
    </xf>
  </cellStyleXfs>
  <cellXfs count="228">
    <xf numFmtId="0" fontId="0" fillId="0" borderId="0" xfId="0" applyFont="1" applyBorder="1"/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4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>
      <alignment horizontal="right" vertical="center"/>
    </xf>
    <xf numFmtId="0" fontId="6" fillId="0" borderId="1" xfId="0" applyFont="1" applyBorder="1"/>
    <xf numFmtId="49" fontId="7" fillId="0" borderId="1" xfId="53" applyNumberFormat="1" applyFont="1" applyBorder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49" fontId="8" fillId="0" borderId="1" xfId="0" applyNumberFormat="1" applyFont="1" applyBorder="1" applyAlignment="1">
      <alignment horizontal="center" vertical="center"/>
    </xf>
    <xf numFmtId="49" fontId="3" fillId="0" borderId="0" xfId="0" applyNumberFormat="1" applyFont="1" applyBorder="1"/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/>
    <xf numFmtId="0" fontId="2" fillId="0" borderId="0" xfId="0" applyFont="1" applyBorder="1" applyAlignment="1" applyProtection="1">
      <alignment horizontal="right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left" vertical="center"/>
      <protection locked="0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4" xfId="0" applyFont="1" applyBorder="1" applyAlignment="1" applyProtection="1">
      <alignment horizontal="left" vertical="center" wrapText="1"/>
      <protection locked="0"/>
    </xf>
    <xf numFmtId="0" fontId="6" fillId="2" borderId="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4" fontId="7" fillId="0" borderId="1" xfId="54" applyNumberFormat="1" applyFont="1" applyBorder="1">
      <alignment horizontal="right" vertical="center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1" fillId="2" borderId="0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Border="1"/>
    <xf numFmtId="0" fontId="2" fillId="2" borderId="0" xfId="0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right" vertical="center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3" fontId="2" fillId="2" borderId="1" xfId="0" applyNumberFormat="1" applyFont="1" applyFill="1" applyBorder="1" applyAlignment="1" applyProtection="1">
      <alignment horizontal="right" vertical="center"/>
      <protection locked="0"/>
    </xf>
    <xf numFmtId="4" fontId="2" fillId="0" borderId="1" xfId="0" applyNumberFormat="1" applyFont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right" vertical="center"/>
    </xf>
    <xf numFmtId="0" fontId="10" fillId="0" borderId="0" xfId="0" applyFont="1" applyBorder="1" applyAlignment="1">
      <alignment horizontal="right" vertical="center"/>
    </xf>
    <xf numFmtId="0" fontId="2" fillId="2" borderId="0" xfId="0" applyFont="1" applyFill="1" applyBorder="1" applyAlignment="1" applyProtection="1">
      <alignment horizontal="right" vertical="center" wrapText="1"/>
      <protection locked="0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wrapText="1"/>
    </xf>
    <xf numFmtId="0" fontId="3" fillId="0" borderId="0" xfId="0" applyFont="1" applyBorder="1" applyAlignment="1">
      <alignment horizontal="right" wrapText="1"/>
    </xf>
    <xf numFmtId="0" fontId="6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wrapText="1"/>
    </xf>
    <xf numFmtId="0" fontId="3" fillId="0" borderId="0" xfId="0" applyFont="1" applyBorder="1" applyProtection="1">
      <protection locked="0"/>
    </xf>
    <xf numFmtId="0" fontId="9" fillId="0" borderId="0" xfId="0" applyFont="1" applyBorder="1" applyAlignment="1">
      <alignment horizontal="center" vertical="center" wrapText="1"/>
    </xf>
    <xf numFmtId="0" fontId="6" fillId="0" borderId="0" xfId="0" applyFont="1" applyBorder="1" applyProtection="1"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1" xfId="0" applyFont="1" applyBorder="1" applyAlignment="1" applyProtection="1">
      <alignment horizontal="left" vertical="center"/>
      <protection locked="0"/>
    </xf>
    <xf numFmtId="0" fontId="2" fillId="0" borderId="1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>
      <alignment horizontal="left" vertical="center"/>
    </xf>
    <xf numFmtId="0" fontId="2" fillId="0" borderId="0" xfId="0" applyFont="1" applyBorder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>
      <alignment horizontal="center" vertical="center" wrapText="1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>
      <alignment horizontal="left" vertical="center"/>
    </xf>
    <xf numFmtId="0" fontId="2" fillId="0" borderId="0" xfId="0" applyFont="1" applyBorder="1" applyAlignment="1" applyProtection="1">
      <alignment horizontal="right" vertical="center" wrapText="1"/>
      <protection locked="0"/>
    </xf>
    <xf numFmtId="0" fontId="2" fillId="0" borderId="0" xfId="0" applyFont="1" applyBorder="1" applyAlignment="1" applyProtection="1">
      <alignment horizontal="right" wrapText="1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left" vertical="center"/>
    </xf>
    <xf numFmtId="179" fontId="7" fillId="0" borderId="1" xfId="56" applyNumberFormat="1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3" fontId="2" fillId="0" borderId="11" xfId="0" applyNumberFormat="1" applyFont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left" vertical="center"/>
    </xf>
    <xf numFmtId="178" fontId="7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right"/>
    </xf>
    <xf numFmtId="0" fontId="13" fillId="0" borderId="0" xfId="0" applyFont="1" applyBorder="1" applyAlignment="1" applyProtection="1">
      <alignment horizontal="right"/>
      <protection locked="0"/>
    </xf>
    <xf numFmtId="49" fontId="13" fillId="0" borderId="0" xfId="0" applyNumberFormat="1" applyFont="1" applyBorder="1" applyProtection="1">
      <protection locked="0"/>
    </xf>
    <xf numFmtId="0" fontId="3" fillId="0" borderId="0" xfId="0" applyFont="1" applyBorder="1" applyAlignment="1">
      <alignment horizontal="right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center" vertical="center"/>
    </xf>
    <xf numFmtId="0" fontId="6" fillId="0" borderId="5" xfId="0" applyFont="1" applyBorder="1" applyAlignment="1" applyProtection="1">
      <alignment horizontal="center" vertical="center"/>
      <protection locked="0"/>
    </xf>
    <xf numFmtId="49" fontId="6" fillId="0" borderId="5" xfId="0" applyNumberFormat="1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49" fontId="6" fillId="0" borderId="6" xfId="0" applyNumberFormat="1" applyFont="1" applyBorder="1" applyAlignment="1" applyProtection="1">
      <alignment horizontal="center" vertical="center" wrapText="1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178" fontId="7" fillId="0" borderId="5" xfId="0" applyNumberFormat="1" applyFont="1" applyBorder="1" applyAlignment="1">
      <alignment horizontal="right" vertical="center"/>
    </xf>
    <xf numFmtId="0" fontId="0" fillId="0" borderId="0" xfId="0" applyFont="1" applyBorder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2"/>
    </xf>
    <xf numFmtId="0" fontId="3" fillId="0" borderId="0" xfId="0" applyFont="1" applyBorder="1" applyAlignment="1">
      <alignment vertical="top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3" fillId="0" borderId="0" xfId="0" applyFont="1" applyBorder="1" applyAlignment="1" applyProtection="1">
      <alignment vertical="top"/>
      <protection locked="0"/>
    </xf>
    <xf numFmtId="49" fontId="3" fillId="0" borderId="0" xfId="0" applyNumberFormat="1" applyFont="1" applyBorder="1" applyProtection="1"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vertical="top" wrapText="1"/>
      <protection locked="0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0" fillId="2" borderId="0" xfId="0" applyFont="1" applyFill="1" applyBorder="1" applyAlignment="1">
      <alignment horizontal="left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vertical="top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 wrapText="1"/>
      <protection locked="0"/>
    </xf>
    <xf numFmtId="178" fontId="18" fillId="0" borderId="1" xfId="0" applyNumberFormat="1" applyFont="1" applyBorder="1" applyAlignment="1">
      <alignment horizontal="right" vertical="center"/>
    </xf>
    <xf numFmtId="0" fontId="16" fillId="2" borderId="5" xfId="0" applyFont="1" applyFill="1" applyBorder="1" applyAlignment="1">
      <alignment horizontal="center" vertical="center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left" vertical="center" wrapText="1" indent="1"/>
    </xf>
    <xf numFmtId="0" fontId="2" fillId="2" borderId="1" xfId="0" applyFont="1" applyFill="1" applyBorder="1" applyAlignment="1">
      <alignment horizontal="left" vertical="center" wrapText="1" indent="2"/>
    </xf>
    <xf numFmtId="0" fontId="2" fillId="2" borderId="2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vertical="top" wrapText="1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2" fillId="2" borderId="11" xfId="0" applyFont="1" applyFill="1" applyBorder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2" borderId="0" xfId="0" applyFont="1" applyFill="1" applyBorder="1" applyAlignment="1" quotePrefix="1">
      <alignment horizontal="right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DateTimeStyle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DateStyle" xfId="13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PercentStyle" xfId="35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6"/>
  <sheetViews>
    <sheetView showGridLines="0" showZeros="0" topLeftCell="A13" workbookViewId="0">
      <selection activeCell="A1" sqref="A1"/>
    </sheetView>
  </sheetViews>
  <sheetFormatPr defaultColWidth="8.575" defaultRowHeight="12.75" customHeight="1" outlineLevelCol="3"/>
  <cols>
    <col min="1" max="4" width="41" customWidth="1"/>
  </cols>
  <sheetData>
    <row r="1" ht="15" customHeight="1" spans="1:4">
      <c r="A1" s="82"/>
      <c r="B1" s="82"/>
      <c r="C1" s="82"/>
      <c r="D1" s="97" t="s">
        <v>0</v>
      </c>
    </row>
    <row r="2" ht="41.25" customHeight="1" spans="1:1">
      <c r="A2" s="77" t="str">
        <f>"2026"&amp;"年部门财务收支预算总表"</f>
        <v>2026年部门财务收支预算总表</v>
      </c>
    </row>
    <row r="3" ht="17.25" customHeight="1" spans="1:4">
      <c r="A3" s="80" t="str">
        <f>"单位名称："&amp;"中国共产主义青年团昆明市晋宁区委员会"</f>
        <v>单位名称：中国共产主义青年团昆明市晋宁区委员会</v>
      </c>
      <c r="B3" s="191"/>
      <c r="D3" s="172" t="s">
        <v>1</v>
      </c>
    </row>
    <row r="4" ht="23.25" customHeight="1" spans="1:4">
      <c r="A4" s="192" t="s">
        <v>2</v>
      </c>
      <c r="B4" s="193"/>
      <c r="C4" s="192" t="s">
        <v>3</v>
      </c>
      <c r="D4" s="193"/>
    </row>
    <row r="5" ht="24" customHeight="1" spans="1:4">
      <c r="A5" s="192" t="s">
        <v>4</v>
      </c>
      <c r="B5" s="192" t="s">
        <v>5</v>
      </c>
      <c r="C5" s="192" t="s">
        <v>6</v>
      </c>
      <c r="D5" s="192" t="s">
        <v>5</v>
      </c>
    </row>
    <row r="6" ht="17.25" customHeight="1" spans="1:4">
      <c r="A6" s="194" t="s">
        <v>7</v>
      </c>
      <c r="B6" s="110">
        <v>1389863.84</v>
      </c>
      <c r="C6" s="194" t="s">
        <v>8</v>
      </c>
      <c r="D6" s="110">
        <v>1142503.75</v>
      </c>
    </row>
    <row r="7" ht="17.25" customHeight="1" spans="1:4">
      <c r="A7" s="194" t="s">
        <v>9</v>
      </c>
      <c r="B7" s="110"/>
      <c r="C7" s="194" t="s">
        <v>10</v>
      </c>
      <c r="D7" s="110"/>
    </row>
    <row r="8" ht="17.25" customHeight="1" spans="1:4">
      <c r="A8" s="194" t="s">
        <v>11</v>
      </c>
      <c r="B8" s="110"/>
      <c r="C8" s="227" t="s">
        <v>12</v>
      </c>
      <c r="D8" s="110"/>
    </row>
    <row r="9" ht="17.25" customHeight="1" spans="1:4">
      <c r="A9" s="194" t="s">
        <v>13</v>
      </c>
      <c r="B9" s="110"/>
      <c r="C9" s="227" t="s">
        <v>14</v>
      </c>
      <c r="D9" s="110"/>
    </row>
    <row r="10" ht="17.25" customHeight="1" spans="1:4">
      <c r="A10" s="194" t="s">
        <v>15</v>
      </c>
      <c r="B10" s="110">
        <v>29019.15</v>
      </c>
      <c r="C10" s="227" t="s">
        <v>16</v>
      </c>
      <c r="D10" s="110"/>
    </row>
    <row r="11" ht="17.25" customHeight="1" spans="1:4">
      <c r="A11" s="194" t="s">
        <v>17</v>
      </c>
      <c r="B11" s="110"/>
      <c r="C11" s="227" t="s">
        <v>18</v>
      </c>
      <c r="D11" s="110"/>
    </row>
    <row r="12" ht="17.25" customHeight="1" spans="1:4">
      <c r="A12" s="194" t="s">
        <v>19</v>
      </c>
      <c r="B12" s="110"/>
      <c r="C12" s="68" t="s">
        <v>20</v>
      </c>
      <c r="D12" s="110"/>
    </row>
    <row r="13" ht="17.25" customHeight="1" spans="1:4">
      <c r="A13" s="194" t="s">
        <v>21</v>
      </c>
      <c r="B13" s="110"/>
      <c r="C13" s="68" t="s">
        <v>22</v>
      </c>
      <c r="D13" s="110">
        <v>102256.8</v>
      </c>
    </row>
    <row r="14" ht="17.25" customHeight="1" spans="1:4">
      <c r="A14" s="194" t="s">
        <v>23</v>
      </c>
      <c r="B14" s="110"/>
      <c r="C14" s="68" t="s">
        <v>24</v>
      </c>
      <c r="D14" s="110">
        <v>78136.84</v>
      </c>
    </row>
    <row r="15" ht="17.25" customHeight="1" spans="1:4">
      <c r="A15" s="194" t="s">
        <v>25</v>
      </c>
      <c r="B15" s="110">
        <v>29019.15</v>
      </c>
      <c r="C15" s="68" t="s">
        <v>26</v>
      </c>
      <c r="D15" s="110"/>
    </row>
    <row r="16" ht="17.25" customHeight="1" spans="1:4">
      <c r="A16" s="23"/>
      <c r="B16" s="110"/>
      <c r="C16" s="68" t="s">
        <v>27</v>
      </c>
      <c r="D16" s="110"/>
    </row>
    <row r="17" ht="17.25" customHeight="1" spans="1:4">
      <c r="A17" s="195"/>
      <c r="B17" s="110"/>
      <c r="C17" s="68" t="s">
        <v>28</v>
      </c>
      <c r="D17" s="110"/>
    </row>
    <row r="18" ht="17.25" customHeight="1" spans="1:4">
      <c r="A18" s="195"/>
      <c r="B18" s="110"/>
      <c r="C18" s="68" t="s">
        <v>29</v>
      </c>
      <c r="D18" s="110"/>
    </row>
    <row r="19" ht="17.25" customHeight="1" spans="1:4">
      <c r="A19" s="195"/>
      <c r="B19" s="110"/>
      <c r="C19" s="68" t="s">
        <v>30</v>
      </c>
      <c r="D19" s="110"/>
    </row>
    <row r="20" ht="17.25" customHeight="1" spans="1:4">
      <c r="A20" s="195"/>
      <c r="B20" s="110"/>
      <c r="C20" s="68" t="s">
        <v>31</v>
      </c>
      <c r="D20" s="110"/>
    </row>
    <row r="21" ht="17.25" customHeight="1" spans="1:4">
      <c r="A21" s="195"/>
      <c r="B21" s="110"/>
      <c r="C21" s="68" t="s">
        <v>32</v>
      </c>
      <c r="D21" s="110"/>
    </row>
    <row r="22" ht="17.25" customHeight="1" spans="1:4">
      <c r="A22" s="195"/>
      <c r="B22" s="110"/>
      <c r="C22" s="68" t="s">
        <v>33</v>
      </c>
      <c r="D22" s="110"/>
    </row>
    <row r="23" ht="17.25" customHeight="1" spans="1:4">
      <c r="A23" s="195"/>
      <c r="B23" s="110"/>
      <c r="C23" s="68" t="s">
        <v>34</v>
      </c>
      <c r="D23" s="110"/>
    </row>
    <row r="24" ht="17.25" customHeight="1" spans="1:4">
      <c r="A24" s="195"/>
      <c r="B24" s="110"/>
      <c r="C24" s="68" t="s">
        <v>35</v>
      </c>
      <c r="D24" s="110">
        <v>95985.6</v>
      </c>
    </row>
    <row r="25" ht="17.25" customHeight="1" spans="1:4">
      <c r="A25" s="195"/>
      <c r="B25" s="110"/>
      <c r="C25" s="68" t="s">
        <v>36</v>
      </c>
      <c r="D25" s="110"/>
    </row>
    <row r="26" ht="17.25" customHeight="1" spans="1:4">
      <c r="A26" s="195"/>
      <c r="B26" s="110"/>
      <c r="C26" s="23" t="s">
        <v>37</v>
      </c>
      <c r="D26" s="110"/>
    </row>
    <row r="27" ht="17.25" customHeight="1" spans="1:4">
      <c r="A27" s="195"/>
      <c r="B27" s="110"/>
      <c r="C27" s="68" t="s">
        <v>38</v>
      </c>
      <c r="D27" s="110"/>
    </row>
    <row r="28" ht="16.5" customHeight="1" spans="1:4">
      <c r="A28" s="195"/>
      <c r="B28" s="110"/>
      <c r="C28" s="68" t="s">
        <v>39</v>
      </c>
      <c r="D28" s="110"/>
    </row>
    <row r="29" ht="16.5" customHeight="1" spans="1:4">
      <c r="A29" s="195"/>
      <c r="B29" s="110"/>
      <c r="C29" s="23" t="s">
        <v>40</v>
      </c>
      <c r="D29" s="110"/>
    </row>
    <row r="30" ht="17.25" customHeight="1" spans="1:4">
      <c r="A30" s="195"/>
      <c r="B30" s="110"/>
      <c r="C30" s="23" t="s">
        <v>41</v>
      </c>
      <c r="D30" s="110"/>
    </row>
    <row r="31" ht="17.25" customHeight="1" spans="1:4">
      <c r="A31" s="195"/>
      <c r="B31" s="110"/>
      <c r="C31" s="68" t="s">
        <v>42</v>
      </c>
      <c r="D31" s="110"/>
    </row>
    <row r="32" ht="16.5" customHeight="1" spans="1:4">
      <c r="A32" s="195" t="s">
        <v>43</v>
      </c>
      <c r="B32" s="110">
        <v>1418882.99</v>
      </c>
      <c r="C32" s="195" t="s">
        <v>44</v>
      </c>
      <c r="D32" s="110">
        <v>1418882.99</v>
      </c>
    </row>
    <row r="33" ht="16.5" customHeight="1" spans="1:4">
      <c r="A33" s="23" t="s">
        <v>45</v>
      </c>
      <c r="B33" s="110"/>
      <c r="C33" s="23" t="s">
        <v>46</v>
      </c>
      <c r="D33" s="110"/>
    </row>
    <row r="34" ht="16.5" customHeight="1" spans="1:4">
      <c r="A34" s="68" t="s">
        <v>47</v>
      </c>
      <c r="B34" s="110"/>
      <c r="C34" s="68" t="s">
        <v>47</v>
      </c>
      <c r="D34" s="110"/>
    </row>
    <row r="35" ht="16.5" customHeight="1" spans="1:4">
      <c r="A35" s="68" t="s">
        <v>48</v>
      </c>
      <c r="B35" s="110"/>
      <c r="C35" s="68" t="s">
        <v>49</v>
      </c>
      <c r="D35" s="110"/>
    </row>
    <row r="36" ht="16.5" customHeight="1" spans="1:4">
      <c r="A36" s="196" t="s">
        <v>50</v>
      </c>
      <c r="B36" s="110">
        <v>1418882.99</v>
      </c>
      <c r="C36" s="196" t="s">
        <v>51</v>
      </c>
      <c r="D36" s="110">
        <v>1418882.99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A10" sqref="A10:F10"/>
    </sheetView>
  </sheetViews>
  <sheetFormatPr defaultColWidth="9.14166666666667" defaultRowHeight="14.25" customHeight="1" outlineLevelCol="5"/>
  <cols>
    <col min="1" max="1" width="32.1416666666667" customWidth="1"/>
    <col min="2" max="2" width="20.7083333333333" customWidth="1"/>
    <col min="3" max="3" width="32.1416666666667" customWidth="1"/>
    <col min="4" max="4" width="27.7083333333333" customWidth="1"/>
    <col min="5" max="6" width="36.7083333333333" customWidth="1"/>
  </cols>
  <sheetData>
    <row r="1" ht="12" customHeight="1" spans="1:6">
      <c r="A1" s="149">
        <v>1</v>
      </c>
      <c r="B1" s="150">
        <v>0</v>
      </c>
      <c r="C1" s="149">
        <v>1</v>
      </c>
      <c r="D1" s="151"/>
      <c r="E1" s="151"/>
      <c r="F1" s="148" t="s">
        <v>335</v>
      </c>
    </row>
    <row r="2" ht="42" customHeight="1" spans="1:6">
      <c r="A2" s="152" t="str">
        <f>"2026"&amp;"年部门政府性基金预算支出预算表"</f>
        <v>2026年部门政府性基金预算支出预算表</v>
      </c>
      <c r="B2" s="152" t="s">
        <v>336</v>
      </c>
      <c r="C2" s="153"/>
      <c r="D2" s="154"/>
      <c r="E2" s="154"/>
      <c r="F2" s="154"/>
    </row>
    <row r="3" ht="13.5" customHeight="1" spans="1:6">
      <c r="A3" s="47" t="str">
        <f>"单位名称："&amp;"中国共产主义青年团昆明市晋宁区委员会"</f>
        <v>单位名称：中国共产主义青年团昆明市晋宁区委员会</v>
      </c>
      <c r="B3" s="47" t="s">
        <v>337</v>
      </c>
      <c r="C3" s="149"/>
      <c r="D3" s="151"/>
      <c r="E3" s="151"/>
      <c r="F3" s="148" t="s">
        <v>1</v>
      </c>
    </row>
    <row r="4" ht="19.5" customHeight="1" spans="1:6">
      <c r="A4" s="155" t="s">
        <v>178</v>
      </c>
      <c r="B4" s="156" t="s">
        <v>73</v>
      </c>
      <c r="C4" s="155" t="s">
        <v>74</v>
      </c>
      <c r="D4" s="14" t="s">
        <v>338</v>
      </c>
      <c r="E4" s="15"/>
      <c r="F4" s="39"/>
    </row>
    <row r="5" ht="18.75" customHeight="1" spans="1:6">
      <c r="A5" s="157"/>
      <c r="B5" s="158"/>
      <c r="C5" s="157"/>
      <c r="D5" s="55" t="s">
        <v>55</v>
      </c>
      <c r="E5" s="14" t="s">
        <v>76</v>
      </c>
      <c r="F5" s="55" t="s">
        <v>77</v>
      </c>
    </row>
    <row r="6" ht="18.75" customHeight="1" spans="1:6">
      <c r="A6" s="100">
        <v>1</v>
      </c>
      <c r="B6" s="159" t="s">
        <v>84</v>
      </c>
      <c r="C6" s="100">
        <v>3</v>
      </c>
      <c r="D6" s="16">
        <v>4</v>
      </c>
      <c r="E6" s="16">
        <v>5</v>
      </c>
      <c r="F6" s="16">
        <v>6</v>
      </c>
    </row>
    <row r="7" ht="21" customHeight="1" spans="1:6">
      <c r="A7" s="34"/>
      <c r="B7" s="34"/>
      <c r="C7" s="34"/>
      <c r="D7" s="110"/>
      <c r="E7" s="110"/>
      <c r="F7" s="110"/>
    </row>
    <row r="8" ht="21" customHeight="1" spans="1:6">
      <c r="A8" s="34"/>
      <c r="B8" s="34"/>
      <c r="C8" s="34"/>
      <c r="D8" s="110"/>
      <c r="E8" s="110"/>
      <c r="F8" s="110"/>
    </row>
    <row r="9" ht="18.75" customHeight="1" spans="1:6">
      <c r="A9" s="160" t="s">
        <v>168</v>
      </c>
      <c r="B9" s="160" t="s">
        <v>168</v>
      </c>
      <c r="C9" s="161" t="s">
        <v>168</v>
      </c>
      <c r="D9" s="162"/>
      <c r="E9" s="162"/>
      <c r="F9" s="162"/>
    </row>
    <row r="10" customHeight="1" spans="1:6">
      <c r="A10" s="163" t="s">
        <v>339</v>
      </c>
      <c r="B10" s="163"/>
      <c r="C10" s="163"/>
      <c r="D10" s="163"/>
      <c r="E10" s="163"/>
      <c r="F10" s="163"/>
    </row>
  </sheetData>
  <mergeCells count="8">
    <mergeCell ref="A2:F2"/>
    <mergeCell ref="A3:C3"/>
    <mergeCell ref="D4:F4"/>
    <mergeCell ref="A9:C9"/>
    <mergeCell ref="A10:F10"/>
    <mergeCell ref="A4:A5"/>
    <mergeCell ref="B4:B5"/>
    <mergeCell ref="C4:C5"/>
  </mergeCells>
  <printOptions horizontalCentered="1"/>
  <pageMargins left="0.37" right="0.37" top="0.56" bottom="0.56" header="0.48" footer="0.48"/>
  <pageSetup paperSize="9" scale="98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Zeros="0" workbookViewId="0">
      <selection activeCell="A10" sqref="A10:S10"/>
    </sheetView>
  </sheetViews>
  <sheetFormatPr defaultColWidth="9.14166666666667" defaultRowHeight="14.25" customHeight="1"/>
  <cols>
    <col min="1" max="2" width="32.575" customWidth="1"/>
    <col min="3" max="3" width="41.1416666666667" customWidth="1"/>
    <col min="4" max="4" width="21.7083333333333" customWidth="1"/>
    <col min="5" max="5" width="35.2833333333333" customWidth="1"/>
    <col min="6" max="6" width="7.70833333333333" customWidth="1"/>
    <col min="7" max="7" width="11.1416666666667" customWidth="1"/>
    <col min="8" max="8" width="13.2833333333333" customWidth="1"/>
    <col min="9" max="18" width="20" customWidth="1"/>
    <col min="19" max="19" width="19.85" customWidth="1"/>
  </cols>
  <sheetData>
    <row r="1" ht="15.75" customHeight="1" spans="2:19">
      <c r="B1" s="112"/>
      <c r="C1" s="112"/>
      <c r="R1" s="45"/>
      <c r="S1" s="45" t="s">
        <v>340</v>
      </c>
    </row>
    <row r="2" ht="41.25" customHeight="1" spans="1:19">
      <c r="A2" s="104" t="str">
        <f>"2026"&amp;"年部门政府采购预算表"</f>
        <v>2026年部门政府采购预算表</v>
      </c>
      <c r="B2" s="99"/>
      <c r="C2" s="99"/>
      <c r="D2" s="46"/>
      <c r="E2" s="46"/>
      <c r="F2" s="46"/>
      <c r="G2" s="46"/>
      <c r="H2" s="46"/>
      <c r="I2" s="46"/>
      <c r="J2" s="46"/>
      <c r="K2" s="46"/>
      <c r="L2" s="46"/>
      <c r="M2" s="99"/>
      <c r="N2" s="46"/>
      <c r="O2" s="46"/>
      <c r="P2" s="99"/>
      <c r="Q2" s="46"/>
      <c r="R2" s="99"/>
      <c r="S2" s="99"/>
    </row>
    <row r="3" ht="18.75" customHeight="1" spans="1:19">
      <c r="A3" s="141" t="str">
        <f>"单位名称："&amp;"中国共产主义青年团昆明市晋宁区委员会"</f>
        <v>单位名称：中国共产主义青年团昆明市晋宁区委员会</v>
      </c>
      <c r="B3" s="114"/>
      <c r="C3" s="114"/>
      <c r="D3" s="49"/>
      <c r="E3" s="49"/>
      <c r="F3" s="49"/>
      <c r="G3" s="49"/>
      <c r="H3" s="49"/>
      <c r="I3" s="49"/>
      <c r="J3" s="49"/>
      <c r="K3" s="49"/>
      <c r="L3" s="49"/>
      <c r="R3" s="50"/>
      <c r="S3" s="148" t="s">
        <v>1</v>
      </c>
    </row>
    <row r="4" ht="15.75" customHeight="1" spans="1:19">
      <c r="A4" s="52" t="s">
        <v>177</v>
      </c>
      <c r="B4" s="115" t="s">
        <v>178</v>
      </c>
      <c r="C4" s="115" t="s">
        <v>341</v>
      </c>
      <c r="D4" s="116" t="s">
        <v>342</v>
      </c>
      <c r="E4" s="116" t="s">
        <v>343</v>
      </c>
      <c r="F4" s="116" t="s">
        <v>344</v>
      </c>
      <c r="G4" s="116" t="s">
        <v>345</v>
      </c>
      <c r="H4" s="116" t="s">
        <v>346</v>
      </c>
      <c r="I4" s="129" t="s">
        <v>185</v>
      </c>
      <c r="J4" s="129"/>
      <c r="K4" s="129"/>
      <c r="L4" s="129"/>
      <c r="M4" s="130"/>
      <c r="N4" s="129"/>
      <c r="O4" s="129"/>
      <c r="P4" s="137"/>
      <c r="Q4" s="129"/>
      <c r="R4" s="130"/>
      <c r="S4" s="138"/>
    </row>
    <row r="5" ht="17.25" customHeight="1" spans="1:19">
      <c r="A5" s="54"/>
      <c r="B5" s="117"/>
      <c r="C5" s="117"/>
      <c r="D5" s="118"/>
      <c r="E5" s="118"/>
      <c r="F5" s="118"/>
      <c r="G5" s="118"/>
      <c r="H5" s="118"/>
      <c r="I5" s="118" t="s">
        <v>55</v>
      </c>
      <c r="J5" s="118" t="s">
        <v>58</v>
      </c>
      <c r="K5" s="118" t="s">
        <v>187</v>
      </c>
      <c r="L5" s="118" t="s">
        <v>347</v>
      </c>
      <c r="M5" s="131" t="s">
        <v>348</v>
      </c>
      <c r="N5" s="132" t="s">
        <v>349</v>
      </c>
      <c r="O5" s="132"/>
      <c r="P5" s="139"/>
      <c r="Q5" s="132"/>
      <c r="R5" s="140"/>
      <c r="S5" s="119"/>
    </row>
    <row r="6" ht="54" customHeight="1" spans="1:19">
      <c r="A6" s="57"/>
      <c r="B6" s="119"/>
      <c r="C6" s="119"/>
      <c r="D6" s="120"/>
      <c r="E6" s="120"/>
      <c r="F6" s="120"/>
      <c r="G6" s="120"/>
      <c r="H6" s="120"/>
      <c r="I6" s="120"/>
      <c r="J6" s="120" t="s">
        <v>57</v>
      </c>
      <c r="K6" s="120"/>
      <c r="L6" s="120"/>
      <c r="M6" s="133"/>
      <c r="N6" s="120" t="s">
        <v>57</v>
      </c>
      <c r="O6" s="120" t="s">
        <v>64</v>
      </c>
      <c r="P6" s="119" t="s">
        <v>65</v>
      </c>
      <c r="Q6" s="120" t="s">
        <v>66</v>
      </c>
      <c r="R6" s="133" t="s">
        <v>67</v>
      </c>
      <c r="S6" s="119" t="s">
        <v>68</v>
      </c>
    </row>
    <row r="7" ht="18" customHeight="1" spans="1:19">
      <c r="A7" s="142">
        <v>1</v>
      </c>
      <c r="B7" s="142" t="s">
        <v>84</v>
      </c>
      <c r="C7" s="143">
        <v>3</v>
      </c>
      <c r="D7" s="143">
        <v>4</v>
      </c>
      <c r="E7" s="142">
        <v>5</v>
      </c>
      <c r="F7" s="142">
        <v>6</v>
      </c>
      <c r="G7" s="142">
        <v>7</v>
      </c>
      <c r="H7" s="142">
        <v>8</v>
      </c>
      <c r="I7" s="142">
        <v>9</v>
      </c>
      <c r="J7" s="142">
        <v>10</v>
      </c>
      <c r="K7" s="142">
        <v>11</v>
      </c>
      <c r="L7" s="142">
        <v>12</v>
      </c>
      <c r="M7" s="142">
        <v>13</v>
      </c>
      <c r="N7" s="142">
        <v>14</v>
      </c>
      <c r="O7" s="142">
        <v>15</v>
      </c>
      <c r="P7" s="142">
        <v>16</v>
      </c>
      <c r="Q7" s="142">
        <v>17</v>
      </c>
      <c r="R7" s="142">
        <v>18</v>
      </c>
      <c r="S7" s="142">
        <v>19</v>
      </c>
    </row>
    <row r="8" ht="21" customHeight="1" spans="1:19">
      <c r="A8" s="121"/>
      <c r="B8" s="122"/>
      <c r="C8" s="122"/>
      <c r="D8" s="123"/>
      <c r="E8" s="123"/>
      <c r="F8" s="123"/>
      <c r="G8" s="144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</row>
    <row r="9" ht="21" customHeight="1" spans="1:19">
      <c r="A9" s="124" t="s">
        <v>168</v>
      </c>
      <c r="B9" s="125"/>
      <c r="C9" s="125"/>
      <c r="D9" s="126"/>
      <c r="E9" s="126"/>
      <c r="F9" s="126"/>
      <c r="G9" s="145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</row>
    <row r="10" ht="37" customHeight="1" spans="1:19">
      <c r="A10" s="105" t="s">
        <v>350</v>
      </c>
      <c r="B10" s="47"/>
      <c r="C10" s="47"/>
      <c r="D10" s="141"/>
      <c r="E10" s="141"/>
      <c r="F10" s="141"/>
      <c r="G10" s="146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</row>
  </sheetData>
  <mergeCells count="19">
    <mergeCell ref="A2:S2"/>
    <mergeCell ref="A3:H3"/>
    <mergeCell ref="I4:S4"/>
    <mergeCell ref="N5:S5"/>
    <mergeCell ref="A9:G9"/>
    <mergeCell ref="A10:S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  <mergeCell ref="L5:L6"/>
    <mergeCell ref="M5:M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T10"/>
  <sheetViews>
    <sheetView showZeros="0" workbookViewId="0">
      <selection activeCell="A10" sqref="A10"/>
    </sheetView>
  </sheetViews>
  <sheetFormatPr defaultColWidth="9.14166666666667" defaultRowHeight="14.25" customHeight="1"/>
  <cols>
    <col min="1" max="5" width="39.1416666666667" customWidth="1"/>
    <col min="6" max="6" width="27.575" customWidth="1"/>
    <col min="7" max="7" width="28.575" customWidth="1"/>
    <col min="8" max="8" width="28.1416666666667" customWidth="1"/>
    <col min="9" max="9" width="39.1416666666667" customWidth="1"/>
    <col min="10" max="18" width="20.425" customWidth="1"/>
    <col min="19" max="20" width="20.2833333333333" customWidth="1"/>
  </cols>
  <sheetData>
    <row r="1" ht="16.5" customHeight="1" spans="1:20">
      <c r="A1" s="111"/>
      <c r="B1" s="112"/>
      <c r="C1" s="112"/>
      <c r="D1" s="112"/>
      <c r="E1" s="112"/>
      <c r="F1" s="112"/>
      <c r="G1" s="112"/>
      <c r="H1" s="111"/>
      <c r="I1" s="111"/>
      <c r="J1" s="111"/>
      <c r="K1" s="111"/>
      <c r="L1" s="111"/>
      <c r="M1" s="111"/>
      <c r="N1" s="127"/>
      <c r="O1" s="111"/>
      <c r="P1" s="111"/>
      <c r="Q1" s="112"/>
      <c r="R1" s="111"/>
      <c r="S1" s="135"/>
      <c r="T1" s="135" t="s">
        <v>351</v>
      </c>
    </row>
    <row r="2" ht="41.25" customHeight="1" spans="1:20">
      <c r="A2" s="104" t="str">
        <f>"2026"&amp;"年部门政府购买服务预算表"</f>
        <v>2026年部门政府购买服务预算表</v>
      </c>
      <c r="B2" s="99"/>
      <c r="C2" s="99"/>
      <c r="D2" s="99"/>
      <c r="E2" s="99"/>
      <c r="F2" s="99"/>
      <c r="G2" s="99"/>
      <c r="H2" s="113"/>
      <c r="I2" s="113"/>
      <c r="J2" s="113"/>
      <c r="K2" s="113"/>
      <c r="L2" s="113"/>
      <c r="M2" s="113"/>
      <c r="N2" s="128"/>
      <c r="O2" s="113"/>
      <c r="P2" s="113"/>
      <c r="Q2" s="99"/>
      <c r="R2" s="113"/>
      <c r="S2" s="128"/>
      <c r="T2" s="99"/>
    </row>
    <row r="3" ht="22.5" customHeight="1" spans="1:20">
      <c r="A3" s="105" t="str">
        <f>"单位名称："&amp;"中国共产主义青年团昆明市晋宁区委员会"</f>
        <v>单位名称：中国共产主义青年团昆明市晋宁区委员会</v>
      </c>
      <c r="B3" s="114"/>
      <c r="C3" s="114"/>
      <c r="D3" s="114"/>
      <c r="E3" s="114"/>
      <c r="F3" s="114"/>
      <c r="G3" s="114"/>
      <c r="H3" s="106"/>
      <c r="I3" s="106"/>
      <c r="J3" s="106"/>
      <c r="K3" s="106"/>
      <c r="L3" s="106"/>
      <c r="M3" s="106"/>
      <c r="N3" s="127"/>
      <c r="O3" s="111"/>
      <c r="P3" s="111"/>
      <c r="Q3" s="112"/>
      <c r="R3" s="111"/>
      <c r="S3" s="136"/>
      <c r="T3" s="135" t="s">
        <v>1</v>
      </c>
    </row>
    <row r="4" ht="24" customHeight="1" spans="1:20">
      <c r="A4" s="52" t="s">
        <v>177</v>
      </c>
      <c r="B4" s="115" t="s">
        <v>178</v>
      </c>
      <c r="C4" s="115" t="s">
        <v>341</v>
      </c>
      <c r="D4" s="115" t="s">
        <v>352</v>
      </c>
      <c r="E4" s="115" t="s">
        <v>353</v>
      </c>
      <c r="F4" s="115" t="s">
        <v>354</v>
      </c>
      <c r="G4" s="115" t="s">
        <v>355</v>
      </c>
      <c r="H4" s="116" t="s">
        <v>356</v>
      </c>
      <c r="I4" s="116" t="s">
        <v>357</v>
      </c>
      <c r="J4" s="129" t="s">
        <v>185</v>
      </c>
      <c r="K4" s="129"/>
      <c r="L4" s="129"/>
      <c r="M4" s="129"/>
      <c r="N4" s="130"/>
      <c r="O4" s="129"/>
      <c r="P4" s="129"/>
      <c r="Q4" s="137"/>
      <c r="R4" s="129"/>
      <c r="S4" s="130"/>
      <c r="T4" s="138"/>
    </row>
    <row r="5" ht="24" customHeight="1" spans="1:20">
      <c r="A5" s="54"/>
      <c r="B5" s="117"/>
      <c r="C5" s="117"/>
      <c r="D5" s="117"/>
      <c r="E5" s="117"/>
      <c r="F5" s="117"/>
      <c r="G5" s="117"/>
      <c r="H5" s="118"/>
      <c r="I5" s="118"/>
      <c r="J5" s="118" t="s">
        <v>55</v>
      </c>
      <c r="K5" s="118" t="s">
        <v>58</v>
      </c>
      <c r="L5" s="118" t="s">
        <v>187</v>
      </c>
      <c r="M5" s="118" t="s">
        <v>347</v>
      </c>
      <c r="N5" s="131" t="s">
        <v>348</v>
      </c>
      <c r="O5" s="132" t="s">
        <v>349</v>
      </c>
      <c r="P5" s="132"/>
      <c r="Q5" s="139"/>
      <c r="R5" s="132"/>
      <c r="S5" s="140"/>
      <c r="T5" s="119"/>
    </row>
    <row r="6" ht="54" customHeight="1" spans="1:20">
      <c r="A6" s="57"/>
      <c r="B6" s="119"/>
      <c r="C6" s="119"/>
      <c r="D6" s="119"/>
      <c r="E6" s="119"/>
      <c r="F6" s="119"/>
      <c r="G6" s="119"/>
      <c r="H6" s="120"/>
      <c r="I6" s="120"/>
      <c r="J6" s="120"/>
      <c r="K6" s="120" t="s">
        <v>57</v>
      </c>
      <c r="L6" s="120"/>
      <c r="M6" s="120"/>
      <c r="N6" s="133"/>
      <c r="O6" s="120" t="s">
        <v>57</v>
      </c>
      <c r="P6" s="120" t="s">
        <v>64</v>
      </c>
      <c r="Q6" s="119" t="s">
        <v>65</v>
      </c>
      <c r="R6" s="120" t="s">
        <v>66</v>
      </c>
      <c r="S6" s="133" t="s">
        <v>67</v>
      </c>
      <c r="T6" s="119" t="s">
        <v>68</v>
      </c>
    </row>
    <row r="7" ht="17.25" customHeight="1" spans="1:20">
      <c r="A7" s="58">
        <v>1</v>
      </c>
      <c r="B7" s="119">
        <v>2</v>
      </c>
      <c r="C7" s="58">
        <v>3</v>
      </c>
      <c r="D7" s="58">
        <v>4</v>
      </c>
      <c r="E7" s="119">
        <v>5</v>
      </c>
      <c r="F7" s="58">
        <v>6</v>
      </c>
      <c r="G7" s="58">
        <v>7</v>
      </c>
      <c r="H7" s="119">
        <v>8</v>
      </c>
      <c r="I7" s="58">
        <v>9</v>
      </c>
      <c r="J7" s="58">
        <v>10</v>
      </c>
      <c r="K7" s="119">
        <v>11</v>
      </c>
      <c r="L7" s="58">
        <v>12</v>
      </c>
      <c r="M7" s="58">
        <v>13</v>
      </c>
      <c r="N7" s="119">
        <v>14</v>
      </c>
      <c r="O7" s="58">
        <v>15</v>
      </c>
      <c r="P7" s="58">
        <v>16</v>
      </c>
      <c r="Q7" s="119">
        <v>17</v>
      </c>
      <c r="R7" s="58">
        <v>18</v>
      </c>
      <c r="S7" s="58">
        <v>19</v>
      </c>
      <c r="T7" s="58">
        <v>20</v>
      </c>
    </row>
    <row r="8" ht="21" customHeight="1" spans="1:20">
      <c r="A8" s="121"/>
      <c r="B8" s="122"/>
      <c r="C8" s="122"/>
      <c r="D8" s="122"/>
      <c r="E8" s="122"/>
      <c r="F8" s="122"/>
      <c r="G8" s="122"/>
      <c r="H8" s="123"/>
      <c r="I8" s="123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</row>
    <row r="9" ht="21" customHeight="1" spans="1:20">
      <c r="A9" s="124" t="s">
        <v>168</v>
      </c>
      <c r="B9" s="125"/>
      <c r="C9" s="125"/>
      <c r="D9" s="125"/>
      <c r="E9" s="125"/>
      <c r="F9" s="125"/>
      <c r="G9" s="125"/>
      <c r="H9" s="126"/>
      <c r="I9" s="134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</row>
    <row r="10" customHeight="1" spans="1:1">
      <c r="A10" t="s">
        <v>358</v>
      </c>
    </row>
  </sheetData>
  <mergeCells count="19">
    <mergeCell ref="A2:T2"/>
    <mergeCell ref="A3:I3"/>
    <mergeCell ref="J4:T4"/>
    <mergeCell ref="O5:T5"/>
    <mergeCell ref="A9:I9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</mergeCells>
  <printOptions horizontalCentered="1"/>
  <pageMargins left="0.96" right="0.96" top="0.72" bottom="0.72" header="0" footer="0"/>
  <pageSetup paperSize="9" scale="6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E9"/>
  <sheetViews>
    <sheetView showZeros="0" workbookViewId="0">
      <selection activeCell="A10" sqref="A10"/>
    </sheetView>
  </sheetViews>
  <sheetFormatPr defaultColWidth="9.14166666666667" defaultRowHeight="14.25" customHeight="1" outlineLevelCol="4"/>
  <cols>
    <col min="1" max="1" width="37.7083333333333" customWidth="1"/>
    <col min="2" max="5" width="20" customWidth="1"/>
  </cols>
  <sheetData>
    <row r="1" ht="17.25" customHeight="1" spans="4:5">
      <c r="D1" s="103"/>
      <c r="E1" s="45" t="s">
        <v>359</v>
      </c>
    </row>
    <row r="2" ht="41.25" customHeight="1" spans="1:5">
      <c r="A2" s="104" t="str">
        <f>"2026"&amp;"年对下转移支付预算表"</f>
        <v>2026年对下转移支付预算表</v>
      </c>
      <c r="B2" s="46"/>
      <c r="C2" s="46"/>
      <c r="D2" s="46"/>
      <c r="E2" s="99"/>
    </row>
    <row r="3" ht="18" customHeight="1" spans="1:5">
      <c r="A3" s="105" t="str">
        <f>"单位名称："&amp;"中国共产主义青年团昆明市晋宁区委员会"</f>
        <v>单位名称：中国共产主义青年团昆明市晋宁区委员会</v>
      </c>
      <c r="B3" s="106"/>
      <c r="C3" s="106"/>
      <c r="D3" s="107"/>
      <c r="E3" s="50" t="s">
        <v>1</v>
      </c>
    </row>
    <row r="4" ht="19.5" customHeight="1" spans="1:5">
      <c r="A4" s="65" t="s">
        <v>360</v>
      </c>
      <c r="B4" s="14" t="s">
        <v>185</v>
      </c>
      <c r="C4" s="15"/>
      <c r="D4" s="15"/>
      <c r="E4" s="100" t="s">
        <v>361</v>
      </c>
    </row>
    <row r="5" ht="40.5" customHeight="1" spans="1:5">
      <c r="A5" s="58"/>
      <c r="B5" s="66" t="s">
        <v>55</v>
      </c>
      <c r="C5" s="52" t="s">
        <v>58</v>
      </c>
      <c r="D5" s="108" t="s">
        <v>187</v>
      </c>
      <c r="E5" s="72" t="s">
        <v>362</v>
      </c>
    </row>
    <row r="6" ht="19.5" customHeight="1" spans="1:5">
      <c r="A6" s="59">
        <v>1</v>
      </c>
      <c r="B6" s="59">
        <v>2</v>
      </c>
      <c r="C6" s="59">
        <v>3</v>
      </c>
      <c r="D6" s="109">
        <v>4</v>
      </c>
      <c r="E6" s="72">
        <v>5</v>
      </c>
    </row>
    <row r="7" ht="19.5" customHeight="1" spans="1:5">
      <c r="A7" s="20"/>
      <c r="B7" s="110"/>
      <c r="C7" s="110"/>
      <c r="D7" s="110"/>
      <c r="E7" s="110"/>
    </row>
    <row r="8" ht="19.5" customHeight="1" spans="1:5">
      <c r="A8" s="101"/>
      <c r="B8" s="110"/>
      <c r="C8" s="110"/>
      <c r="D8" s="110"/>
      <c r="E8" s="110"/>
    </row>
    <row r="9" customHeight="1" spans="1:1">
      <c r="A9" t="s">
        <v>363</v>
      </c>
    </row>
  </sheetData>
  <mergeCells count="5">
    <mergeCell ref="A2:E2"/>
    <mergeCell ref="A3:D3"/>
    <mergeCell ref="B4:D4"/>
    <mergeCell ref="A4:A5"/>
    <mergeCell ref="E4:E5"/>
  </mergeCells>
  <printOptions horizontalCentered="1"/>
  <pageMargins left="0.96" right="0.96" top="0.72" bottom="0.72" header="0" footer="0"/>
  <pageSetup paperSize="9" scale="5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A8" sqref="A8"/>
    </sheetView>
  </sheetViews>
  <sheetFormatPr defaultColWidth="9.14166666666667" defaultRowHeight="12" customHeight="1" outlineLevelRow="7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6.5" customHeight="1" spans="10:10">
      <c r="J1" s="45" t="s">
        <v>364</v>
      </c>
    </row>
    <row r="2" ht="41.25" customHeight="1" spans="1:10">
      <c r="A2" s="98" t="str">
        <f>"2026"&amp;"年对下转移支付绩效目标表"</f>
        <v>2026年对下转移支付绩效目标表</v>
      </c>
      <c r="B2" s="46"/>
      <c r="C2" s="46"/>
      <c r="D2" s="46"/>
      <c r="E2" s="46"/>
      <c r="F2" s="99"/>
      <c r="G2" s="46"/>
      <c r="H2" s="99"/>
      <c r="I2" s="99"/>
      <c r="J2" s="46"/>
    </row>
    <row r="3" ht="17.25" customHeight="1" spans="1:1">
      <c r="A3" s="47" t="str">
        <f>"单位名称："&amp;"中国共产主义青年团昆明市晋宁区委员会"</f>
        <v>单位名称：中国共产主义青年团昆明市晋宁区委员会</v>
      </c>
    </row>
    <row r="4" ht="44.25" customHeight="1" spans="1:10">
      <c r="A4" s="19" t="s">
        <v>360</v>
      </c>
      <c r="B4" s="19" t="s">
        <v>266</v>
      </c>
      <c r="C4" s="19" t="s">
        <v>267</v>
      </c>
      <c r="D4" s="19" t="s">
        <v>268</v>
      </c>
      <c r="E4" s="19" t="s">
        <v>269</v>
      </c>
      <c r="F4" s="100" t="s">
        <v>270</v>
      </c>
      <c r="G4" s="19" t="s">
        <v>271</v>
      </c>
      <c r="H4" s="100" t="s">
        <v>272</v>
      </c>
      <c r="I4" s="100" t="s">
        <v>273</v>
      </c>
      <c r="J4" s="19" t="s">
        <v>274</v>
      </c>
    </row>
    <row r="5" ht="14.25" customHeight="1" spans="1:10">
      <c r="A5" s="19">
        <v>1</v>
      </c>
      <c r="B5" s="19">
        <v>2</v>
      </c>
      <c r="C5" s="19">
        <v>3</v>
      </c>
      <c r="D5" s="19">
        <v>4</v>
      </c>
      <c r="E5" s="19">
        <v>5</v>
      </c>
      <c r="F5" s="100">
        <v>6</v>
      </c>
      <c r="G5" s="19">
        <v>7</v>
      </c>
      <c r="H5" s="100">
        <v>8</v>
      </c>
      <c r="I5" s="100">
        <v>9</v>
      </c>
      <c r="J5" s="19">
        <v>10</v>
      </c>
    </row>
    <row r="6" ht="42" customHeight="1" spans="1:10">
      <c r="A6" s="20"/>
      <c r="B6" s="101"/>
      <c r="C6" s="101"/>
      <c r="D6" s="101"/>
      <c r="E6" s="35"/>
      <c r="F6" s="102"/>
      <c r="G6" s="35"/>
      <c r="H6" s="102"/>
      <c r="I6" s="102"/>
      <c r="J6" s="35"/>
    </row>
    <row r="7" ht="42" customHeight="1" spans="1:10">
      <c r="A7" s="20"/>
      <c r="B7" s="34"/>
      <c r="C7" s="34"/>
      <c r="D7" s="34"/>
      <c r="E7" s="20"/>
      <c r="F7" s="34"/>
      <c r="G7" s="20"/>
      <c r="H7" s="34"/>
      <c r="I7" s="34"/>
      <c r="J7" s="20"/>
    </row>
    <row r="8" customHeight="1" spans="1:1">
      <c r="A8" t="s">
        <v>363</v>
      </c>
    </row>
  </sheetData>
  <mergeCells count="2">
    <mergeCell ref="A2:J2"/>
    <mergeCell ref="A3:H3"/>
  </mergeCells>
  <printOptions horizontalCentered="1"/>
  <pageMargins left="0.96" right="0.96" top="0.72" bottom="0.72" header="0" footer="0"/>
  <pageSetup paperSize="9" scale="6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I9"/>
  <sheetViews>
    <sheetView showZeros="0" workbookViewId="0">
      <selection activeCell="B13" sqref="B13"/>
    </sheetView>
  </sheetViews>
  <sheetFormatPr defaultColWidth="10.425" defaultRowHeight="14.25" customHeight="1"/>
  <cols>
    <col min="1" max="3" width="33.7083333333333" customWidth="1"/>
    <col min="4" max="4" width="45.575" customWidth="1"/>
    <col min="5" max="5" width="27.575" customWidth="1"/>
    <col min="6" max="6" width="21.7083333333333" customWidth="1"/>
    <col min="7" max="9" width="26.2833333333333" customWidth="1"/>
  </cols>
  <sheetData>
    <row r="1" customHeight="1" spans="1:9">
      <c r="A1" s="74"/>
      <c r="B1" s="75"/>
      <c r="C1" s="75"/>
      <c r="D1" s="76"/>
      <c r="E1" s="76"/>
      <c r="F1" s="76"/>
      <c r="G1" s="75"/>
      <c r="H1" s="75"/>
      <c r="I1" s="96" t="s">
        <v>365</v>
      </c>
    </row>
    <row r="2" ht="41.25" customHeight="1" spans="1:9">
      <c r="A2" s="77" t="str">
        <f>"2026"&amp;"年新增资产配置预算表"</f>
        <v>2026年新增资产配置预算表</v>
      </c>
      <c r="B2" s="78"/>
      <c r="C2" s="78"/>
      <c r="D2" s="79"/>
      <c r="E2" s="79"/>
      <c r="F2" s="79"/>
      <c r="G2" s="78"/>
      <c r="H2" s="78"/>
      <c r="I2" s="79"/>
    </row>
    <row r="3" customHeight="1" spans="1:9">
      <c r="A3" s="80" t="str">
        <f>"单位名称："&amp;"中国共产主义青年团昆明市晋宁区委员会"</f>
        <v>单位名称：中国共产主义青年团昆明市晋宁区委员会</v>
      </c>
      <c r="B3" s="81"/>
      <c r="C3" s="81"/>
      <c r="D3" s="82"/>
      <c r="F3" s="79"/>
      <c r="G3" s="78"/>
      <c r="H3" s="78"/>
      <c r="I3" s="97" t="s">
        <v>1</v>
      </c>
    </row>
    <row r="4" ht="28.5" customHeight="1" spans="1:9">
      <c r="A4" s="83" t="s">
        <v>177</v>
      </c>
      <c r="B4" s="84" t="s">
        <v>178</v>
      </c>
      <c r="C4" s="85" t="s">
        <v>366</v>
      </c>
      <c r="D4" s="83" t="s">
        <v>367</v>
      </c>
      <c r="E4" s="83" t="s">
        <v>368</v>
      </c>
      <c r="F4" s="83" t="s">
        <v>369</v>
      </c>
      <c r="G4" s="84" t="s">
        <v>370</v>
      </c>
      <c r="H4" s="72"/>
      <c r="I4" s="83"/>
    </row>
    <row r="5" ht="21" customHeight="1" spans="1:9">
      <c r="A5" s="85"/>
      <c r="B5" s="86"/>
      <c r="C5" s="86"/>
      <c r="D5" s="87"/>
      <c r="E5" s="86"/>
      <c r="F5" s="86"/>
      <c r="G5" s="84" t="s">
        <v>345</v>
      </c>
      <c r="H5" s="84" t="s">
        <v>371</v>
      </c>
      <c r="I5" s="84" t="s">
        <v>372</v>
      </c>
    </row>
    <row r="6" ht="17.25" customHeight="1" spans="1:9">
      <c r="A6" s="88" t="s">
        <v>83</v>
      </c>
      <c r="B6" s="33" t="s">
        <v>84</v>
      </c>
      <c r="C6" s="88" t="s">
        <v>85</v>
      </c>
      <c r="D6" s="35" t="s">
        <v>86</v>
      </c>
      <c r="E6" s="88" t="s">
        <v>87</v>
      </c>
      <c r="F6" s="33" t="s">
        <v>88</v>
      </c>
      <c r="G6" s="89" t="s">
        <v>89</v>
      </c>
      <c r="H6" s="35" t="s">
        <v>90</v>
      </c>
      <c r="I6" s="35">
        <v>9</v>
      </c>
    </row>
    <row r="7" ht="19.5" customHeight="1" spans="1:9">
      <c r="A7" s="90"/>
      <c r="B7" s="68"/>
      <c r="C7" s="68"/>
      <c r="D7" s="20"/>
      <c r="E7" s="34"/>
      <c r="F7" s="89"/>
      <c r="G7" s="91"/>
      <c r="H7" s="92"/>
      <c r="I7" s="92"/>
    </row>
    <row r="8" ht="19.5" customHeight="1" spans="1:9">
      <c r="A8" s="22" t="s">
        <v>55</v>
      </c>
      <c r="B8" s="93"/>
      <c r="C8" s="93"/>
      <c r="D8" s="94"/>
      <c r="E8" s="95"/>
      <c r="F8" s="95"/>
      <c r="G8" s="91"/>
      <c r="H8" s="92"/>
      <c r="I8" s="92"/>
    </row>
    <row r="9" customHeight="1" spans="1:1">
      <c r="A9" t="s">
        <v>373</v>
      </c>
    </row>
  </sheetData>
  <mergeCells count="10">
    <mergeCell ref="A2:I2"/>
    <mergeCell ref="A3:C3"/>
    <mergeCell ref="G4:I4"/>
    <mergeCell ref="A8:F8"/>
    <mergeCell ref="A4:A5"/>
    <mergeCell ref="B4:B5"/>
    <mergeCell ref="C4:C5"/>
    <mergeCell ref="D4:D5"/>
    <mergeCell ref="E4:E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workbookViewId="0">
      <selection activeCell="B18" sqref="B18"/>
    </sheetView>
  </sheetViews>
  <sheetFormatPr defaultColWidth="9.14166666666667" defaultRowHeight="14.25" customHeight="1"/>
  <cols>
    <col min="1" max="1" width="19.2833333333333" customWidth="1"/>
    <col min="2" max="2" width="33.85" customWidth="1"/>
    <col min="3" max="3" width="23.85" customWidth="1"/>
    <col min="4" max="4" width="11.1416666666667" customWidth="1"/>
    <col min="5" max="5" width="17.7083333333333" customWidth="1"/>
    <col min="6" max="6" width="9.85" customWidth="1"/>
    <col min="7" max="7" width="17.7083333333333" customWidth="1"/>
    <col min="8" max="11" width="23.1416666666667" customWidth="1"/>
  </cols>
  <sheetData>
    <row r="1" customHeight="1" spans="4:11">
      <c r="D1" s="44"/>
      <c r="E1" s="44"/>
      <c r="F1" s="44"/>
      <c r="G1" s="44"/>
      <c r="K1" s="45" t="s">
        <v>374</v>
      </c>
    </row>
    <row r="2" ht="41.25" customHeight="1" spans="1:11">
      <c r="A2" s="46" t="str">
        <f>"2026"&amp;"年上级转移支付补助项目支出预算表"</f>
        <v>2026年上级转移支付补助项目支出预算表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ht="13.5" customHeight="1" spans="1:11">
      <c r="A3" s="47" t="str">
        <f>"单位名称："&amp;"中国共产主义青年团昆明市晋宁区委员会"</f>
        <v>单位名称：中国共产主义青年团昆明市晋宁区委员会</v>
      </c>
      <c r="B3" s="48"/>
      <c r="C3" s="48"/>
      <c r="D3" s="48"/>
      <c r="E3" s="48"/>
      <c r="F3" s="48"/>
      <c r="G3" s="48"/>
      <c r="H3" s="49"/>
      <c r="I3" s="49"/>
      <c r="J3" s="49"/>
      <c r="K3" s="50" t="s">
        <v>1</v>
      </c>
    </row>
    <row r="4" ht="21.75" customHeight="1" spans="1:11">
      <c r="A4" s="51" t="s">
        <v>240</v>
      </c>
      <c r="B4" s="51" t="s">
        <v>180</v>
      </c>
      <c r="C4" s="51" t="s">
        <v>241</v>
      </c>
      <c r="D4" s="52" t="s">
        <v>181</v>
      </c>
      <c r="E4" s="52" t="s">
        <v>182</v>
      </c>
      <c r="F4" s="52" t="s">
        <v>242</v>
      </c>
      <c r="G4" s="52" t="s">
        <v>243</v>
      </c>
      <c r="H4" s="65" t="s">
        <v>55</v>
      </c>
      <c r="I4" s="14" t="s">
        <v>375</v>
      </c>
      <c r="J4" s="15"/>
      <c r="K4" s="39"/>
    </row>
    <row r="5" ht="21.75" customHeight="1" spans="1:11">
      <c r="A5" s="53"/>
      <c r="B5" s="53"/>
      <c r="C5" s="53"/>
      <c r="D5" s="54"/>
      <c r="E5" s="54"/>
      <c r="F5" s="54"/>
      <c r="G5" s="54"/>
      <c r="H5" s="66"/>
      <c r="I5" s="52" t="s">
        <v>58</v>
      </c>
      <c r="J5" s="52" t="s">
        <v>59</v>
      </c>
      <c r="K5" s="52" t="s">
        <v>60</v>
      </c>
    </row>
    <row r="6" ht="40.5" customHeight="1" spans="1:11">
      <c r="A6" s="56"/>
      <c r="B6" s="56"/>
      <c r="C6" s="56"/>
      <c r="D6" s="57"/>
      <c r="E6" s="57"/>
      <c r="F6" s="57"/>
      <c r="G6" s="57"/>
      <c r="H6" s="58"/>
      <c r="I6" s="57" t="s">
        <v>57</v>
      </c>
      <c r="J6" s="57"/>
      <c r="K6" s="57"/>
    </row>
    <row r="7" ht="15" customHeight="1" spans="1:11">
      <c r="A7" s="59">
        <v>1</v>
      </c>
      <c r="B7" s="59">
        <v>2</v>
      </c>
      <c r="C7" s="59">
        <v>3</v>
      </c>
      <c r="D7" s="59">
        <v>4</v>
      </c>
      <c r="E7" s="59">
        <v>5</v>
      </c>
      <c r="F7" s="59">
        <v>6</v>
      </c>
      <c r="G7" s="59">
        <v>7</v>
      </c>
      <c r="H7" s="59">
        <v>8</v>
      </c>
      <c r="I7" s="59">
        <v>9</v>
      </c>
      <c r="J7" s="72">
        <v>10</v>
      </c>
      <c r="K7" s="72">
        <v>11</v>
      </c>
    </row>
    <row r="8" ht="18.75" customHeight="1" spans="1:11">
      <c r="A8" s="20"/>
      <c r="B8" s="34"/>
      <c r="C8" s="20"/>
      <c r="D8" s="20"/>
      <c r="E8" s="20"/>
      <c r="F8" s="20"/>
      <c r="G8" s="20"/>
      <c r="H8" s="67"/>
      <c r="I8" s="73"/>
      <c r="J8" s="73"/>
      <c r="K8" s="67"/>
    </row>
    <row r="9" ht="18.75" customHeight="1" spans="1:11">
      <c r="A9" s="68"/>
      <c r="B9" s="34"/>
      <c r="C9" s="34"/>
      <c r="D9" s="34"/>
      <c r="E9" s="34"/>
      <c r="F9" s="34"/>
      <c r="G9" s="34"/>
      <c r="H9" s="61"/>
      <c r="I9" s="61"/>
      <c r="J9" s="61"/>
      <c r="K9" s="67"/>
    </row>
    <row r="10" ht="18.75" customHeight="1" spans="1:11">
      <c r="A10" s="69" t="s">
        <v>168</v>
      </c>
      <c r="B10" s="70"/>
      <c r="C10" s="70"/>
      <c r="D10" s="70"/>
      <c r="E10" s="70"/>
      <c r="F10" s="70"/>
      <c r="G10" s="71"/>
      <c r="H10" s="61"/>
      <c r="I10" s="61"/>
      <c r="J10" s="61"/>
      <c r="K10" s="67"/>
    </row>
    <row r="11" customHeight="1" spans="1:1">
      <c r="A11" t="s">
        <v>376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2"/>
  <sheetViews>
    <sheetView showZeros="0" workbookViewId="0">
      <selection activeCell="A1" sqref="A1"/>
    </sheetView>
  </sheetViews>
  <sheetFormatPr defaultColWidth="9.14166666666667" defaultRowHeight="14.25" customHeight="1" outlineLevelCol="6"/>
  <cols>
    <col min="1" max="1" width="35.2833333333333" customWidth="1"/>
    <col min="2" max="4" width="28" customWidth="1"/>
    <col min="5" max="7" width="23.85" customWidth="1"/>
  </cols>
  <sheetData>
    <row r="1" ht="13.5" customHeight="1" spans="4:7">
      <c r="D1" s="44"/>
      <c r="G1" s="45" t="s">
        <v>377</v>
      </c>
    </row>
    <row r="2" ht="41.25" customHeight="1" spans="1:7">
      <c r="A2" s="46" t="str">
        <f>"2026"&amp;"年部门项目中期规划预算表"</f>
        <v>2026年部门项目中期规划预算表</v>
      </c>
      <c r="B2" s="46"/>
      <c r="C2" s="46"/>
      <c r="D2" s="46"/>
      <c r="E2" s="46"/>
      <c r="F2" s="46"/>
      <c r="G2" s="46"/>
    </row>
    <row r="3" ht="13.5" customHeight="1" spans="1:7">
      <c r="A3" s="47" t="str">
        <f>"单位名称："&amp;"中国共产主义青年团昆明市晋宁区委员会"</f>
        <v>单位名称：中国共产主义青年团昆明市晋宁区委员会</v>
      </c>
      <c r="B3" s="48"/>
      <c r="C3" s="48"/>
      <c r="D3" s="48"/>
      <c r="E3" s="49"/>
      <c r="F3" s="49"/>
      <c r="G3" s="50" t="s">
        <v>1</v>
      </c>
    </row>
    <row r="4" ht="21.75" customHeight="1" spans="1:7">
      <c r="A4" s="51" t="s">
        <v>241</v>
      </c>
      <c r="B4" s="51" t="s">
        <v>240</v>
      </c>
      <c r="C4" s="51" t="s">
        <v>180</v>
      </c>
      <c r="D4" s="52" t="s">
        <v>378</v>
      </c>
      <c r="E4" s="14" t="s">
        <v>58</v>
      </c>
      <c r="F4" s="15"/>
      <c r="G4" s="39"/>
    </row>
    <row r="5" ht="21.75" customHeight="1" spans="1:7">
      <c r="A5" s="53"/>
      <c r="B5" s="53"/>
      <c r="C5" s="53"/>
      <c r="D5" s="54"/>
      <c r="E5" s="55" t="str">
        <f>"2026"&amp;"年"</f>
        <v>2026年</v>
      </c>
      <c r="F5" s="52" t="str">
        <f>("2026"+1)&amp;"年"</f>
        <v>2027年</v>
      </c>
      <c r="G5" s="52" t="str">
        <f>("2026"+2)&amp;"年"</f>
        <v>2028年</v>
      </c>
    </row>
    <row r="6" ht="40.5" customHeight="1" spans="1:7">
      <c r="A6" s="56"/>
      <c r="B6" s="56"/>
      <c r="C6" s="56"/>
      <c r="D6" s="57"/>
      <c r="E6" s="58"/>
      <c r="F6" s="57" t="s">
        <v>57</v>
      </c>
      <c r="G6" s="57"/>
    </row>
    <row r="7" ht="15" customHeight="1" spans="1:7">
      <c r="A7" s="59">
        <v>1</v>
      </c>
      <c r="B7" s="59">
        <v>2</v>
      </c>
      <c r="C7" s="59">
        <v>3</v>
      </c>
      <c r="D7" s="59">
        <v>4</v>
      </c>
      <c r="E7" s="59">
        <v>5</v>
      </c>
      <c r="F7" s="59">
        <v>6</v>
      </c>
      <c r="G7" s="59">
        <v>7</v>
      </c>
    </row>
    <row r="8" ht="17.25" customHeight="1" spans="1:7">
      <c r="A8" s="34" t="s">
        <v>70</v>
      </c>
      <c r="B8" s="60"/>
      <c r="C8" s="60"/>
      <c r="D8" s="34"/>
      <c r="E8" s="61">
        <v>339971</v>
      </c>
      <c r="F8" s="61"/>
      <c r="G8" s="61"/>
    </row>
    <row r="9" ht="18.75" customHeight="1" spans="1:7">
      <c r="A9" s="34"/>
      <c r="B9" s="34" t="s">
        <v>379</v>
      </c>
      <c r="C9" s="34" t="s">
        <v>248</v>
      </c>
      <c r="D9" s="34" t="s">
        <v>380</v>
      </c>
      <c r="E9" s="61">
        <v>289971</v>
      </c>
      <c r="F9" s="61"/>
      <c r="G9" s="61"/>
    </row>
    <row r="10" ht="18.75" customHeight="1" spans="1:7">
      <c r="A10" s="27"/>
      <c r="B10" s="34" t="s">
        <v>381</v>
      </c>
      <c r="C10" s="34" t="s">
        <v>251</v>
      </c>
      <c r="D10" s="34" t="s">
        <v>380</v>
      </c>
      <c r="E10" s="61">
        <v>14000</v>
      </c>
      <c r="F10" s="61"/>
      <c r="G10" s="61"/>
    </row>
    <row r="11" ht="18.75" customHeight="1" spans="1:7">
      <c r="A11" s="27"/>
      <c r="B11" s="34" t="s">
        <v>382</v>
      </c>
      <c r="C11" s="34" t="s">
        <v>264</v>
      </c>
      <c r="D11" s="34" t="s">
        <v>380</v>
      </c>
      <c r="E11" s="61">
        <v>36000</v>
      </c>
      <c r="F11" s="61"/>
      <c r="G11" s="61"/>
    </row>
    <row r="12" ht="18.75" customHeight="1" spans="1:7">
      <c r="A12" s="62" t="s">
        <v>55</v>
      </c>
      <c r="B12" s="63" t="s">
        <v>383</v>
      </c>
      <c r="C12" s="63"/>
      <c r="D12" s="64"/>
      <c r="E12" s="61">
        <v>339971</v>
      </c>
      <c r="F12" s="61"/>
      <c r="G12" s="61"/>
    </row>
  </sheetData>
  <mergeCells count="11">
    <mergeCell ref="A2:G2"/>
    <mergeCell ref="A3:D3"/>
    <mergeCell ref="E4:G4"/>
    <mergeCell ref="A12:D12"/>
    <mergeCell ref="A4:A6"/>
    <mergeCell ref="B4:B6"/>
    <mergeCell ref="C4:C6"/>
    <mergeCell ref="D4:D6"/>
    <mergeCell ref="E5:E6"/>
    <mergeCell ref="F5:F6"/>
    <mergeCell ref="G5:G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32"/>
  <sheetViews>
    <sheetView showZeros="0" tabSelected="1" workbookViewId="0">
      <selection activeCell="C9" sqref="C9:I9"/>
    </sheetView>
  </sheetViews>
  <sheetFormatPr defaultColWidth="8.575" defaultRowHeight="14.25" customHeight="1"/>
  <cols>
    <col min="1" max="1" width="18.1416666666667" customWidth="1"/>
    <col min="2" max="2" width="23.425" customWidth="1"/>
    <col min="3" max="3" width="21.85" customWidth="1"/>
    <col min="4" max="4" width="15.575" customWidth="1"/>
    <col min="5" max="5" width="31.575" customWidth="1"/>
    <col min="6" max="6" width="15.425" customWidth="1"/>
    <col min="7" max="7" width="16.425" customWidth="1"/>
    <col min="8" max="8" width="29.575" customWidth="1"/>
    <col min="9" max="9" width="30.575" customWidth="1"/>
    <col min="10" max="10" width="23.85" customWidth="1"/>
  </cols>
  <sheetData>
    <row r="1" customHeight="1" spans="1:10">
      <c r="A1" s="1"/>
      <c r="B1" s="1"/>
      <c r="C1" s="1"/>
      <c r="D1" s="1"/>
      <c r="E1" s="1"/>
      <c r="F1" s="1"/>
      <c r="G1" s="1"/>
      <c r="H1" s="1"/>
      <c r="I1" s="1"/>
      <c r="J1" s="36" t="s">
        <v>384</v>
      </c>
    </row>
    <row r="2" ht="41.25" customHeight="1" spans="1:10">
      <c r="A2" s="1" t="str">
        <f>"2026"&amp;"年部门整体支出绩效目标表"</f>
        <v>2026年部门整体支出绩效目标表</v>
      </c>
      <c r="B2" s="2"/>
      <c r="C2" s="2"/>
      <c r="D2" s="2"/>
      <c r="E2" s="2"/>
      <c r="F2" s="2"/>
      <c r="G2" s="2"/>
      <c r="H2" s="2"/>
      <c r="I2" s="2"/>
      <c r="J2" s="2"/>
    </row>
    <row r="3" ht="17.25" customHeight="1" spans="1:10">
      <c r="A3" s="3" t="str">
        <f>"单位名称："&amp;"中国共产主义青年团昆明市晋宁区委员会"</f>
        <v>单位名称：中国共产主义青年团昆明市晋宁区委员会</v>
      </c>
      <c r="B3" s="3"/>
      <c r="C3" s="4"/>
      <c r="D3" s="5"/>
      <c r="E3" s="5"/>
      <c r="F3" s="5"/>
      <c r="G3" s="5"/>
      <c r="H3" s="5"/>
      <c r="I3" s="5"/>
      <c r="J3" s="228" t="s">
        <v>1</v>
      </c>
    </row>
    <row r="4" ht="30" customHeight="1" spans="1:10">
      <c r="A4" s="6" t="s">
        <v>385</v>
      </c>
      <c r="B4" s="7" t="s">
        <v>70</v>
      </c>
      <c r="C4" s="8"/>
      <c r="D4" s="8"/>
      <c r="E4" s="9"/>
      <c r="F4" s="10" t="s">
        <v>385</v>
      </c>
      <c r="G4" s="9"/>
      <c r="H4" s="11" t="s">
        <v>70</v>
      </c>
      <c r="I4" s="8"/>
      <c r="J4" s="9"/>
    </row>
    <row r="5" ht="32.25" customHeight="1" spans="1:10">
      <c r="A5" s="12" t="s">
        <v>386</v>
      </c>
      <c r="B5" s="13"/>
      <c r="C5" s="13"/>
      <c r="D5" s="13"/>
      <c r="E5" s="13"/>
      <c r="F5" s="13"/>
      <c r="G5" s="13"/>
      <c r="H5" s="13"/>
      <c r="I5" s="37"/>
      <c r="J5" s="38"/>
    </row>
    <row r="6" ht="32.25" customHeight="1" spans="1:10">
      <c r="A6" s="14" t="s">
        <v>387</v>
      </c>
      <c r="B6" s="15"/>
      <c r="C6" s="15"/>
      <c r="D6" s="15"/>
      <c r="E6" s="15"/>
      <c r="F6" s="15"/>
      <c r="G6" s="15"/>
      <c r="H6" s="15"/>
      <c r="I6" s="39"/>
      <c r="J6" s="40" t="s">
        <v>388</v>
      </c>
    </row>
    <row r="7" ht="99.75" customHeight="1" spans="1:10">
      <c r="A7" s="16" t="s">
        <v>389</v>
      </c>
      <c r="B7" s="17" t="s">
        <v>390</v>
      </c>
      <c r="C7" s="18" t="s">
        <v>391</v>
      </c>
      <c r="D7" s="18"/>
      <c r="E7" s="18"/>
      <c r="F7" s="18"/>
      <c r="G7" s="18"/>
      <c r="H7" s="18"/>
      <c r="I7" s="18"/>
      <c r="J7" s="41" t="s">
        <v>392</v>
      </c>
    </row>
    <row r="8" ht="99.75" customHeight="1" spans="1:10">
      <c r="A8" s="16"/>
      <c r="B8" s="17" t="str">
        <f>"总体绩效目标（"&amp;"2026"&amp;"-"&amp;("2026"+2)&amp;"年期间）"</f>
        <v>总体绩效目标（2026-2028年期间）</v>
      </c>
      <c r="C8" s="18" t="s">
        <v>393</v>
      </c>
      <c r="D8" s="18"/>
      <c r="E8" s="18"/>
      <c r="F8" s="18"/>
      <c r="G8" s="18"/>
      <c r="H8" s="18"/>
      <c r="I8" s="18"/>
      <c r="J8" s="41" t="s">
        <v>394</v>
      </c>
    </row>
    <row r="9" ht="75" customHeight="1" spans="1:10">
      <c r="A9" s="17" t="s">
        <v>395</v>
      </c>
      <c r="B9" s="19" t="str">
        <f>"预算年度（"&amp;"2026"&amp;"年）绩效目标"</f>
        <v>预算年度（2026年）绩效目标</v>
      </c>
      <c r="C9" s="20" t="s">
        <v>393</v>
      </c>
      <c r="D9" s="20"/>
      <c r="E9" s="20"/>
      <c r="F9" s="20"/>
      <c r="G9" s="20"/>
      <c r="H9" s="20"/>
      <c r="I9" s="20"/>
      <c r="J9" s="42" t="s">
        <v>396</v>
      </c>
    </row>
    <row r="10" ht="32.25" customHeight="1" spans="1:10">
      <c r="A10" s="21" t="s">
        <v>397</v>
      </c>
      <c r="B10" s="21"/>
      <c r="C10" s="21"/>
      <c r="D10" s="21"/>
      <c r="E10" s="21"/>
      <c r="F10" s="21"/>
      <c r="G10" s="21"/>
      <c r="H10" s="21"/>
      <c r="I10" s="21"/>
      <c r="J10" s="21"/>
    </row>
    <row r="11" ht="32.25" customHeight="1" spans="1:10">
      <c r="A11" s="17" t="s">
        <v>398</v>
      </c>
      <c r="B11" s="17"/>
      <c r="C11" s="16" t="s">
        <v>399</v>
      </c>
      <c r="D11" s="16"/>
      <c r="E11" s="16" t="s">
        <v>400</v>
      </c>
      <c r="F11" s="16"/>
      <c r="G11" s="16"/>
      <c r="H11" s="16" t="s">
        <v>401</v>
      </c>
      <c r="I11" s="16"/>
      <c r="J11" s="16"/>
    </row>
    <row r="12" ht="32.25" customHeight="1" spans="1:10">
      <c r="A12" s="17"/>
      <c r="B12" s="17"/>
      <c r="C12" s="16"/>
      <c r="D12" s="16"/>
      <c r="E12" s="17" t="s">
        <v>402</v>
      </c>
      <c r="F12" s="17" t="s">
        <v>403</v>
      </c>
      <c r="G12" s="17" t="s">
        <v>404</v>
      </c>
      <c r="H12" s="17" t="s">
        <v>402</v>
      </c>
      <c r="I12" s="17" t="s">
        <v>403</v>
      </c>
      <c r="J12" s="17" t="s">
        <v>404</v>
      </c>
    </row>
    <row r="13" ht="24" customHeight="1" spans="1:10">
      <c r="A13" s="22" t="s">
        <v>55</v>
      </c>
      <c r="B13" s="23"/>
      <c r="C13" s="23"/>
      <c r="D13" s="23"/>
      <c r="E13" s="24">
        <v>1764955.99</v>
      </c>
      <c r="F13" s="24">
        <v>1501463.84</v>
      </c>
      <c r="G13" s="24">
        <v>263492.15</v>
      </c>
      <c r="H13" s="25">
        <v>1418882.99</v>
      </c>
      <c r="I13" s="25">
        <v>1389863.84</v>
      </c>
      <c r="J13" s="25">
        <v>29019.15</v>
      </c>
    </row>
    <row r="14" ht="34.5" customHeight="1" spans="1:10">
      <c r="A14" s="18" t="s">
        <v>405</v>
      </c>
      <c r="B14" s="26"/>
      <c r="C14" s="18" t="s">
        <v>406</v>
      </c>
      <c r="D14" s="26"/>
      <c r="E14" s="25">
        <v>1049892.84</v>
      </c>
      <c r="F14" s="25">
        <v>1049892.84</v>
      </c>
      <c r="G14" s="25"/>
      <c r="H14" s="25">
        <v>1049892.84</v>
      </c>
      <c r="I14" s="25">
        <v>1049892.84</v>
      </c>
      <c r="J14" s="25"/>
    </row>
    <row r="15" ht="34.5" customHeight="1" spans="1:10">
      <c r="A15" s="18" t="s">
        <v>407</v>
      </c>
      <c r="B15" s="27"/>
      <c r="C15" s="18" t="s">
        <v>408</v>
      </c>
      <c r="D15" s="27"/>
      <c r="E15" s="25">
        <v>497543</v>
      </c>
      <c r="F15" s="25">
        <v>289971</v>
      </c>
      <c r="G15" s="25">
        <v>207572</v>
      </c>
      <c r="H15" s="25">
        <v>291070</v>
      </c>
      <c r="I15" s="25">
        <v>289971</v>
      </c>
      <c r="J15" s="25">
        <v>1099</v>
      </c>
    </row>
    <row r="16" ht="34.5" customHeight="1" spans="1:10">
      <c r="A16" s="18" t="s">
        <v>251</v>
      </c>
      <c r="B16" s="27"/>
      <c r="C16" s="18" t="s">
        <v>409</v>
      </c>
      <c r="D16" s="27"/>
      <c r="E16" s="25">
        <v>42000</v>
      </c>
      <c r="F16" s="25">
        <v>14000</v>
      </c>
      <c r="G16" s="25">
        <v>28000</v>
      </c>
      <c r="H16" s="25">
        <v>14000</v>
      </c>
      <c r="I16" s="25">
        <v>14000</v>
      </c>
      <c r="J16" s="25"/>
    </row>
    <row r="17" ht="34.5" customHeight="1" spans="1:10">
      <c r="A17" s="18" t="s">
        <v>264</v>
      </c>
      <c r="B17" s="27"/>
      <c r="C17" s="18" t="s">
        <v>410</v>
      </c>
      <c r="D17" s="27"/>
      <c r="E17" s="25">
        <v>56927.51</v>
      </c>
      <c r="F17" s="25">
        <v>36000</v>
      </c>
      <c r="G17" s="25">
        <v>20927.51</v>
      </c>
      <c r="H17" s="25">
        <v>56927.51</v>
      </c>
      <c r="I17" s="25">
        <v>36000</v>
      </c>
      <c r="J17" s="25">
        <v>20927.51</v>
      </c>
    </row>
    <row r="18" ht="34.5" customHeight="1" spans="1:10">
      <c r="A18" s="18" t="s">
        <v>411</v>
      </c>
      <c r="B18" s="27"/>
      <c r="C18" s="18" t="s">
        <v>412</v>
      </c>
      <c r="D18" s="27"/>
      <c r="E18" s="25">
        <v>118592.64</v>
      </c>
      <c r="F18" s="25">
        <v>111600</v>
      </c>
      <c r="G18" s="25">
        <v>6992.64</v>
      </c>
      <c r="H18" s="25">
        <v>6992.64</v>
      </c>
      <c r="I18" s="25"/>
      <c r="J18" s="25">
        <v>6992.64</v>
      </c>
    </row>
    <row r="19" ht="32.25" customHeight="1" spans="1:10">
      <c r="A19" s="21" t="s">
        <v>413</v>
      </c>
      <c r="B19" s="21"/>
      <c r="C19" s="21"/>
      <c r="D19" s="21"/>
      <c r="E19" s="21"/>
      <c r="F19" s="21"/>
      <c r="G19" s="21"/>
      <c r="H19" s="21"/>
      <c r="I19" s="21"/>
      <c r="J19" s="21"/>
    </row>
    <row r="20" ht="32.25" customHeight="1" spans="1:10">
      <c r="A20" s="28" t="s">
        <v>414</v>
      </c>
      <c r="B20" s="28"/>
      <c r="C20" s="28"/>
      <c r="D20" s="28"/>
      <c r="E20" s="28"/>
      <c r="F20" s="28"/>
      <c r="G20" s="28"/>
      <c r="H20" s="29" t="s">
        <v>415</v>
      </c>
      <c r="I20" s="43" t="s">
        <v>274</v>
      </c>
      <c r="J20" s="29" t="s">
        <v>416</v>
      </c>
    </row>
    <row r="21" ht="36" customHeight="1" spans="1:10">
      <c r="A21" s="30" t="s">
        <v>267</v>
      </c>
      <c r="B21" s="30" t="s">
        <v>417</v>
      </c>
      <c r="C21" s="31" t="s">
        <v>269</v>
      </c>
      <c r="D21" s="31" t="s">
        <v>270</v>
      </c>
      <c r="E21" s="31" t="s">
        <v>271</v>
      </c>
      <c r="F21" s="31" t="s">
        <v>272</v>
      </c>
      <c r="G21" s="31" t="s">
        <v>273</v>
      </c>
      <c r="H21" s="32"/>
      <c r="I21" s="32"/>
      <c r="J21" s="32"/>
    </row>
    <row r="22" ht="32.25" customHeight="1" spans="1:10">
      <c r="A22" s="33" t="s">
        <v>276</v>
      </c>
      <c r="B22" s="33"/>
      <c r="C22" s="34"/>
      <c r="D22" s="33"/>
      <c r="E22" s="33"/>
      <c r="F22" s="33"/>
      <c r="G22" s="33"/>
      <c r="H22" s="35"/>
      <c r="I22" s="20"/>
      <c r="J22" s="35"/>
    </row>
    <row r="23" ht="32.25" customHeight="1" spans="1:10">
      <c r="A23" s="33"/>
      <c r="B23" s="33" t="s">
        <v>277</v>
      </c>
      <c r="C23" s="34"/>
      <c r="D23" s="33"/>
      <c r="E23" s="33"/>
      <c r="F23" s="33"/>
      <c r="G23" s="33"/>
      <c r="H23" s="35"/>
      <c r="I23" s="20"/>
      <c r="J23" s="35"/>
    </row>
    <row r="24" ht="32.25" customHeight="1" spans="1:10">
      <c r="A24" s="33"/>
      <c r="B24" s="33"/>
      <c r="C24" s="34" t="s">
        <v>418</v>
      </c>
      <c r="D24" s="33" t="s">
        <v>289</v>
      </c>
      <c r="E24" s="33" t="s">
        <v>296</v>
      </c>
      <c r="F24" s="33" t="s">
        <v>297</v>
      </c>
      <c r="G24" s="33" t="s">
        <v>284</v>
      </c>
      <c r="H24" s="35" t="s">
        <v>419</v>
      </c>
      <c r="I24" s="20" t="s">
        <v>420</v>
      </c>
      <c r="J24" s="35" t="s">
        <v>421</v>
      </c>
    </row>
    <row r="25" ht="32.25" customHeight="1" spans="1:10">
      <c r="A25" s="33"/>
      <c r="B25" s="33" t="s">
        <v>422</v>
      </c>
      <c r="C25" s="34"/>
      <c r="D25" s="33"/>
      <c r="E25" s="33"/>
      <c r="F25" s="33"/>
      <c r="G25" s="33"/>
      <c r="H25" s="35"/>
      <c r="I25" s="20"/>
      <c r="J25" s="35"/>
    </row>
    <row r="26" ht="32.25" customHeight="1" spans="1:10">
      <c r="A26" s="33"/>
      <c r="B26" s="33"/>
      <c r="C26" s="34" t="s">
        <v>423</v>
      </c>
      <c r="D26" s="33" t="s">
        <v>289</v>
      </c>
      <c r="E26" s="33" t="s">
        <v>296</v>
      </c>
      <c r="F26" s="33" t="s">
        <v>297</v>
      </c>
      <c r="G26" s="33" t="s">
        <v>284</v>
      </c>
      <c r="H26" s="35" t="s">
        <v>419</v>
      </c>
      <c r="I26" s="20" t="s">
        <v>424</v>
      </c>
      <c r="J26" s="35" t="s">
        <v>421</v>
      </c>
    </row>
    <row r="27" ht="32.25" customHeight="1" spans="1:10">
      <c r="A27" s="33" t="s">
        <v>286</v>
      </c>
      <c r="B27" s="33"/>
      <c r="C27" s="34"/>
      <c r="D27" s="33"/>
      <c r="E27" s="33"/>
      <c r="F27" s="33"/>
      <c r="G27" s="33"/>
      <c r="H27" s="35"/>
      <c r="I27" s="20"/>
      <c r="J27" s="35"/>
    </row>
    <row r="28" ht="32.25" customHeight="1" spans="1:10">
      <c r="A28" s="33"/>
      <c r="B28" s="33" t="s">
        <v>287</v>
      </c>
      <c r="C28" s="34"/>
      <c r="D28" s="33"/>
      <c r="E28" s="33"/>
      <c r="F28" s="33"/>
      <c r="G28" s="33"/>
      <c r="H28" s="35"/>
      <c r="I28" s="20"/>
      <c r="J28" s="35"/>
    </row>
    <row r="29" ht="32.25" customHeight="1" spans="1:10">
      <c r="A29" s="33"/>
      <c r="B29" s="33"/>
      <c r="C29" s="34" t="s">
        <v>425</v>
      </c>
      <c r="D29" s="33" t="s">
        <v>279</v>
      </c>
      <c r="E29" s="33" t="s">
        <v>426</v>
      </c>
      <c r="F29" s="33"/>
      <c r="G29" s="33" t="s">
        <v>281</v>
      </c>
      <c r="H29" s="35" t="s">
        <v>427</v>
      </c>
      <c r="I29" s="20" t="s">
        <v>428</v>
      </c>
      <c r="J29" s="35" t="s">
        <v>421</v>
      </c>
    </row>
    <row r="30" ht="32.25" customHeight="1" spans="1:10">
      <c r="A30" s="33" t="s">
        <v>293</v>
      </c>
      <c r="B30" s="33"/>
      <c r="C30" s="34"/>
      <c r="D30" s="33"/>
      <c r="E30" s="33"/>
      <c r="F30" s="33"/>
      <c r="G30" s="33"/>
      <c r="H30" s="35"/>
      <c r="I30" s="20"/>
      <c r="J30" s="35"/>
    </row>
    <row r="31" ht="32.25" customHeight="1" spans="1:10">
      <c r="A31" s="33"/>
      <c r="B31" s="33" t="s">
        <v>294</v>
      </c>
      <c r="C31" s="34"/>
      <c r="D31" s="33"/>
      <c r="E31" s="33"/>
      <c r="F31" s="33"/>
      <c r="G31" s="33"/>
      <c r="H31" s="35"/>
      <c r="I31" s="20"/>
      <c r="J31" s="35"/>
    </row>
    <row r="32" ht="32.25" customHeight="1" spans="1:10">
      <c r="A32" s="33"/>
      <c r="B32" s="33"/>
      <c r="C32" s="34" t="s">
        <v>429</v>
      </c>
      <c r="D32" s="33" t="s">
        <v>289</v>
      </c>
      <c r="E32" s="33" t="s">
        <v>296</v>
      </c>
      <c r="F32" s="33" t="s">
        <v>297</v>
      </c>
      <c r="G32" s="33" t="s">
        <v>284</v>
      </c>
      <c r="H32" s="35" t="s">
        <v>430</v>
      </c>
      <c r="I32" s="20" t="s">
        <v>431</v>
      </c>
      <c r="J32" s="35" t="s">
        <v>432</v>
      </c>
    </row>
  </sheetData>
  <mergeCells count="36">
    <mergeCell ref="A2:J2"/>
    <mergeCell ref="A3:C3"/>
    <mergeCell ref="B4:J4"/>
    <mergeCell ref="B4:J4"/>
    <mergeCell ref="A5:J5"/>
    <mergeCell ref="A6:I6"/>
    <mergeCell ref="C7:I7"/>
    <mergeCell ref="C7:I7"/>
    <mergeCell ref="C8:I8"/>
    <mergeCell ref="C8:I8"/>
    <mergeCell ref="C9:I9"/>
    <mergeCell ref="C9:I9"/>
    <mergeCell ref="A10:J10"/>
    <mergeCell ref="E11:G11"/>
    <mergeCell ref="H11:J11"/>
    <mergeCell ref="A13:D13"/>
    <mergeCell ref="A14:B14"/>
    <mergeCell ref="A14:B14"/>
    <mergeCell ref="C14:D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J19"/>
    <mergeCell ref="A20:G20"/>
    <mergeCell ref="A7:A8"/>
    <mergeCell ref="H20:H21"/>
    <mergeCell ref="I20:I21"/>
    <mergeCell ref="J20:J21"/>
    <mergeCell ref="A11:B12"/>
    <mergeCell ref="C11:D12"/>
  </mergeCells>
  <pageMargins left="0.84" right="0.84" top="0.9" bottom="0.9" header="0.36" footer="0.36"/>
  <pageSetup paperSize="9" scale="57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S10"/>
  <sheetViews>
    <sheetView showGridLines="0" showZeros="0" workbookViewId="0">
      <selection activeCell="C39" sqref="C39"/>
    </sheetView>
  </sheetViews>
  <sheetFormatPr defaultColWidth="8.575" defaultRowHeight="12.75" customHeight="1"/>
  <cols>
    <col min="1" max="1" width="15.8916666666667" customWidth="1"/>
    <col min="2" max="2" width="35" customWidth="1"/>
    <col min="3" max="19" width="22" customWidth="1"/>
  </cols>
  <sheetData>
    <row r="1" ht="17.25" customHeight="1" spans="1:1">
      <c r="A1" s="97" t="s">
        <v>52</v>
      </c>
    </row>
    <row r="2" ht="41.25" customHeight="1" spans="1:1">
      <c r="A2" s="77" t="str">
        <f>"2026"&amp;"年部门收入预算表"</f>
        <v>2026年部门收入预算表</v>
      </c>
    </row>
    <row r="3" ht="17.25" customHeight="1" spans="1:19">
      <c r="A3" s="80" t="str">
        <f>"单位名称："&amp;"中国共产主义青年团昆明市晋宁区委员会"</f>
        <v>单位名称：中国共产主义青年团昆明市晋宁区委员会</v>
      </c>
      <c r="S3" s="82" t="s">
        <v>1</v>
      </c>
    </row>
    <row r="4" ht="21.75" customHeight="1" spans="1:19">
      <c r="A4" s="212" t="s">
        <v>53</v>
      </c>
      <c r="B4" s="213" t="s">
        <v>54</v>
      </c>
      <c r="C4" s="213" t="s">
        <v>55</v>
      </c>
      <c r="D4" s="214" t="s">
        <v>56</v>
      </c>
      <c r="E4" s="214"/>
      <c r="F4" s="214"/>
      <c r="G4" s="214"/>
      <c r="H4" s="214"/>
      <c r="I4" s="221"/>
      <c r="J4" s="214"/>
      <c r="K4" s="214"/>
      <c r="L4" s="214"/>
      <c r="M4" s="214"/>
      <c r="N4" s="222"/>
      <c r="O4" s="214" t="s">
        <v>45</v>
      </c>
      <c r="P4" s="214"/>
      <c r="Q4" s="214"/>
      <c r="R4" s="214"/>
      <c r="S4" s="222"/>
    </row>
    <row r="5" ht="27" customHeight="1" spans="1:19">
      <c r="A5" s="215"/>
      <c r="B5" s="216"/>
      <c r="C5" s="216"/>
      <c r="D5" s="216" t="s">
        <v>57</v>
      </c>
      <c r="E5" s="216" t="s">
        <v>58</v>
      </c>
      <c r="F5" s="216" t="s">
        <v>59</v>
      </c>
      <c r="G5" s="216" t="s">
        <v>60</v>
      </c>
      <c r="H5" s="216" t="s">
        <v>61</v>
      </c>
      <c r="I5" s="223" t="s">
        <v>62</v>
      </c>
      <c r="J5" s="224"/>
      <c r="K5" s="224"/>
      <c r="L5" s="224"/>
      <c r="M5" s="224"/>
      <c r="N5" s="225"/>
      <c r="O5" s="216" t="s">
        <v>57</v>
      </c>
      <c r="P5" s="216" t="s">
        <v>58</v>
      </c>
      <c r="Q5" s="216" t="s">
        <v>59</v>
      </c>
      <c r="R5" s="216" t="s">
        <v>60</v>
      </c>
      <c r="S5" s="216" t="s">
        <v>63</v>
      </c>
    </row>
    <row r="6" ht="30" customHeight="1" spans="1:19">
      <c r="A6" s="217"/>
      <c r="B6" s="134"/>
      <c r="C6" s="145"/>
      <c r="D6" s="145"/>
      <c r="E6" s="145"/>
      <c r="F6" s="145"/>
      <c r="G6" s="145"/>
      <c r="H6" s="145"/>
      <c r="I6" s="102" t="s">
        <v>57</v>
      </c>
      <c r="J6" s="225" t="s">
        <v>64</v>
      </c>
      <c r="K6" s="225" t="s">
        <v>65</v>
      </c>
      <c r="L6" s="225" t="s">
        <v>66</v>
      </c>
      <c r="M6" s="225" t="s">
        <v>67</v>
      </c>
      <c r="N6" s="225" t="s">
        <v>68</v>
      </c>
      <c r="O6" s="226"/>
      <c r="P6" s="226"/>
      <c r="Q6" s="226"/>
      <c r="R6" s="226"/>
      <c r="S6" s="145"/>
    </row>
    <row r="7" ht="15" customHeight="1" spans="1:19">
      <c r="A7" s="218">
        <v>1</v>
      </c>
      <c r="B7" s="218">
        <v>2</v>
      </c>
      <c r="C7" s="218">
        <v>3</v>
      </c>
      <c r="D7" s="218">
        <v>4</v>
      </c>
      <c r="E7" s="218">
        <v>5</v>
      </c>
      <c r="F7" s="218">
        <v>6</v>
      </c>
      <c r="G7" s="218">
        <v>7</v>
      </c>
      <c r="H7" s="218">
        <v>8</v>
      </c>
      <c r="I7" s="102">
        <v>9</v>
      </c>
      <c r="J7" s="218">
        <v>10</v>
      </c>
      <c r="K7" s="218">
        <v>11</v>
      </c>
      <c r="L7" s="218">
        <v>12</v>
      </c>
      <c r="M7" s="218">
        <v>13</v>
      </c>
      <c r="N7" s="218">
        <v>14</v>
      </c>
      <c r="O7" s="218">
        <v>15</v>
      </c>
      <c r="P7" s="218">
        <v>16</v>
      </c>
      <c r="Q7" s="218">
        <v>17</v>
      </c>
      <c r="R7" s="218">
        <v>18</v>
      </c>
      <c r="S7" s="218">
        <v>19</v>
      </c>
    </row>
    <row r="8" ht="18" customHeight="1" spans="1:19">
      <c r="A8" s="34" t="s">
        <v>69</v>
      </c>
      <c r="B8" s="34" t="s">
        <v>70</v>
      </c>
      <c r="C8" s="110">
        <v>1418882.99</v>
      </c>
      <c r="D8" s="110">
        <v>1418882.99</v>
      </c>
      <c r="E8" s="110">
        <v>1389863.84</v>
      </c>
      <c r="F8" s="110"/>
      <c r="G8" s="110"/>
      <c r="H8" s="110"/>
      <c r="I8" s="110">
        <v>29019.15</v>
      </c>
      <c r="J8" s="110"/>
      <c r="K8" s="110"/>
      <c r="L8" s="110"/>
      <c r="M8" s="110"/>
      <c r="N8" s="110">
        <v>29019.15</v>
      </c>
      <c r="O8" s="110"/>
      <c r="P8" s="110"/>
      <c r="Q8" s="110"/>
      <c r="R8" s="110"/>
      <c r="S8" s="110"/>
    </row>
    <row r="9" ht="18" customHeight="1" spans="1:19">
      <c r="A9" s="219" t="s">
        <v>71</v>
      </c>
      <c r="B9" s="219" t="s">
        <v>70</v>
      </c>
      <c r="C9" s="110">
        <v>1418882.99</v>
      </c>
      <c r="D9" s="110">
        <v>1418882.99</v>
      </c>
      <c r="E9" s="110">
        <v>1389863.84</v>
      </c>
      <c r="F9" s="110"/>
      <c r="G9" s="110"/>
      <c r="H9" s="110"/>
      <c r="I9" s="110">
        <v>29019.15</v>
      </c>
      <c r="J9" s="110"/>
      <c r="K9" s="110"/>
      <c r="L9" s="110"/>
      <c r="M9" s="110"/>
      <c r="N9" s="110">
        <v>29019.15</v>
      </c>
      <c r="O9" s="110"/>
      <c r="P9" s="110"/>
      <c r="Q9" s="110"/>
      <c r="R9" s="110"/>
      <c r="S9" s="110"/>
    </row>
    <row r="10" ht="18" customHeight="1" spans="1:19">
      <c r="A10" s="85" t="s">
        <v>55</v>
      </c>
      <c r="B10" s="220"/>
      <c r="C10" s="110">
        <v>1418882.99</v>
      </c>
      <c r="D10" s="110">
        <v>1418882.99</v>
      </c>
      <c r="E10" s="110">
        <v>1389863.84</v>
      </c>
      <c r="F10" s="110"/>
      <c r="G10" s="110"/>
      <c r="H10" s="110"/>
      <c r="I10" s="110">
        <v>29019.15</v>
      </c>
      <c r="J10" s="110"/>
      <c r="K10" s="110"/>
      <c r="L10" s="110"/>
      <c r="M10" s="110"/>
      <c r="N10" s="110">
        <v>29019.15</v>
      </c>
      <c r="O10" s="110"/>
      <c r="P10" s="110"/>
      <c r="Q10" s="110"/>
      <c r="R10" s="110"/>
      <c r="S10" s="110"/>
    </row>
  </sheetData>
  <mergeCells count="20">
    <mergeCell ref="A1:S1"/>
    <mergeCell ref="A2:S2"/>
    <mergeCell ref="A3:B3"/>
    <mergeCell ref="D4:N4"/>
    <mergeCell ref="O4:S4"/>
    <mergeCell ref="I5:N5"/>
    <mergeCell ref="A10:B10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O23"/>
  <sheetViews>
    <sheetView showGridLines="0" showZeros="0" workbookViewId="0">
      <selection activeCell="C22" sqref="C22"/>
    </sheetView>
  </sheetViews>
  <sheetFormatPr defaultColWidth="8.575" defaultRowHeight="12.75" customHeight="1"/>
  <cols>
    <col min="1" max="1" width="14.2833333333333" customWidth="1"/>
    <col min="2" max="2" width="37.575" customWidth="1"/>
    <col min="3" max="8" width="24.575" customWidth="1"/>
    <col min="9" max="9" width="26.7083333333333" customWidth="1"/>
    <col min="10" max="11" width="24.425" customWidth="1"/>
    <col min="12" max="15" width="24.575" customWidth="1"/>
  </cols>
  <sheetData>
    <row r="1" ht="17.25" customHeight="1" spans="1:1">
      <c r="A1" s="82" t="s">
        <v>72</v>
      </c>
    </row>
    <row r="2" ht="41.25" customHeight="1" spans="1:1">
      <c r="A2" s="77" t="str">
        <f>"2026"&amp;"年部门支出预算表"</f>
        <v>2026年部门支出预算表</v>
      </c>
    </row>
    <row r="3" ht="17.25" customHeight="1" spans="1:15">
      <c r="A3" s="80" t="str">
        <f>"单位名称："&amp;"中国共产主义青年团昆明市晋宁区委员会"</f>
        <v>单位名称：中国共产主义青年团昆明市晋宁区委员会</v>
      </c>
      <c r="O3" s="82" t="s">
        <v>1</v>
      </c>
    </row>
    <row r="4" ht="27" customHeight="1" spans="1:15">
      <c r="A4" s="198" t="s">
        <v>73</v>
      </c>
      <c r="B4" s="198" t="s">
        <v>74</v>
      </c>
      <c r="C4" s="198" t="s">
        <v>55</v>
      </c>
      <c r="D4" s="199" t="s">
        <v>58</v>
      </c>
      <c r="E4" s="200"/>
      <c r="F4" s="201"/>
      <c r="G4" s="202" t="s">
        <v>59</v>
      </c>
      <c r="H4" s="202" t="s">
        <v>60</v>
      </c>
      <c r="I4" s="202" t="s">
        <v>75</v>
      </c>
      <c r="J4" s="199" t="s">
        <v>62</v>
      </c>
      <c r="K4" s="200"/>
      <c r="L4" s="200"/>
      <c r="M4" s="200"/>
      <c r="N4" s="209"/>
      <c r="O4" s="210"/>
    </row>
    <row r="5" ht="42" customHeight="1" spans="1:15">
      <c r="A5" s="203"/>
      <c r="B5" s="203"/>
      <c r="C5" s="204"/>
      <c r="D5" s="205" t="s">
        <v>57</v>
      </c>
      <c r="E5" s="205" t="s">
        <v>76</v>
      </c>
      <c r="F5" s="205" t="s">
        <v>77</v>
      </c>
      <c r="G5" s="204"/>
      <c r="H5" s="204"/>
      <c r="I5" s="211"/>
      <c r="J5" s="205" t="s">
        <v>57</v>
      </c>
      <c r="K5" s="192" t="s">
        <v>78</v>
      </c>
      <c r="L5" s="192" t="s">
        <v>79</v>
      </c>
      <c r="M5" s="192" t="s">
        <v>80</v>
      </c>
      <c r="N5" s="192" t="s">
        <v>81</v>
      </c>
      <c r="O5" s="192" t="s">
        <v>82</v>
      </c>
    </row>
    <row r="6" ht="18" customHeight="1" spans="1:15">
      <c r="A6" s="88" t="s">
        <v>83</v>
      </c>
      <c r="B6" s="88" t="s">
        <v>84</v>
      </c>
      <c r="C6" s="88" t="s">
        <v>85</v>
      </c>
      <c r="D6" s="89" t="s">
        <v>86</v>
      </c>
      <c r="E6" s="89" t="s">
        <v>87</v>
      </c>
      <c r="F6" s="89" t="s">
        <v>88</v>
      </c>
      <c r="G6" s="89" t="s">
        <v>89</v>
      </c>
      <c r="H6" s="89" t="s">
        <v>90</v>
      </c>
      <c r="I6" s="89" t="s">
        <v>91</v>
      </c>
      <c r="J6" s="89" t="s">
        <v>92</v>
      </c>
      <c r="K6" s="89" t="s">
        <v>93</v>
      </c>
      <c r="L6" s="89" t="s">
        <v>94</v>
      </c>
      <c r="M6" s="89" t="s">
        <v>95</v>
      </c>
      <c r="N6" s="88" t="s">
        <v>96</v>
      </c>
      <c r="O6" s="89" t="s">
        <v>97</v>
      </c>
    </row>
    <row r="7" ht="21" customHeight="1" spans="1:15">
      <c r="A7" s="90" t="s">
        <v>98</v>
      </c>
      <c r="B7" s="90" t="s">
        <v>99</v>
      </c>
      <c r="C7" s="110">
        <v>1142503.75</v>
      </c>
      <c r="D7" s="110">
        <v>1113484.6</v>
      </c>
      <c r="E7" s="110">
        <v>773513.6</v>
      </c>
      <c r="F7" s="110">
        <v>339971</v>
      </c>
      <c r="G7" s="110"/>
      <c r="H7" s="110"/>
      <c r="I7" s="110"/>
      <c r="J7" s="110">
        <v>29019.15</v>
      </c>
      <c r="K7" s="110"/>
      <c r="L7" s="110"/>
      <c r="M7" s="110"/>
      <c r="N7" s="110"/>
      <c r="O7" s="110">
        <v>29019.15</v>
      </c>
    </row>
    <row r="8" ht="21" customHeight="1" spans="1:15">
      <c r="A8" s="206" t="s">
        <v>100</v>
      </c>
      <c r="B8" s="206" t="s">
        <v>101</v>
      </c>
      <c r="C8" s="110">
        <v>1142503.75</v>
      </c>
      <c r="D8" s="110">
        <v>1113484.6</v>
      </c>
      <c r="E8" s="110">
        <v>773513.6</v>
      </c>
      <c r="F8" s="110">
        <v>339971</v>
      </c>
      <c r="G8" s="110"/>
      <c r="H8" s="110"/>
      <c r="I8" s="110"/>
      <c r="J8" s="110">
        <v>29019.15</v>
      </c>
      <c r="K8" s="110"/>
      <c r="L8" s="110"/>
      <c r="M8" s="110"/>
      <c r="N8" s="110"/>
      <c r="O8" s="110">
        <v>29019.15</v>
      </c>
    </row>
    <row r="9" ht="21" customHeight="1" spans="1:15">
      <c r="A9" s="207" t="s">
        <v>102</v>
      </c>
      <c r="B9" s="207" t="s">
        <v>103</v>
      </c>
      <c r="C9" s="110">
        <v>1064583.6</v>
      </c>
      <c r="D9" s="110">
        <v>1063484.6</v>
      </c>
      <c r="E9" s="110">
        <v>773513.6</v>
      </c>
      <c r="F9" s="110">
        <v>289971</v>
      </c>
      <c r="G9" s="110"/>
      <c r="H9" s="110"/>
      <c r="I9" s="110"/>
      <c r="J9" s="110">
        <v>1099</v>
      </c>
      <c r="K9" s="110"/>
      <c r="L9" s="110"/>
      <c r="M9" s="110"/>
      <c r="N9" s="110"/>
      <c r="O9" s="110">
        <v>1099</v>
      </c>
    </row>
    <row r="10" ht="21" customHeight="1" spans="1:15">
      <c r="A10" s="207" t="s">
        <v>104</v>
      </c>
      <c r="B10" s="207" t="s">
        <v>105</v>
      </c>
      <c r="C10" s="110">
        <v>77920.15</v>
      </c>
      <c r="D10" s="110">
        <v>50000</v>
      </c>
      <c r="E10" s="110"/>
      <c r="F10" s="110">
        <v>50000</v>
      </c>
      <c r="G10" s="110"/>
      <c r="H10" s="110"/>
      <c r="I10" s="110"/>
      <c r="J10" s="110">
        <v>27920.15</v>
      </c>
      <c r="K10" s="110"/>
      <c r="L10" s="110"/>
      <c r="M10" s="110"/>
      <c r="N10" s="110"/>
      <c r="O10" s="110">
        <v>27920.15</v>
      </c>
    </row>
    <row r="11" ht="21" customHeight="1" spans="1:15">
      <c r="A11" s="90" t="s">
        <v>106</v>
      </c>
      <c r="B11" s="90" t="s">
        <v>107</v>
      </c>
      <c r="C11" s="110">
        <v>102256.8</v>
      </c>
      <c r="D11" s="110">
        <v>102256.8</v>
      </c>
      <c r="E11" s="110">
        <v>102256.8</v>
      </c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ht="21" customHeight="1" spans="1:15">
      <c r="A12" s="206" t="s">
        <v>108</v>
      </c>
      <c r="B12" s="206" t="s">
        <v>109</v>
      </c>
      <c r="C12" s="110">
        <v>102256.8</v>
      </c>
      <c r="D12" s="110">
        <v>102256.8</v>
      </c>
      <c r="E12" s="110">
        <v>102256.8</v>
      </c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ht="21" customHeight="1" spans="1:15">
      <c r="A13" s="207" t="s">
        <v>110</v>
      </c>
      <c r="B13" s="207" t="s">
        <v>111</v>
      </c>
      <c r="C13" s="110">
        <v>15300</v>
      </c>
      <c r="D13" s="110">
        <v>15300</v>
      </c>
      <c r="E13" s="110">
        <v>15300</v>
      </c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ht="21" customHeight="1" spans="1:15">
      <c r="A14" s="207" t="s">
        <v>112</v>
      </c>
      <c r="B14" s="207" t="s">
        <v>113</v>
      </c>
      <c r="C14" s="110">
        <v>86956.8</v>
      </c>
      <c r="D14" s="110">
        <v>86956.8</v>
      </c>
      <c r="E14" s="110">
        <v>86956.8</v>
      </c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ht="21" customHeight="1" spans="1:15">
      <c r="A15" s="90" t="s">
        <v>114</v>
      </c>
      <c r="B15" s="90" t="s">
        <v>115</v>
      </c>
      <c r="C15" s="110">
        <v>78136.84</v>
      </c>
      <c r="D15" s="110">
        <v>78136.84</v>
      </c>
      <c r="E15" s="110">
        <v>78136.84</v>
      </c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ht="21" customHeight="1" spans="1:15">
      <c r="A16" s="206" t="s">
        <v>116</v>
      </c>
      <c r="B16" s="206" t="s">
        <v>117</v>
      </c>
      <c r="C16" s="110">
        <v>78136.84</v>
      </c>
      <c r="D16" s="110">
        <v>78136.84</v>
      </c>
      <c r="E16" s="110">
        <v>78136.84</v>
      </c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ht="21" customHeight="1" spans="1:15">
      <c r="A17" s="207" t="s">
        <v>118</v>
      </c>
      <c r="B17" s="207" t="s">
        <v>119</v>
      </c>
      <c r="C17" s="110">
        <v>42934.92</v>
      </c>
      <c r="D17" s="110">
        <v>42934.92</v>
      </c>
      <c r="E17" s="110">
        <v>42934.92</v>
      </c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ht="21" customHeight="1" spans="1:15">
      <c r="A18" s="207" t="s">
        <v>120</v>
      </c>
      <c r="B18" s="207" t="s">
        <v>121</v>
      </c>
      <c r="C18" s="110">
        <v>31174</v>
      </c>
      <c r="D18" s="110">
        <v>31174</v>
      </c>
      <c r="E18" s="110">
        <v>31174</v>
      </c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ht="21" customHeight="1" spans="1:15">
      <c r="A19" s="207" t="s">
        <v>122</v>
      </c>
      <c r="B19" s="207" t="s">
        <v>123</v>
      </c>
      <c r="C19" s="110">
        <v>4027.92</v>
      </c>
      <c r="D19" s="110">
        <v>4027.92</v>
      </c>
      <c r="E19" s="110">
        <v>4027.92</v>
      </c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ht="21" customHeight="1" spans="1:15">
      <c r="A20" s="90" t="s">
        <v>124</v>
      </c>
      <c r="B20" s="90" t="s">
        <v>125</v>
      </c>
      <c r="C20" s="110">
        <v>95985.6</v>
      </c>
      <c r="D20" s="110">
        <v>95985.6</v>
      </c>
      <c r="E20" s="110">
        <v>95985.6</v>
      </c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ht="21" customHeight="1" spans="1:15">
      <c r="A21" s="206" t="s">
        <v>126</v>
      </c>
      <c r="B21" s="206" t="s">
        <v>127</v>
      </c>
      <c r="C21" s="110">
        <v>95985.6</v>
      </c>
      <c r="D21" s="110">
        <v>95985.6</v>
      </c>
      <c r="E21" s="110">
        <v>95985.6</v>
      </c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ht="21" customHeight="1" spans="1:15">
      <c r="A22" s="207" t="s">
        <v>128</v>
      </c>
      <c r="B22" s="207" t="s">
        <v>129</v>
      </c>
      <c r="C22" s="110">
        <v>95985.6</v>
      </c>
      <c r="D22" s="110">
        <v>95985.6</v>
      </c>
      <c r="E22" s="110">
        <v>95985.6</v>
      </c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ht="21" customHeight="1" spans="1:15">
      <c r="A23" s="208" t="s">
        <v>55</v>
      </c>
      <c r="B23" s="71"/>
      <c r="C23" s="110">
        <v>1418882.99</v>
      </c>
      <c r="D23" s="110">
        <v>1389863.84</v>
      </c>
      <c r="E23" s="110">
        <v>1049892.84</v>
      </c>
      <c r="F23" s="110">
        <v>339971</v>
      </c>
      <c r="G23" s="110"/>
      <c r="H23" s="110"/>
      <c r="I23" s="110"/>
      <c r="J23" s="110">
        <v>29019.15</v>
      </c>
      <c r="K23" s="110"/>
      <c r="L23" s="110"/>
      <c r="M23" s="110"/>
      <c r="N23" s="110"/>
      <c r="O23" s="110">
        <v>29019.15</v>
      </c>
    </row>
  </sheetData>
  <mergeCells count="12">
    <mergeCell ref="A1:O1"/>
    <mergeCell ref="A2:O2"/>
    <mergeCell ref="A3:B3"/>
    <mergeCell ref="D4:F4"/>
    <mergeCell ref="J4:O4"/>
    <mergeCell ref="A23:B23"/>
    <mergeCell ref="A4:A5"/>
    <mergeCell ref="B4:B5"/>
    <mergeCell ref="C4:C5"/>
    <mergeCell ref="G4:G5"/>
    <mergeCell ref="H4:H5"/>
    <mergeCell ref="I4:I5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4"/>
  <sheetViews>
    <sheetView showGridLines="0" showZeros="0" topLeftCell="A4" workbookViewId="0">
      <selection activeCell="A1" sqref="A1"/>
    </sheetView>
  </sheetViews>
  <sheetFormatPr defaultColWidth="8.575" defaultRowHeight="12.75" customHeight="1" outlineLevelCol="3"/>
  <cols>
    <col min="1" max="4" width="35.575" customWidth="1"/>
  </cols>
  <sheetData>
    <row r="1" ht="15" customHeight="1" spans="1:4">
      <c r="A1" s="78"/>
      <c r="B1" s="82"/>
      <c r="C1" s="82"/>
      <c r="D1" s="82" t="s">
        <v>130</v>
      </c>
    </row>
    <row r="2" ht="41.25" customHeight="1" spans="1:1">
      <c r="A2" s="77" t="str">
        <f>"2026"&amp;"年部门财政拨款收支预算总表"</f>
        <v>2026年部门财政拨款收支预算总表</v>
      </c>
    </row>
    <row r="3" ht="17.25" customHeight="1" spans="1:4">
      <c r="A3" s="80" t="str">
        <f>"单位名称："&amp;"中国共产主义青年团昆明市晋宁区委员会"</f>
        <v>单位名称：中国共产主义青年团昆明市晋宁区委员会</v>
      </c>
      <c r="B3" s="191"/>
      <c r="D3" s="82" t="s">
        <v>1</v>
      </c>
    </row>
    <row r="4" ht="17.25" customHeight="1" spans="1:4">
      <c r="A4" s="192" t="s">
        <v>2</v>
      </c>
      <c r="B4" s="193"/>
      <c r="C4" s="192" t="s">
        <v>3</v>
      </c>
      <c r="D4" s="193"/>
    </row>
    <row r="5" ht="18.75" customHeight="1" spans="1:4">
      <c r="A5" s="192" t="s">
        <v>4</v>
      </c>
      <c r="B5" s="192" t="s">
        <v>5</v>
      </c>
      <c r="C5" s="192" t="s">
        <v>6</v>
      </c>
      <c r="D5" s="192" t="s">
        <v>5</v>
      </c>
    </row>
    <row r="6" ht="16.5" customHeight="1" spans="1:4">
      <c r="A6" s="194" t="s">
        <v>131</v>
      </c>
      <c r="B6" s="110">
        <v>1389863.84</v>
      </c>
      <c r="C6" s="194" t="s">
        <v>132</v>
      </c>
      <c r="D6" s="110">
        <v>1389863.84</v>
      </c>
    </row>
    <row r="7" ht="16.5" customHeight="1" spans="1:4">
      <c r="A7" s="194" t="s">
        <v>133</v>
      </c>
      <c r="B7" s="110">
        <v>1389863.84</v>
      </c>
      <c r="C7" s="194" t="s">
        <v>134</v>
      </c>
      <c r="D7" s="110">
        <v>1113484.6</v>
      </c>
    </row>
    <row r="8" ht="16.5" customHeight="1" spans="1:4">
      <c r="A8" s="194" t="s">
        <v>135</v>
      </c>
      <c r="B8" s="110"/>
      <c r="C8" s="194" t="s">
        <v>136</v>
      </c>
      <c r="D8" s="110"/>
    </row>
    <row r="9" ht="16.5" customHeight="1" spans="1:4">
      <c r="A9" s="194" t="s">
        <v>137</v>
      </c>
      <c r="B9" s="110"/>
      <c r="C9" s="194" t="s">
        <v>138</v>
      </c>
      <c r="D9" s="110"/>
    </row>
    <row r="10" ht="16.5" customHeight="1" spans="1:4">
      <c r="A10" s="194" t="s">
        <v>139</v>
      </c>
      <c r="B10" s="110"/>
      <c r="C10" s="194" t="s">
        <v>140</v>
      </c>
      <c r="D10" s="110"/>
    </row>
    <row r="11" ht="16.5" customHeight="1" spans="1:4">
      <c r="A11" s="194" t="s">
        <v>133</v>
      </c>
      <c r="B11" s="110"/>
      <c r="C11" s="194" t="s">
        <v>141</v>
      </c>
      <c r="D11" s="110"/>
    </row>
    <row r="12" ht="16.5" customHeight="1" spans="1:4">
      <c r="A12" s="23" t="s">
        <v>135</v>
      </c>
      <c r="B12" s="110"/>
      <c r="C12" s="101" t="s">
        <v>142</v>
      </c>
      <c r="D12" s="110"/>
    </row>
    <row r="13" ht="16.5" customHeight="1" spans="1:4">
      <c r="A13" s="23" t="s">
        <v>137</v>
      </c>
      <c r="B13" s="110"/>
      <c r="C13" s="101" t="s">
        <v>143</v>
      </c>
      <c r="D13" s="110"/>
    </row>
    <row r="14" ht="16.5" customHeight="1" spans="1:4">
      <c r="A14" s="195"/>
      <c r="B14" s="110"/>
      <c r="C14" s="101" t="s">
        <v>144</v>
      </c>
      <c r="D14" s="110">
        <v>102256.8</v>
      </c>
    </row>
    <row r="15" ht="16.5" customHeight="1" spans="1:4">
      <c r="A15" s="195"/>
      <c r="B15" s="110"/>
      <c r="C15" s="101" t="s">
        <v>145</v>
      </c>
      <c r="D15" s="110">
        <v>78136.84</v>
      </c>
    </row>
    <row r="16" ht="16.5" customHeight="1" spans="1:4">
      <c r="A16" s="195"/>
      <c r="B16" s="110"/>
      <c r="C16" s="101" t="s">
        <v>146</v>
      </c>
      <c r="D16" s="110"/>
    </row>
    <row r="17" ht="16.5" customHeight="1" spans="1:4">
      <c r="A17" s="195"/>
      <c r="B17" s="110"/>
      <c r="C17" s="101" t="s">
        <v>147</v>
      </c>
      <c r="D17" s="110"/>
    </row>
    <row r="18" ht="16.5" customHeight="1" spans="1:4">
      <c r="A18" s="195"/>
      <c r="B18" s="110"/>
      <c r="C18" s="101" t="s">
        <v>148</v>
      </c>
      <c r="D18" s="110"/>
    </row>
    <row r="19" ht="16.5" customHeight="1" spans="1:4">
      <c r="A19" s="195"/>
      <c r="B19" s="110"/>
      <c r="C19" s="101" t="s">
        <v>149</v>
      </c>
      <c r="D19" s="110"/>
    </row>
    <row r="20" ht="16.5" customHeight="1" spans="1:4">
      <c r="A20" s="195"/>
      <c r="B20" s="110"/>
      <c r="C20" s="101" t="s">
        <v>150</v>
      </c>
      <c r="D20" s="110"/>
    </row>
    <row r="21" ht="16.5" customHeight="1" spans="1:4">
      <c r="A21" s="195"/>
      <c r="B21" s="110"/>
      <c r="C21" s="101" t="s">
        <v>151</v>
      </c>
      <c r="D21" s="110"/>
    </row>
    <row r="22" ht="16.5" customHeight="1" spans="1:4">
      <c r="A22" s="195"/>
      <c r="B22" s="110"/>
      <c r="C22" s="101" t="s">
        <v>152</v>
      </c>
      <c r="D22" s="110"/>
    </row>
    <row r="23" ht="16.5" customHeight="1" spans="1:4">
      <c r="A23" s="195"/>
      <c r="B23" s="110"/>
      <c r="C23" s="101" t="s">
        <v>153</v>
      </c>
      <c r="D23" s="110"/>
    </row>
    <row r="24" ht="16.5" customHeight="1" spans="1:4">
      <c r="A24" s="195"/>
      <c r="B24" s="110"/>
      <c r="C24" s="101" t="s">
        <v>154</v>
      </c>
      <c r="D24" s="110"/>
    </row>
    <row r="25" ht="16.5" customHeight="1" spans="1:4">
      <c r="A25" s="195"/>
      <c r="B25" s="110"/>
      <c r="C25" s="101" t="s">
        <v>155</v>
      </c>
      <c r="D25" s="110">
        <v>95985.6</v>
      </c>
    </row>
    <row r="26" ht="16.5" customHeight="1" spans="1:4">
      <c r="A26" s="195"/>
      <c r="B26" s="110"/>
      <c r="C26" s="101" t="s">
        <v>156</v>
      </c>
      <c r="D26" s="110"/>
    </row>
    <row r="27" ht="16.5" customHeight="1" spans="1:4">
      <c r="A27" s="195"/>
      <c r="B27" s="110"/>
      <c r="C27" s="101" t="s">
        <v>157</v>
      </c>
      <c r="D27" s="110"/>
    </row>
    <row r="28" ht="16.5" customHeight="1" spans="1:4">
      <c r="A28" s="195"/>
      <c r="B28" s="110"/>
      <c r="C28" s="101" t="s">
        <v>158</v>
      </c>
      <c r="D28" s="110"/>
    </row>
    <row r="29" ht="16.5" customHeight="1" spans="1:4">
      <c r="A29" s="195"/>
      <c r="B29" s="110"/>
      <c r="C29" s="101" t="s">
        <v>159</v>
      </c>
      <c r="D29" s="110"/>
    </row>
    <row r="30" ht="16.5" customHeight="1" spans="1:4">
      <c r="A30" s="195"/>
      <c r="B30" s="110"/>
      <c r="C30" s="101" t="s">
        <v>160</v>
      </c>
      <c r="D30" s="110"/>
    </row>
    <row r="31" ht="16.5" customHeight="1" spans="1:4">
      <c r="A31" s="195"/>
      <c r="B31" s="110"/>
      <c r="C31" s="23" t="s">
        <v>161</v>
      </c>
      <c r="D31" s="110"/>
    </row>
    <row r="32" ht="16.5" customHeight="1" spans="1:4">
      <c r="A32" s="195"/>
      <c r="B32" s="110"/>
      <c r="C32" s="23" t="s">
        <v>162</v>
      </c>
      <c r="D32" s="110"/>
    </row>
    <row r="33" ht="16.5" customHeight="1" spans="1:4">
      <c r="A33" s="195"/>
      <c r="B33" s="110"/>
      <c r="C33" s="20" t="s">
        <v>163</v>
      </c>
      <c r="D33" s="110"/>
    </row>
    <row r="34" ht="15" customHeight="1" spans="1:4">
      <c r="A34" s="196" t="s">
        <v>50</v>
      </c>
      <c r="B34" s="197">
        <v>1389863.84</v>
      </c>
      <c r="C34" s="196" t="s">
        <v>51</v>
      </c>
      <c r="D34" s="197">
        <v>1389863.84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" footer="0"/>
  <pageSetup paperSize="9" orientation="landscape"/>
  <headerFooter>
    <oddFooter>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3"/>
  <sheetViews>
    <sheetView showZeros="0" workbookViewId="0">
      <selection activeCell="A1" sqref="A1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7" width="24.1416666666667" customWidth="1"/>
  </cols>
  <sheetData>
    <row r="1" customHeight="1" spans="4:7">
      <c r="D1" s="167"/>
      <c r="F1" s="103"/>
      <c r="G1" s="172" t="s">
        <v>164</v>
      </c>
    </row>
    <row r="2" ht="41.25" customHeight="1" spans="1:7">
      <c r="A2" s="154" t="str">
        <f>"2026"&amp;"年一般公共预算支出预算表（按功能科目分类）"</f>
        <v>2026年一般公共预算支出预算表（按功能科目分类）</v>
      </c>
      <c r="B2" s="154"/>
      <c r="C2" s="154"/>
      <c r="D2" s="154"/>
      <c r="E2" s="154"/>
      <c r="F2" s="154"/>
      <c r="G2" s="154"/>
    </row>
    <row r="3" ht="18" customHeight="1" spans="1:7">
      <c r="A3" s="47" t="str">
        <f>"单位名称："&amp;"中国共产主义青年团昆明市晋宁区委员会"</f>
        <v>单位名称：中国共产主义青年团昆明市晋宁区委员会</v>
      </c>
      <c r="F3" s="151"/>
      <c r="G3" s="172" t="s">
        <v>1</v>
      </c>
    </row>
    <row r="4" ht="20.25" customHeight="1" spans="1:7">
      <c r="A4" s="187" t="s">
        <v>165</v>
      </c>
      <c r="B4" s="188"/>
      <c r="C4" s="155" t="s">
        <v>55</v>
      </c>
      <c r="D4" s="179" t="s">
        <v>76</v>
      </c>
      <c r="E4" s="15"/>
      <c r="F4" s="39"/>
      <c r="G4" s="169" t="s">
        <v>77</v>
      </c>
    </row>
    <row r="5" ht="20.25" customHeight="1" spans="1:7">
      <c r="A5" s="189" t="s">
        <v>73</v>
      </c>
      <c r="B5" s="189" t="s">
        <v>74</v>
      </c>
      <c r="C5" s="58"/>
      <c r="D5" s="16" t="s">
        <v>57</v>
      </c>
      <c r="E5" s="16" t="s">
        <v>166</v>
      </c>
      <c r="F5" s="16" t="s">
        <v>167</v>
      </c>
      <c r="G5" s="171"/>
    </row>
    <row r="6" ht="15" customHeight="1" spans="1:7">
      <c r="A6" s="22" t="s">
        <v>83</v>
      </c>
      <c r="B6" s="22" t="s">
        <v>84</v>
      </c>
      <c r="C6" s="22" t="s">
        <v>85</v>
      </c>
      <c r="D6" s="22" t="s">
        <v>86</v>
      </c>
      <c r="E6" s="22" t="s">
        <v>87</v>
      </c>
      <c r="F6" s="22" t="s">
        <v>88</v>
      </c>
      <c r="G6" s="22" t="s">
        <v>89</v>
      </c>
    </row>
    <row r="7" ht="18" customHeight="1" spans="1:7">
      <c r="A7" s="20" t="s">
        <v>98</v>
      </c>
      <c r="B7" s="20" t="s">
        <v>99</v>
      </c>
      <c r="C7" s="110">
        <v>1113484.6</v>
      </c>
      <c r="D7" s="110">
        <v>773513.6</v>
      </c>
      <c r="E7" s="110">
        <v>666976</v>
      </c>
      <c r="F7" s="110">
        <v>106537.6</v>
      </c>
      <c r="G7" s="110">
        <v>339971</v>
      </c>
    </row>
    <row r="8" ht="18" customHeight="1" spans="1:7">
      <c r="A8" s="165" t="s">
        <v>100</v>
      </c>
      <c r="B8" s="165" t="s">
        <v>101</v>
      </c>
      <c r="C8" s="110">
        <v>1113484.6</v>
      </c>
      <c r="D8" s="110">
        <v>773513.6</v>
      </c>
      <c r="E8" s="110">
        <v>666976</v>
      </c>
      <c r="F8" s="110">
        <v>106537.6</v>
      </c>
      <c r="G8" s="110">
        <v>339971</v>
      </c>
    </row>
    <row r="9" ht="18" customHeight="1" spans="1:7">
      <c r="A9" s="166" t="s">
        <v>102</v>
      </c>
      <c r="B9" s="166" t="s">
        <v>103</v>
      </c>
      <c r="C9" s="110">
        <v>1063484.6</v>
      </c>
      <c r="D9" s="110">
        <v>773513.6</v>
      </c>
      <c r="E9" s="110">
        <v>666976</v>
      </c>
      <c r="F9" s="110">
        <v>106537.6</v>
      </c>
      <c r="G9" s="110">
        <v>289971</v>
      </c>
    </row>
    <row r="10" ht="18" customHeight="1" spans="1:7">
      <c r="A10" s="166" t="s">
        <v>104</v>
      </c>
      <c r="B10" s="166" t="s">
        <v>105</v>
      </c>
      <c r="C10" s="110">
        <v>50000</v>
      </c>
      <c r="D10" s="110"/>
      <c r="E10" s="110"/>
      <c r="F10" s="110"/>
      <c r="G10" s="110">
        <v>50000</v>
      </c>
    </row>
    <row r="11" ht="18" customHeight="1" spans="1:7">
      <c r="A11" s="20" t="s">
        <v>106</v>
      </c>
      <c r="B11" s="20" t="s">
        <v>107</v>
      </c>
      <c r="C11" s="110">
        <v>102256.8</v>
      </c>
      <c r="D11" s="110">
        <v>102256.8</v>
      </c>
      <c r="E11" s="110">
        <v>101356.8</v>
      </c>
      <c r="F11" s="110">
        <v>900</v>
      </c>
      <c r="G11" s="110"/>
    </row>
    <row r="12" ht="18" customHeight="1" spans="1:7">
      <c r="A12" s="165" t="s">
        <v>108</v>
      </c>
      <c r="B12" s="165" t="s">
        <v>109</v>
      </c>
      <c r="C12" s="110">
        <v>102256.8</v>
      </c>
      <c r="D12" s="110">
        <v>102256.8</v>
      </c>
      <c r="E12" s="110">
        <v>101356.8</v>
      </c>
      <c r="F12" s="110">
        <v>900</v>
      </c>
      <c r="G12" s="110"/>
    </row>
    <row r="13" ht="18" customHeight="1" spans="1:7">
      <c r="A13" s="166" t="s">
        <v>110</v>
      </c>
      <c r="B13" s="166" t="s">
        <v>111</v>
      </c>
      <c r="C13" s="110">
        <v>15300</v>
      </c>
      <c r="D13" s="110">
        <v>15300</v>
      </c>
      <c r="E13" s="110">
        <v>14400</v>
      </c>
      <c r="F13" s="110">
        <v>900</v>
      </c>
      <c r="G13" s="110"/>
    </row>
    <row r="14" ht="18" customHeight="1" spans="1:7">
      <c r="A14" s="166" t="s">
        <v>112</v>
      </c>
      <c r="B14" s="166" t="s">
        <v>113</v>
      </c>
      <c r="C14" s="110">
        <v>86956.8</v>
      </c>
      <c r="D14" s="110">
        <v>86956.8</v>
      </c>
      <c r="E14" s="110">
        <v>86956.8</v>
      </c>
      <c r="F14" s="110"/>
      <c r="G14" s="110"/>
    </row>
    <row r="15" ht="18" customHeight="1" spans="1:7">
      <c r="A15" s="20" t="s">
        <v>114</v>
      </c>
      <c r="B15" s="20" t="s">
        <v>115</v>
      </c>
      <c r="C15" s="110">
        <v>78136.84</v>
      </c>
      <c r="D15" s="110">
        <v>78136.84</v>
      </c>
      <c r="E15" s="110">
        <v>78136.84</v>
      </c>
      <c r="F15" s="110"/>
      <c r="G15" s="110"/>
    </row>
    <row r="16" ht="18" customHeight="1" spans="1:7">
      <c r="A16" s="165" t="s">
        <v>116</v>
      </c>
      <c r="B16" s="165" t="s">
        <v>117</v>
      </c>
      <c r="C16" s="110">
        <v>78136.84</v>
      </c>
      <c r="D16" s="110">
        <v>78136.84</v>
      </c>
      <c r="E16" s="110">
        <v>78136.84</v>
      </c>
      <c r="F16" s="110"/>
      <c r="G16" s="110"/>
    </row>
    <row r="17" ht="18" customHeight="1" spans="1:7">
      <c r="A17" s="166" t="s">
        <v>118</v>
      </c>
      <c r="B17" s="166" t="s">
        <v>119</v>
      </c>
      <c r="C17" s="110">
        <v>42934.92</v>
      </c>
      <c r="D17" s="110">
        <v>42934.92</v>
      </c>
      <c r="E17" s="110">
        <v>42934.92</v>
      </c>
      <c r="F17" s="110"/>
      <c r="G17" s="110"/>
    </row>
    <row r="18" ht="18" customHeight="1" spans="1:7">
      <c r="A18" s="166" t="s">
        <v>120</v>
      </c>
      <c r="B18" s="166" t="s">
        <v>121</v>
      </c>
      <c r="C18" s="110">
        <v>31174</v>
      </c>
      <c r="D18" s="110">
        <v>31174</v>
      </c>
      <c r="E18" s="110">
        <v>31174</v>
      </c>
      <c r="F18" s="110"/>
      <c r="G18" s="110"/>
    </row>
    <row r="19" ht="18" customHeight="1" spans="1:7">
      <c r="A19" s="166" t="s">
        <v>122</v>
      </c>
      <c r="B19" s="166" t="s">
        <v>123</v>
      </c>
      <c r="C19" s="110">
        <v>4027.92</v>
      </c>
      <c r="D19" s="110">
        <v>4027.92</v>
      </c>
      <c r="E19" s="110">
        <v>4027.92</v>
      </c>
      <c r="F19" s="110"/>
      <c r="G19" s="110"/>
    </row>
    <row r="20" ht="18" customHeight="1" spans="1:7">
      <c r="A20" s="20" t="s">
        <v>124</v>
      </c>
      <c r="B20" s="20" t="s">
        <v>125</v>
      </c>
      <c r="C20" s="110">
        <v>95985.6</v>
      </c>
      <c r="D20" s="110">
        <v>95985.6</v>
      </c>
      <c r="E20" s="110">
        <v>95985.6</v>
      </c>
      <c r="F20" s="110"/>
      <c r="G20" s="110"/>
    </row>
    <row r="21" ht="18" customHeight="1" spans="1:7">
      <c r="A21" s="165" t="s">
        <v>126</v>
      </c>
      <c r="B21" s="165" t="s">
        <v>127</v>
      </c>
      <c r="C21" s="110">
        <v>95985.6</v>
      </c>
      <c r="D21" s="110">
        <v>95985.6</v>
      </c>
      <c r="E21" s="110">
        <v>95985.6</v>
      </c>
      <c r="F21" s="110"/>
      <c r="G21" s="110"/>
    </row>
    <row r="22" ht="18" customHeight="1" spans="1:7">
      <c r="A22" s="166" t="s">
        <v>128</v>
      </c>
      <c r="B22" s="166" t="s">
        <v>129</v>
      </c>
      <c r="C22" s="110">
        <v>95985.6</v>
      </c>
      <c r="D22" s="110">
        <v>95985.6</v>
      </c>
      <c r="E22" s="110">
        <v>95985.6</v>
      </c>
      <c r="F22" s="110"/>
      <c r="G22" s="110"/>
    </row>
    <row r="23" ht="18" customHeight="1" spans="1:7">
      <c r="A23" s="109" t="s">
        <v>168</v>
      </c>
      <c r="B23" s="190" t="s">
        <v>168</v>
      </c>
      <c r="C23" s="110">
        <v>1389863.84</v>
      </c>
      <c r="D23" s="110">
        <v>1049892.84</v>
      </c>
      <c r="E23" s="110">
        <v>942455.24</v>
      </c>
      <c r="F23" s="110">
        <v>107437.6</v>
      </c>
      <c r="G23" s="110">
        <v>339971</v>
      </c>
    </row>
  </sheetData>
  <mergeCells count="6">
    <mergeCell ref="A2:G2"/>
    <mergeCell ref="A4:B4"/>
    <mergeCell ref="D4:F4"/>
    <mergeCell ref="A23:B23"/>
    <mergeCell ref="C4:C5"/>
    <mergeCell ref="G4:G5"/>
  </mergeCells>
  <printOptions horizontalCentered="1"/>
  <pageMargins left="0.37" right="0.37" top="0.56" bottom="0.56" header="0.48" footer="0.48"/>
  <pageSetup paperSize="9" fitToHeight="10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7"/>
  <sheetViews>
    <sheetView showZeros="0" workbookViewId="0">
      <selection activeCell="A1" sqref="A1"/>
    </sheetView>
  </sheetViews>
  <sheetFormatPr defaultColWidth="10.425" defaultRowHeight="14.25" customHeight="1" outlineLevelRow="6" outlineLevelCol="5"/>
  <cols>
    <col min="1" max="6" width="28.1416666666667" customWidth="1"/>
  </cols>
  <sheetData>
    <row r="1" customHeight="1" spans="1:6">
      <c r="A1" s="79"/>
      <c r="B1" s="79"/>
      <c r="C1" s="79"/>
      <c r="D1" s="79"/>
      <c r="E1" s="78"/>
      <c r="F1" s="183" t="s">
        <v>169</v>
      </c>
    </row>
    <row r="2" ht="41.25" customHeight="1" spans="1:6">
      <c r="A2" s="184" t="str">
        <f>"2026"&amp;"年一般公共预算“三公”经费支出预算表"</f>
        <v>2026年一般公共预算“三公”经费支出预算表</v>
      </c>
      <c r="B2" s="79"/>
      <c r="C2" s="79"/>
      <c r="D2" s="79"/>
      <c r="E2" s="78"/>
      <c r="F2" s="79"/>
    </row>
    <row r="3" customHeight="1" spans="1:6">
      <c r="A3" s="141" t="str">
        <f>"单位名称："&amp;"中国共产主义青年团昆明市晋宁区委员会"</f>
        <v>单位名称：中国共产主义青年团昆明市晋宁区委员会</v>
      </c>
      <c r="B3" s="185"/>
      <c r="D3" s="79"/>
      <c r="E3" s="78"/>
      <c r="F3" s="97" t="s">
        <v>1</v>
      </c>
    </row>
    <row r="4" ht="27" customHeight="1" spans="1:6">
      <c r="A4" s="83" t="s">
        <v>170</v>
      </c>
      <c r="B4" s="83" t="s">
        <v>171</v>
      </c>
      <c r="C4" s="85" t="s">
        <v>172</v>
      </c>
      <c r="D4" s="83"/>
      <c r="E4" s="84"/>
      <c r="F4" s="83" t="s">
        <v>173</v>
      </c>
    </row>
    <row r="5" ht="28.5" customHeight="1" spans="1:6">
      <c r="A5" s="186"/>
      <c r="B5" s="87"/>
      <c r="C5" s="84" t="s">
        <v>57</v>
      </c>
      <c r="D5" s="84" t="s">
        <v>174</v>
      </c>
      <c r="E5" s="84" t="s">
        <v>175</v>
      </c>
      <c r="F5" s="86"/>
    </row>
    <row r="6" ht="17.25" customHeight="1" spans="1:6">
      <c r="A6" s="89" t="s">
        <v>83</v>
      </c>
      <c r="B6" s="89" t="s">
        <v>84</v>
      </c>
      <c r="C6" s="89" t="s">
        <v>85</v>
      </c>
      <c r="D6" s="89" t="s">
        <v>86</v>
      </c>
      <c r="E6" s="89" t="s">
        <v>87</v>
      </c>
      <c r="F6" s="89" t="s">
        <v>88</v>
      </c>
    </row>
    <row r="7" ht="17.25" customHeight="1" spans="1:6">
      <c r="A7" s="110">
        <v>10000</v>
      </c>
      <c r="B7" s="110"/>
      <c r="C7" s="110"/>
      <c r="D7" s="110"/>
      <c r="E7" s="110"/>
      <c r="F7" s="110">
        <v>10000</v>
      </c>
    </row>
  </sheetData>
  <mergeCells count="6">
    <mergeCell ref="A2:F2"/>
    <mergeCell ref="A3:B3"/>
    <mergeCell ref="C4:E4"/>
    <mergeCell ref="A4:A5"/>
    <mergeCell ref="B4:B5"/>
    <mergeCell ref="F4:F5"/>
  </mergeCells>
  <pageMargins left="0.67" right="0.67" top="0.72" bottom="0.72" header="0.28" footer="0.28"/>
  <pageSetup paperSize="9" fitToWidth="0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Z31"/>
  <sheetViews>
    <sheetView showZeros="0" topLeftCell="E1" workbookViewId="0">
      <selection activeCell="A1" sqref="A1"/>
    </sheetView>
  </sheetViews>
  <sheetFormatPr defaultColWidth="9.14166666666667" defaultRowHeight="14.25" customHeight="1"/>
  <cols>
    <col min="1" max="2" width="32.85" customWidth="1"/>
    <col min="3" max="3" width="20.7083333333333" customWidth="1"/>
    <col min="4" max="4" width="31.2833333333333" customWidth="1"/>
    <col min="5" max="5" width="10.1416666666667" customWidth="1"/>
    <col min="6" max="6" width="17.575" customWidth="1"/>
    <col min="7" max="7" width="10.2833333333333" customWidth="1"/>
    <col min="8" max="8" width="23" customWidth="1"/>
    <col min="9" max="26" width="18.7083333333333" customWidth="1"/>
  </cols>
  <sheetData>
    <row r="1" ht="13.5" customHeight="1" spans="2:26">
      <c r="B1" s="167"/>
      <c r="C1" s="173"/>
      <c r="E1" s="174"/>
      <c r="F1" s="174"/>
      <c r="G1" s="174"/>
      <c r="H1" s="174"/>
      <c r="I1" s="112"/>
      <c r="J1" s="112"/>
      <c r="K1" s="112"/>
      <c r="L1" s="112"/>
      <c r="M1" s="112"/>
      <c r="N1" s="112"/>
      <c r="T1" s="112"/>
      <c r="X1" s="173"/>
      <c r="Z1" s="45" t="s">
        <v>176</v>
      </c>
    </row>
    <row r="2" ht="45.75" customHeight="1" spans="1:26">
      <c r="A2" s="99" t="str">
        <f>"2026"&amp;"年部门基本支出预算表"</f>
        <v>2026年部门基本支出预算表</v>
      </c>
      <c r="B2" s="46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46"/>
      <c r="P2" s="46"/>
      <c r="Q2" s="46"/>
      <c r="R2" s="46"/>
      <c r="S2" s="46"/>
      <c r="T2" s="99"/>
      <c r="U2" s="99"/>
      <c r="V2" s="99"/>
      <c r="W2" s="99"/>
      <c r="X2" s="99"/>
      <c r="Y2" s="99"/>
      <c r="Z2" s="99"/>
    </row>
    <row r="3" ht="18.75" customHeight="1" spans="1:26">
      <c r="A3" s="47" t="str">
        <f>"单位名称："&amp;"中国共产主义青年团昆明市晋宁区委员会"</f>
        <v>单位名称：中国共产主义青年团昆明市晋宁区委员会</v>
      </c>
      <c r="B3" s="48"/>
      <c r="C3" s="175"/>
      <c r="D3" s="175"/>
      <c r="E3" s="175"/>
      <c r="F3" s="175"/>
      <c r="G3" s="175"/>
      <c r="H3" s="175"/>
      <c r="I3" s="114"/>
      <c r="J3" s="114"/>
      <c r="K3" s="114"/>
      <c r="L3" s="114"/>
      <c r="M3" s="114"/>
      <c r="N3" s="114"/>
      <c r="O3" s="49"/>
      <c r="P3" s="49"/>
      <c r="Q3" s="49"/>
      <c r="R3" s="49"/>
      <c r="S3" s="49"/>
      <c r="T3" s="114"/>
      <c r="X3" s="173"/>
      <c r="Z3" s="45" t="s">
        <v>1</v>
      </c>
    </row>
    <row r="4" ht="18" customHeight="1" spans="1:26">
      <c r="A4" s="51" t="s">
        <v>177</v>
      </c>
      <c r="B4" s="51" t="s">
        <v>178</v>
      </c>
      <c r="C4" s="51" t="s">
        <v>179</v>
      </c>
      <c r="D4" s="51" t="s">
        <v>180</v>
      </c>
      <c r="E4" s="51" t="s">
        <v>181</v>
      </c>
      <c r="F4" s="51" t="s">
        <v>182</v>
      </c>
      <c r="G4" s="51" t="s">
        <v>183</v>
      </c>
      <c r="H4" s="51" t="s">
        <v>184</v>
      </c>
      <c r="I4" s="179" t="s">
        <v>185</v>
      </c>
      <c r="J4" s="137" t="s">
        <v>185</v>
      </c>
      <c r="K4" s="137"/>
      <c r="L4" s="137"/>
      <c r="M4" s="137"/>
      <c r="N4" s="137"/>
      <c r="O4" s="15"/>
      <c r="P4" s="15"/>
      <c r="Q4" s="15"/>
      <c r="R4" s="15"/>
      <c r="S4" s="15"/>
      <c r="T4" s="130" t="s">
        <v>61</v>
      </c>
      <c r="U4" s="137" t="s">
        <v>62</v>
      </c>
      <c r="V4" s="137"/>
      <c r="W4" s="137"/>
      <c r="X4" s="137"/>
      <c r="Y4" s="137"/>
      <c r="Z4" s="138"/>
    </row>
    <row r="5" ht="18" customHeight="1" spans="1:26">
      <c r="A5" s="53"/>
      <c r="B5" s="66"/>
      <c r="C5" s="157"/>
      <c r="D5" s="53"/>
      <c r="E5" s="53"/>
      <c r="F5" s="53"/>
      <c r="G5" s="53"/>
      <c r="H5" s="53"/>
      <c r="I5" s="155" t="s">
        <v>186</v>
      </c>
      <c r="J5" s="179" t="s">
        <v>58</v>
      </c>
      <c r="K5" s="137"/>
      <c r="L5" s="137"/>
      <c r="M5" s="137"/>
      <c r="N5" s="138"/>
      <c r="O5" s="14" t="s">
        <v>187</v>
      </c>
      <c r="P5" s="14" t="s">
        <v>60</v>
      </c>
      <c r="Q5" s="14" t="s">
        <v>188</v>
      </c>
      <c r="R5" s="15"/>
      <c r="S5" s="39"/>
      <c r="T5" s="51" t="s">
        <v>61</v>
      </c>
      <c r="U5" s="179" t="s">
        <v>62</v>
      </c>
      <c r="V5" s="130" t="s">
        <v>64</v>
      </c>
      <c r="W5" s="137" t="s">
        <v>62</v>
      </c>
      <c r="X5" s="130" t="s">
        <v>66</v>
      </c>
      <c r="Y5" s="130" t="s">
        <v>67</v>
      </c>
      <c r="Z5" s="182" t="s">
        <v>68</v>
      </c>
    </row>
    <row r="6" ht="19.5" customHeight="1" spans="1:26">
      <c r="A6" s="66"/>
      <c r="B6" s="66"/>
      <c r="C6" s="66"/>
      <c r="D6" s="66"/>
      <c r="E6" s="66"/>
      <c r="F6" s="66"/>
      <c r="G6" s="66"/>
      <c r="H6" s="66"/>
      <c r="I6" s="66"/>
      <c r="J6" s="180" t="s">
        <v>189</v>
      </c>
      <c r="K6" s="51" t="s">
        <v>190</v>
      </c>
      <c r="L6" s="51" t="s">
        <v>191</v>
      </c>
      <c r="M6" s="51" t="s">
        <v>192</v>
      </c>
      <c r="N6" s="51" t="s">
        <v>193</v>
      </c>
      <c r="O6" s="51"/>
      <c r="P6" s="51"/>
      <c r="Q6" s="51" t="s">
        <v>58</v>
      </c>
      <c r="R6" s="51" t="s">
        <v>59</v>
      </c>
      <c r="S6" s="51" t="s">
        <v>60</v>
      </c>
      <c r="T6" s="66"/>
      <c r="U6" s="51" t="s">
        <v>57</v>
      </c>
      <c r="V6" s="51" t="s">
        <v>64</v>
      </c>
      <c r="W6" s="51" t="s">
        <v>194</v>
      </c>
      <c r="X6" s="51" t="s">
        <v>66</v>
      </c>
      <c r="Y6" s="51" t="s">
        <v>67</v>
      </c>
      <c r="Z6" s="51" t="s">
        <v>68</v>
      </c>
    </row>
    <row r="7" ht="37.5" customHeight="1" spans="1:26">
      <c r="A7" s="176"/>
      <c r="B7" s="58"/>
      <c r="C7" s="176"/>
      <c r="D7" s="176"/>
      <c r="E7" s="176"/>
      <c r="F7" s="176"/>
      <c r="G7" s="176"/>
      <c r="H7" s="176"/>
      <c r="I7" s="176"/>
      <c r="J7" s="181" t="s">
        <v>57</v>
      </c>
      <c r="K7" s="56" t="s">
        <v>195</v>
      </c>
      <c r="L7" s="56" t="s">
        <v>191</v>
      </c>
      <c r="M7" s="56" t="s">
        <v>192</v>
      </c>
      <c r="N7" s="56" t="s">
        <v>193</v>
      </c>
      <c r="O7" s="56"/>
      <c r="P7" s="56"/>
      <c r="Q7" s="56" t="s">
        <v>191</v>
      </c>
      <c r="R7" s="56" t="s">
        <v>192</v>
      </c>
      <c r="S7" s="56" t="s">
        <v>193</v>
      </c>
      <c r="T7" s="56" t="s">
        <v>61</v>
      </c>
      <c r="U7" s="56" t="s">
        <v>57</v>
      </c>
      <c r="V7" s="56" t="s">
        <v>64</v>
      </c>
      <c r="W7" s="56" t="s">
        <v>194</v>
      </c>
      <c r="X7" s="56" t="s">
        <v>66</v>
      </c>
      <c r="Y7" s="56" t="s">
        <v>67</v>
      </c>
      <c r="Z7" s="56" t="s">
        <v>68</v>
      </c>
    </row>
    <row r="8" customHeight="1" spans="1:26">
      <c r="A8" s="72">
        <v>1</v>
      </c>
      <c r="B8" s="72">
        <v>2</v>
      </c>
      <c r="C8" s="72">
        <v>3</v>
      </c>
      <c r="D8" s="72">
        <v>4</v>
      </c>
      <c r="E8" s="72">
        <v>5</v>
      </c>
      <c r="F8" s="72">
        <v>6</v>
      </c>
      <c r="G8" s="72">
        <v>7</v>
      </c>
      <c r="H8" s="72">
        <v>8</v>
      </c>
      <c r="I8" s="72">
        <v>9</v>
      </c>
      <c r="J8" s="72">
        <v>10</v>
      </c>
      <c r="K8" s="72">
        <v>11</v>
      </c>
      <c r="L8" s="72">
        <v>12</v>
      </c>
      <c r="M8" s="72">
        <v>13</v>
      </c>
      <c r="N8" s="72">
        <v>14</v>
      </c>
      <c r="O8" s="72">
        <v>15</v>
      </c>
      <c r="P8" s="72">
        <v>16</v>
      </c>
      <c r="Q8" s="72">
        <v>17</v>
      </c>
      <c r="R8" s="72">
        <v>18</v>
      </c>
      <c r="S8" s="72">
        <v>19</v>
      </c>
      <c r="T8" s="72">
        <v>20</v>
      </c>
      <c r="U8" s="72">
        <v>21</v>
      </c>
      <c r="V8" s="72">
        <v>22</v>
      </c>
      <c r="W8" s="72">
        <v>23</v>
      </c>
      <c r="X8" s="72">
        <v>24</v>
      </c>
      <c r="Y8" s="72">
        <v>25</v>
      </c>
      <c r="Z8" s="72">
        <v>26</v>
      </c>
    </row>
    <row r="9" ht="20.25" customHeight="1" spans="1:26">
      <c r="A9" s="23"/>
      <c r="B9" s="23"/>
      <c r="C9" s="23"/>
      <c r="D9" s="23"/>
      <c r="E9" s="23"/>
      <c r="F9" s="23"/>
      <c r="G9" s="23"/>
      <c r="H9" s="23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</row>
    <row r="10" ht="20.25" customHeight="1" spans="1:26">
      <c r="A10" s="23" t="s">
        <v>70</v>
      </c>
      <c r="B10" s="23" t="s">
        <v>70</v>
      </c>
      <c r="C10" s="23" t="s">
        <v>196</v>
      </c>
      <c r="D10" s="23" t="s">
        <v>197</v>
      </c>
      <c r="E10" s="23" t="s">
        <v>102</v>
      </c>
      <c r="F10" s="23" t="s">
        <v>103</v>
      </c>
      <c r="G10" s="23" t="s">
        <v>198</v>
      </c>
      <c r="H10" s="23" t="s">
        <v>199</v>
      </c>
      <c r="I10" s="110">
        <v>205152</v>
      </c>
      <c r="J10" s="110">
        <v>205152</v>
      </c>
      <c r="K10" s="27"/>
      <c r="L10" s="27"/>
      <c r="M10" s="110">
        <v>205152</v>
      </c>
      <c r="N10" s="27"/>
      <c r="O10" s="27"/>
      <c r="P10" s="27"/>
      <c r="Q10" s="110"/>
      <c r="R10" s="110"/>
      <c r="S10" s="110"/>
      <c r="T10" s="110"/>
      <c r="U10" s="110"/>
      <c r="V10" s="110"/>
      <c r="W10" s="110"/>
      <c r="X10" s="110"/>
      <c r="Y10" s="110"/>
      <c r="Z10" s="110"/>
    </row>
    <row r="11" ht="20.25" customHeight="1" spans="1:26">
      <c r="A11" s="23" t="s">
        <v>70</v>
      </c>
      <c r="B11" s="23" t="s">
        <v>70</v>
      </c>
      <c r="C11" s="23" t="s">
        <v>196</v>
      </c>
      <c r="D11" s="23" t="s">
        <v>197</v>
      </c>
      <c r="E11" s="23" t="s">
        <v>102</v>
      </c>
      <c r="F11" s="23" t="s">
        <v>103</v>
      </c>
      <c r="G11" s="23" t="s">
        <v>200</v>
      </c>
      <c r="H11" s="23" t="s">
        <v>201</v>
      </c>
      <c r="I11" s="110">
        <v>315048</v>
      </c>
      <c r="J11" s="110">
        <v>315048</v>
      </c>
      <c r="K11" s="27"/>
      <c r="L11" s="27"/>
      <c r="M11" s="110">
        <v>315048</v>
      </c>
      <c r="N11" s="27"/>
      <c r="O11" s="27"/>
      <c r="P11" s="27"/>
      <c r="Q11" s="110"/>
      <c r="R11" s="110"/>
      <c r="S11" s="110"/>
      <c r="T11" s="110"/>
      <c r="U11" s="110"/>
      <c r="V11" s="110"/>
      <c r="W11" s="110"/>
      <c r="X11" s="110"/>
      <c r="Y11" s="110"/>
      <c r="Z11" s="110"/>
    </row>
    <row r="12" ht="20.25" customHeight="1" spans="1:26">
      <c r="A12" s="23" t="s">
        <v>70</v>
      </c>
      <c r="B12" s="23" t="s">
        <v>70</v>
      </c>
      <c r="C12" s="23" t="s">
        <v>196</v>
      </c>
      <c r="D12" s="23" t="s">
        <v>197</v>
      </c>
      <c r="E12" s="23" t="s">
        <v>102</v>
      </c>
      <c r="F12" s="23" t="s">
        <v>103</v>
      </c>
      <c r="G12" s="23" t="s">
        <v>202</v>
      </c>
      <c r="H12" s="23" t="s">
        <v>203</v>
      </c>
      <c r="I12" s="110">
        <v>17096</v>
      </c>
      <c r="J12" s="110">
        <v>17096</v>
      </c>
      <c r="K12" s="27"/>
      <c r="L12" s="27"/>
      <c r="M12" s="110">
        <v>17096</v>
      </c>
      <c r="N12" s="27"/>
      <c r="O12" s="27"/>
      <c r="P12" s="27"/>
      <c r="Q12" s="110"/>
      <c r="R12" s="110"/>
      <c r="S12" s="110"/>
      <c r="T12" s="110"/>
      <c r="U12" s="110"/>
      <c r="V12" s="110"/>
      <c r="W12" s="110"/>
      <c r="X12" s="110"/>
      <c r="Y12" s="110"/>
      <c r="Z12" s="110"/>
    </row>
    <row r="13" ht="20.25" customHeight="1" spans="1:26">
      <c r="A13" s="23" t="s">
        <v>70</v>
      </c>
      <c r="B13" s="23" t="s">
        <v>70</v>
      </c>
      <c r="C13" s="23" t="s">
        <v>204</v>
      </c>
      <c r="D13" s="23" t="s">
        <v>205</v>
      </c>
      <c r="E13" s="23" t="s">
        <v>112</v>
      </c>
      <c r="F13" s="23" t="s">
        <v>113</v>
      </c>
      <c r="G13" s="23" t="s">
        <v>206</v>
      </c>
      <c r="H13" s="23" t="s">
        <v>207</v>
      </c>
      <c r="I13" s="110">
        <v>86956.8</v>
      </c>
      <c r="J13" s="110">
        <v>86956.8</v>
      </c>
      <c r="K13" s="27"/>
      <c r="L13" s="27"/>
      <c r="M13" s="110">
        <v>86956.8</v>
      </c>
      <c r="N13" s="27"/>
      <c r="O13" s="27"/>
      <c r="P13" s="27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 ht="20.25" customHeight="1" spans="1:26">
      <c r="A14" s="23" t="s">
        <v>70</v>
      </c>
      <c r="B14" s="23" t="s">
        <v>70</v>
      </c>
      <c r="C14" s="23" t="s">
        <v>204</v>
      </c>
      <c r="D14" s="23" t="s">
        <v>205</v>
      </c>
      <c r="E14" s="23" t="s">
        <v>118</v>
      </c>
      <c r="F14" s="23" t="s">
        <v>119</v>
      </c>
      <c r="G14" s="23" t="s">
        <v>208</v>
      </c>
      <c r="H14" s="23" t="s">
        <v>209</v>
      </c>
      <c r="I14" s="110">
        <v>42934.92</v>
      </c>
      <c r="J14" s="110">
        <v>42934.92</v>
      </c>
      <c r="K14" s="27"/>
      <c r="L14" s="27"/>
      <c r="M14" s="110">
        <v>42934.92</v>
      </c>
      <c r="N14" s="27"/>
      <c r="O14" s="27"/>
      <c r="P14" s="27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 ht="20.25" customHeight="1" spans="1:26">
      <c r="A15" s="23" t="s">
        <v>70</v>
      </c>
      <c r="B15" s="23" t="s">
        <v>70</v>
      </c>
      <c r="C15" s="23" t="s">
        <v>204</v>
      </c>
      <c r="D15" s="23" t="s">
        <v>205</v>
      </c>
      <c r="E15" s="23" t="s">
        <v>120</v>
      </c>
      <c r="F15" s="23" t="s">
        <v>121</v>
      </c>
      <c r="G15" s="23" t="s">
        <v>210</v>
      </c>
      <c r="H15" s="23" t="s">
        <v>211</v>
      </c>
      <c r="I15" s="110">
        <v>4000</v>
      </c>
      <c r="J15" s="110">
        <v>4000</v>
      </c>
      <c r="K15" s="27"/>
      <c r="L15" s="27"/>
      <c r="M15" s="110">
        <v>4000</v>
      </c>
      <c r="N15" s="27"/>
      <c r="O15" s="27"/>
      <c r="P15" s="27"/>
      <c r="Q15" s="110"/>
      <c r="R15" s="110"/>
      <c r="S15" s="110"/>
      <c r="T15" s="110"/>
      <c r="U15" s="110"/>
      <c r="V15" s="110"/>
      <c r="W15" s="110"/>
      <c r="X15" s="110"/>
      <c r="Y15" s="110"/>
      <c r="Z15" s="110"/>
    </row>
    <row r="16" ht="20.25" customHeight="1" spans="1:26">
      <c r="A16" s="23" t="s">
        <v>70</v>
      </c>
      <c r="B16" s="23" t="s">
        <v>70</v>
      </c>
      <c r="C16" s="23" t="s">
        <v>204</v>
      </c>
      <c r="D16" s="23" t="s">
        <v>205</v>
      </c>
      <c r="E16" s="23" t="s">
        <v>120</v>
      </c>
      <c r="F16" s="23" t="s">
        <v>121</v>
      </c>
      <c r="G16" s="23" t="s">
        <v>210</v>
      </c>
      <c r="H16" s="23" t="s">
        <v>211</v>
      </c>
      <c r="I16" s="110">
        <v>27174</v>
      </c>
      <c r="J16" s="110">
        <v>27174</v>
      </c>
      <c r="K16" s="27"/>
      <c r="L16" s="27"/>
      <c r="M16" s="110">
        <v>27174</v>
      </c>
      <c r="N16" s="27"/>
      <c r="O16" s="27"/>
      <c r="P16" s="27"/>
      <c r="Q16" s="110"/>
      <c r="R16" s="110"/>
      <c r="S16" s="110"/>
      <c r="T16" s="110"/>
      <c r="U16" s="110"/>
      <c r="V16" s="110"/>
      <c r="W16" s="110"/>
      <c r="X16" s="110"/>
      <c r="Y16" s="110"/>
      <c r="Z16" s="110"/>
    </row>
    <row r="17" ht="20.25" customHeight="1" spans="1:26">
      <c r="A17" s="23" t="s">
        <v>70</v>
      </c>
      <c r="B17" s="23" t="s">
        <v>70</v>
      </c>
      <c r="C17" s="23" t="s">
        <v>204</v>
      </c>
      <c r="D17" s="23" t="s">
        <v>205</v>
      </c>
      <c r="E17" s="23" t="s">
        <v>122</v>
      </c>
      <c r="F17" s="23" t="s">
        <v>123</v>
      </c>
      <c r="G17" s="23" t="s">
        <v>212</v>
      </c>
      <c r="H17" s="23" t="s">
        <v>213</v>
      </c>
      <c r="I17" s="110">
        <v>2583.6</v>
      </c>
      <c r="J17" s="110">
        <v>2583.6</v>
      </c>
      <c r="K17" s="27"/>
      <c r="L17" s="27"/>
      <c r="M17" s="110">
        <v>2583.6</v>
      </c>
      <c r="N17" s="27"/>
      <c r="O17" s="27"/>
      <c r="P17" s="27"/>
      <c r="Q17" s="110"/>
      <c r="R17" s="110"/>
      <c r="S17" s="110"/>
      <c r="T17" s="110"/>
      <c r="U17" s="110"/>
      <c r="V17" s="110"/>
      <c r="W17" s="110"/>
      <c r="X17" s="110"/>
      <c r="Y17" s="110"/>
      <c r="Z17" s="110"/>
    </row>
    <row r="18" ht="20.25" customHeight="1" spans="1:26">
      <c r="A18" s="23" t="s">
        <v>70</v>
      </c>
      <c r="B18" s="23" t="s">
        <v>70</v>
      </c>
      <c r="C18" s="23" t="s">
        <v>204</v>
      </c>
      <c r="D18" s="23" t="s">
        <v>205</v>
      </c>
      <c r="E18" s="23" t="s">
        <v>122</v>
      </c>
      <c r="F18" s="23" t="s">
        <v>123</v>
      </c>
      <c r="G18" s="23" t="s">
        <v>212</v>
      </c>
      <c r="H18" s="23" t="s">
        <v>213</v>
      </c>
      <c r="I18" s="110">
        <v>516.72</v>
      </c>
      <c r="J18" s="110">
        <v>516.72</v>
      </c>
      <c r="K18" s="27"/>
      <c r="L18" s="27"/>
      <c r="M18" s="110">
        <v>516.72</v>
      </c>
      <c r="N18" s="27"/>
      <c r="O18" s="27"/>
      <c r="P18" s="27"/>
      <c r="Q18" s="110"/>
      <c r="R18" s="110"/>
      <c r="S18" s="110"/>
      <c r="T18" s="110"/>
      <c r="U18" s="110"/>
      <c r="V18" s="110"/>
      <c r="W18" s="110"/>
      <c r="X18" s="110"/>
      <c r="Y18" s="110"/>
      <c r="Z18" s="110"/>
    </row>
    <row r="19" ht="20.25" customHeight="1" spans="1:26">
      <c r="A19" s="23" t="s">
        <v>70</v>
      </c>
      <c r="B19" s="23" t="s">
        <v>70</v>
      </c>
      <c r="C19" s="23" t="s">
        <v>204</v>
      </c>
      <c r="D19" s="23" t="s">
        <v>205</v>
      </c>
      <c r="E19" s="23" t="s">
        <v>122</v>
      </c>
      <c r="F19" s="23" t="s">
        <v>123</v>
      </c>
      <c r="G19" s="23" t="s">
        <v>212</v>
      </c>
      <c r="H19" s="23" t="s">
        <v>213</v>
      </c>
      <c r="I19" s="110">
        <v>927.6</v>
      </c>
      <c r="J19" s="110">
        <v>927.6</v>
      </c>
      <c r="K19" s="27"/>
      <c r="L19" s="27"/>
      <c r="M19" s="110">
        <v>927.6</v>
      </c>
      <c r="N19" s="27"/>
      <c r="O19" s="27"/>
      <c r="P19" s="27"/>
      <c r="Q19" s="110"/>
      <c r="R19" s="110"/>
      <c r="S19" s="110"/>
      <c r="T19" s="110"/>
      <c r="U19" s="110"/>
      <c r="V19" s="110"/>
      <c r="W19" s="110"/>
      <c r="X19" s="110"/>
      <c r="Y19" s="110"/>
      <c r="Z19" s="110"/>
    </row>
    <row r="20" ht="20.25" customHeight="1" spans="1:26">
      <c r="A20" s="23" t="s">
        <v>70</v>
      </c>
      <c r="B20" s="23" t="s">
        <v>70</v>
      </c>
      <c r="C20" s="23" t="s">
        <v>214</v>
      </c>
      <c r="D20" s="23" t="s">
        <v>173</v>
      </c>
      <c r="E20" s="23" t="s">
        <v>102</v>
      </c>
      <c r="F20" s="23" t="s">
        <v>103</v>
      </c>
      <c r="G20" s="23" t="s">
        <v>215</v>
      </c>
      <c r="H20" s="23" t="s">
        <v>173</v>
      </c>
      <c r="I20" s="110">
        <v>10000</v>
      </c>
      <c r="J20" s="110">
        <v>10000</v>
      </c>
      <c r="K20" s="27"/>
      <c r="L20" s="27"/>
      <c r="M20" s="110">
        <v>10000</v>
      </c>
      <c r="N20" s="27"/>
      <c r="O20" s="27"/>
      <c r="P20" s="27"/>
      <c r="Q20" s="110"/>
      <c r="R20" s="110"/>
      <c r="S20" s="110"/>
      <c r="T20" s="110"/>
      <c r="U20" s="110"/>
      <c r="V20" s="110"/>
      <c r="W20" s="110"/>
      <c r="X20" s="110"/>
      <c r="Y20" s="110"/>
      <c r="Z20" s="110"/>
    </row>
    <row r="21" ht="20.25" customHeight="1" spans="1:26">
      <c r="A21" s="23" t="s">
        <v>70</v>
      </c>
      <c r="B21" s="23" t="s">
        <v>70</v>
      </c>
      <c r="C21" s="23" t="s">
        <v>216</v>
      </c>
      <c r="D21" s="23" t="s">
        <v>217</v>
      </c>
      <c r="E21" s="23" t="s">
        <v>102</v>
      </c>
      <c r="F21" s="23" t="s">
        <v>103</v>
      </c>
      <c r="G21" s="23" t="s">
        <v>218</v>
      </c>
      <c r="H21" s="23" t="s">
        <v>219</v>
      </c>
      <c r="I21" s="110">
        <v>45000</v>
      </c>
      <c r="J21" s="110">
        <v>45000</v>
      </c>
      <c r="K21" s="27"/>
      <c r="L21" s="27"/>
      <c r="M21" s="110">
        <v>45000</v>
      </c>
      <c r="N21" s="27"/>
      <c r="O21" s="27"/>
      <c r="P21" s="27"/>
      <c r="Q21" s="110"/>
      <c r="R21" s="110"/>
      <c r="S21" s="110"/>
      <c r="T21" s="110"/>
      <c r="U21" s="110"/>
      <c r="V21" s="110"/>
      <c r="W21" s="110"/>
      <c r="X21" s="110"/>
      <c r="Y21" s="110"/>
      <c r="Z21" s="110"/>
    </row>
    <row r="22" ht="20.25" customHeight="1" spans="1:26">
      <c r="A22" s="23" t="s">
        <v>70</v>
      </c>
      <c r="B22" s="23" t="s">
        <v>70</v>
      </c>
      <c r="C22" s="23" t="s">
        <v>220</v>
      </c>
      <c r="D22" s="23" t="s">
        <v>221</v>
      </c>
      <c r="E22" s="23" t="s">
        <v>102</v>
      </c>
      <c r="F22" s="23" t="s">
        <v>103</v>
      </c>
      <c r="G22" s="23" t="s">
        <v>222</v>
      </c>
      <c r="H22" s="23" t="s">
        <v>221</v>
      </c>
      <c r="I22" s="110">
        <v>11997.6</v>
      </c>
      <c r="J22" s="110">
        <v>11997.6</v>
      </c>
      <c r="K22" s="27"/>
      <c r="L22" s="27"/>
      <c r="M22" s="110">
        <v>11997.6</v>
      </c>
      <c r="N22" s="27"/>
      <c r="O22" s="27"/>
      <c r="P22" s="27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 ht="20.25" customHeight="1" spans="1:26">
      <c r="A23" s="23" t="s">
        <v>70</v>
      </c>
      <c r="B23" s="23" t="s">
        <v>70</v>
      </c>
      <c r="C23" s="23" t="s">
        <v>223</v>
      </c>
      <c r="D23" s="23" t="s">
        <v>224</v>
      </c>
      <c r="E23" s="23" t="s">
        <v>102</v>
      </c>
      <c r="F23" s="23" t="s">
        <v>103</v>
      </c>
      <c r="G23" s="23" t="s">
        <v>225</v>
      </c>
      <c r="H23" s="23" t="s">
        <v>226</v>
      </c>
      <c r="I23" s="110">
        <v>15540</v>
      </c>
      <c r="J23" s="110">
        <v>15540</v>
      </c>
      <c r="K23" s="27"/>
      <c r="L23" s="27"/>
      <c r="M23" s="110">
        <v>15540</v>
      </c>
      <c r="N23" s="27"/>
      <c r="O23" s="27"/>
      <c r="P23" s="27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 ht="20.25" customHeight="1" spans="1:26">
      <c r="A24" s="23" t="s">
        <v>70</v>
      </c>
      <c r="B24" s="23" t="s">
        <v>70</v>
      </c>
      <c r="C24" s="23" t="s">
        <v>223</v>
      </c>
      <c r="D24" s="23" t="s">
        <v>224</v>
      </c>
      <c r="E24" s="23" t="s">
        <v>102</v>
      </c>
      <c r="F24" s="23" t="s">
        <v>103</v>
      </c>
      <c r="G24" s="23" t="s">
        <v>227</v>
      </c>
      <c r="H24" s="23" t="s">
        <v>228</v>
      </c>
      <c r="I24" s="110">
        <v>10000</v>
      </c>
      <c r="J24" s="110">
        <v>10000</v>
      </c>
      <c r="K24" s="27"/>
      <c r="L24" s="27"/>
      <c r="M24" s="110">
        <v>10000</v>
      </c>
      <c r="N24" s="27"/>
      <c r="O24" s="27"/>
      <c r="P24" s="27"/>
      <c r="Q24" s="110"/>
      <c r="R24" s="110"/>
      <c r="S24" s="110"/>
      <c r="T24" s="110"/>
      <c r="U24" s="110"/>
      <c r="V24" s="110"/>
      <c r="W24" s="110"/>
      <c r="X24" s="110"/>
      <c r="Y24" s="110"/>
      <c r="Z24" s="110"/>
    </row>
    <row r="25" ht="20.25" customHeight="1" spans="1:26">
      <c r="A25" s="23" t="s">
        <v>70</v>
      </c>
      <c r="B25" s="23" t="s">
        <v>70</v>
      </c>
      <c r="C25" s="23" t="s">
        <v>223</v>
      </c>
      <c r="D25" s="23" t="s">
        <v>224</v>
      </c>
      <c r="E25" s="23" t="s">
        <v>102</v>
      </c>
      <c r="F25" s="23" t="s">
        <v>103</v>
      </c>
      <c r="G25" s="23" t="s">
        <v>229</v>
      </c>
      <c r="H25" s="23" t="s">
        <v>230</v>
      </c>
      <c r="I25" s="110">
        <v>14000</v>
      </c>
      <c r="J25" s="110">
        <v>14000</v>
      </c>
      <c r="K25" s="27"/>
      <c r="L25" s="27"/>
      <c r="M25" s="110">
        <v>14000</v>
      </c>
      <c r="N25" s="27"/>
      <c r="O25" s="27"/>
      <c r="P25" s="27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ht="20.25" customHeight="1" spans="1:26">
      <c r="A26" s="23" t="s">
        <v>70</v>
      </c>
      <c r="B26" s="23" t="s">
        <v>70</v>
      </c>
      <c r="C26" s="23" t="s">
        <v>223</v>
      </c>
      <c r="D26" s="23" t="s">
        <v>224</v>
      </c>
      <c r="E26" s="23" t="s">
        <v>110</v>
      </c>
      <c r="F26" s="23" t="s">
        <v>111</v>
      </c>
      <c r="G26" s="23" t="s">
        <v>229</v>
      </c>
      <c r="H26" s="23" t="s">
        <v>230</v>
      </c>
      <c r="I26" s="110">
        <v>900</v>
      </c>
      <c r="J26" s="110">
        <v>900</v>
      </c>
      <c r="K26" s="27"/>
      <c r="L26" s="27"/>
      <c r="M26" s="110">
        <v>900</v>
      </c>
      <c r="N26" s="27"/>
      <c r="O26" s="27"/>
      <c r="P26" s="27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 ht="20.25" customHeight="1" spans="1:26">
      <c r="A27" s="23" t="s">
        <v>70</v>
      </c>
      <c r="B27" s="23" t="s">
        <v>70</v>
      </c>
      <c r="C27" s="23" t="s">
        <v>231</v>
      </c>
      <c r="D27" s="23" t="s">
        <v>129</v>
      </c>
      <c r="E27" s="23" t="s">
        <v>128</v>
      </c>
      <c r="F27" s="23" t="s">
        <v>129</v>
      </c>
      <c r="G27" s="23" t="s">
        <v>232</v>
      </c>
      <c r="H27" s="23" t="s">
        <v>129</v>
      </c>
      <c r="I27" s="110">
        <v>95985.6</v>
      </c>
      <c r="J27" s="110">
        <v>95985.6</v>
      </c>
      <c r="K27" s="27"/>
      <c r="L27" s="27"/>
      <c r="M27" s="110">
        <v>95985.6</v>
      </c>
      <c r="N27" s="27"/>
      <c r="O27" s="27"/>
      <c r="P27" s="27"/>
      <c r="Q27" s="110"/>
      <c r="R27" s="110"/>
      <c r="S27" s="110"/>
      <c r="T27" s="110"/>
      <c r="U27" s="110"/>
      <c r="V27" s="110"/>
      <c r="W27" s="110"/>
      <c r="X27" s="110"/>
      <c r="Y27" s="110"/>
      <c r="Z27" s="110"/>
    </row>
    <row r="28" ht="20.25" customHeight="1" spans="1:26">
      <c r="A28" s="23" t="s">
        <v>70</v>
      </c>
      <c r="B28" s="23" t="s">
        <v>70</v>
      </c>
      <c r="C28" s="23" t="s">
        <v>233</v>
      </c>
      <c r="D28" s="23" t="s">
        <v>234</v>
      </c>
      <c r="E28" s="23" t="s">
        <v>110</v>
      </c>
      <c r="F28" s="23" t="s">
        <v>111</v>
      </c>
      <c r="G28" s="23" t="s">
        <v>235</v>
      </c>
      <c r="H28" s="23" t="s">
        <v>236</v>
      </c>
      <c r="I28" s="110">
        <v>14400</v>
      </c>
      <c r="J28" s="110">
        <v>14400</v>
      </c>
      <c r="K28" s="27"/>
      <c r="L28" s="27"/>
      <c r="M28" s="110">
        <v>14400</v>
      </c>
      <c r="N28" s="27"/>
      <c r="O28" s="27"/>
      <c r="P28" s="27"/>
      <c r="Q28" s="110"/>
      <c r="R28" s="110"/>
      <c r="S28" s="110"/>
      <c r="T28" s="110"/>
      <c r="U28" s="110"/>
      <c r="V28" s="110"/>
      <c r="W28" s="110"/>
      <c r="X28" s="110"/>
      <c r="Y28" s="110"/>
      <c r="Z28" s="110"/>
    </row>
    <row r="29" ht="20.25" customHeight="1" spans="1:26">
      <c r="A29" s="23" t="s">
        <v>70</v>
      </c>
      <c r="B29" s="23" t="s">
        <v>70</v>
      </c>
      <c r="C29" s="23" t="s">
        <v>237</v>
      </c>
      <c r="D29" s="23" t="s">
        <v>238</v>
      </c>
      <c r="E29" s="23" t="s">
        <v>102</v>
      </c>
      <c r="F29" s="23" t="s">
        <v>103</v>
      </c>
      <c r="G29" s="23" t="s">
        <v>202</v>
      </c>
      <c r="H29" s="23" t="s">
        <v>203</v>
      </c>
      <c r="I29" s="110">
        <v>79680</v>
      </c>
      <c r="J29" s="110">
        <v>79680</v>
      </c>
      <c r="K29" s="27"/>
      <c r="L29" s="27"/>
      <c r="M29" s="110">
        <v>79680</v>
      </c>
      <c r="N29" s="27"/>
      <c r="O29" s="27"/>
      <c r="P29" s="27"/>
      <c r="Q29" s="110"/>
      <c r="R29" s="110"/>
      <c r="S29" s="110"/>
      <c r="T29" s="110"/>
      <c r="U29" s="110"/>
      <c r="V29" s="110"/>
      <c r="W29" s="110"/>
      <c r="X29" s="110"/>
      <c r="Y29" s="110"/>
      <c r="Z29" s="110"/>
    </row>
    <row r="30" ht="20.25" customHeight="1" spans="1:26">
      <c r="A30" s="23" t="s">
        <v>70</v>
      </c>
      <c r="B30" s="23" t="s">
        <v>70</v>
      </c>
      <c r="C30" s="23" t="s">
        <v>237</v>
      </c>
      <c r="D30" s="23" t="s">
        <v>238</v>
      </c>
      <c r="E30" s="23" t="s">
        <v>102</v>
      </c>
      <c r="F30" s="23" t="s">
        <v>103</v>
      </c>
      <c r="G30" s="23" t="s">
        <v>202</v>
      </c>
      <c r="H30" s="23" t="s">
        <v>203</v>
      </c>
      <c r="I30" s="110">
        <v>50000</v>
      </c>
      <c r="J30" s="110">
        <v>50000</v>
      </c>
      <c r="K30" s="27"/>
      <c r="L30" s="27"/>
      <c r="M30" s="110">
        <v>50000</v>
      </c>
      <c r="N30" s="27"/>
      <c r="O30" s="27"/>
      <c r="P30" s="27"/>
      <c r="Q30" s="110"/>
      <c r="R30" s="110"/>
      <c r="S30" s="110"/>
      <c r="T30" s="110"/>
      <c r="U30" s="110"/>
      <c r="V30" s="110"/>
      <c r="W30" s="110"/>
      <c r="X30" s="110"/>
      <c r="Y30" s="110"/>
      <c r="Z30" s="110"/>
    </row>
    <row r="31" ht="17.25" customHeight="1" spans="1:26">
      <c r="A31" s="69">
        <v>1049892.84</v>
      </c>
      <c r="B31" s="70"/>
      <c r="C31" s="177"/>
      <c r="D31" s="177"/>
      <c r="E31" s="177"/>
      <c r="F31" s="177"/>
      <c r="G31" s="177"/>
      <c r="H31" s="178"/>
      <c r="I31" s="110">
        <v>1049892.84</v>
      </c>
      <c r="J31" s="110">
        <v>1049892.84</v>
      </c>
      <c r="K31" s="110"/>
      <c r="L31" s="110"/>
      <c r="M31" s="110">
        <v>1049892.84</v>
      </c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</sheetData>
  <mergeCells count="34">
    <mergeCell ref="A2:Z2"/>
    <mergeCell ref="A3:H3"/>
    <mergeCell ref="I4:Z4"/>
    <mergeCell ref="J5:N5"/>
    <mergeCell ref="Q5:S5"/>
    <mergeCell ref="U5:Z5"/>
    <mergeCell ref="A31:H31"/>
    <mergeCell ref="A31:H31"/>
    <mergeCell ref="A4:A7"/>
    <mergeCell ref="B4:B7"/>
    <mergeCell ref="C4:C7"/>
    <mergeCell ref="D4:D7"/>
    <mergeCell ref="E4:E7"/>
    <mergeCell ref="F4:F7"/>
    <mergeCell ref="G4:G7"/>
    <mergeCell ref="H4:H7"/>
    <mergeCell ref="I5:I7"/>
    <mergeCell ref="J6:J7"/>
    <mergeCell ref="K6:K7"/>
    <mergeCell ref="L6:L7"/>
    <mergeCell ref="M6:M7"/>
    <mergeCell ref="N6:N7"/>
    <mergeCell ref="O5:O7"/>
    <mergeCell ref="P5:P7"/>
    <mergeCell ref="Q6:Q7"/>
    <mergeCell ref="R6:R7"/>
    <mergeCell ref="S6:S7"/>
    <mergeCell ref="T5:T7"/>
    <mergeCell ref="U6:U7"/>
    <mergeCell ref="V6:V7"/>
    <mergeCell ref="W6:W7"/>
    <mergeCell ref="X6:X7"/>
    <mergeCell ref="Y6:Y7"/>
    <mergeCell ref="Z6:Z7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16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3" width="20" customWidth="1"/>
    <col min="14" max="14" width="12.2833333333333" customWidth="1"/>
    <col min="15" max="15" width="12.7083333333333" customWidth="1"/>
    <col min="16" max="16" width="11.1416666666667" customWidth="1"/>
    <col min="17" max="21" width="19.85" customWidth="1"/>
    <col min="22" max="22" width="20" customWidth="1"/>
    <col min="23" max="23" width="19.85" customWidth="1"/>
  </cols>
  <sheetData>
    <row r="1" ht="13.5" customHeight="1" spans="2:23">
      <c r="B1" s="167"/>
      <c r="E1" s="44"/>
      <c r="F1" s="44"/>
      <c r="G1" s="44"/>
      <c r="H1" s="44"/>
      <c r="U1" s="167"/>
      <c r="W1" s="172" t="s">
        <v>239</v>
      </c>
    </row>
    <row r="2" ht="46.5" customHeight="1" spans="1:23">
      <c r="A2" s="46" t="str">
        <f>"2026"&amp;"年部门项目支出预算表"</f>
        <v>2026年部门项目支出预算表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</row>
    <row r="3" ht="13.5" customHeight="1" spans="1:23">
      <c r="A3" s="47" t="str">
        <f>"单位名称："&amp;"中国共产主义青年团昆明市晋宁区委员会"</f>
        <v>单位名称：中国共产主义青年团昆明市晋宁区委员会</v>
      </c>
      <c r="B3" s="48"/>
      <c r="C3" s="48"/>
      <c r="D3" s="48"/>
      <c r="E3" s="48"/>
      <c r="F3" s="48"/>
      <c r="G3" s="48"/>
      <c r="H3" s="48"/>
      <c r="I3" s="49"/>
      <c r="J3" s="49"/>
      <c r="K3" s="49"/>
      <c r="L3" s="49"/>
      <c r="M3" s="49"/>
      <c r="N3" s="49"/>
      <c r="O3" s="49"/>
      <c r="P3" s="49"/>
      <c r="Q3" s="49"/>
      <c r="U3" s="167"/>
      <c r="W3" s="148" t="s">
        <v>1</v>
      </c>
    </row>
    <row r="4" ht="21.75" customHeight="1" spans="1:23">
      <c r="A4" s="51" t="s">
        <v>240</v>
      </c>
      <c r="B4" s="52" t="s">
        <v>179</v>
      </c>
      <c r="C4" s="51" t="s">
        <v>180</v>
      </c>
      <c r="D4" s="51" t="s">
        <v>241</v>
      </c>
      <c r="E4" s="52" t="s">
        <v>181</v>
      </c>
      <c r="F4" s="52" t="s">
        <v>182</v>
      </c>
      <c r="G4" s="52" t="s">
        <v>242</v>
      </c>
      <c r="H4" s="52" t="s">
        <v>243</v>
      </c>
      <c r="I4" s="65" t="s">
        <v>55</v>
      </c>
      <c r="J4" s="14" t="s">
        <v>244</v>
      </c>
      <c r="K4" s="15"/>
      <c r="L4" s="15"/>
      <c r="M4" s="39"/>
      <c r="N4" s="14" t="s">
        <v>188</v>
      </c>
      <c r="O4" s="15"/>
      <c r="P4" s="39"/>
      <c r="Q4" s="52" t="s">
        <v>61</v>
      </c>
      <c r="R4" s="14" t="s">
        <v>62</v>
      </c>
      <c r="S4" s="15"/>
      <c r="T4" s="15"/>
      <c r="U4" s="15"/>
      <c r="V4" s="15"/>
      <c r="W4" s="39"/>
    </row>
    <row r="5" ht="21.75" customHeight="1" spans="1:23">
      <c r="A5" s="53"/>
      <c r="B5" s="66"/>
      <c r="C5" s="53"/>
      <c r="D5" s="53"/>
      <c r="E5" s="54"/>
      <c r="F5" s="54"/>
      <c r="G5" s="54"/>
      <c r="H5" s="54"/>
      <c r="I5" s="66"/>
      <c r="J5" s="168" t="s">
        <v>58</v>
      </c>
      <c r="K5" s="169"/>
      <c r="L5" s="52" t="s">
        <v>59</v>
      </c>
      <c r="M5" s="52" t="s">
        <v>60</v>
      </c>
      <c r="N5" s="52" t="s">
        <v>58</v>
      </c>
      <c r="O5" s="52" t="s">
        <v>59</v>
      </c>
      <c r="P5" s="52" t="s">
        <v>60</v>
      </c>
      <c r="Q5" s="54"/>
      <c r="R5" s="52" t="s">
        <v>57</v>
      </c>
      <c r="S5" s="52" t="s">
        <v>64</v>
      </c>
      <c r="T5" s="52" t="s">
        <v>194</v>
      </c>
      <c r="U5" s="52" t="s">
        <v>66</v>
      </c>
      <c r="V5" s="52" t="s">
        <v>67</v>
      </c>
      <c r="W5" s="52" t="s">
        <v>68</v>
      </c>
    </row>
    <row r="6" ht="21" customHeight="1" spans="1:23">
      <c r="A6" s="66"/>
      <c r="B6" s="66"/>
      <c r="C6" s="66"/>
      <c r="D6" s="66"/>
      <c r="E6" s="66"/>
      <c r="F6" s="66"/>
      <c r="G6" s="66"/>
      <c r="H6" s="66"/>
      <c r="I6" s="66"/>
      <c r="J6" s="170" t="s">
        <v>57</v>
      </c>
      <c r="K6" s="171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</row>
    <row r="7" ht="39.75" customHeight="1" spans="1:23">
      <c r="A7" s="56"/>
      <c r="B7" s="58"/>
      <c r="C7" s="56"/>
      <c r="D7" s="56"/>
      <c r="E7" s="57"/>
      <c r="F7" s="57"/>
      <c r="G7" s="57"/>
      <c r="H7" s="57"/>
      <c r="I7" s="58"/>
      <c r="J7" s="19" t="s">
        <v>57</v>
      </c>
      <c r="K7" s="19" t="s">
        <v>245</v>
      </c>
      <c r="L7" s="57"/>
      <c r="M7" s="57"/>
      <c r="N7" s="57"/>
      <c r="O7" s="57"/>
      <c r="P7" s="57"/>
      <c r="Q7" s="57"/>
      <c r="R7" s="57"/>
      <c r="S7" s="57"/>
      <c r="T7" s="57"/>
      <c r="U7" s="58"/>
      <c r="V7" s="57"/>
      <c r="W7" s="57"/>
    </row>
    <row r="8" ht="15" customHeight="1" spans="1:23">
      <c r="A8" s="59">
        <v>1</v>
      </c>
      <c r="B8" s="59">
        <v>2</v>
      </c>
      <c r="C8" s="59">
        <v>3</v>
      </c>
      <c r="D8" s="59">
        <v>4</v>
      </c>
      <c r="E8" s="59">
        <v>5</v>
      </c>
      <c r="F8" s="59">
        <v>6</v>
      </c>
      <c r="G8" s="59">
        <v>7</v>
      </c>
      <c r="H8" s="59">
        <v>8</v>
      </c>
      <c r="I8" s="59">
        <v>9</v>
      </c>
      <c r="J8" s="59">
        <v>10</v>
      </c>
      <c r="K8" s="59">
        <v>11</v>
      </c>
      <c r="L8" s="72">
        <v>12</v>
      </c>
      <c r="M8" s="72">
        <v>13</v>
      </c>
      <c r="N8" s="72">
        <v>14</v>
      </c>
      <c r="O8" s="72">
        <v>15</v>
      </c>
      <c r="P8" s="72">
        <v>16</v>
      </c>
      <c r="Q8" s="72">
        <v>17</v>
      </c>
      <c r="R8" s="72">
        <v>18</v>
      </c>
      <c r="S8" s="72">
        <v>19</v>
      </c>
      <c r="T8" s="72">
        <v>20</v>
      </c>
      <c r="U8" s="59">
        <v>21</v>
      </c>
      <c r="V8" s="72">
        <v>22</v>
      </c>
      <c r="W8" s="59">
        <v>23</v>
      </c>
    </row>
    <row r="9" ht="21.75" customHeight="1" spans="1:23">
      <c r="A9" s="101" t="s">
        <v>246</v>
      </c>
      <c r="B9" s="101" t="s">
        <v>247</v>
      </c>
      <c r="C9" s="101" t="s">
        <v>248</v>
      </c>
      <c r="D9" s="101" t="s">
        <v>70</v>
      </c>
      <c r="E9" s="101" t="s">
        <v>102</v>
      </c>
      <c r="F9" s="101" t="s">
        <v>103</v>
      </c>
      <c r="G9" s="101" t="s">
        <v>235</v>
      </c>
      <c r="H9" s="101" t="s">
        <v>236</v>
      </c>
      <c r="I9" s="110">
        <v>289971</v>
      </c>
      <c r="J9" s="110">
        <v>289971</v>
      </c>
      <c r="K9" s="110">
        <v>289971</v>
      </c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</row>
    <row r="10" ht="21.75" customHeight="1" spans="1:23">
      <c r="A10" s="101" t="s">
        <v>249</v>
      </c>
      <c r="B10" s="101" t="s">
        <v>250</v>
      </c>
      <c r="C10" s="101" t="s">
        <v>251</v>
      </c>
      <c r="D10" s="101" t="s">
        <v>70</v>
      </c>
      <c r="E10" s="101" t="s">
        <v>104</v>
      </c>
      <c r="F10" s="101" t="s">
        <v>105</v>
      </c>
      <c r="G10" s="101" t="s">
        <v>252</v>
      </c>
      <c r="H10" s="101" t="s">
        <v>253</v>
      </c>
      <c r="I10" s="110">
        <v>14000</v>
      </c>
      <c r="J10" s="110">
        <v>14000</v>
      </c>
      <c r="K10" s="110">
        <v>14000</v>
      </c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</row>
    <row r="11" ht="21.75" customHeight="1" spans="1:23">
      <c r="A11" s="101" t="s">
        <v>254</v>
      </c>
      <c r="B11" s="101" t="s">
        <v>255</v>
      </c>
      <c r="C11" s="101" t="s">
        <v>256</v>
      </c>
      <c r="D11" s="101" t="s">
        <v>70</v>
      </c>
      <c r="E11" s="101" t="s">
        <v>104</v>
      </c>
      <c r="F11" s="101" t="s">
        <v>105</v>
      </c>
      <c r="G11" s="101" t="s">
        <v>225</v>
      </c>
      <c r="H11" s="101" t="s">
        <v>226</v>
      </c>
      <c r="I11" s="110">
        <v>4053</v>
      </c>
      <c r="J11" s="110"/>
      <c r="K11" s="110"/>
      <c r="L11" s="110"/>
      <c r="M11" s="110"/>
      <c r="N11" s="110"/>
      <c r="O11" s="110"/>
      <c r="P11" s="110"/>
      <c r="Q11" s="110"/>
      <c r="R11" s="110">
        <v>4053</v>
      </c>
      <c r="S11" s="110"/>
      <c r="T11" s="110"/>
      <c r="U11" s="110"/>
      <c r="V11" s="110"/>
      <c r="W11" s="110">
        <v>4053</v>
      </c>
    </row>
    <row r="12" ht="21.75" customHeight="1" spans="1:23">
      <c r="A12" s="101" t="s">
        <v>254</v>
      </c>
      <c r="B12" s="101" t="s">
        <v>257</v>
      </c>
      <c r="C12" s="101" t="s">
        <v>258</v>
      </c>
      <c r="D12" s="101" t="s">
        <v>70</v>
      </c>
      <c r="E12" s="101" t="s">
        <v>104</v>
      </c>
      <c r="F12" s="101" t="s">
        <v>105</v>
      </c>
      <c r="G12" s="101" t="s">
        <v>225</v>
      </c>
      <c r="H12" s="101" t="s">
        <v>226</v>
      </c>
      <c r="I12" s="110">
        <v>20927.51</v>
      </c>
      <c r="J12" s="110"/>
      <c r="K12" s="110"/>
      <c r="L12" s="110"/>
      <c r="M12" s="110"/>
      <c r="N12" s="110"/>
      <c r="O12" s="110"/>
      <c r="P12" s="110"/>
      <c r="Q12" s="110"/>
      <c r="R12" s="110">
        <v>20927.51</v>
      </c>
      <c r="S12" s="110"/>
      <c r="T12" s="110"/>
      <c r="U12" s="110"/>
      <c r="V12" s="110"/>
      <c r="W12" s="110">
        <v>20927.51</v>
      </c>
    </row>
    <row r="13" ht="21.75" customHeight="1" spans="1:23">
      <c r="A13" s="101" t="s">
        <v>254</v>
      </c>
      <c r="B13" s="101" t="s">
        <v>259</v>
      </c>
      <c r="C13" s="101" t="s">
        <v>260</v>
      </c>
      <c r="D13" s="101" t="s">
        <v>70</v>
      </c>
      <c r="E13" s="101" t="s">
        <v>104</v>
      </c>
      <c r="F13" s="101" t="s">
        <v>105</v>
      </c>
      <c r="G13" s="101" t="s">
        <v>225</v>
      </c>
      <c r="H13" s="101" t="s">
        <v>226</v>
      </c>
      <c r="I13" s="110">
        <v>2939.64</v>
      </c>
      <c r="J13" s="110"/>
      <c r="K13" s="110"/>
      <c r="L13" s="110"/>
      <c r="M13" s="110"/>
      <c r="N13" s="110"/>
      <c r="O13" s="110"/>
      <c r="P13" s="110"/>
      <c r="Q13" s="110"/>
      <c r="R13" s="110">
        <v>2939.64</v>
      </c>
      <c r="S13" s="110"/>
      <c r="T13" s="110"/>
      <c r="U13" s="110"/>
      <c r="V13" s="110"/>
      <c r="W13" s="110">
        <v>2939.64</v>
      </c>
    </row>
    <row r="14" ht="21.75" customHeight="1" spans="1:23">
      <c r="A14" s="101" t="s">
        <v>254</v>
      </c>
      <c r="B14" s="101" t="s">
        <v>261</v>
      </c>
      <c r="C14" s="101" t="s">
        <v>262</v>
      </c>
      <c r="D14" s="101" t="s">
        <v>70</v>
      </c>
      <c r="E14" s="101" t="s">
        <v>102</v>
      </c>
      <c r="F14" s="101" t="s">
        <v>103</v>
      </c>
      <c r="G14" s="101" t="s">
        <v>225</v>
      </c>
      <c r="H14" s="101" t="s">
        <v>226</v>
      </c>
      <c r="I14" s="110">
        <v>1099</v>
      </c>
      <c r="J14" s="110"/>
      <c r="K14" s="110"/>
      <c r="L14" s="110"/>
      <c r="M14" s="110"/>
      <c r="N14" s="110"/>
      <c r="O14" s="110"/>
      <c r="P14" s="110"/>
      <c r="Q14" s="110"/>
      <c r="R14" s="110">
        <v>1099</v>
      </c>
      <c r="S14" s="110"/>
      <c r="T14" s="110"/>
      <c r="U14" s="110"/>
      <c r="V14" s="110"/>
      <c r="W14" s="110">
        <v>1099</v>
      </c>
    </row>
    <row r="15" ht="21.75" customHeight="1" spans="1:23">
      <c r="A15" s="101" t="s">
        <v>254</v>
      </c>
      <c r="B15" s="101" t="s">
        <v>263</v>
      </c>
      <c r="C15" s="101" t="s">
        <v>264</v>
      </c>
      <c r="D15" s="101" t="s">
        <v>70</v>
      </c>
      <c r="E15" s="101" t="s">
        <v>104</v>
      </c>
      <c r="F15" s="101" t="s">
        <v>105</v>
      </c>
      <c r="G15" s="101" t="s">
        <v>225</v>
      </c>
      <c r="H15" s="101" t="s">
        <v>226</v>
      </c>
      <c r="I15" s="110">
        <v>36000</v>
      </c>
      <c r="J15" s="110">
        <v>36000</v>
      </c>
      <c r="K15" s="110">
        <v>36000</v>
      </c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</row>
    <row r="16" ht="18.75" customHeight="1" spans="1:23">
      <c r="A16" s="69" t="s">
        <v>168</v>
      </c>
      <c r="B16" s="70"/>
      <c r="C16" s="70"/>
      <c r="D16" s="70"/>
      <c r="E16" s="70"/>
      <c r="F16" s="70"/>
      <c r="G16" s="70"/>
      <c r="H16" s="71"/>
      <c r="I16" s="110">
        <v>368990.15</v>
      </c>
      <c r="J16" s="110">
        <v>339971</v>
      </c>
      <c r="K16" s="110">
        <v>339971</v>
      </c>
      <c r="L16" s="110"/>
      <c r="M16" s="110"/>
      <c r="N16" s="110"/>
      <c r="O16" s="110"/>
      <c r="P16" s="110"/>
      <c r="Q16" s="110"/>
      <c r="R16" s="110">
        <v>29019.15</v>
      </c>
      <c r="S16" s="110"/>
      <c r="T16" s="110"/>
      <c r="U16" s="110"/>
      <c r="V16" s="110"/>
      <c r="W16" s="110">
        <v>29019.15</v>
      </c>
    </row>
  </sheetData>
  <mergeCells count="28">
    <mergeCell ref="A2:W2"/>
    <mergeCell ref="A3:H3"/>
    <mergeCell ref="J4:M4"/>
    <mergeCell ref="N4:P4"/>
    <mergeCell ref="R4:W4"/>
    <mergeCell ref="A16:H16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rintOptions horizontalCentered="1"/>
  <pageMargins left="0.37" right="0.37" top="0.56" bottom="0.56" header="0.48" footer="0.48"/>
  <pageSetup paperSize="9" scale="56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29"/>
  <sheetViews>
    <sheetView showZeros="0" workbookViewId="0">
      <selection activeCell="A1" sqref="A1"/>
    </sheetView>
  </sheetViews>
  <sheetFormatPr defaultColWidth="9.14166666666667" defaultRowHeight="12" customHeight="1"/>
  <cols>
    <col min="1" max="1" width="34.2833333333333" customWidth="1"/>
    <col min="2" max="2" width="29" customWidth="1"/>
    <col min="3" max="5" width="23.575" customWidth="1"/>
    <col min="6" max="6" width="11.2833333333333" customWidth="1"/>
    <col min="7" max="7" width="25.1416666666667" customWidth="1"/>
    <col min="8" max="8" width="15.575" customWidth="1"/>
    <col min="9" max="9" width="13.425" customWidth="1"/>
    <col min="10" max="10" width="18.85" customWidth="1"/>
  </cols>
  <sheetData>
    <row r="1" ht="18" customHeight="1" spans="10:10">
      <c r="J1" s="45" t="s">
        <v>265</v>
      </c>
    </row>
    <row r="2" ht="39.75" customHeight="1" spans="1:10">
      <c r="A2" s="98" t="str">
        <f>"2026"&amp;"年部门项目支出绩效目标表"</f>
        <v>2026年部门项目支出绩效目标表</v>
      </c>
      <c r="B2" s="46"/>
      <c r="C2" s="46"/>
      <c r="D2" s="46"/>
      <c r="E2" s="46"/>
      <c r="F2" s="99"/>
      <c r="G2" s="46"/>
      <c r="H2" s="99"/>
      <c r="I2" s="99"/>
      <c r="J2" s="46"/>
    </row>
    <row r="3" ht="17.25" customHeight="1" spans="1:1">
      <c r="A3" s="47" t="str">
        <f>"单位名称："&amp;"中国共产主义青年团昆明市晋宁区委员会"</f>
        <v>单位名称：中国共产主义青年团昆明市晋宁区委员会</v>
      </c>
    </row>
    <row r="4" ht="44.25" customHeight="1" spans="1:10">
      <c r="A4" s="19" t="s">
        <v>180</v>
      </c>
      <c r="B4" s="19" t="s">
        <v>266</v>
      </c>
      <c r="C4" s="19" t="s">
        <v>267</v>
      </c>
      <c r="D4" s="19" t="s">
        <v>268</v>
      </c>
      <c r="E4" s="19" t="s">
        <v>269</v>
      </c>
      <c r="F4" s="100" t="s">
        <v>270</v>
      </c>
      <c r="G4" s="19" t="s">
        <v>271</v>
      </c>
      <c r="H4" s="100" t="s">
        <v>272</v>
      </c>
      <c r="I4" s="100" t="s">
        <v>273</v>
      </c>
      <c r="J4" s="19" t="s">
        <v>274</v>
      </c>
    </row>
    <row r="5" ht="18.75" customHeight="1" spans="1:10">
      <c r="A5" s="164">
        <v>1</v>
      </c>
      <c r="B5" s="164">
        <v>2</v>
      </c>
      <c r="C5" s="164">
        <v>3</v>
      </c>
      <c r="D5" s="164">
        <v>4</v>
      </c>
      <c r="E5" s="164">
        <v>5</v>
      </c>
      <c r="F5" s="72">
        <v>6</v>
      </c>
      <c r="G5" s="164">
        <v>7</v>
      </c>
      <c r="H5" s="72">
        <v>8</v>
      </c>
      <c r="I5" s="72">
        <v>9</v>
      </c>
      <c r="J5" s="164">
        <v>10</v>
      </c>
    </row>
    <row r="6" ht="42" customHeight="1" spans="1:10">
      <c r="A6" s="20" t="s">
        <v>70</v>
      </c>
      <c r="B6" s="101"/>
      <c r="C6" s="101"/>
      <c r="D6" s="101"/>
      <c r="E6" s="35"/>
      <c r="F6" s="102"/>
      <c r="G6" s="35"/>
      <c r="H6" s="102"/>
      <c r="I6" s="102"/>
      <c r="J6" s="35"/>
    </row>
    <row r="7" ht="42" customHeight="1" spans="1:10">
      <c r="A7" s="165" t="s">
        <v>70</v>
      </c>
      <c r="B7" s="34"/>
      <c r="C7" s="34"/>
      <c r="D7" s="34"/>
      <c r="E7" s="20"/>
      <c r="F7" s="34"/>
      <c r="G7" s="20"/>
      <c r="H7" s="34"/>
      <c r="I7" s="34"/>
      <c r="J7" s="20"/>
    </row>
    <row r="8" ht="42" customHeight="1" spans="1:10">
      <c r="A8" s="166" t="s">
        <v>256</v>
      </c>
      <c r="B8" s="34" t="s">
        <v>275</v>
      </c>
      <c r="C8" s="34" t="s">
        <v>276</v>
      </c>
      <c r="D8" s="34" t="s">
        <v>277</v>
      </c>
      <c r="E8" s="20" t="s">
        <v>278</v>
      </c>
      <c r="F8" s="34" t="s">
        <v>279</v>
      </c>
      <c r="G8" s="20" t="s">
        <v>83</v>
      </c>
      <c r="H8" s="34" t="s">
        <v>280</v>
      </c>
      <c r="I8" s="34" t="s">
        <v>281</v>
      </c>
      <c r="J8" s="20" t="s">
        <v>282</v>
      </c>
    </row>
    <row r="9" ht="42" customHeight="1" spans="1:10">
      <c r="A9" s="166" t="s">
        <v>256</v>
      </c>
      <c r="B9" s="34" t="s">
        <v>275</v>
      </c>
      <c r="C9" s="34" t="s">
        <v>276</v>
      </c>
      <c r="D9" s="34" t="s">
        <v>277</v>
      </c>
      <c r="E9" s="20" t="s">
        <v>283</v>
      </c>
      <c r="F9" s="34" t="s">
        <v>279</v>
      </c>
      <c r="G9" s="20" t="s">
        <v>83</v>
      </c>
      <c r="H9" s="34" t="s">
        <v>280</v>
      </c>
      <c r="I9" s="34" t="s">
        <v>284</v>
      </c>
      <c r="J9" s="20" t="s">
        <v>285</v>
      </c>
    </row>
    <row r="10" ht="42" customHeight="1" spans="1:10">
      <c r="A10" s="166" t="s">
        <v>256</v>
      </c>
      <c r="B10" s="34" t="s">
        <v>275</v>
      </c>
      <c r="C10" s="34" t="s">
        <v>286</v>
      </c>
      <c r="D10" s="34" t="s">
        <v>287</v>
      </c>
      <c r="E10" s="20" t="s">
        <v>288</v>
      </c>
      <c r="F10" s="34" t="s">
        <v>289</v>
      </c>
      <c r="G10" s="20" t="s">
        <v>290</v>
      </c>
      <c r="H10" s="34" t="s">
        <v>291</v>
      </c>
      <c r="I10" s="34" t="s">
        <v>281</v>
      </c>
      <c r="J10" s="20" t="s">
        <v>292</v>
      </c>
    </row>
    <row r="11" ht="42" customHeight="1" spans="1:10">
      <c r="A11" s="166" t="s">
        <v>256</v>
      </c>
      <c r="B11" s="34" t="s">
        <v>275</v>
      </c>
      <c r="C11" s="34" t="s">
        <v>293</v>
      </c>
      <c r="D11" s="34" t="s">
        <v>294</v>
      </c>
      <c r="E11" s="20" t="s">
        <v>295</v>
      </c>
      <c r="F11" s="34" t="s">
        <v>289</v>
      </c>
      <c r="G11" s="20" t="s">
        <v>296</v>
      </c>
      <c r="H11" s="34" t="s">
        <v>297</v>
      </c>
      <c r="I11" s="34" t="s">
        <v>284</v>
      </c>
      <c r="J11" s="20" t="s">
        <v>295</v>
      </c>
    </row>
    <row r="12" ht="42" customHeight="1" spans="1:10">
      <c r="A12" s="166" t="s">
        <v>262</v>
      </c>
      <c r="B12" s="34" t="s">
        <v>298</v>
      </c>
      <c r="C12" s="34" t="s">
        <v>276</v>
      </c>
      <c r="D12" s="34" t="s">
        <v>299</v>
      </c>
      <c r="E12" s="20" t="s">
        <v>300</v>
      </c>
      <c r="F12" s="34" t="s">
        <v>279</v>
      </c>
      <c r="G12" s="20" t="s">
        <v>301</v>
      </c>
      <c r="H12" s="34" t="s">
        <v>302</v>
      </c>
      <c r="I12" s="34" t="s">
        <v>284</v>
      </c>
      <c r="J12" s="20" t="s">
        <v>303</v>
      </c>
    </row>
    <row r="13" ht="42" customHeight="1" spans="1:10">
      <c r="A13" s="166" t="s">
        <v>262</v>
      </c>
      <c r="B13" s="34" t="s">
        <v>298</v>
      </c>
      <c r="C13" s="34" t="s">
        <v>286</v>
      </c>
      <c r="D13" s="34" t="s">
        <v>304</v>
      </c>
      <c r="E13" s="20" t="s">
        <v>305</v>
      </c>
      <c r="F13" s="34" t="s">
        <v>279</v>
      </c>
      <c r="G13" s="20" t="s">
        <v>290</v>
      </c>
      <c r="H13" s="34" t="s">
        <v>297</v>
      </c>
      <c r="I13" s="34" t="s">
        <v>281</v>
      </c>
      <c r="J13" s="20" t="s">
        <v>305</v>
      </c>
    </row>
    <row r="14" ht="42" customHeight="1" spans="1:10">
      <c r="A14" s="166" t="s">
        <v>262</v>
      </c>
      <c r="B14" s="34" t="s">
        <v>298</v>
      </c>
      <c r="C14" s="34" t="s">
        <v>293</v>
      </c>
      <c r="D14" s="34" t="s">
        <v>294</v>
      </c>
      <c r="E14" s="20" t="s">
        <v>306</v>
      </c>
      <c r="F14" s="34" t="s">
        <v>289</v>
      </c>
      <c r="G14" s="20" t="s">
        <v>307</v>
      </c>
      <c r="H14" s="34" t="s">
        <v>297</v>
      </c>
      <c r="I14" s="34" t="s">
        <v>284</v>
      </c>
      <c r="J14" s="20" t="s">
        <v>306</v>
      </c>
    </row>
    <row r="15" ht="42" customHeight="1" spans="1:10">
      <c r="A15" s="166" t="s">
        <v>251</v>
      </c>
      <c r="B15" s="34" t="s">
        <v>308</v>
      </c>
      <c r="C15" s="34" t="s">
        <v>276</v>
      </c>
      <c r="D15" s="34" t="s">
        <v>277</v>
      </c>
      <c r="E15" s="20" t="s">
        <v>309</v>
      </c>
      <c r="F15" s="34" t="s">
        <v>289</v>
      </c>
      <c r="G15" s="20" t="s">
        <v>92</v>
      </c>
      <c r="H15" s="34" t="s">
        <v>280</v>
      </c>
      <c r="I15" s="34" t="s">
        <v>284</v>
      </c>
      <c r="J15" s="20" t="s">
        <v>309</v>
      </c>
    </row>
    <row r="16" ht="42" customHeight="1" spans="1:10">
      <c r="A16" s="166" t="s">
        <v>251</v>
      </c>
      <c r="B16" s="34" t="s">
        <v>308</v>
      </c>
      <c r="C16" s="34" t="s">
        <v>286</v>
      </c>
      <c r="D16" s="34" t="s">
        <v>304</v>
      </c>
      <c r="E16" s="20" t="s">
        <v>310</v>
      </c>
      <c r="F16" s="34" t="s">
        <v>279</v>
      </c>
      <c r="G16" s="20" t="s">
        <v>290</v>
      </c>
      <c r="H16" s="34" t="s">
        <v>297</v>
      </c>
      <c r="I16" s="34" t="s">
        <v>284</v>
      </c>
      <c r="J16" s="20" t="s">
        <v>311</v>
      </c>
    </row>
    <row r="17" ht="42" customHeight="1" spans="1:10">
      <c r="A17" s="166" t="s">
        <v>251</v>
      </c>
      <c r="B17" s="34" t="s">
        <v>308</v>
      </c>
      <c r="C17" s="34" t="s">
        <v>293</v>
      </c>
      <c r="D17" s="34" t="s">
        <v>294</v>
      </c>
      <c r="E17" s="20" t="s">
        <v>312</v>
      </c>
      <c r="F17" s="34" t="s">
        <v>289</v>
      </c>
      <c r="G17" s="20" t="s">
        <v>296</v>
      </c>
      <c r="H17" s="34" t="s">
        <v>297</v>
      </c>
      <c r="I17" s="34" t="s">
        <v>284</v>
      </c>
      <c r="J17" s="20" t="s">
        <v>312</v>
      </c>
    </row>
    <row r="18" ht="42" customHeight="1" spans="1:10">
      <c r="A18" s="166" t="s">
        <v>260</v>
      </c>
      <c r="B18" s="34" t="s">
        <v>313</v>
      </c>
      <c r="C18" s="34" t="s">
        <v>276</v>
      </c>
      <c r="D18" s="34" t="s">
        <v>277</v>
      </c>
      <c r="E18" s="20" t="s">
        <v>314</v>
      </c>
      <c r="F18" s="34" t="s">
        <v>289</v>
      </c>
      <c r="G18" s="20" t="s">
        <v>85</v>
      </c>
      <c r="H18" s="34" t="s">
        <v>280</v>
      </c>
      <c r="I18" s="34" t="s">
        <v>284</v>
      </c>
      <c r="J18" s="20" t="s">
        <v>314</v>
      </c>
    </row>
    <row r="19" ht="42" customHeight="1" spans="1:10">
      <c r="A19" s="166" t="s">
        <v>260</v>
      </c>
      <c r="B19" s="34" t="s">
        <v>313</v>
      </c>
      <c r="C19" s="34" t="s">
        <v>286</v>
      </c>
      <c r="D19" s="34" t="s">
        <v>287</v>
      </c>
      <c r="E19" s="20" t="s">
        <v>315</v>
      </c>
      <c r="F19" s="34" t="s">
        <v>279</v>
      </c>
      <c r="G19" s="20" t="s">
        <v>290</v>
      </c>
      <c r="H19" s="34" t="s">
        <v>297</v>
      </c>
      <c r="I19" s="34" t="s">
        <v>281</v>
      </c>
      <c r="J19" s="20" t="s">
        <v>316</v>
      </c>
    </row>
    <row r="20" ht="42" customHeight="1" spans="1:10">
      <c r="A20" s="166" t="s">
        <v>260</v>
      </c>
      <c r="B20" s="34" t="s">
        <v>313</v>
      </c>
      <c r="C20" s="34" t="s">
        <v>293</v>
      </c>
      <c r="D20" s="34" t="s">
        <v>294</v>
      </c>
      <c r="E20" s="20" t="s">
        <v>317</v>
      </c>
      <c r="F20" s="34" t="s">
        <v>289</v>
      </c>
      <c r="G20" s="20" t="s">
        <v>296</v>
      </c>
      <c r="H20" s="34" t="s">
        <v>297</v>
      </c>
      <c r="I20" s="34" t="s">
        <v>284</v>
      </c>
      <c r="J20" s="20" t="s">
        <v>318</v>
      </c>
    </row>
    <row r="21" ht="42" customHeight="1" spans="1:10">
      <c r="A21" s="166" t="s">
        <v>264</v>
      </c>
      <c r="B21" s="34" t="s">
        <v>308</v>
      </c>
      <c r="C21" s="34" t="s">
        <v>276</v>
      </c>
      <c r="D21" s="34" t="s">
        <v>277</v>
      </c>
      <c r="E21" s="20" t="s">
        <v>319</v>
      </c>
      <c r="F21" s="34" t="s">
        <v>289</v>
      </c>
      <c r="G21" s="20" t="s">
        <v>92</v>
      </c>
      <c r="H21" s="34" t="s">
        <v>280</v>
      </c>
      <c r="I21" s="34" t="s">
        <v>284</v>
      </c>
      <c r="J21" s="20" t="s">
        <v>319</v>
      </c>
    </row>
    <row r="22" ht="42" customHeight="1" spans="1:10">
      <c r="A22" s="166" t="s">
        <v>264</v>
      </c>
      <c r="B22" s="34" t="s">
        <v>308</v>
      </c>
      <c r="C22" s="34" t="s">
        <v>286</v>
      </c>
      <c r="D22" s="34" t="s">
        <v>304</v>
      </c>
      <c r="E22" s="20" t="s">
        <v>310</v>
      </c>
      <c r="F22" s="34" t="s">
        <v>279</v>
      </c>
      <c r="G22" s="20" t="s">
        <v>290</v>
      </c>
      <c r="H22" s="34" t="s">
        <v>297</v>
      </c>
      <c r="I22" s="34" t="s">
        <v>284</v>
      </c>
      <c r="J22" s="20" t="s">
        <v>311</v>
      </c>
    </row>
    <row r="23" ht="42" customHeight="1" spans="1:10">
      <c r="A23" s="166" t="s">
        <v>264</v>
      </c>
      <c r="B23" s="34" t="s">
        <v>308</v>
      </c>
      <c r="C23" s="34" t="s">
        <v>293</v>
      </c>
      <c r="D23" s="34" t="s">
        <v>294</v>
      </c>
      <c r="E23" s="20" t="s">
        <v>312</v>
      </c>
      <c r="F23" s="34" t="s">
        <v>289</v>
      </c>
      <c r="G23" s="20" t="s">
        <v>296</v>
      </c>
      <c r="H23" s="34" t="s">
        <v>297</v>
      </c>
      <c r="I23" s="34" t="s">
        <v>284</v>
      </c>
      <c r="J23" s="20" t="s">
        <v>312</v>
      </c>
    </row>
    <row r="24" ht="42" customHeight="1" spans="1:10">
      <c r="A24" s="166" t="s">
        <v>248</v>
      </c>
      <c r="B24" s="34" t="s">
        <v>320</v>
      </c>
      <c r="C24" s="34" t="s">
        <v>276</v>
      </c>
      <c r="D24" s="34" t="s">
        <v>277</v>
      </c>
      <c r="E24" s="20" t="s">
        <v>321</v>
      </c>
      <c r="F24" s="34" t="s">
        <v>279</v>
      </c>
      <c r="G24" s="20" t="s">
        <v>322</v>
      </c>
      <c r="H24" s="34" t="s">
        <v>291</v>
      </c>
      <c r="I24" s="34" t="s">
        <v>284</v>
      </c>
      <c r="J24" s="20" t="s">
        <v>321</v>
      </c>
    </row>
    <row r="25" ht="42" customHeight="1" spans="1:10">
      <c r="A25" s="166" t="s">
        <v>248</v>
      </c>
      <c r="B25" s="34" t="s">
        <v>320</v>
      </c>
      <c r="C25" s="34" t="s">
        <v>286</v>
      </c>
      <c r="D25" s="34" t="s">
        <v>304</v>
      </c>
      <c r="E25" s="20" t="s">
        <v>323</v>
      </c>
      <c r="F25" s="34" t="s">
        <v>289</v>
      </c>
      <c r="G25" s="20" t="s">
        <v>324</v>
      </c>
      <c r="H25" s="34" t="s">
        <v>297</v>
      </c>
      <c r="I25" s="34" t="s">
        <v>284</v>
      </c>
      <c r="J25" s="20" t="s">
        <v>323</v>
      </c>
    </row>
    <row r="26" ht="42" customHeight="1" spans="1:10">
      <c r="A26" s="166" t="s">
        <v>248</v>
      </c>
      <c r="B26" s="34" t="s">
        <v>320</v>
      </c>
      <c r="C26" s="34" t="s">
        <v>293</v>
      </c>
      <c r="D26" s="34" t="s">
        <v>294</v>
      </c>
      <c r="E26" s="20" t="s">
        <v>325</v>
      </c>
      <c r="F26" s="34" t="s">
        <v>289</v>
      </c>
      <c r="G26" s="20" t="s">
        <v>296</v>
      </c>
      <c r="H26" s="34" t="s">
        <v>297</v>
      </c>
      <c r="I26" s="34" t="s">
        <v>284</v>
      </c>
      <c r="J26" s="20" t="s">
        <v>325</v>
      </c>
    </row>
    <row r="27" ht="42" customHeight="1" spans="1:10">
      <c r="A27" s="166" t="s">
        <v>258</v>
      </c>
      <c r="B27" s="34" t="s">
        <v>326</v>
      </c>
      <c r="C27" s="34" t="s">
        <v>276</v>
      </c>
      <c r="D27" s="34" t="s">
        <v>277</v>
      </c>
      <c r="E27" s="20" t="s">
        <v>327</v>
      </c>
      <c r="F27" s="34" t="s">
        <v>279</v>
      </c>
      <c r="G27" s="20" t="s">
        <v>328</v>
      </c>
      <c r="H27" s="34" t="s">
        <v>329</v>
      </c>
      <c r="I27" s="34" t="s">
        <v>284</v>
      </c>
      <c r="J27" s="20" t="s">
        <v>330</v>
      </c>
    </row>
    <row r="28" ht="42" customHeight="1" spans="1:10">
      <c r="A28" s="166" t="s">
        <v>258</v>
      </c>
      <c r="B28" s="34" t="s">
        <v>326</v>
      </c>
      <c r="C28" s="34" t="s">
        <v>286</v>
      </c>
      <c r="D28" s="34" t="s">
        <v>287</v>
      </c>
      <c r="E28" s="20" t="s">
        <v>331</v>
      </c>
      <c r="F28" s="34" t="s">
        <v>279</v>
      </c>
      <c r="G28" s="20" t="s">
        <v>290</v>
      </c>
      <c r="H28" s="34" t="s">
        <v>297</v>
      </c>
      <c r="I28" s="34" t="s">
        <v>281</v>
      </c>
      <c r="J28" s="20" t="s">
        <v>332</v>
      </c>
    </row>
    <row r="29" ht="42" customHeight="1" spans="1:10">
      <c r="A29" s="166" t="s">
        <v>258</v>
      </c>
      <c r="B29" s="34" t="s">
        <v>326</v>
      </c>
      <c r="C29" s="34" t="s">
        <v>293</v>
      </c>
      <c r="D29" s="34" t="s">
        <v>294</v>
      </c>
      <c r="E29" s="20" t="s">
        <v>333</v>
      </c>
      <c r="F29" s="34" t="s">
        <v>289</v>
      </c>
      <c r="G29" s="20" t="s">
        <v>334</v>
      </c>
      <c r="H29" s="34" t="s">
        <v>297</v>
      </c>
      <c r="I29" s="34" t="s">
        <v>284</v>
      </c>
      <c r="J29" s="20" t="s">
        <v>333</v>
      </c>
    </row>
  </sheetData>
  <mergeCells count="16">
    <mergeCell ref="A2:J2"/>
    <mergeCell ref="A3:H3"/>
    <mergeCell ref="A8:A11"/>
    <mergeCell ref="A12:A14"/>
    <mergeCell ref="A15:A17"/>
    <mergeCell ref="A18:A20"/>
    <mergeCell ref="A21:A23"/>
    <mergeCell ref="A24:A26"/>
    <mergeCell ref="A27:A29"/>
    <mergeCell ref="B8:B11"/>
    <mergeCell ref="B12:B14"/>
    <mergeCell ref="B15:B17"/>
    <mergeCell ref="B18:B20"/>
    <mergeCell ref="B21:B23"/>
    <mergeCell ref="B24:B26"/>
    <mergeCell ref="B27:B29"/>
  </mergeCells>
  <printOptions horizontalCentered="1"/>
  <pageMargins left="0.96" right="0.96" top="0.72" bottom="0.72" header="0" footer="0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部门财务收支预算总表01-1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上级转移支付补助项目支出预算表11</vt:lpstr>
      <vt:lpstr>部门项目中期规划预算表12</vt:lpstr>
      <vt:lpstr>部门整体支出绩效目标表13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2026-03-20T02:45:00Z</dcterms:created>
  <dcterms:modified xsi:type="dcterms:W3CDTF">2026-03-24T08:33:20Z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