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firstSheet="13" activeTab="17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  <sheet name="部门整体支出绩效目标表13" sheetId="18" r:id="rId18"/>
  </sheets>
  <definedNames>
    <definedName name="_xlnm.Print_Titles" localSheetId="0">'部门财务收支预算总表01-1'!$A:$A,'部门财务收支预算总表01-1'!$1:$1</definedName>
    <definedName name="_xlnm.Print_Titles" localSheetId="1">'部门收入预算表01-2'!$A:$A,'部门收入预算表01-2'!$1:$1</definedName>
    <definedName name="_xlnm.Print_Titles" localSheetId="2">'部门支出预算表01-3'!$A:$A,'部门支出预算表01-3'!$1:$1</definedName>
    <definedName name="_xlnm.Print_Titles" localSheetId="3">'部门财政拨款收支预算总表02-1'!$A:$A,'部门财政拨款收支预算总表02-1'!$1:$1</definedName>
    <definedName name="_xlnm.Print_Titles" localSheetId="4">'一般公共预算支出预算表02-2'!$A:$A,'一般公共预算支出预算表02-2'!$1:$5</definedName>
    <definedName name="_xlnm.Print_Titles" localSheetId="5">一般公共预算“三公”经费支出预算表03!$A:$A,一般公共预算“三公”经费支出预算表03!$1:$1</definedName>
    <definedName name="_xlnm.Print_Titles" localSheetId="6">部门基本支出预算表04!$A:$A,部门基本支出预算表04!$1:$1</definedName>
    <definedName name="_xlnm.Print_Titles" localSheetId="7">'部门项目支出预算表05-1'!$A:$A,'部门项目支出预算表05-1'!$1:$1</definedName>
    <definedName name="_xlnm.Print_Titles" localSheetId="8">'部门项目支出绩效目标表05-2'!$A:$A,'部门项目支出绩效目标表05-2'!$1:$1</definedName>
    <definedName name="_xlnm.Print_Titles" localSheetId="9">部门政府性基金预算支出预算表06!$A:$A,部门政府性基金预算支出预算表06!$1:$6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12">'对下转移支付预算表09-1'!$A:$A,'对下转移支付预算表09-1'!$1:$1</definedName>
    <definedName name="_xlnm.Print_Titles" localSheetId="13">'对下转移支付绩效目标表09-2'!$A:$A,'对下转移支付绩效目标表09-2'!$1:$1</definedName>
    <definedName name="_xlnm.Print_Titles" localSheetId="14">新增资产配置表10!$A:$A,新增资产配置表10!$1:$1</definedName>
    <definedName name="_xlnm.Print_Titles" localSheetId="15">上级转移支付补助项目支出预算表11!$A:$A,上级转移支付补助项目支出预算表11!$1:$1</definedName>
    <definedName name="_xlnm.Print_Titles" localSheetId="16">部门项目中期规划预算表12!$A:$A,部门项目中期规划预算表12!$1:$1</definedName>
    <definedName name="_xlnm.Print_Titles" localSheetId="17">部门整体支出绩效目标表13!$A:$A,部门整体支出绩效目标表13!$1:$1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<sst xmlns="http://schemas.openxmlformats.org/spreadsheetml/2006/main" count="1213" uniqueCount="458">
  <si>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</si>
  <si>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</si>
  <si>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</si>
  <si>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</si>
  <si>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</si>
  <si>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</si>
  <si>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</si>
  <si>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</si>
  <si>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</si>
  <si>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</si>
  <si>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</si>
  <si>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</si>
  <si>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</si>
  <si>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</si>
  <si>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</si>
  <si>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</si>
  <si>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</si>
  <si>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</si>
  <si>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</si>
  <si>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</si>
  <si>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</si>
  <si>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</si>
  <si>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</si>
  <si>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</si>
  <si>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</si>
  <si>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</si>
  <si>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</si>
  <si>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</si>
  <si>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</si>
  <si>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</si>
  <si>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</si>
  <si>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</si>
  <si>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</si>
  <si>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</si>
  <si>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</si>
  <si>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</si>
  <si>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</si>
  <si>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</si>
  <si>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</si>
  <si>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</si>
  <si>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</si>
  <si>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</si>
  <si>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</si>
  <si>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</si>
  <si>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</si>
  <si>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</si>
  <si>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</si>
  <si>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</si>
  <si>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</si>
  <si>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</si>
  <si>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</si>
  <si>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</si>
  <si>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</si>
  <si>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</si>
  <si>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</si>
  <si>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</si>
  <si>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</si>
  <si>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</si>
  <si>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</si>
  <si>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</si>
  <si>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</si>
  <si>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</si>
  <si>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</si>
  <si>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</si>
  <si>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</si>
  <si>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</si>
  <si>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</si>
  <si>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</si>
  <si>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</si>
  <si>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105048</t>
  </si>
  <si>
    <t>昆明市晋宁区教育科学研究与教师专业发展中心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</si>
  <si>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</si>
  <si>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</si>
  <si>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</si>
  <si>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</si>
  <si>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</si>
  <si>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</si>
  <si>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</si>
  <si>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</si>
  <si>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</si>
  <si>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</si>
  <si>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</si>
  <si>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</si>
  <si>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</si>
  <si>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</si>
  <si>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</si>
  <si>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</si>
  <si>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</si>
  <si>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</si>
  <si>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</si>
  <si>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</si>
  <si>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</si>
  <si>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</si>
  <si>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</si>
  <si>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</si>
  <si>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</si>
  <si>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</si>
  <si>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205</t>
  </si>
  <si>
    <t>教育支出</t>
  </si>
  <si>
    <t>20502</t>
  </si>
  <si>
    <t>普通教育</t>
  </si>
  <si>
    <t>2050299</t>
  </si>
  <si>
    <t>其他普通教育支出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</si>
  <si>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</si>
  <si>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</si>
  <si>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</si>
  <si>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</si>
  <si>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</si>
  <si>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</si>
  <si>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</si>
  <si>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</si>
  <si>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</si>
  <si>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</si>
  <si>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20808</t>
  </si>
  <si>
    <t>抚恤</t>
  </si>
  <si>
    <t>2080801</t>
  </si>
  <si>
    <t>死亡抚恤</t>
  </si>
  <si>
    <t>210</t>
  </si>
  <si>
    <t>卫生健康支出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</si>
  <si>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</si>
  <si>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</si>
  <si>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</si>
  <si>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</si>
  <si>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</si>
  <si>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</si>
  <si>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</si>
  <si>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</si>
  <si>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</si>
  <si>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</si>
  <si>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</si>
  <si>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</si>
  <si>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</si>
  <si>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</si>
  <si>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</si>
  <si>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</si>
  <si>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</si>
  <si>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</si>
  <si>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</si>
  <si>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</si>
  <si>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</si>
  <si>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</si>
  <si>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</si>
  <si>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</si>
  <si>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</si>
  <si>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</si>
  <si>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</si>
  <si>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</si>
  <si>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</si>
  <si>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</si>
  <si>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</si>
  <si>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</si>
  <si>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</si>
  <si>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</si>
  <si>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</si>
  <si>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</si>
  <si>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</si>
  <si>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</si>
  <si>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</si>
  <si>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</si>
  <si>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</si>
  <si>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</si>
  <si>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</si>
  <si>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</si>
  <si>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</si>
  <si>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</si>
  <si>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</si>
  <si>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</si>
  <si>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</si>
  <si>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</si>
  <si>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</si>
  <si>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</si>
  <si>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</si>
  <si>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</si>
  <si>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</si>
  <si>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</si>
  <si>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</si>
  <si>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</si>
  <si>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</si>
  <si>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</si>
  <si>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</si>
  <si>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</si>
  <si>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</si>
  <si>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</si>
  <si>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</si>
  <si>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</si>
  <si>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</si>
  <si>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</si>
  <si>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</si>
  <si>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</si>
  <si>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</si>
  <si>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政府性基金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</si>
  <si>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</si>
  <si>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</si>
  <si>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</si>
  <si>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</si>
  <si>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</si>
  <si>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</si>
  <si>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</si>
  <si>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</si>
  <si>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昆明市晋宁区教育体育局</t>
  </si>
  <si>
    <t>530122221100000355071</t>
  </si>
  <si>
    <t>30113</t>
  </si>
  <si>
    <t>530122221100000355073</t>
  </si>
  <si>
    <t>30217</t>
  </si>
  <si>
    <t>530122221100000355075</t>
  </si>
  <si>
    <t>一般公用经费</t>
  </si>
  <si>
    <t>30201</t>
  </si>
  <si>
    <t>办公费</t>
  </si>
  <si>
    <t>30211</t>
  </si>
  <si>
    <t>差旅费</t>
  </si>
  <si>
    <t>30299</t>
  </si>
  <si>
    <t>其他商品和服务支出</t>
  </si>
  <si>
    <t>530122221100000355127</t>
  </si>
  <si>
    <t>事业人员支出工资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</si>
  <si>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</si>
  <si>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</si>
  <si>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</si>
  <si>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</si>
  <si>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</si>
  <si>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</si>
  <si>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</si>
  <si>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</si>
  <si>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530122221100000355128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</si>
  <si>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</si>
  <si>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</si>
  <si>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</si>
  <si>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</si>
  <si>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</si>
  <si>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</si>
  <si>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</si>
  <si>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</si>
  <si>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</si>
  <si>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</si>
  <si>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</si>
  <si>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530122221100000355130</t>
  </si>
  <si>
    <t>工会经费</t>
  </si>
  <si>
    <t>30228</t>
  </si>
  <si>
    <t>530122231100001211632</t>
  </si>
  <si>
    <t>离退休人员支出</t>
  </si>
  <si>
    <t>30305</t>
  </si>
  <si>
    <t>生活补助</t>
  </si>
  <si>
    <t>530122231100001489938</t>
  </si>
  <si>
    <t>事业人员绩效奖励</t>
  </si>
  <si>
    <t>530122241100002485289</t>
  </si>
  <si>
    <t>其他人员支出</t>
  </si>
  <si>
    <t>30199</t>
  </si>
  <si>
    <t>其他工资福利支出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</si>
  <si>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</si>
  <si>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</si>
  <si>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</si>
  <si>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</si>
  <si>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</si>
  <si>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</si>
  <si>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</si>
  <si>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对个人和家庭的补助</t>
  </si>
  <si>
    <t>530122261100004957071</t>
  </si>
  <si>
    <t>遗属生活补助经费</t>
  </si>
  <si>
    <t>事业发展类</t>
  </si>
  <si>
    <t>530122221100000789226</t>
  </si>
  <si>
    <t>（收支户）四名工程培训专项经费</t>
  </si>
  <si>
    <t>30216</t>
  </si>
  <si>
    <t>培训费</t>
  </si>
  <si>
    <t>530122221100000789259</t>
  </si>
  <si>
    <t>（收支户）罗春梅四名工程名师工作室补助经费</t>
  </si>
  <si>
    <t>530122221100000809681</t>
  </si>
  <si>
    <t>（收支户）师训工作补助经费</t>
  </si>
  <si>
    <t>30213</t>
  </si>
  <si>
    <t>维修（护）费</t>
  </si>
  <si>
    <t>530122221100000809732</t>
  </si>
  <si>
    <t>（收支户）杨永光四名工程名师工作室补助经费</t>
  </si>
  <si>
    <t>530122221100000809760</t>
  </si>
  <si>
    <t>（收支户）施绍娇四名工程名师工作室补助经费</t>
  </si>
  <si>
    <t>530122231100002284268</t>
  </si>
  <si>
    <t>（收支户）利息收入专项资金</t>
  </si>
  <si>
    <t>530122251100004232072</t>
  </si>
  <si>
    <t>（收支户）高三省统测考务费资金</t>
  </si>
  <si>
    <t>30226</t>
  </si>
  <si>
    <t>劳务费</t>
  </si>
  <si>
    <t>530122261100004983190</t>
  </si>
  <si>
    <t>台式计算机采购专项经费</t>
  </si>
  <si>
    <t>530122261100005259085</t>
  </si>
  <si>
    <t>（收支户）个税工作经费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</si>
  <si>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</si>
  <si>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</si>
  <si>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</si>
  <si>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</si>
  <si>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</si>
  <si>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</si>
  <si>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</si>
  <si>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</si>
  <si>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</si>
  <si>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</si>
  <si>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组织开展高三省统测工作</t>
  </si>
  <si>
    <t>产出指标</t>
  </si>
  <si>
    <t>数量指标</t>
  </si>
  <si>
    <t>组织省统测次数</t>
  </si>
  <si>
    <t>=</t>
  </si>
  <si>
    <t>次/年</t>
  </si>
  <si>
    <t>定量指标</t>
  </si>
  <si>
    <t>反映高三省统测的次数</t>
  </si>
  <si>
    <t>质量指标</t>
  </si>
  <si>
    <t>学生参加统测率</t>
  </si>
  <si>
    <t>&gt;=</t>
  </si>
  <si>
    <t>95</t>
  </si>
  <si>
    <t>%</t>
  </si>
  <si>
    <t>反映学生参加统测率（实际参加学生数/应参加数）*100%</t>
  </si>
  <si>
    <t>效益指标</t>
  </si>
  <si>
    <t>社会效益</t>
  </si>
  <si>
    <t>政策知晓率</t>
  </si>
  <si>
    <t>100</t>
  </si>
  <si>
    <t>反映学生及家长对省统测政策的知晓率</t>
  </si>
  <si>
    <t>满意度指标</t>
  </si>
  <si>
    <t>服务对象满意度</t>
  </si>
  <si>
    <t>学生满意度</t>
  </si>
  <si>
    <t>90</t>
  </si>
  <si>
    <t>反映学生对统测过程、效果的满意程度。</t>
  </si>
  <si>
    <t>组织开展好名师工作室培训工作</t>
  </si>
  <si>
    <t>组织培训期数</t>
  </si>
  <si>
    <t>次</t>
  </si>
  <si>
    <t>反映预算部门（单位）组织开展各类培训的期数。</t>
  </si>
  <si>
    <t>可持续影响</t>
  </si>
  <si>
    <t>促进参训教师专业发展</t>
  </si>
  <si>
    <t>是</t>
  </si>
  <si>
    <t>是/否</t>
  </si>
  <si>
    <t>定性指标</t>
  </si>
  <si>
    <t>有效促进教师专业发展</t>
  </si>
  <si>
    <t>参训人员满意度</t>
  </si>
  <si>
    <t>反映参训人员对培训内容、讲师授课、课程设置和培训效果等的满意度。
参训人员满意度=（对培训整体满意的参训人数/参训总人数）*100%</t>
  </si>
  <si>
    <t>组织开展好全区师训工作</t>
  </si>
  <si>
    <t>持续促进全区教师专业发展</t>
  </si>
  <si>
    <t>持续促进教师专业发展</t>
  </si>
  <si>
    <t>充分使用台式计算机</t>
  </si>
  <si>
    <t>购置设备数量</t>
  </si>
  <si>
    <t>台（套）</t>
  </si>
  <si>
    <t>反映购置数量完成情况。</t>
  </si>
  <si>
    <t>设备使用年限</t>
  </si>
  <si>
    <t>年</t>
  </si>
  <si>
    <t>反映新投入设备使用年限情况。</t>
  </si>
  <si>
    <t>使用人员满意度</t>
  </si>
  <si>
    <t>反映服务对象对购置设备的整体满意情况。
使用人员满意度=（对购置设备满意的人数/问卷调查人数）*100%。</t>
  </si>
  <si>
    <t>利息收入及时上缴国库</t>
  </si>
  <si>
    <t>每年产生利息期数</t>
  </si>
  <si>
    <t>期</t>
  </si>
  <si>
    <t>严格按规定完成上缴</t>
  </si>
  <si>
    <t>经济效益</t>
  </si>
  <si>
    <t>上缴利息完成率</t>
  </si>
  <si>
    <t>财政相关工作人员满意度</t>
  </si>
  <si>
    <t>用于日常办公支出</t>
  </si>
  <si>
    <t>个税申报期数</t>
  </si>
  <si>
    <t>反映预算部门（单位）申报个税期数。</t>
  </si>
  <si>
    <t>个税申报完成率</t>
  </si>
  <si>
    <t>反映预算部门（单位）个税申报完成率</t>
  </si>
  <si>
    <t>个税政策知晓率</t>
  </si>
  <si>
    <t>反映个税政策知晓率。</t>
  </si>
  <si>
    <t>纳税人满意度</t>
  </si>
  <si>
    <t xml:space="preserve">反映纳税满意度。
</t>
  </si>
  <si>
    <t>按时发遗属生活补助</t>
  </si>
  <si>
    <t>补助对象人数（人次）</t>
  </si>
  <si>
    <t>1人</t>
  </si>
  <si>
    <t>人/人次</t>
  </si>
  <si>
    <t>反映补助对象的人数（人次）情况。</t>
  </si>
  <si>
    <t>补助对象生活状况改善</t>
  </si>
  <si>
    <t>按时发放生活补助</t>
  </si>
  <si>
    <t>元</t>
  </si>
  <si>
    <t>反映受助对象生活状况的改善情况。</t>
  </si>
  <si>
    <t>补助对象满意度</t>
  </si>
  <si>
    <t>反映获补助对象的满意程度。
补助对象满意度=调查中满意和较满意的获补助人员数/调查总人数*100%</t>
  </si>
  <si>
    <t>组织开展好工作室培训、教研等活动</t>
  </si>
  <si>
    <t>组织培训（教研）次数</t>
  </si>
  <si>
    <t>反映语文学科组织开展各类培训（教研）的总次数。</t>
  </si>
  <si>
    <t>持续促进语文学科教师专业发展</t>
  </si>
  <si>
    <t>反映促进语文学科教师专业发展的活动组织情况</t>
  </si>
  <si>
    <t>反映参训人员对培训（教研）工作开展的满意度。参训人员满意度=（参训满意人数/问卷调查人数）*100%</t>
  </si>
  <si>
    <t>组织开展好工作室培训教研等活动</t>
  </si>
  <si>
    <t>学前幼教组织开展各类培训（教研）的总次数。</t>
  </si>
  <si>
    <t>持续促进幼儿教师专业发展</t>
  </si>
  <si>
    <t>反映促进幼儿教师专业发展的活动组织情况</t>
  </si>
  <si>
    <t>反映参加培训（教研）人员对教训（教研）开展的满意度。参训人员满意度=（参训满意人数/问卷调查人数）*100%</t>
  </si>
  <si>
    <t>反映预算部门（单位）组织开展各类培训（教研）的总次数。</t>
  </si>
  <si>
    <t>持续促进英语学科教师专业发展</t>
  </si>
  <si>
    <t xml:space="preserve">反应促进英语学科教师专业发展的活动组织情况 </t>
  </si>
  <si>
    <t>反映参训人员对培训（教研）开展的满意度。参训人员满意度=（参训满意人数/问卷调查人数）*100%</t>
  </si>
  <si>
    <t>预算06表</t>
  </si>
  <si>
    <t>政府性基金预算支出预算表</t>
  </si>
  <si>
    <t>单位名称：昆明市发展和改革委员会</t>
  </si>
  <si>
    <t>政府性基金预算支出</t>
  </si>
  <si>
    <t>备注：我单位无政府性基金预算支出预算相关内容，该表以空表进行公开。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</si>
  <si>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</si>
  <si>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</si>
  <si>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</si>
  <si>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</si>
  <si>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</si>
  <si>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</si>
  <si>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</si>
  <si>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国有资本经营收益</t>
  </si>
  <si>
    <t>财政专户管理的收入</t>
  </si>
  <si>
    <t>单位自筹</t>
  </si>
  <si>
    <t>台式计算机采购</t>
  </si>
  <si>
    <t>台式计算机</t>
  </si>
  <si>
    <t>台</t>
  </si>
  <si>
    <t>备注：当面向中小企业预留资金大于合计时，面向中小企业预留资金为三年预计数。</t>
  </si>
  <si>
    <t>预算08表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</si>
  <si>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</si>
  <si>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</si>
  <si>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</si>
  <si>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</si>
  <si>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</si>
  <si>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</si>
  <si>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备注：因没有符合政府采购服务的支出项目，我单位无政府购买服务预算相关内容，该表以空表进行公开。</t>
  </si>
  <si>
    <t>预算09-1表</t>
  </si>
  <si>
    <t>单位名称（项目）</t>
  </si>
  <si>
    <t>地区</t>
  </si>
  <si>
    <t>磨憨经济合作区</t>
  </si>
  <si>
    <t>备注：我区已实行乡财县管，按照区与乡（镇）财政管理体制，乡（镇）按照一级部门预算管理，故无对下转移支付资金，该表以空表进行公开。</t>
  </si>
  <si>
    <t>预算09-2表</t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</si>
  <si>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</si>
  <si>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</si>
  <si>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</si>
  <si>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</si>
  <si>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</si>
  <si>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</si>
  <si>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</si>
  <si>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</si>
  <si>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备注：因我单位无新增资产预算配置，该表以空表进行公开。</t>
  </si>
  <si>
    <t>预算11表</t>
  </si>
  <si>
    <t>上级补助</t>
  </si>
  <si>
    <t>备注：因我单位无提前下达的上级转移支付补助项目支出预算，该表以空表进行公开。</t>
  </si>
  <si>
    <t>预算12表</t>
  </si>
  <si>
    <t>项目级次</t>
  </si>
  <si>
    <t>114 对个人和家庭的补助</t>
  </si>
  <si>
    <t>本级</t>
  </si>
  <si>
    <t>313 事业发展类</t>
  </si>
  <si>
    <t/>
  </si>
  <si>
    <t>预算13表</t>
  </si>
  <si>
    <t>部门名称</t>
  </si>
  <si>
    <t>一、部门整体目标</t>
  </si>
  <si>
    <t>内容</t>
  </si>
  <si>
    <t>说明</t>
  </si>
  <si>
    <t>部门总体目标</t>
  </si>
  <si>
    <t>部门职责</t>
  </si>
  <si>
    <t>根据三定方案归纳</t>
  </si>
  <si>
    <t>根据部门职责，中长期规划，各级党委，各级政府要求归纳</t>
  </si>
  <si>
    <t>部门年度目标</t>
  </si>
  <si>
    <t>部门年度重点工作任务对应的目标或措施预计的产出和效果，每项工作任务都有明确的一项或几项目标。</t>
  </si>
  <si>
    <t>二、部门年度重点工作任务</t>
  </si>
  <si>
    <t>部门职能职责</t>
  </si>
  <si>
    <t>主要内容</t>
  </si>
  <si>
    <t>预算申报金额（元）</t>
  </si>
  <si>
    <t>纳入预算金额（元）</t>
  </si>
  <si>
    <t>总额</t>
  </si>
  <si>
    <t>财政拨款</t>
  </si>
  <si>
    <t>其他资金</t>
  </si>
  <si>
    <t>三、部门整体支出绩效指标</t>
  </si>
  <si>
    <t>绩效指标</t>
  </si>
  <si>
    <t>评（扣）分标准</t>
  </si>
  <si>
    <t>绩效指标设定依据及指标值数据来源</t>
  </si>
  <si>
    <t xml:space="preserve">二级指标 </t>
  </si>
  <si>
    <t>备注：此表为一级预算单位及主管部门公开，我单位为二级预算单位故以空表公开。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</si>
</sst>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/mm/dd"/>
    <numFmt numFmtId="179" formatCode="yyyy/mm/dd\ hh:mm:ss"/>
    <numFmt numFmtId="180" formatCode="#,##0;\-#,##0;;@"/>
  </numFmts>
  <fonts count="39">
    <font>
      <sz val="11"/>
      <color theme="1"/>
      <name val="宋体"/>
      <charset val="134"/>
      <scheme val="minor"/>
    </font>
    <font>
      <b/>
      <sz val="24"/>
      <color rgb="FF000000"/>
      <name val="宋体"/>
      <charset val="134"/>
    </font>
    <font>
      <sz val="9"/>
      <color rgb="FF000000"/>
      <name val="宋体"/>
      <charset val="134"/>
    </font>
    <font>
      <sz val="10"/>
      <color rgb="FF000000"/>
      <name val="宋体"/>
      <charset val="134"/>
    </font>
    <font>
      <b/>
      <sz val="10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2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theme="1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BEEF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4" borderId="14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5" borderId="17" applyNumberFormat="0" applyAlignment="0" applyProtection="0">
      <alignment vertical="center"/>
    </xf>
    <xf numFmtId="0" fontId="28" fillId="6" borderId="18" applyNumberFormat="0" applyAlignment="0" applyProtection="0">
      <alignment vertical="center"/>
    </xf>
    <xf numFmtId="0" fontId="29" fillId="6" borderId="17" applyNumberFormat="0" applyAlignment="0" applyProtection="0">
      <alignment vertical="center"/>
    </xf>
    <xf numFmtId="0" fontId="30" fillId="7" borderId="19" applyNumberFormat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0" borderId="21" applyNumberFormat="0" applyFill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176" fontId="38" fillId="0" borderId="1">
      <alignment horizontal="right" vertical="center"/>
    </xf>
    <xf numFmtId="49" fontId="38" fillId="0" borderId="1">
      <alignment horizontal="left" vertical="center" wrapText="1"/>
    </xf>
    <xf numFmtId="176" fontId="38" fillId="0" borderId="1">
      <alignment horizontal="right" vertical="center"/>
    </xf>
    <xf numFmtId="177" fontId="38" fillId="0" borderId="1">
      <alignment horizontal="right" vertical="center"/>
    </xf>
    <xf numFmtId="178" fontId="38" fillId="0" borderId="1">
      <alignment horizontal="right" vertical="center"/>
    </xf>
    <xf numFmtId="179" fontId="38" fillId="0" borderId="1">
      <alignment horizontal="right" vertical="center"/>
    </xf>
    <xf numFmtId="10" fontId="38" fillId="0" borderId="1">
      <alignment horizontal="right" vertical="center"/>
    </xf>
    <xf numFmtId="180" fontId="38" fillId="0" borderId="1">
      <alignment horizontal="right" vertical="center"/>
    </xf>
    <xf numFmtId="0" fontId="38" fillId="0" borderId="0">
      <alignment vertical="top"/>
      <protection locked="0"/>
    </xf>
  </cellStyleXfs>
  <cellXfs count="226">
    <xf numFmtId="0" fontId="0" fillId="0" borderId="0" xfId="0" applyFont="1" applyBorder="1"/>
    <xf numFmtId="0" fontId="1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right" vertical="center" wrapText="1"/>
    </xf>
    <xf numFmtId="0" fontId="1" fillId="3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left" vertical="center" wrapText="1"/>
    </xf>
    <xf numFmtId="49" fontId="6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4" fontId="2" fillId="2" borderId="1" xfId="0" applyNumberFormat="1" applyFont="1" applyFill="1" applyBorder="1" applyAlignment="1" applyProtection="1">
      <alignment horizontal="right" vertical="center"/>
      <protection locked="0"/>
    </xf>
    <xf numFmtId="4" fontId="2" fillId="0" borderId="1" xfId="0" applyNumberFormat="1" applyFont="1" applyBorder="1" applyAlignment="1">
      <alignment horizontal="right" vertical="center"/>
    </xf>
    <xf numFmtId="0" fontId="6" fillId="0" borderId="1" xfId="0" applyFont="1" applyBorder="1"/>
    <xf numFmtId="0" fontId="5" fillId="0" borderId="1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 applyProtection="1">
      <alignment horizontal="center" vertical="center"/>
      <protection locked="0"/>
    </xf>
    <xf numFmtId="49" fontId="7" fillId="0" borderId="1" xfId="0" applyNumberFormat="1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>
      <alignment horizontal="center" vertical="center" wrapText="1"/>
    </xf>
    <xf numFmtId="49" fontId="3" fillId="0" borderId="0" xfId="0" applyNumberFormat="1" applyFont="1" applyBorder="1"/>
    <xf numFmtId="0" fontId="2" fillId="0" borderId="0" xfId="0" applyFont="1" applyBorder="1" applyAlignment="1" applyProtection="1">
      <alignment horizontal="right" vertical="center"/>
      <protection locked="0"/>
    </xf>
    <xf numFmtId="0" fontId="8" fillId="0" borderId="0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/>
    <xf numFmtId="0" fontId="2" fillId="0" borderId="0" xfId="0" applyFont="1" applyBorder="1" applyAlignment="1" applyProtection="1">
      <alignment horizontal="right"/>
      <protection locked="0"/>
    </xf>
    <xf numFmtId="0" fontId="6" fillId="0" borderId="5" xfId="0" applyFont="1" applyBorder="1" applyAlignment="1" applyProtection="1">
      <alignment horizontal="center" vertical="center" wrapText="1"/>
      <protection locked="0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 applyProtection="1">
      <alignment horizontal="center" vertical="center" wrapText="1"/>
      <protection locked="0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2" borderId="7" xfId="0" applyFont="1" applyFill="1" applyBorder="1" applyAlignment="1" applyProtection="1">
      <alignment horizontal="center" vertical="center" wrapText="1"/>
      <protection locked="0"/>
    </xf>
    <xf numFmtId="0" fontId="6" fillId="0" borderId="7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left" vertical="center"/>
      <protection locked="0"/>
    </xf>
    <xf numFmtId="4" fontId="2" fillId="0" borderId="1" xfId="0" applyNumberFormat="1" applyFont="1" applyBorder="1" applyAlignment="1" applyProtection="1">
      <alignment horizontal="right" vertical="center" wrapText="1"/>
      <protection locked="0"/>
    </xf>
    <xf numFmtId="49" fontId="9" fillId="0" borderId="1" xfId="50" applyNumberFormat="1" applyFont="1" applyBorder="1">
      <alignment horizontal="left" vertical="center" wrapText="1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6" fillId="2" borderId="5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4" fontId="2" fillId="0" borderId="1" xfId="0" applyNumberFormat="1" applyFont="1" applyBorder="1" applyAlignment="1">
      <alignment horizontal="right" vertical="center" wrapText="1"/>
    </xf>
    <xf numFmtId="4" fontId="9" fillId="0" borderId="1" xfId="51" applyNumberFormat="1" applyFont="1" applyBorder="1">
      <alignment horizontal="right" vertical="center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0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Border="1" applyAlignment="1" applyProtection="1">
      <alignment horizontal="center" vertical="center"/>
      <protection locked="0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right" vertical="center"/>
    </xf>
    <xf numFmtId="0" fontId="11" fillId="2" borderId="0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Border="1" applyProtection="1">
      <protection locked="0"/>
    </xf>
    <xf numFmtId="0" fontId="10" fillId="0" borderId="0" xfId="0" applyFont="1" applyBorder="1"/>
    <xf numFmtId="0" fontId="2" fillId="2" borderId="0" xfId="0" applyFont="1" applyFill="1" applyBorder="1" applyAlignment="1" applyProtection="1">
      <alignment horizontal="left" vertical="center" wrapText="1"/>
      <protection locked="0"/>
    </xf>
    <xf numFmtId="0" fontId="3" fillId="2" borderId="0" xfId="0" applyFont="1" applyFill="1" applyBorder="1" applyAlignment="1" applyProtection="1">
      <alignment horizontal="right" vertical="center"/>
      <protection locked="0"/>
    </xf>
    <xf numFmtId="0" fontId="3" fillId="2" borderId="0" xfId="0" applyFont="1" applyFill="1" applyBorder="1" applyAlignment="1" applyProtection="1">
      <alignment horizontal="right" vertical="center" wrapText="1"/>
      <protection locked="0"/>
    </xf>
    <xf numFmtId="0" fontId="2" fillId="2" borderId="0" xfId="0" applyFont="1" applyFill="1" applyBorder="1" applyAlignment="1" applyProtection="1">
      <alignment horizontal="right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right" vertical="center"/>
      <protection locked="0"/>
    </xf>
    <xf numFmtId="0" fontId="3" fillId="2" borderId="1" xfId="0" applyFont="1" applyFill="1" applyBorder="1" applyAlignment="1" applyProtection="1">
      <alignment horizontal="right" vertical="center" wrapText="1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>
      <alignment horizontal="left" vertical="center" wrapText="1"/>
    </xf>
    <xf numFmtId="3" fontId="2" fillId="2" borderId="1" xfId="0" applyNumberFormat="1" applyFont="1" applyFill="1" applyBorder="1" applyAlignment="1" applyProtection="1">
      <alignment horizontal="right" vertical="center"/>
      <protection locked="0"/>
    </xf>
    <xf numFmtId="4" fontId="2" fillId="0" borderId="1" xfId="0" applyNumberFormat="1" applyFont="1" applyBorder="1" applyAlignment="1" applyProtection="1">
      <alignment horizontal="right" vertical="center"/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2" fillId="0" borderId="1" xfId="0" applyFont="1" applyBorder="1" applyAlignment="1">
      <alignment horizontal="left"/>
    </xf>
    <xf numFmtId="0" fontId="2" fillId="2" borderId="1" xfId="0" applyFont="1" applyFill="1" applyBorder="1" applyAlignment="1">
      <alignment horizontal="right" vertical="center"/>
    </xf>
    <xf numFmtId="0" fontId="12" fillId="0" borderId="0" xfId="0" applyFont="1" applyBorder="1" applyAlignment="1">
      <alignment horizontal="center" vertical="center"/>
    </xf>
    <xf numFmtId="0" fontId="8" fillId="0" borderId="0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vertical="center" wrapText="1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3" fillId="0" borderId="0" xfId="0" applyFont="1" applyBorder="1" applyAlignment="1">
      <alignment horizontal="right" vertical="center"/>
    </xf>
    <xf numFmtId="0" fontId="1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wrapText="1"/>
    </xf>
    <xf numFmtId="0" fontId="3" fillId="0" borderId="0" xfId="0" applyFont="1" applyBorder="1" applyAlignment="1">
      <alignment horizontal="right" wrapText="1"/>
    </xf>
    <xf numFmtId="0" fontId="6" fillId="0" borderId="8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176" fontId="9" fillId="0" borderId="1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wrapText="1"/>
    </xf>
    <xf numFmtId="0" fontId="3" fillId="0" borderId="0" xfId="0" applyFont="1" applyBorder="1" applyProtection="1">
      <protection locked="0"/>
    </xf>
    <xf numFmtId="0" fontId="2" fillId="0" borderId="0" xfId="0" applyFont="1" applyBorder="1" applyAlignment="1" applyProtection="1">
      <alignment vertical="top" wrapText="1"/>
      <protection locked="0"/>
    </xf>
    <xf numFmtId="0" fontId="2" fillId="0" borderId="0" xfId="0" applyFont="1" applyBorder="1" applyAlignment="1" applyProtection="1">
      <alignment horizontal="right" vertical="center" wrapText="1"/>
      <protection locked="0"/>
    </xf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Border="1" applyAlignment="1" applyProtection="1">
      <alignment horizontal="center" vertical="center" wrapText="1"/>
      <protection locked="0"/>
    </xf>
    <xf numFmtId="0" fontId="6" fillId="0" borderId="0" xfId="0" applyFont="1" applyBorder="1" applyProtection="1">
      <protection locked="0"/>
    </xf>
    <xf numFmtId="0" fontId="2" fillId="0" borderId="0" xfId="0" applyFont="1" applyBorder="1" applyAlignment="1" applyProtection="1">
      <alignment horizontal="right" wrapText="1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>
      <alignment horizontal="center" vertical="center" wrapText="1"/>
    </xf>
    <xf numFmtId="0" fontId="6" fillId="0" borderId="10" xfId="0" applyFont="1" applyBorder="1" applyAlignment="1" applyProtection="1">
      <alignment horizontal="center" vertical="center" wrapText="1"/>
      <protection locked="0"/>
    </xf>
    <xf numFmtId="0" fontId="6" fillId="0" borderId="11" xfId="0" applyFont="1" applyBorder="1" applyAlignment="1">
      <alignment horizontal="center" vertical="center" wrapText="1"/>
    </xf>
    <xf numFmtId="0" fontId="6" fillId="0" borderId="11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 wrapText="1"/>
      <protection locked="0"/>
    </xf>
    <xf numFmtId="0" fontId="6" fillId="0" borderId="12" xfId="0" applyFont="1" applyBorder="1" applyAlignment="1" applyProtection="1">
      <alignment horizontal="center" vertical="center"/>
      <protection locked="0"/>
    </xf>
    <xf numFmtId="0" fontId="6" fillId="0" borderId="12" xfId="0" applyFont="1" applyBorder="1" applyAlignment="1">
      <alignment horizontal="center" vertical="center" wrapText="1"/>
    </xf>
    <xf numFmtId="0" fontId="6" fillId="0" borderId="12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>
      <alignment horizontal="left" vertical="center" wrapText="1"/>
    </xf>
    <xf numFmtId="0" fontId="2" fillId="0" borderId="12" xfId="0" applyFont="1" applyBorder="1" applyAlignment="1" applyProtection="1">
      <alignment horizontal="left" vertical="center"/>
      <protection locked="0"/>
    </xf>
    <xf numFmtId="0" fontId="2" fillId="0" borderId="12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11" xfId="0" applyFont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right"/>
    </xf>
    <xf numFmtId="180" fontId="9" fillId="0" borderId="1" xfId="56" applyNumberFormat="1" applyFont="1" applyBorder="1" applyAlignment="1">
      <alignment horizontal="center" vertical="center"/>
    </xf>
    <xf numFmtId="180" fontId="9" fillId="0" borderId="1" xfId="0" applyNumberFormat="1" applyFont="1" applyBorder="1" applyAlignment="1">
      <alignment horizontal="center" vertical="center"/>
    </xf>
    <xf numFmtId="3" fontId="2" fillId="0" borderId="12" xfId="0" applyNumberFormat="1" applyFont="1" applyBorder="1" applyAlignment="1">
      <alignment horizontal="right" vertical="center"/>
    </xf>
    <xf numFmtId="0" fontId="2" fillId="2" borderId="12" xfId="0" applyFont="1" applyFill="1" applyBorder="1" applyAlignment="1">
      <alignment horizontal="righ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2" fillId="2" borderId="0" xfId="0" applyFont="1" applyFill="1" applyBorder="1" applyAlignment="1">
      <alignment horizontal="left" vertical="center"/>
    </xf>
    <xf numFmtId="176" fontId="9" fillId="0" borderId="0" xfId="0" applyNumberFormat="1" applyFont="1" applyBorder="1" applyAlignment="1">
      <alignment horizontal="left" vertical="center"/>
    </xf>
    <xf numFmtId="0" fontId="13" fillId="0" borderId="0" xfId="0" applyFont="1" applyBorder="1" applyAlignment="1" applyProtection="1">
      <alignment horizontal="right"/>
      <protection locked="0"/>
    </xf>
    <xf numFmtId="49" fontId="13" fillId="0" borderId="0" xfId="0" applyNumberFormat="1" applyFont="1" applyBorder="1" applyProtection="1">
      <protection locked="0"/>
    </xf>
    <xf numFmtId="0" fontId="3" fillId="0" borderId="0" xfId="0" applyFont="1" applyBorder="1" applyAlignment="1">
      <alignment horizontal="right"/>
    </xf>
    <xf numFmtId="0" fontId="14" fillId="0" borderId="0" xfId="0" applyFont="1" applyBorder="1" applyAlignment="1" applyProtection="1">
      <alignment horizontal="center" vertical="center" wrapText="1"/>
      <protection locked="0"/>
    </xf>
    <xf numFmtId="0" fontId="14" fillId="0" borderId="0" xfId="0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center" vertical="center"/>
    </xf>
    <xf numFmtId="0" fontId="6" fillId="0" borderId="5" xfId="0" applyFont="1" applyBorder="1" applyAlignment="1" applyProtection="1">
      <alignment horizontal="center" vertical="center"/>
      <protection locked="0"/>
    </xf>
    <xf numFmtId="49" fontId="6" fillId="0" borderId="5" xfId="0" applyNumberFormat="1" applyFont="1" applyBorder="1" applyAlignment="1" applyProtection="1">
      <alignment horizontal="center" vertical="center" wrapText="1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49" fontId="6" fillId="0" borderId="6" xfId="0" applyNumberFormat="1" applyFont="1" applyBorder="1" applyAlignment="1" applyProtection="1">
      <alignment horizontal="center" vertical="center" wrapText="1"/>
      <protection locked="0"/>
    </xf>
    <xf numFmtId="49" fontId="6" fillId="0" borderId="1" xfId="0" applyNumberFormat="1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 indent="1"/>
    </xf>
    <xf numFmtId="0" fontId="3" fillId="0" borderId="0" xfId="0" applyFont="1" applyBorder="1" applyAlignment="1">
      <alignment vertical="top"/>
    </xf>
    <xf numFmtId="0" fontId="2" fillId="0" borderId="0" xfId="0" applyFont="1" applyBorder="1" applyAlignment="1">
      <alignment horizontal="right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3" xfId="0" applyFont="1" applyBorder="1" applyAlignment="1" applyProtection="1">
      <alignment horizontal="center" vertical="center" wrapText="1"/>
      <protection locked="0"/>
    </xf>
    <xf numFmtId="0" fontId="6" fillId="0" borderId="12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vertical="top"/>
      <protection locked="0"/>
    </xf>
    <xf numFmtId="49" fontId="3" fillId="0" borderId="0" xfId="0" applyNumberFormat="1" applyFont="1" applyBorder="1" applyProtection="1">
      <protection locked="0"/>
    </xf>
    <xf numFmtId="0" fontId="6" fillId="0" borderId="0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2" fillId="0" borderId="0" xfId="0" applyFont="1" applyBorder="1" applyAlignment="1">
      <alignment horizontal="right" vertical="center" wrapText="1"/>
    </xf>
    <xf numFmtId="0" fontId="15" fillId="0" borderId="0" xfId="0" applyFont="1" applyBorder="1" applyAlignment="1">
      <alignment horizontal="center" vertical="center"/>
    </xf>
    <xf numFmtId="0" fontId="3" fillId="2" borderId="0" xfId="0" applyFont="1" applyFill="1" applyBorder="1" applyAlignment="1" applyProtection="1">
      <alignment horizontal="left" vertical="center" wrapText="1"/>
      <protection locked="0"/>
    </xf>
    <xf numFmtId="0" fontId="10" fillId="2" borderId="1" xfId="0" applyFont="1" applyFill="1" applyBorder="1" applyAlignment="1" applyProtection="1">
      <alignment vertical="top" wrapText="1"/>
      <protection locked="0"/>
    </xf>
    <xf numFmtId="49" fontId="6" fillId="0" borderId="2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 indent="2"/>
    </xf>
    <xf numFmtId="0" fontId="3" fillId="0" borderId="4" xfId="0" applyFont="1" applyBorder="1" applyAlignment="1">
      <alignment horizontal="center" vertical="center"/>
    </xf>
    <xf numFmtId="0" fontId="10" fillId="2" borderId="0" xfId="0" applyFont="1" applyFill="1" applyBorder="1" applyAlignment="1">
      <alignment horizontal="left" vertical="center"/>
    </xf>
    <xf numFmtId="0" fontId="16" fillId="0" borderId="1" xfId="0" applyFont="1" applyBorder="1" applyAlignment="1" applyProtection="1">
      <alignment horizontal="center" vertical="center" wrapText="1"/>
      <protection locked="0"/>
    </xf>
    <xf numFmtId="0" fontId="16" fillId="0" borderId="1" xfId="0" applyFont="1" applyBorder="1" applyAlignment="1" applyProtection="1">
      <alignment vertical="top" wrapText="1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 applyProtection="1">
      <alignment horizontal="center" vertical="center" wrapText="1"/>
      <protection locked="0"/>
    </xf>
    <xf numFmtId="176" fontId="18" fillId="0" borderId="1" xfId="0" applyNumberFormat="1" applyFont="1" applyBorder="1" applyAlignment="1">
      <alignment horizontal="right" vertical="center"/>
    </xf>
    <xf numFmtId="0" fontId="16" fillId="2" borderId="5" xfId="0" applyFont="1" applyFill="1" applyBorder="1" applyAlignment="1">
      <alignment horizontal="center" vertical="center"/>
    </xf>
    <xf numFmtId="0" fontId="16" fillId="0" borderId="2" xfId="0" applyFont="1" applyBorder="1" applyAlignment="1" applyProtection="1">
      <alignment horizontal="center" vertical="center"/>
      <protection locked="0"/>
    </xf>
    <xf numFmtId="0" fontId="16" fillId="0" borderId="3" xfId="0" applyFont="1" applyBorder="1" applyAlignment="1" applyProtection="1">
      <alignment horizontal="center" vertical="center"/>
      <protection locked="0"/>
    </xf>
    <xf numFmtId="0" fontId="16" fillId="0" borderId="4" xfId="0" applyFont="1" applyBorder="1" applyAlignment="1" applyProtection="1">
      <alignment horizontal="center" vertical="center"/>
      <protection locked="0"/>
    </xf>
    <xf numFmtId="0" fontId="16" fillId="0" borderId="5" xfId="0" applyFont="1" applyBorder="1" applyAlignment="1" applyProtection="1">
      <alignment horizontal="center" vertical="center"/>
      <protection locked="0"/>
    </xf>
    <xf numFmtId="0" fontId="16" fillId="0" borderId="3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2" borderId="7" xfId="0" applyFont="1" applyFill="1" applyBorder="1" applyAlignment="1" applyProtection="1">
      <alignment horizontal="center" vertical="center" wrapText="1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16" fillId="0" borderId="1" xfId="0" applyFont="1" applyBorder="1" applyAlignment="1" applyProtection="1">
      <alignment horizontal="center" vertical="center"/>
      <protection locked="0"/>
    </xf>
    <xf numFmtId="0" fontId="16" fillId="0" borderId="7" xfId="0" applyFont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>
      <alignment horizontal="left" vertical="center" wrapText="1" indent="1"/>
    </xf>
    <xf numFmtId="0" fontId="2" fillId="2" borderId="1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center" vertical="center" wrapText="1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3" fillId="0" borderId="9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3" fillId="0" borderId="10" xfId="0" applyFont="1" applyBorder="1" applyAlignment="1" applyProtection="1">
      <alignment horizontal="center" vertical="center" wrapText="1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 vertical="center" wrapText="1"/>
      <protection locked="0"/>
    </xf>
    <xf numFmtId="0" fontId="3" fillId="0" borderId="12" xfId="0" applyFont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right" vertical="center"/>
      <protection locked="0"/>
    </xf>
    <xf numFmtId="0" fontId="2" fillId="2" borderId="1" xfId="0" applyFont="1" applyFill="1" applyBorder="1" applyAlignment="1">
      <alignment horizontal="center" vertical="center"/>
    </xf>
    <xf numFmtId="0" fontId="10" fillId="0" borderId="1" xfId="0" applyFont="1" applyBorder="1" applyAlignment="1" applyProtection="1">
      <alignment vertical="top" wrapText="1"/>
      <protection locked="0"/>
    </xf>
    <xf numFmtId="0" fontId="2" fillId="0" borderId="1" xfId="0" applyFont="1" applyBorder="1" applyAlignment="1" applyProtection="1">
      <alignment vertical="center"/>
      <protection locked="0"/>
    </xf>
    <xf numFmtId="0" fontId="2" fillId="2" borderId="0" xfId="0" applyFont="1" applyFill="1" applyBorder="1" applyAlignment="1" quotePrefix="1">
      <alignment horizontal="right" vertical="center" wrapText="1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  <cellStyle name="Normal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6"/>
  <sheetViews>
    <sheetView showGridLines="0" showZeros="0" topLeftCell="A9" workbookViewId="0">
      <selection activeCell="A1" sqref="A1"/>
    </sheetView>
  </sheetViews>
  <sheetFormatPr defaultColWidth="8.575" defaultRowHeight="12.75" customHeight="1" outlineLevelCol="3"/>
  <cols>
    <col min="1" max="4" width="41" customWidth="1"/>
  </cols>
  <sheetData>
    <row r="1" ht="15" customHeight="1" spans="1:4">
      <c r="A1" s="83"/>
      <c r="B1" s="83"/>
      <c r="C1" s="83"/>
      <c r="D1" s="84" t="s">
        <v>0</v>
      </c>
    </row>
    <row r="2" ht="41.25" customHeight="1" spans="1:4">
      <c r="A2" s="78" t="str">
        <f>"2026"&amp;"年部门财务收支预算总表"</f>
        <v>2026年部门财务收支预算总表</v>
      </c>
    </row>
    <row r="3" ht="17.25" customHeight="1" spans="1:4">
      <c r="A3" s="81" t="str">
        <f>"单位名称："&amp;"昆明市晋宁区教育科学研究与教师专业发展中心"</f>
        <v>单位名称：昆明市晋宁区教育科学研究与教师专业发展中心</v>
      </c>
      <c r="B3" s="191"/>
      <c r="D3" s="167" t="s">
        <v>1</v>
      </c>
    </row>
    <row r="4" ht="23.25" customHeight="1" spans="1:4">
      <c r="A4" s="192" t="s">
        <v>2</v>
      </c>
      <c r="B4" s="193"/>
      <c r="C4" s="192" t="s">
        <v>3</v>
      </c>
      <c r="D4" s="193"/>
    </row>
    <row r="5" ht="24" customHeight="1" spans="1:4">
      <c r="A5" s="192" t="s">
        <v>4</v>
      </c>
      <c r="B5" s="192" t="s">
        <v>5</v>
      </c>
      <c r="C5" s="192" t="s">
        <v>6</v>
      </c>
      <c r="D5" s="192" t="s">
        <v>5</v>
      </c>
    </row>
    <row r="6" ht="17.25" customHeight="1" spans="1:4">
      <c r="A6" s="194" t="s">
        <v>7</v>
      </c>
      <c r="B6" s="110">
        <v>20754332.04</v>
      </c>
      <c r="C6" s="194" t="s">
        <v>8</v>
      </c>
      <c r="D6" s="110"/>
    </row>
    <row r="7" ht="17.25" customHeight="1" spans="1:4">
      <c r="A7" s="194" t="s">
        <v>9</v>
      </c>
      <c r="B7" s="110"/>
      <c r="C7" s="194" t="s">
        <v>10</v>
      </c>
      <c r="D7" s="110"/>
    </row>
    <row r="8" ht="17.25" customHeight="1" spans="1:4">
      <c r="A8" s="194" t="s">
        <v>11</v>
      </c>
      <c r="B8" s="110"/>
      <c r="C8" s="225" t="s">
        <v>12</v>
      </c>
      <c r="D8" s="110"/>
    </row>
    <row r="9" ht="17.25" customHeight="1" spans="1:4">
      <c r="A9" s="194" t="s">
        <v>13</v>
      </c>
      <c r="B9" s="110"/>
      <c r="C9" s="225" t="s">
        <v>14</v>
      </c>
      <c r="D9" s="110"/>
    </row>
    <row r="10" ht="17.25" customHeight="1" spans="1:4">
      <c r="A10" s="194" t="s">
        <v>15</v>
      </c>
      <c r="B10" s="110">
        <v>362210.62</v>
      </c>
      <c r="C10" s="225" t="s">
        <v>16</v>
      </c>
      <c r="D10" s="110">
        <v>14867660.91</v>
      </c>
    </row>
    <row r="11" ht="17.25" customHeight="1" spans="1:4">
      <c r="A11" s="194" t="s">
        <v>17</v>
      </c>
      <c r="B11" s="110"/>
      <c r="C11" s="225" t="s">
        <v>18</v>
      </c>
      <c r="D11" s="110"/>
    </row>
    <row r="12" ht="17.25" customHeight="1" spans="1:4">
      <c r="A12" s="194" t="s">
        <v>19</v>
      </c>
      <c r="B12" s="110"/>
      <c r="C12" s="70" t="s">
        <v>20</v>
      </c>
      <c r="D12" s="110"/>
    </row>
    <row r="13" ht="17.25" customHeight="1" spans="1:4">
      <c r="A13" s="194" t="s">
        <v>21</v>
      </c>
      <c r="B13" s="110">
        <v>16000</v>
      </c>
      <c r="C13" s="70" t="s">
        <v>22</v>
      </c>
      <c r="D13" s="110">
        <v>2729056.96</v>
      </c>
    </row>
    <row r="14" ht="17.25" customHeight="1" spans="1:4">
      <c r="A14" s="194" t="s">
        <v>23</v>
      </c>
      <c r="B14" s="110"/>
      <c r="C14" s="70" t="s">
        <v>24</v>
      </c>
      <c r="D14" s="110">
        <v>1658793.27</v>
      </c>
    </row>
    <row r="15" ht="17.25" customHeight="1" spans="1:4">
      <c r="A15" s="194" t="s">
        <v>25</v>
      </c>
      <c r="B15" s="110">
        <v>346210.62</v>
      </c>
      <c r="C15" s="70" t="s">
        <v>26</v>
      </c>
      <c r="D15" s="110"/>
    </row>
    <row r="16" ht="17.25" customHeight="1" spans="1:4">
      <c r="A16" s="30"/>
      <c r="B16" s="110"/>
      <c r="C16" s="70" t="s">
        <v>27</v>
      </c>
      <c r="D16" s="110"/>
    </row>
    <row r="17" ht="17.25" customHeight="1" spans="1:4">
      <c r="A17" s="195"/>
      <c r="B17" s="110"/>
      <c r="C17" s="70" t="s">
        <v>28</v>
      </c>
      <c r="D17" s="110"/>
    </row>
    <row r="18" ht="17.25" customHeight="1" spans="1:4">
      <c r="A18" s="195"/>
      <c r="B18" s="110"/>
      <c r="C18" s="70" t="s">
        <v>29</v>
      </c>
      <c r="D18" s="110"/>
    </row>
    <row r="19" ht="17.25" customHeight="1" spans="1:4">
      <c r="A19" s="195"/>
      <c r="B19" s="110"/>
      <c r="C19" s="70" t="s">
        <v>30</v>
      </c>
      <c r="D19" s="110"/>
    </row>
    <row r="20" ht="17.25" customHeight="1" spans="1:4">
      <c r="A20" s="195"/>
      <c r="B20" s="110"/>
      <c r="C20" s="70" t="s">
        <v>31</v>
      </c>
      <c r="D20" s="110"/>
    </row>
    <row r="21" ht="17.25" customHeight="1" spans="1:4">
      <c r="A21" s="195"/>
      <c r="B21" s="110"/>
      <c r="C21" s="70" t="s">
        <v>32</v>
      </c>
      <c r="D21" s="110"/>
    </row>
    <row r="22" ht="17.25" customHeight="1" spans="1:4">
      <c r="A22" s="195"/>
      <c r="B22" s="110"/>
      <c r="C22" s="70" t="s">
        <v>33</v>
      </c>
      <c r="D22" s="110"/>
    </row>
    <row r="23" ht="17.25" customHeight="1" spans="1:4">
      <c r="A23" s="195"/>
      <c r="B23" s="110"/>
      <c r="C23" s="70" t="s">
        <v>34</v>
      </c>
      <c r="D23" s="110"/>
    </row>
    <row r="24" ht="17.25" customHeight="1" spans="1:4">
      <c r="A24" s="195"/>
      <c r="B24" s="110"/>
      <c r="C24" s="70" t="s">
        <v>35</v>
      </c>
      <c r="D24" s="110">
        <v>1861031.52</v>
      </c>
    </row>
    <row r="25" ht="17.25" customHeight="1" spans="1:4">
      <c r="A25" s="195"/>
      <c r="B25" s="110"/>
      <c r="C25" s="70" t="s">
        <v>36</v>
      </c>
      <c r="D25" s="110"/>
    </row>
    <row r="26" ht="17.25" customHeight="1" spans="1:4">
      <c r="A26" s="195"/>
      <c r="B26" s="110"/>
      <c r="C26" s="30" t="s">
        <v>37</v>
      </c>
      <c r="D26" s="110"/>
    </row>
    <row r="27" ht="17.25" customHeight="1" spans="1:4">
      <c r="A27" s="195"/>
      <c r="B27" s="110"/>
      <c r="C27" s="70" t="s">
        <v>38</v>
      </c>
      <c r="D27" s="110"/>
    </row>
    <row r="28" ht="16.5" customHeight="1" spans="1:4">
      <c r="A28" s="195"/>
      <c r="B28" s="110"/>
      <c r="C28" s="70" t="s">
        <v>39</v>
      </c>
      <c r="D28" s="110"/>
    </row>
    <row r="29" ht="16.5" customHeight="1" spans="1:4">
      <c r="A29" s="195"/>
      <c r="B29" s="110"/>
      <c r="C29" s="30" t="s">
        <v>40</v>
      </c>
      <c r="D29" s="110"/>
    </row>
    <row r="30" ht="17.25" customHeight="1" spans="1:4">
      <c r="A30" s="195"/>
      <c r="B30" s="110"/>
      <c r="C30" s="30" t="s">
        <v>41</v>
      </c>
      <c r="D30" s="110"/>
    </row>
    <row r="31" ht="17.25" customHeight="1" spans="1:4">
      <c r="A31" s="195"/>
      <c r="B31" s="110"/>
      <c r="C31" s="70" t="s">
        <v>42</v>
      </c>
      <c r="D31" s="110"/>
    </row>
    <row r="32" ht="16.5" customHeight="1" spans="1:4">
      <c r="A32" s="195" t="s">
        <v>43</v>
      </c>
      <c r="B32" s="110">
        <v>21116542.66</v>
      </c>
      <c r="C32" s="195" t="s">
        <v>44</v>
      </c>
      <c r="D32" s="110">
        <v>21116542.66</v>
      </c>
    </row>
    <row r="33" ht="16.5" customHeight="1" spans="1:4">
      <c r="A33" s="30" t="s">
        <v>45</v>
      </c>
      <c r="B33" s="110"/>
      <c r="C33" s="30" t="s">
        <v>46</v>
      </c>
      <c r="D33" s="110"/>
    </row>
    <row r="34" ht="16.5" customHeight="1" spans="1:4">
      <c r="A34" s="70" t="s">
        <v>47</v>
      </c>
      <c r="B34" s="110"/>
      <c r="C34" s="70" t="s">
        <v>47</v>
      </c>
      <c r="D34" s="110"/>
    </row>
    <row r="35" ht="16.5" customHeight="1" spans="1:4">
      <c r="A35" s="70" t="s">
        <v>48</v>
      </c>
      <c r="B35" s="110"/>
      <c r="C35" s="70" t="s">
        <v>49</v>
      </c>
      <c r="D35" s="110"/>
    </row>
    <row r="36" ht="16.5" customHeight="1" spans="1:4">
      <c r="A36" s="196" t="s">
        <v>50</v>
      </c>
      <c r="B36" s="110">
        <v>21116542.66</v>
      </c>
      <c r="C36" s="196" t="s">
        <v>51</v>
      </c>
      <c r="D36" s="110">
        <v>21116542.66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0"/>
  <sheetViews>
    <sheetView showZeros="0" workbookViewId="0">
      <selection activeCell="C16" sqref="C16"/>
    </sheetView>
  </sheetViews>
  <sheetFormatPr defaultColWidth="9.14166666666667" defaultRowHeight="14.25" customHeight="1" outlineLevelCol="5"/>
  <cols>
    <col min="1" max="1" width="32.1416666666667" customWidth="1"/>
    <col min="2" max="2" width="20.7083333333333" customWidth="1"/>
    <col min="3" max="3" width="32.1416666666667" customWidth="1"/>
    <col min="4" max="4" width="27.7083333333333" customWidth="1"/>
    <col min="5" max="6" width="36.7083333333333" customWidth="1"/>
  </cols>
  <sheetData>
    <row r="1" ht="12" customHeight="1" spans="1:6">
      <c r="A1" s="151">
        <v>1</v>
      </c>
      <c r="B1" s="152">
        <v>0</v>
      </c>
      <c r="C1" s="151">
        <v>1</v>
      </c>
      <c r="D1" s="153"/>
      <c r="E1" s="153"/>
      <c r="F1" s="142" t="s">
        <v>382</v>
      </c>
    </row>
    <row r="2" ht="42" customHeight="1" spans="1:6">
      <c r="A2" s="154" t="str">
        <f>"2026"&amp;"年部门政府性基金预算支出预算表"</f>
        <v>2026年部门政府性基金预算支出预算表</v>
      </c>
      <c r="B2" s="154" t="s">
        <v>383</v>
      </c>
      <c r="C2" s="155"/>
      <c r="D2" s="156"/>
      <c r="E2" s="156"/>
      <c r="F2" s="156"/>
    </row>
    <row r="3" ht="13.5" customHeight="1" spans="1:6">
      <c r="A3" s="46" t="str">
        <f>"单位名称："&amp;"昆明市晋宁区教育科学研究与教师专业发展中心"</f>
        <v>单位名称：昆明市晋宁区教育科学研究与教师专业发展中心</v>
      </c>
      <c r="B3" s="46" t="s">
        <v>384</v>
      </c>
      <c r="C3" s="151"/>
      <c r="D3" s="153"/>
      <c r="E3" s="153"/>
      <c r="F3" s="142" t="s">
        <v>1</v>
      </c>
    </row>
    <row r="4" ht="19.5" customHeight="1" spans="1:6">
      <c r="A4" s="157" t="s">
        <v>181</v>
      </c>
      <c r="B4" s="158" t="s">
        <v>72</v>
      </c>
      <c r="C4" s="157" t="s">
        <v>73</v>
      </c>
      <c r="D4" s="17" t="s">
        <v>385</v>
      </c>
      <c r="E4" s="18"/>
      <c r="F4" s="19"/>
    </row>
    <row r="5" ht="18.75" customHeight="1" spans="1:6">
      <c r="A5" s="159"/>
      <c r="B5" s="160"/>
      <c r="C5" s="159"/>
      <c r="D5" s="54" t="s">
        <v>55</v>
      </c>
      <c r="E5" s="17" t="s">
        <v>75</v>
      </c>
      <c r="F5" s="54" t="s">
        <v>76</v>
      </c>
    </row>
    <row r="6" ht="18.75" customHeight="1" spans="1:6">
      <c r="A6" s="100">
        <v>1</v>
      </c>
      <c r="B6" s="161" t="s">
        <v>83</v>
      </c>
      <c r="C6" s="100">
        <v>3</v>
      </c>
      <c r="D6" s="21">
        <v>4</v>
      </c>
      <c r="E6" s="21">
        <v>5</v>
      </c>
      <c r="F6" s="21">
        <v>6</v>
      </c>
    </row>
    <row r="7" ht="21" customHeight="1" spans="1:6">
      <c r="A7" s="41"/>
      <c r="B7" s="41"/>
      <c r="C7" s="41"/>
      <c r="D7" s="110"/>
      <c r="E7" s="110"/>
      <c r="F7" s="110"/>
    </row>
    <row r="8" ht="21" customHeight="1" spans="1:6">
      <c r="A8" s="41"/>
      <c r="B8" s="41"/>
      <c r="C8" s="41"/>
      <c r="D8" s="110"/>
      <c r="E8" s="110"/>
      <c r="F8" s="110"/>
    </row>
    <row r="9" ht="18.75" customHeight="1" spans="1:6">
      <c r="A9" s="162" t="s">
        <v>171</v>
      </c>
      <c r="B9" s="162" t="s">
        <v>171</v>
      </c>
      <c r="C9" s="163" t="s">
        <v>171</v>
      </c>
      <c r="D9" s="110"/>
      <c r="E9" s="110"/>
      <c r="F9" s="110"/>
    </row>
    <row r="10" customHeight="1" spans="1:6">
      <c r="A10" t="s">
        <v>386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7" right="0.37" top="0.56" bottom="0.56" header="0.48" footer="0.48"/>
  <pageSetup paperSize="9" scale="9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1"/>
  <sheetViews>
    <sheetView showZeros="0" workbookViewId="0">
      <selection activeCell="A1" sqref="A1"/>
    </sheetView>
  </sheetViews>
  <sheetFormatPr defaultColWidth="9.14166666666667" defaultRowHeight="14.25" customHeight="1"/>
  <cols>
    <col min="1" max="2" width="32.575" customWidth="1"/>
    <col min="3" max="3" width="41.1416666666667" customWidth="1"/>
    <col min="4" max="4" width="21.7083333333333" customWidth="1"/>
    <col min="5" max="5" width="35.2833333333333" customWidth="1"/>
    <col min="6" max="6" width="7.70833333333333" customWidth="1"/>
    <col min="7" max="7" width="11.1416666666667" customWidth="1"/>
    <col min="8" max="8" width="13.2833333333333" customWidth="1"/>
    <col min="9" max="18" width="20" customWidth="1"/>
    <col min="19" max="19" width="19.85" customWidth="1"/>
  </cols>
  <sheetData>
    <row r="1" ht="15.75" customHeight="1" spans="1:19">
      <c r="B1" s="112"/>
      <c r="C1" s="112"/>
      <c r="R1" s="44"/>
      <c r="S1" s="44" t="s">
        <v>387</v>
      </c>
    </row>
    <row r="2" ht="41.25" customHeight="1" spans="1:19">
      <c r="A2" s="104" t="str">
        <f>"2026"&amp;"年部门政府采购预算表"</f>
        <v>2026年部门政府采购预算表</v>
      </c>
      <c r="B2" s="99"/>
      <c r="C2" s="99"/>
      <c r="D2" s="45"/>
      <c r="E2" s="45"/>
      <c r="F2" s="45"/>
      <c r="G2" s="45"/>
      <c r="H2" s="45"/>
      <c r="I2" s="45"/>
      <c r="J2" s="45"/>
      <c r="K2" s="45"/>
      <c r="L2" s="45"/>
      <c r="M2" s="99"/>
      <c r="N2" s="45"/>
      <c r="O2" s="45"/>
      <c r="P2" s="99"/>
      <c r="Q2" s="45"/>
      <c r="R2" s="99"/>
      <c r="S2" s="99"/>
    </row>
    <row r="3" ht="18.75" customHeight="1" spans="1:19">
      <c r="A3" s="141" t="str">
        <f>"单位名称："&amp;"昆明市晋宁区教育科学研究与教师专业发展中心"</f>
        <v>单位名称：昆明市晋宁区教育科学研究与教师专业发展中心</v>
      </c>
      <c r="B3" s="117"/>
      <c r="C3" s="117"/>
      <c r="D3" s="48"/>
      <c r="E3" s="48"/>
      <c r="F3" s="48"/>
      <c r="G3" s="48"/>
      <c r="H3" s="48"/>
      <c r="I3" s="48"/>
      <c r="J3" s="48"/>
      <c r="K3" s="48"/>
      <c r="L3" s="48"/>
      <c r="R3" s="49"/>
      <c r="S3" s="142" t="s">
        <v>1</v>
      </c>
    </row>
    <row r="4" ht="15.75" customHeight="1" spans="1:19">
      <c r="A4" s="51" t="s">
        <v>180</v>
      </c>
      <c r="B4" s="119" t="s">
        <v>181</v>
      </c>
      <c r="C4" s="119" t="s">
        <v>388</v>
      </c>
      <c r="D4" s="120" t="s">
        <v>389</v>
      </c>
      <c r="E4" s="120" t="s">
        <v>390</v>
      </c>
      <c r="F4" s="120" t="s">
        <v>391</v>
      </c>
      <c r="G4" s="120" t="s">
        <v>392</v>
      </c>
      <c r="H4" s="120" t="s">
        <v>393</v>
      </c>
      <c r="I4" s="121" t="s">
        <v>188</v>
      </c>
      <c r="J4" s="121"/>
      <c r="K4" s="121"/>
      <c r="L4" s="121"/>
      <c r="M4" s="122"/>
      <c r="N4" s="121"/>
      <c r="O4" s="121"/>
      <c r="P4" s="123"/>
      <c r="Q4" s="121"/>
      <c r="R4" s="122"/>
      <c r="S4" s="124"/>
    </row>
    <row r="5" ht="17.25" customHeight="1" spans="1:19">
      <c r="A5" s="53"/>
      <c r="B5" s="125"/>
      <c r="C5" s="125"/>
      <c r="D5" s="126"/>
      <c r="E5" s="126"/>
      <c r="F5" s="126"/>
      <c r="G5" s="126"/>
      <c r="H5" s="126"/>
      <c r="I5" s="126" t="s">
        <v>55</v>
      </c>
      <c r="J5" s="126" t="s">
        <v>58</v>
      </c>
      <c r="K5" s="126" t="s">
        <v>190</v>
      </c>
      <c r="L5" s="126" t="s">
        <v>394</v>
      </c>
      <c r="M5" s="127" t="s">
        <v>395</v>
      </c>
      <c r="N5" s="128" t="s">
        <v>396</v>
      </c>
      <c r="O5" s="128"/>
      <c r="P5" s="129"/>
      <c r="Q5" s="128"/>
      <c r="R5" s="130"/>
      <c r="S5" s="131"/>
    </row>
    <row r="6" ht="54" customHeight="1" spans="1:19">
      <c r="A6" s="56"/>
      <c r="B6" s="131"/>
      <c r="C6" s="131"/>
      <c r="D6" s="132"/>
      <c r="E6" s="132"/>
      <c r="F6" s="132"/>
      <c r="G6" s="132"/>
      <c r="H6" s="132"/>
      <c r="I6" s="132"/>
      <c r="J6" s="132" t="s">
        <v>57</v>
      </c>
      <c r="K6" s="132"/>
      <c r="L6" s="132"/>
      <c r="M6" s="133"/>
      <c r="N6" s="132" t="s">
        <v>57</v>
      </c>
      <c r="O6" s="132" t="s">
        <v>64</v>
      </c>
      <c r="P6" s="131" t="s">
        <v>65</v>
      </c>
      <c r="Q6" s="132" t="s">
        <v>66</v>
      </c>
      <c r="R6" s="133" t="s">
        <v>67</v>
      </c>
      <c r="S6" s="131" t="s">
        <v>68</v>
      </c>
    </row>
    <row r="7" ht="18" customHeight="1" spans="1:19">
      <c r="A7" s="143">
        <v>1</v>
      </c>
      <c r="B7" s="143" t="s">
        <v>83</v>
      </c>
      <c r="C7" s="144">
        <v>3</v>
      </c>
      <c r="D7" s="144">
        <v>4</v>
      </c>
      <c r="E7" s="143">
        <v>5</v>
      </c>
      <c r="F7" s="143">
        <v>6</v>
      </c>
      <c r="G7" s="143">
        <v>7</v>
      </c>
      <c r="H7" s="143">
        <v>8</v>
      </c>
      <c r="I7" s="143">
        <v>9</v>
      </c>
      <c r="J7" s="143">
        <v>10</v>
      </c>
      <c r="K7" s="143">
        <v>11</v>
      </c>
      <c r="L7" s="143">
        <v>12</v>
      </c>
      <c r="M7" s="143">
        <v>13</v>
      </c>
      <c r="N7" s="143">
        <v>14</v>
      </c>
      <c r="O7" s="143">
        <v>15</v>
      </c>
      <c r="P7" s="143">
        <v>16</v>
      </c>
      <c r="Q7" s="143">
        <v>17</v>
      </c>
      <c r="R7" s="143">
        <v>18</v>
      </c>
      <c r="S7" s="143">
        <v>19</v>
      </c>
    </row>
    <row r="8" ht="21" customHeight="1" spans="1:19">
      <c r="A8" s="134" t="s">
        <v>199</v>
      </c>
      <c r="B8" s="135" t="s">
        <v>70</v>
      </c>
      <c r="C8" s="135" t="s">
        <v>279</v>
      </c>
      <c r="D8" s="136" t="s">
        <v>397</v>
      </c>
      <c r="E8" s="136" t="s">
        <v>398</v>
      </c>
      <c r="F8" s="136" t="s">
        <v>399</v>
      </c>
      <c r="G8" s="145">
        <v>8</v>
      </c>
      <c r="H8" s="110">
        <v>32000</v>
      </c>
      <c r="I8" s="110">
        <v>32000</v>
      </c>
      <c r="J8" s="110">
        <v>32000</v>
      </c>
      <c r="K8" s="110"/>
      <c r="L8" s="110"/>
      <c r="M8" s="110"/>
      <c r="N8" s="110"/>
      <c r="O8" s="110"/>
      <c r="P8" s="110"/>
      <c r="Q8" s="110"/>
      <c r="R8" s="110"/>
      <c r="S8" s="110"/>
    </row>
    <row r="9" ht="21" customHeight="1" spans="1:19">
      <c r="A9" s="134" t="s">
        <v>199</v>
      </c>
      <c r="B9" s="135" t="s">
        <v>70</v>
      </c>
      <c r="C9" s="135" t="s">
        <v>279</v>
      </c>
      <c r="D9" s="136" t="s">
        <v>397</v>
      </c>
      <c r="E9" s="136" t="s">
        <v>398</v>
      </c>
      <c r="F9" s="136" t="s">
        <v>399</v>
      </c>
      <c r="G9" s="145">
        <v>8</v>
      </c>
      <c r="H9" s="110">
        <v>16000</v>
      </c>
      <c r="I9" s="110">
        <v>16000</v>
      </c>
      <c r="J9" s="110">
        <v>16000</v>
      </c>
      <c r="K9" s="110"/>
      <c r="L9" s="110"/>
      <c r="M9" s="110"/>
      <c r="N9" s="110"/>
      <c r="O9" s="110"/>
      <c r="P9" s="110"/>
      <c r="Q9" s="110"/>
      <c r="R9" s="110"/>
      <c r="S9" s="110"/>
    </row>
    <row r="10" ht="21" customHeight="1" spans="1:19">
      <c r="A10" s="137" t="s">
        <v>171</v>
      </c>
      <c r="B10" s="138"/>
      <c r="C10" s="138"/>
      <c r="D10" s="139"/>
      <c r="E10" s="139"/>
      <c r="F10" s="139"/>
      <c r="G10" s="146"/>
      <c r="H10" s="110">
        <v>48000</v>
      </c>
      <c r="I10" s="110">
        <v>48000</v>
      </c>
      <c r="J10" s="110">
        <v>48000</v>
      </c>
      <c r="K10" s="110"/>
      <c r="L10" s="110"/>
      <c r="M10" s="110"/>
      <c r="N10" s="110"/>
      <c r="O10" s="110"/>
      <c r="P10" s="110"/>
      <c r="Q10" s="110"/>
      <c r="R10" s="110"/>
      <c r="S10" s="110"/>
    </row>
    <row r="11" ht="21" customHeight="1" spans="1:19">
      <c r="A11" s="147" t="s">
        <v>400</v>
      </c>
      <c r="B11" s="148"/>
      <c r="C11" s="148"/>
      <c r="D11" s="147"/>
      <c r="E11" s="147"/>
      <c r="F11" s="147"/>
      <c r="G11" s="149"/>
      <c r="H11" s="150"/>
      <c r="I11" s="150"/>
      <c r="J11" s="150"/>
      <c r="K11" s="150"/>
      <c r="L11" s="150"/>
      <c r="M11" s="150"/>
      <c r="N11" s="150"/>
      <c r="O11" s="150"/>
      <c r="P11" s="150"/>
      <c r="Q11" s="150"/>
      <c r="R11" s="150"/>
      <c r="S11" s="150"/>
    </row>
  </sheetData>
  <mergeCells count="19">
    <mergeCell ref="A2:S2"/>
    <mergeCell ref="A3:H3"/>
    <mergeCell ref="I4:S4"/>
    <mergeCell ref="N5:S5"/>
    <mergeCell ref="A10:G10"/>
    <mergeCell ref="A11:S11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T10"/>
  <sheetViews>
    <sheetView showZeros="0" workbookViewId="0">
      <selection activeCell="A10" sqref="A10"/>
    </sheetView>
  </sheetViews>
  <sheetFormatPr defaultColWidth="9.14166666666667" defaultRowHeight="14.25" customHeight="1"/>
  <cols>
    <col min="1" max="5" width="39.1416666666667" customWidth="1"/>
    <col min="6" max="6" width="27.575" customWidth="1"/>
    <col min="7" max="7" width="28.575" customWidth="1"/>
    <col min="8" max="8" width="28.1416666666667" customWidth="1"/>
    <col min="9" max="9" width="39.1416666666667" customWidth="1"/>
    <col min="10" max="18" width="20.425" customWidth="1"/>
    <col min="19" max="20" width="20.2833333333333" customWidth="1"/>
  </cols>
  <sheetData>
    <row r="1" ht="16.5" customHeight="1" spans="1:20">
      <c r="A1" s="111"/>
      <c r="B1" s="112"/>
      <c r="C1" s="112"/>
      <c r="D1" s="112"/>
      <c r="E1" s="112"/>
      <c r="F1" s="112"/>
      <c r="G1" s="112"/>
      <c r="H1" s="111"/>
      <c r="I1" s="111"/>
      <c r="J1" s="111"/>
      <c r="K1" s="111"/>
      <c r="L1" s="111"/>
      <c r="M1" s="111"/>
      <c r="N1" s="113"/>
      <c r="O1" s="111"/>
      <c r="P1" s="111"/>
      <c r="Q1" s="112"/>
      <c r="R1" s="111"/>
      <c r="S1" s="114"/>
      <c r="T1" s="114" t="s">
        <v>401</v>
      </c>
    </row>
    <row r="2" ht="41.25" customHeight="1" spans="1:20">
      <c r="A2" s="104" t="str">
        <f>"2026"&amp;"年部门政府购买服务预算表"</f>
        <v>2026年部门政府购买服务预算表</v>
      </c>
      <c r="B2" s="99"/>
      <c r="C2" s="99"/>
      <c r="D2" s="99"/>
      <c r="E2" s="99"/>
      <c r="F2" s="99"/>
      <c r="G2" s="99"/>
      <c r="H2" s="115"/>
      <c r="I2" s="115"/>
      <c r="J2" s="115"/>
      <c r="K2" s="115"/>
      <c r="L2" s="115"/>
      <c r="M2" s="115"/>
      <c r="N2" s="116"/>
      <c r="O2" s="115"/>
      <c r="P2" s="115"/>
      <c r="Q2" s="99"/>
      <c r="R2" s="115"/>
      <c r="S2" s="116"/>
      <c r="T2" s="99"/>
    </row>
    <row r="3" ht="22.5" customHeight="1" spans="1:20">
      <c r="A3" s="105" t="str">
        <f>"单位名称："&amp;"昆明市晋宁区教育科学研究与教师专业发展中心"</f>
        <v>单位名称：昆明市晋宁区教育科学研究与教师专业发展中心</v>
      </c>
      <c r="B3" s="117"/>
      <c r="C3" s="117"/>
      <c r="D3" s="117"/>
      <c r="E3" s="117"/>
      <c r="F3" s="117"/>
      <c r="G3" s="117"/>
      <c r="H3" s="106"/>
      <c r="I3" s="106"/>
      <c r="J3" s="106"/>
      <c r="K3" s="106"/>
      <c r="L3" s="106"/>
      <c r="M3" s="106"/>
      <c r="N3" s="113"/>
      <c r="O3" s="111"/>
      <c r="P3" s="111"/>
      <c r="Q3" s="112"/>
      <c r="R3" s="111"/>
      <c r="S3" s="118"/>
      <c r="T3" s="114" t="s">
        <v>1</v>
      </c>
    </row>
    <row r="4" ht="24" customHeight="1" spans="1:20">
      <c r="A4" s="51" t="s">
        <v>180</v>
      </c>
      <c r="B4" s="119" t="s">
        <v>181</v>
      </c>
      <c r="C4" s="119" t="s">
        <v>388</v>
      </c>
      <c r="D4" s="119" t="s">
        <v>402</v>
      </c>
      <c r="E4" s="119" t="s">
        <v>403</v>
      </c>
      <c r="F4" s="119" t="s">
        <v>404</v>
      </c>
      <c r="G4" s="119" t="s">
        <v>405</v>
      </c>
      <c r="H4" s="120" t="s">
        <v>406</v>
      </c>
      <c r="I4" s="120" t="s">
        <v>407</v>
      </c>
      <c r="J4" s="121" t="s">
        <v>188</v>
      </c>
      <c r="K4" s="121"/>
      <c r="L4" s="121"/>
      <c r="M4" s="121"/>
      <c r="N4" s="122"/>
      <c r="O4" s="121"/>
      <c r="P4" s="121"/>
      <c r="Q4" s="123"/>
      <c r="R4" s="121"/>
      <c r="S4" s="122"/>
      <c r="T4" s="124"/>
    </row>
    <row r="5" ht="24" customHeight="1" spans="1:20">
      <c r="A5" s="53"/>
      <c r="B5" s="125"/>
      <c r="C5" s="125"/>
      <c r="D5" s="125"/>
      <c r="E5" s="125"/>
      <c r="F5" s="125"/>
      <c r="G5" s="125"/>
      <c r="H5" s="126"/>
      <c r="I5" s="126"/>
      <c r="J5" s="126" t="s">
        <v>55</v>
      </c>
      <c r="K5" s="126" t="s">
        <v>58</v>
      </c>
      <c r="L5" s="126" t="s">
        <v>190</v>
      </c>
      <c r="M5" s="126" t="s">
        <v>394</v>
      </c>
      <c r="N5" s="127" t="s">
        <v>395</v>
      </c>
      <c r="O5" s="128" t="s">
        <v>396</v>
      </c>
      <c r="P5" s="128"/>
      <c r="Q5" s="129"/>
      <c r="R5" s="128"/>
      <c r="S5" s="130"/>
      <c r="T5" s="131"/>
    </row>
    <row r="6" ht="54" customHeight="1" spans="1:20">
      <c r="A6" s="56"/>
      <c r="B6" s="131"/>
      <c r="C6" s="131"/>
      <c r="D6" s="131"/>
      <c r="E6" s="131"/>
      <c r="F6" s="131"/>
      <c r="G6" s="131"/>
      <c r="H6" s="132"/>
      <c r="I6" s="132"/>
      <c r="J6" s="132"/>
      <c r="K6" s="132" t="s">
        <v>57</v>
      </c>
      <c r="L6" s="132"/>
      <c r="M6" s="132"/>
      <c r="N6" s="133"/>
      <c r="O6" s="132" t="s">
        <v>57</v>
      </c>
      <c r="P6" s="132" t="s">
        <v>64</v>
      </c>
      <c r="Q6" s="131" t="s">
        <v>65</v>
      </c>
      <c r="R6" s="132" t="s">
        <v>66</v>
      </c>
      <c r="S6" s="133" t="s">
        <v>67</v>
      </c>
      <c r="T6" s="131" t="s">
        <v>68</v>
      </c>
    </row>
    <row r="7" ht="17.25" customHeight="1" spans="1:20">
      <c r="A7" s="57">
        <v>1</v>
      </c>
      <c r="B7" s="131">
        <v>2</v>
      </c>
      <c r="C7" s="57">
        <v>3</v>
      </c>
      <c r="D7" s="57">
        <v>4</v>
      </c>
      <c r="E7" s="131">
        <v>5</v>
      </c>
      <c r="F7" s="57">
        <v>6</v>
      </c>
      <c r="G7" s="57">
        <v>7</v>
      </c>
      <c r="H7" s="131">
        <v>8</v>
      </c>
      <c r="I7" s="57">
        <v>9</v>
      </c>
      <c r="J7" s="57">
        <v>10</v>
      </c>
      <c r="K7" s="131">
        <v>11</v>
      </c>
      <c r="L7" s="57">
        <v>12</v>
      </c>
      <c r="M7" s="57">
        <v>13</v>
      </c>
      <c r="N7" s="131">
        <v>14</v>
      </c>
      <c r="O7" s="57">
        <v>15</v>
      </c>
      <c r="P7" s="57">
        <v>16</v>
      </c>
      <c r="Q7" s="131">
        <v>17</v>
      </c>
      <c r="R7" s="57">
        <v>18</v>
      </c>
      <c r="S7" s="57">
        <v>19</v>
      </c>
      <c r="T7" s="57">
        <v>20</v>
      </c>
    </row>
    <row r="8" ht="21" customHeight="1" spans="1:20">
      <c r="A8" s="134"/>
      <c r="B8" s="135"/>
      <c r="C8" s="135"/>
      <c r="D8" s="135"/>
      <c r="E8" s="135"/>
      <c r="F8" s="135"/>
      <c r="G8" s="135"/>
      <c r="H8" s="136"/>
      <c r="I8" s="136"/>
      <c r="J8" s="110"/>
      <c r="K8" s="110"/>
      <c r="L8" s="110"/>
      <c r="M8" s="110"/>
      <c r="N8" s="110"/>
      <c r="O8" s="110"/>
      <c r="P8" s="110"/>
      <c r="Q8" s="110"/>
      <c r="R8" s="110"/>
      <c r="S8" s="110"/>
      <c r="T8" s="110"/>
    </row>
    <row r="9" ht="21" customHeight="1" spans="1:20">
      <c r="A9" s="137" t="s">
        <v>171</v>
      </c>
      <c r="B9" s="138"/>
      <c r="C9" s="138"/>
      <c r="D9" s="138"/>
      <c r="E9" s="138"/>
      <c r="F9" s="138"/>
      <c r="G9" s="138"/>
      <c r="H9" s="139"/>
      <c r="I9" s="140"/>
      <c r="J9" s="110"/>
      <c r="K9" s="110"/>
      <c r="L9" s="110"/>
      <c r="M9" s="110"/>
      <c r="N9" s="110"/>
      <c r="O9" s="110"/>
      <c r="P9" s="110"/>
      <c r="Q9" s="110"/>
      <c r="R9" s="110"/>
      <c r="S9" s="110"/>
      <c r="T9" s="110"/>
    </row>
    <row r="10" customHeight="1" spans="1:20">
      <c r="A10" t="s">
        <v>408</v>
      </c>
    </row>
  </sheetData>
  <mergeCells count="19">
    <mergeCell ref="A2:T2"/>
    <mergeCell ref="A3:I3"/>
    <mergeCell ref="J4:T4"/>
    <mergeCell ref="O5:T5"/>
    <mergeCell ref="A9:I9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E9"/>
  <sheetViews>
    <sheetView showZeros="0" workbookViewId="0">
      <selection activeCell="A9" sqref="A9"/>
    </sheetView>
  </sheetViews>
  <sheetFormatPr defaultColWidth="9.14166666666667" defaultRowHeight="14.25" customHeight="1" outlineLevelCol="4"/>
  <cols>
    <col min="1" max="1" width="37.7083333333333" customWidth="1"/>
    <col min="2" max="5" width="20" customWidth="1"/>
  </cols>
  <sheetData>
    <row r="1" ht="17.25" customHeight="1" spans="1:5">
      <c r="D1" s="103"/>
      <c r="E1" s="44" t="s">
        <v>409</v>
      </c>
    </row>
    <row r="2" ht="41.25" customHeight="1" spans="1:5">
      <c r="A2" s="104" t="str">
        <f>"2026"&amp;"年对下转移支付预算表"</f>
        <v>2026年对下转移支付预算表</v>
      </c>
      <c r="B2" s="45"/>
      <c r="C2" s="45"/>
      <c r="D2" s="45"/>
      <c r="E2" s="99"/>
    </row>
    <row r="3" ht="18" customHeight="1" spans="1:5">
      <c r="A3" s="105" t="str">
        <f>"单位名称："&amp;"昆明市晋宁区教育科学研究与教师专业发展中心"</f>
        <v>单位名称：昆明市晋宁区教育科学研究与教师专业发展中心</v>
      </c>
      <c r="B3" s="106"/>
      <c r="C3" s="106"/>
      <c r="D3" s="107"/>
      <c r="E3" s="49" t="s">
        <v>1</v>
      </c>
    </row>
    <row r="4" ht="19.5" customHeight="1" spans="1:5">
      <c r="A4" s="65" t="s">
        <v>410</v>
      </c>
      <c r="B4" s="17" t="s">
        <v>188</v>
      </c>
      <c r="C4" s="18"/>
      <c r="D4" s="18"/>
      <c r="E4" s="100" t="s">
        <v>411</v>
      </c>
    </row>
    <row r="5" ht="40.5" customHeight="1" spans="1:5">
      <c r="A5" s="57"/>
      <c r="B5" s="66" t="s">
        <v>55</v>
      </c>
      <c r="C5" s="51" t="s">
        <v>58</v>
      </c>
      <c r="D5" s="108" t="s">
        <v>190</v>
      </c>
      <c r="E5" s="67" t="s">
        <v>412</v>
      </c>
    </row>
    <row r="6" ht="19.5" customHeight="1" spans="1:5">
      <c r="A6" s="58">
        <v>1</v>
      </c>
      <c r="B6" s="58">
        <v>2</v>
      </c>
      <c r="C6" s="58">
        <v>3</v>
      </c>
      <c r="D6" s="109">
        <v>4</v>
      </c>
      <c r="E6" s="67">
        <v>5</v>
      </c>
    </row>
    <row r="7" ht="19.5" customHeight="1" spans="1:5">
      <c r="A7" s="26"/>
      <c r="B7" s="110"/>
      <c r="C7" s="110"/>
      <c r="D7" s="110"/>
      <c r="E7" s="110"/>
    </row>
    <row r="8" ht="19.5" customHeight="1" spans="1:5">
      <c r="A8" s="101"/>
      <c r="B8" s="110"/>
      <c r="C8" s="110"/>
      <c r="D8" s="110"/>
      <c r="E8" s="110"/>
    </row>
    <row r="9" customHeight="1" spans="1:5">
      <c r="A9" t="s">
        <v>413</v>
      </c>
    </row>
  </sheetData>
  <mergeCells count="5">
    <mergeCell ref="A2:E2"/>
    <mergeCell ref="A3:D3"/>
    <mergeCell ref="B4:D4"/>
    <mergeCell ref="A4:A5"/>
    <mergeCell ref="E4:E5"/>
  </mergeCells>
  <printOptions horizontalCentered="1"/>
  <pageMargins left="0.96" right="0.96" top="0.72" bottom="0.72" header="0" footer="0"/>
  <pageSetup paperSize="9" scale="57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8"/>
  <sheetViews>
    <sheetView showZeros="0" workbookViewId="0">
      <selection activeCell="A8" sqref="A8"/>
    </sheetView>
  </sheetViews>
  <sheetFormatPr defaultColWidth="9.14166666666667" defaultRowHeight="12" customHeight="1" outlineLevelRow="7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6.5" customHeight="1" spans="1:10">
      <c r="J1" s="44" t="s">
        <v>414</v>
      </c>
    </row>
    <row r="2" ht="41.25" customHeight="1" spans="1:10">
      <c r="A2" s="98" t="str">
        <f>"2026"&amp;"年对下转移支付绩效目标表"</f>
        <v>2026年对下转移支付绩效目标表</v>
      </c>
      <c r="B2" s="45"/>
      <c r="C2" s="45"/>
      <c r="D2" s="45"/>
      <c r="E2" s="45"/>
      <c r="F2" s="99"/>
      <c r="G2" s="45"/>
      <c r="H2" s="99"/>
      <c r="I2" s="99"/>
      <c r="J2" s="45"/>
    </row>
    <row r="3" ht="17.25" customHeight="1" spans="1:10">
      <c r="A3" s="46" t="str">
        <f>"单位名称："&amp;"昆明市晋宁区教育科学研究与教师专业发展中心"</f>
        <v>单位名称：昆明市晋宁区教育科学研究与教师专业发展中心</v>
      </c>
    </row>
    <row r="4" ht="44.25" customHeight="1" spans="1:10">
      <c r="A4" s="25" t="s">
        <v>410</v>
      </c>
      <c r="B4" s="25" t="s">
        <v>283</v>
      </c>
      <c r="C4" s="25" t="s">
        <v>284</v>
      </c>
      <c r="D4" s="25" t="s">
        <v>285</v>
      </c>
      <c r="E4" s="25" t="s">
        <v>286</v>
      </c>
      <c r="F4" s="100" t="s">
        <v>287</v>
      </c>
      <c r="G4" s="25" t="s">
        <v>288</v>
      </c>
      <c r="H4" s="100" t="s">
        <v>289</v>
      </c>
      <c r="I4" s="100" t="s">
        <v>290</v>
      </c>
      <c r="J4" s="25" t="s">
        <v>291</v>
      </c>
    </row>
    <row r="5" ht="14.25" customHeight="1" spans="1:10">
      <c r="A5" s="25">
        <v>1</v>
      </c>
      <c r="B5" s="25">
        <v>2</v>
      </c>
      <c r="C5" s="25">
        <v>3</v>
      </c>
      <c r="D5" s="25">
        <v>4</v>
      </c>
      <c r="E5" s="25">
        <v>5</v>
      </c>
      <c r="F5" s="100">
        <v>6</v>
      </c>
      <c r="G5" s="25">
        <v>7</v>
      </c>
      <c r="H5" s="100">
        <v>8</v>
      </c>
      <c r="I5" s="100">
        <v>9</v>
      </c>
      <c r="J5" s="25">
        <v>10</v>
      </c>
    </row>
    <row r="6" ht="42" customHeight="1" spans="1:10">
      <c r="A6" s="26"/>
      <c r="B6" s="101"/>
      <c r="C6" s="101"/>
      <c r="D6" s="101"/>
      <c r="E6" s="42"/>
      <c r="F6" s="102"/>
      <c r="G6" s="42"/>
      <c r="H6" s="102"/>
      <c r="I6" s="102"/>
      <c r="J6" s="42"/>
    </row>
    <row r="7" ht="42" customHeight="1" spans="1:10">
      <c r="A7" s="26"/>
      <c r="B7" s="41"/>
      <c r="C7" s="41"/>
      <c r="D7" s="41"/>
      <c r="E7" s="26"/>
      <c r="F7" s="41"/>
      <c r="G7" s="26"/>
      <c r="H7" s="41"/>
      <c r="I7" s="41"/>
      <c r="J7" s="26"/>
    </row>
    <row r="8" customHeight="1" spans="1:10">
      <c r="A8" t="s">
        <v>413</v>
      </c>
    </row>
  </sheetData>
  <mergeCells count="2">
    <mergeCell ref="A2:J2"/>
    <mergeCell ref="A3:H3"/>
  </mergeCells>
  <printOptions horizontalCentered="1"/>
  <pageMargins left="0.96" right="0.96" top="0.72" bottom="0.72" header="0" footer="0"/>
  <pageSetup paperSize="9" scale="6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I9"/>
  <sheetViews>
    <sheetView showZeros="0" workbookViewId="0">
      <selection activeCell="A9" sqref="A9"/>
    </sheetView>
  </sheetViews>
  <sheetFormatPr defaultColWidth="10.425" defaultRowHeight="14.25" customHeight="1"/>
  <cols>
    <col min="1" max="3" width="33.7083333333333" customWidth="1"/>
    <col min="4" max="4" width="45.575" customWidth="1"/>
    <col min="5" max="5" width="27.575" customWidth="1"/>
    <col min="6" max="6" width="21.7083333333333" customWidth="1"/>
    <col min="7" max="9" width="26.2833333333333" customWidth="1"/>
  </cols>
  <sheetData>
    <row r="1" customHeight="1" spans="1:9">
      <c r="A1" s="74"/>
      <c r="B1" s="75"/>
      <c r="C1" s="75"/>
      <c r="D1" s="76"/>
      <c r="E1" s="76"/>
      <c r="F1" s="76"/>
      <c r="G1" s="75"/>
      <c r="H1" s="75"/>
      <c r="I1" s="77" t="s">
        <v>415</v>
      </c>
    </row>
    <row r="2" ht="41.25" customHeight="1" spans="1:9">
      <c r="A2" s="78" t="str">
        <f>"2026"&amp;"年新增资产配置预算表"</f>
        <v>2026年新增资产配置预算表</v>
      </c>
      <c r="B2" s="79"/>
      <c r="C2" s="79"/>
      <c r="D2" s="80"/>
      <c r="E2" s="80"/>
      <c r="F2" s="80"/>
      <c r="G2" s="79"/>
      <c r="H2" s="79"/>
      <c r="I2" s="80"/>
    </row>
    <row r="3" customHeight="1" spans="1:9">
      <c r="A3" s="81" t="str">
        <f>"单位名称："&amp;"昆明市晋宁区教育科学研究与教师专业发展中心"</f>
        <v>单位名称：昆明市晋宁区教育科学研究与教师专业发展中心</v>
      </c>
      <c r="B3" s="82"/>
      <c r="C3" s="82"/>
      <c r="D3" s="83"/>
      <c r="F3" s="80"/>
      <c r="G3" s="79"/>
      <c r="H3" s="79"/>
      <c r="I3" s="84" t="s">
        <v>1</v>
      </c>
    </row>
    <row r="4" ht="28.5" customHeight="1" spans="1:9">
      <c r="A4" s="85" t="s">
        <v>180</v>
      </c>
      <c r="B4" s="86" t="s">
        <v>181</v>
      </c>
      <c r="C4" s="87" t="s">
        <v>416</v>
      </c>
      <c r="D4" s="85" t="s">
        <v>417</v>
      </c>
      <c r="E4" s="85" t="s">
        <v>418</v>
      </c>
      <c r="F4" s="85" t="s">
        <v>419</v>
      </c>
      <c r="G4" s="86" t="s">
        <v>420</v>
      </c>
      <c r="H4" s="67"/>
      <c r="I4" s="85"/>
    </row>
    <row r="5" ht="21" customHeight="1" spans="1:9">
      <c r="A5" s="87"/>
      <c r="B5" s="88"/>
      <c r="C5" s="88"/>
      <c r="D5" s="89"/>
      <c r="E5" s="88"/>
      <c r="F5" s="88"/>
      <c r="G5" s="86" t="s">
        <v>392</v>
      </c>
      <c r="H5" s="86" t="s">
        <v>421</v>
      </c>
      <c r="I5" s="86" t="s">
        <v>422</v>
      </c>
    </row>
    <row r="6" ht="17.25" customHeight="1" spans="1:9">
      <c r="A6" s="90" t="s">
        <v>82</v>
      </c>
      <c r="B6" s="40" t="s">
        <v>83</v>
      </c>
      <c r="C6" s="90" t="s">
        <v>84</v>
      </c>
      <c r="D6" s="42" t="s">
        <v>85</v>
      </c>
      <c r="E6" s="90" t="s">
        <v>86</v>
      </c>
      <c r="F6" s="40" t="s">
        <v>87</v>
      </c>
      <c r="G6" s="91" t="s">
        <v>88</v>
      </c>
      <c r="H6" s="42" t="s">
        <v>89</v>
      </c>
      <c r="I6" s="42">
        <v>9</v>
      </c>
    </row>
    <row r="7" ht="19.5" customHeight="1" spans="1:9">
      <c r="A7" s="92"/>
      <c r="B7" s="70"/>
      <c r="C7" s="70"/>
      <c r="D7" s="26"/>
      <c r="E7" s="41"/>
      <c r="F7" s="91"/>
      <c r="G7" s="93"/>
      <c r="H7" s="94"/>
      <c r="I7" s="94"/>
    </row>
    <row r="8" ht="19.5" customHeight="1" spans="1:9">
      <c r="A8" s="29" t="s">
        <v>55</v>
      </c>
      <c r="B8" s="95"/>
      <c r="C8" s="95"/>
      <c r="D8" s="96"/>
      <c r="E8" s="97"/>
      <c r="F8" s="97"/>
      <c r="G8" s="93"/>
      <c r="H8" s="94"/>
      <c r="I8" s="94"/>
    </row>
    <row r="9" customHeight="1" spans="1:9">
      <c r="A9" t="s">
        <v>423</v>
      </c>
    </row>
  </sheetData>
  <mergeCells count="10">
    <mergeCell ref="A2:I2"/>
    <mergeCell ref="A3:C3"/>
    <mergeCell ref="G4:I4"/>
    <mergeCell ref="A8:F8"/>
    <mergeCell ref="A4:A5"/>
    <mergeCell ref="B4:B5"/>
    <mergeCell ref="C4:C5"/>
    <mergeCell ref="D4:D5"/>
    <mergeCell ref="E4:E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1"/>
  <sheetViews>
    <sheetView showZeros="0" workbookViewId="0">
      <selection activeCell="A11" sqref="A11"/>
    </sheetView>
  </sheetViews>
  <sheetFormatPr defaultColWidth="9.14166666666667" defaultRowHeight="14.25" customHeight="1"/>
  <cols>
    <col min="1" max="1" width="19.2833333333333" customWidth="1"/>
    <col min="2" max="2" width="33.85" customWidth="1"/>
    <col min="3" max="3" width="23.85" customWidth="1"/>
    <col min="4" max="4" width="11.1416666666667" customWidth="1"/>
    <col min="5" max="5" width="17.7083333333333" customWidth="1"/>
    <col min="6" max="6" width="9.85" customWidth="1"/>
    <col min="7" max="7" width="17.7083333333333" customWidth="1"/>
    <col min="8" max="11" width="23.1416666666667" customWidth="1"/>
  </cols>
  <sheetData>
    <row r="1" customHeight="1" spans="1:11">
      <c r="D1" s="43"/>
      <c r="E1" s="43"/>
      <c r="F1" s="43"/>
      <c r="G1" s="43"/>
      <c r="K1" s="44" t="s">
        <v>424</v>
      </c>
    </row>
    <row r="2" ht="41.25" customHeight="1" spans="1:11">
      <c r="A2" s="45" t="str">
        <f>"2026"&amp;"年上级转移支付补助项目支出预算表"</f>
        <v>2026年上级转移支付补助项目支出预算表</v>
      </c>
      <c r="B2" s="45"/>
      <c r="C2" s="45"/>
      <c r="D2" s="45"/>
      <c r="E2" s="45"/>
      <c r="F2" s="45"/>
      <c r="G2" s="45"/>
      <c r="H2" s="45"/>
      <c r="I2" s="45"/>
      <c r="J2" s="45"/>
      <c r="K2" s="45"/>
    </row>
    <row r="3" ht="13.5" customHeight="1" spans="1:11">
      <c r="A3" s="46" t="str">
        <f>"单位名称："&amp;"昆明市晋宁区教育科学研究与教师专业发展中心"</f>
        <v>单位名称：昆明市晋宁区教育科学研究与教师专业发展中心</v>
      </c>
      <c r="B3" s="47"/>
      <c r="C3" s="47"/>
      <c r="D3" s="47"/>
      <c r="E3" s="47"/>
      <c r="F3" s="47"/>
      <c r="G3" s="47"/>
      <c r="H3" s="48"/>
      <c r="I3" s="48"/>
      <c r="J3" s="48"/>
      <c r="K3" s="49" t="s">
        <v>1</v>
      </c>
    </row>
    <row r="4" ht="21.75" customHeight="1" spans="1:11">
      <c r="A4" s="50" t="s">
        <v>248</v>
      </c>
      <c r="B4" s="50" t="s">
        <v>183</v>
      </c>
      <c r="C4" s="50" t="s">
        <v>249</v>
      </c>
      <c r="D4" s="51" t="s">
        <v>184</v>
      </c>
      <c r="E4" s="51" t="s">
        <v>185</v>
      </c>
      <c r="F4" s="51" t="s">
        <v>250</v>
      </c>
      <c r="G4" s="51" t="s">
        <v>251</v>
      </c>
      <c r="H4" s="65" t="s">
        <v>55</v>
      </c>
      <c r="I4" s="17" t="s">
        <v>425</v>
      </c>
      <c r="J4" s="18"/>
      <c r="K4" s="19"/>
    </row>
    <row r="5" ht="21.75" customHeight="1" spans="1:11">
      <c r="A5" s="52"/>
      <c r="B5" s="52"/>
      <c r="C5" s="52"/>
      <c r="D5" s="53"/>
      <c r="E5" s="53"/>
      <c r="F5" s="53"/>
      <c r="G5" s="53"/>
      <c r="H5" s="66"/>
      <c r="I5" s="51" t="s">
        <v>58</v>
      </c>
      <c r="J5" s="51" t="s">
        <v>59</v>
      </c>
      <c r="K5" s="51" t="s">
        <v>60</v>
      </c>
    </row>
    <row r="6" ht="40.5" customHeight="1" spans="1:11">
      <c r="A6" s="55"/>
      <c r="B6" s="55"/>
      <c r="C6" s="55"/>
      <c r="D6" s="56"/>
      <c r="E6" s="56"/>
      <c r="F6" s="56"/>
      <c r="G6" s="56"/>
      <c r="H6" s="57"/>
      <c r="I6" s="56" t="s">
        <v>57</v>
      </c>
      <c r="J6" s="56"/>
      <c r="K6" s="56"/>
    </row>
    <row r="7" ht="15" customHeight="1" spans="1:11">
      <c r="A7" s="58">
        <v>1</v>
      </c>
      <c r="B7" s="58">
        <v>2</v>
      </c>
      <c r="C7" s="58">
        <v>3</v>
      </c>
      <c r="D7" s="58">
        <v>4</v>
      </c>
      <c r="E7" s="58">
        <v>5</v>
      </c>
      <c r="F7" s="58">
        <v>6</v>
      </c>
      <c r="G7" s="58">
        <v>7</v>
      </c>
      <c r="H7" s="58">
        <v>8</v>
      </c>
      <c r="I7" s="58">
        <v>9</v>
      </c>
      <c r="J7" s="67">
        <v>10</v>
      </c>
      <c r="K7" s="67">
        <v>11</v>
      </c>
    </row>
    <row r="8" ht="18.75" customHeight="1" spans="1:11">
      <c r="A8" s="26"/>
      <c r="B8" s="41"/>
      <c r="C8" s="26"/>
      <c r="D8" s="26"/>
      <c r="E8" s="26"/>
      <c r="F8" s="26"/>
      <c r="G8" s="26"/>
      <c r="H8" s="68"/>
      <c r="I8" s="69"/>
      <c r="J8" s="69"/>
      <c r="K8" s="68"/>
    </row>
    <row r="9" ht="18.75" customHeight="1" spans="1:11">
      <c r="A9" s="70"/>
      <c r="B9" s="41"/>
      <c r="C9" s="41"/>
      <c r="D9" s="41"/>
      <c r="E9" s="41"/>
      <c r="F9" s="41"/>
      <c r="G9" s="41"/>
      <c r="H9" s="60"/>
      <c r="I9" s="60"/>
      <c r="J9" s="60"/>
      <c r="K9" s="68"/>
    </row>
    <row r="10" ht="18.75" customHeight="1" spans="1:11">
      <c r="A10" s="71" t="s">
        <v>171</v>
      </c>
      <c r="B10" s="72"/>
      <c r="C10" s="72"/>
      <c r="D10" s="72"/>
      <c r="E10" s="72"/>
      <c r="F10" s="72"/>
      <c r="G10" s="73"/>
      <c r="H10" s="60"/>
      <c r="I10" s="60"/>
      <c r="J10" s="60"/>
      <c r="K10" s="68"/>
    </row>
    <row r="11" customHeight="1" spans="1:11">
      <c r="A11" t="s">
        <v>426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1"/>
  <sheetViews>
    <sheetView showZeros="0" topLeftCell="D1" workbookViewId="0">
      <selection activeCell="A1" sqref="A1"/>
    </sheetView>
  </sheetViews>
  <sheetFormatPr defaultColWidth="9.14166666666667" defaultRowHeight="14.25" customHeight="1" outlineLevelCol="6"/>
  <cols>
    <col min="1" max="1" width="35.2833333333333" customWidth="1"/>
    <col min="2" max="4" width="28" customWidth="1"/>
    <col min="5" max="7" width="23.85" customWidth="1"/>
  </cols>
  <sheetData>
    <row r="1" ht="13.5" customHeight="1" spans="1:7">
      <c r="D1" s="43"/>
      <c r="G1" s="44" t="s">
        <v>427</v>
      </c>
    </row>
    <row r="2" ht="41.25" customHeight="1" spans="1:7">
      <c r="A2" s="45" t="str">
        <f>"2026"&amp;"年部门项目中期规划预算表"</f>
        <v>2026年部门项目中期规划预算表</v>
      </c>
      <c r="B2" s="45"/>
      <c r="C2" s="45"/>
      <c r="D2" s="45"/>
      <c r="E2" s="45"/>
      <c r="F2" s="45"/>
      <c r="G2" s="45"/>
    </row>
    <row r="3" ht="13.5" customHeight="1" spans="1:7">
      <c r="A3" s="46" t="str">
        <f>"单位名称："&amp;"昆明市晋宁区教育科学研究与教师专业发展中心"</f>
        <v>单位名称：昆明市晋宁区教育科学研究与教师专业发展中心</v>
      </c>
      <c r="B3" s="47"/>
      <c r="C3" s="47"/>
      <c r="D3" s="47"/>
      <c r="E3" s="48"/>
      <c r="F3" s="48"/>
      <c r="G3" s="49" t="s">
        <v>1</v>
      </c>
    </row>
    <row r="4" ht="21.75" customHeight="1" spans="1:7">
      <c r="A4" s="50" t="s">
        <v>249</v>
      </c>
      <c r="B4" s="50" t="s">
        <v>248</v>
      </c>
      <c r="C4" s="50" t="s">
        <v>183</v>
      </c>
      <c r="D4" s="51" t="s">
        <v>428</v>
      </c>
      <c r="E4" s="17" t="s">
        <v>58</v>
      </c>
      <c r="F4" s="18"/>
      <c r="G4" s="19"/>
    </row>
    <row r="5" ht="21.75" customHeight="1" spans="1:7">
      <c r="A5" s="52"/>
      <c r="B5" s="52"/>
      <c r="C5" s="52"/>
      <c r="D5" s="53"/>
      <c r="E5" s="54" t="str">
        <f>"2026"&amp;"年"</f>
        <v>2026年</v>
      </c>
      <c r="F5" s="51" t="str">
        <f>("2026"+1)&amp;"年"</f>
        <v>2027年</v>
      </c>
      <c r="G5" s="51" t="str">
        <f>("2026"+2)&amp;"年"</f>
        <v>2028年</v>
      </c>
    </row>
    <row r="6" ht="40.5" customHeight="1" spans="1:7">
      <c r="A6" s="55"/>
      <c r="B6" s="55"/>
      <c r="C6" s="55"/>
      <c r="D6" s="56"/>
      <c r="E6" s="57"/>
      <c r="F6" s="56" t="s">
        <v>57</v>
      </c>
      <c r="G6" s="56"/>
    </row>
    <row r="7" ht="15" customHeight="1" spans="1:7">
      <c r="A7" s="58">
        <v>1</v>
      </c>
      <c r="B7" s="58">
        <v>2</v>
      </c>
      <c r="C7" s="58">
        <v>3</v>
      </c>
      <c r="D7" s="58">
        <v>4</v>
      </c>
      <c r="E7" s="58">
        <v>5</v>
      </c>
      <c r="F7" s="58">
        <v>6</v>
      </c>
      <c r="G7" s="58">
        <v>7</v>
      </c>
    </row>
    <row r="8" ht="17.25" customHeight="1" spans="1:7">
      <c r="A8" s="41" t="s">
        <v>70</v>
      </c>
      <c r="B8" s="59"/>
      <c r="C8" s="59"/>
      <c r="D8" s="41"/>
      <c r="E8" s="60">
        <v>25285.6</v>
      </c>
      <c r="F8" s="60"/>
      <c r="G8" s="60"/>
    </row>
    <row r="9" ht="18.75" customHeight="1" spans="1:7">
      <c r="A9" s="41"/>
      <c r="B9" s="41" t="s">
        <v>429</v>
      </c>
      <c r="C9" s="41" t="s">
        <v>256</v>
      </c>
      <c r="D9" s="41" t="s">
        <v>430</v>
      </c>
      <c r="E9" s="60">
        <v>9285.6</v>
      </c>
      <c r="F9" s="60"/>
      <c r="G9" s="60"/>
    </row>
    <row r="10" ht="18.75" customHeight="1" spans="1:7">
      <c r="A10" s="61"/>
      <c r="B10" s="41" t="s">
        <v>431</v>
      </c>
      <c r="C10" s="41" t="s">
        <v>279</v>
      </c>
      <c r="D10" s="41" t="s">
        <v>430</v>
      </c>
      <c r="E10" s="60">
        <v>16000</v>
      </c>
      <c r="F10" s="60"/>
      <c r="G10" s="60"/>
    </row>
    <row r="11" ht="18.75" customHeight="1" spans="1:7">
      <c r="A11" s="62" t="s">
        <v>55</v>
      </c>
      <c r="B11" s="63" t="s">
        <v>432</v>
      </c>
      <c r="C11" s="63"/>
      <c r="D11" s="64"/>
      <c r="E11" s="60">
        <v>25285.6</v>
      </c>
      <c r="F11" s="60"/>
      <c r="G11" s="60"/>
    </row>
  </sheetData>
  <mergeCells count="11">
    <mergeCell ref="A2:G2"/>
    <mergeCell ref="A3:D3"/>
    <mergeCell ref="E4:G4"/>
    <mergeCell ref="A11:D11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19"/>
  <sheetViews>
    <sheetView showZeros="0" tabSelected="1" topLeftCell="A11" workbookViewId="0">
      <selection activeCell="E24" sqref="E24"/>
    </sheetView>
  </sheetViews>
  <sheetFormatPr defaultColWidth="8.575" defaultRowHeight="14.25" customHeight="1"/>
  <cols>
    <col min="1" max="1" width="18.1416666666667" customWidth="1"/>
    <col min="2" max="2" width="23.425" customWidth="1"/>
    <col min="3" max="3" width="21.85" customWidth="1"/>
    <col min="4" max="4" width="15.575" customWidth="1"/>
    <col min="5" max="5" width="31.575" customWidth="1"/>
    <col min="6" max="6" width="15.425" customWidth="1"/>
    <col min="7" max="7" width="16.425" customWidth="1"/>
    <col min="8" max="8" width="29.575" customWidth="1"/>
    <col min="9" max="9" width="30.575" customWidth="1"/>
    <col min="10" max="10" width="23.85" customWidth="1"/>
  </cols>
  <sheetData>
    <row r="1" customHeight="1" spans="1:10">
      <c r="A1" s="1"/>
      <c r="B1" s="1"/>
      <c r="C1" s="1"/>
      <c r="D1" s="1"/>
      <c r="E1" s="1"/>
      <c r="F1" s="1"/>
      <c r="G1" s="1"/>
      <c r="H1" s="1"/>
      <c r="I1" s="1"/>
      <c r="J1" s="2" t="s">
        <v>433</v>
      </c>
    </row>
    <row r="2" ht="41.25" customHeight="1" spans="1:10">
      <c r="A2" s="1" t="str">
        <f>"2026"&amp;"年部门整体支出绩效目标表"</f>
        <v>2026年部门整体支出绩效目标表</v>
      </c>
      <c r="B2" s="3"/>
      <c r="C2" s="3"/>
      <c r="D2" s="3"/>
      <c r="E2" s="3"/>
      <c r="F2" s="3"/>
      <c r="G2" s="3"/>
      <c r="H2" s="3"/>
      <c r="I2" s="3"/>
      <c r="J2" s="3"/>
    </row>
    <row r="3" ht="17.25" customHeight="1" spans="1:10">
      <c r="A3" s="4" t="str">
        <f>"单位名称："&amp;"昆明市晋宁区教育科学研究与教师专业发展中心"</f>
        <v>单位名称：昆明市晋宁区教育科学研究与教师专业发展中心</v>
      </c>
      <c r="B3" s="4"/>
      <c r="C3" s="5"/>
      <c r="D3" s="6"/>
      <c r="E3" s="6"/>
      <c r="F3" s="6"/>
      <c r="G3" s="6"/>
      <c r="H3" s="6"/>
      <c r="I3" s="6"/>
      <c r="J3" s="226" t="s">
        <v>1</v>
      </c>
    </row>
    <row r="4" ht="30" customHeight="1" spans="1:10">
      <c r="A4" s="7" t="s">
        <v>434</v>
      </c>
      <c r="B4" s="8"/>
      <c r="C4" s="9"/>
      <c r="D4" s="9"/>
      <c r="E4" s="10"/>
      <c r="F4" s="11" t="s">
        <v>434</v>
      </c>
      <c r="G4" s="10"/>
      <c r="H4" s="12"/>
      <c r="I4" s="9"/>
      <c r="J4" s="10"/>
    </row>
    <row r="5" ht="32.25" customHeight="1" spans="1:10">
      <c r="A5" s="13" t="s">
        <v>435</v>
      </c>
      <c r="B5" s="14"/>
      <c r="C5" s="14"/>
      <c r="D5" s="14"/>
      <c r="E5" s="14"/>
      <c r="F5" s="14"/>
      <c r="G5" s="14"/>
      <c r="H5" s="14"/>
      <c r="I5" s="15"/>
      <c r="J5" s="16"/>
    </row>
    <row r="6" ht="32.25" customHeight="1" spans="1:10">
      <c r="A6" s="17" t="s">
        <v>436</v>
      </c>
      <c r="B6" s="18"/>
      <c r="C6" s="18"/>
      <c r="D6" s="18"/>
      <c r="E6" s="18"/>
      <c r="F6" s="18"/>
      <c r="G6" s="18"/>
      <c r="H6" s="18"/>
      <c r="I6" s="19"/>
      <c r="J6" s="20" t="s">
        <v>437</v>
      </c>
    </row>
    <row r="7" ht="99.75" customHeight="1" spans="1:10">
      <c r="A7" s="21" t="s">
        <v>438</v>
      </c>
      <c r="B7" s="22" t="s">
        <v>439</v>
      </c>
      <c r="C7" s="23"/>
      <c r="D7" s="23"/>
      <c r="E7" s="23"/>
      <c r="F7" s="23"/>
      <c r="G7" s="23"/>
      <c r="H7" s="23"/>
      <c r="I7" s="23"/>
      <c r="J7" s="24" t="s">
        <v>440</v>
      </c>
    </row>
    <row r="8" ht="99.75" customHeight="1" spans="1:10">
      <c r="A8" s="21"/>
      <c r="B8" s="22" t="str">
        <f>"总体绩效目标（"&amp;"2026"&amp;"-"&amp;("2026"+2)&amp;"年期间）"</f>
        <v>总体绩效目标（2026-2028年期间）</v>
      </c>
      <c r="C8" s="23"/>
      <c r="D8" s="23"/>
      <c r="E8" s="23"/>
      <c r="F8" s="23"/>
      <c r="G8" s="23"/>
      <c r="H8" s="23"/>
      <c r="I8" s="23"/>
      <c r="J8" s="24" t="s">
        <v>441</v>
      </c>
    </row>
    <row r="9" ht="75" customHeight="1" spans="1:10">
      <c r="A9" s="22" t="s">
        <v>442</v>
      </c>
      <c r="B9" s="25" t="str">
        <f>"预算年度（"&amp;"2026"&amp;"年）绩效目标"</f>
        <v>预算年度（2026年）绩效目标</v>
      </c>
      <c r="C9" s="26"/>
      <c r="D9" s="26"/>
      <c r="E9" s="26"/>
      <c r="F9" s="26"/>
      <c r="G9" s="26"/>
      <c r="H9" s="26"/>
      <c r="I9" s="26"/>
      <c r="J9" s="27" t="s">
        <v>443</v>
      </c>
    </row>
    <row r="10" ht="32.25" customHeight="1" spans="1:10">
      <c r="A10" s="28" t="s">
        <v>444</v>
      </c>
      <c r="B10" s="28"/>
      <c r="C10" s="28"/>
      <c r="D10" s="28"/>
      <c r="E10" s="28"/>
      <c r="F10" s="28"/>
      <c r="G10" s="28"/>
      <c r="H10" s="28"/>
      <c r="I10" s="28"/>
      <c r="J10" s="28"/>
    </row>
    <row r="11" ht="32.25" customHeight="1" spans="1:10">
      <c r="A11" s="22" t="s">
        <v>445</v>
      </c>
      <c r="B11" s="22"/>
      <c r="C11" s="21" t="s">
        <v>446</v>
      </c>
      <c r="D11" s="21"/>
      <c r="E11" s="21" t="s">
        <v>447</v>
      </c>
      <c r="F11" s="21"/>
      <c r="G11" s="21"/>
      <c r="H11" s="21" t="s">
        <v>448</v>
      </c>
      <c r="I11" s="21"/>
      <c r="J11" s="21"/>
    </row>
    <row r="12" ht="32.25" customHeight="1" spans="1:10">
      <c r="A12" s="22"/>
      <c r="B12" s="22"/>
      <c r="C12" s="21"/>
      <c r="D12" s="21"/>
      <c r="E12" s="22" t="s">
        <v>449</v>
      </c>
      <c r="F12" s="22" t="s">
        <v>450</v>
      </c>
      <c r="G12" s="22" t="s">
        <v>451</v>
      </c>
      <c r="H12" s="22" t="s">
        <v>449</v>
      </c>
      <c r="I12" s="22" t="s">
        <v>450</v>
      </c>
      <c r="J12" s="22" t="s">
        <v>451</v>
      </c>
    </row>
    <row r="13" ht="24" customHeight="1" spans="1:10">
      <c r="A13" s="29" t="s">
        <v>55</v>
      </c>
      <c r="B13" s="30"/>
      <c r="C13" s="30"/>
      <c r="D13" s="30"/>
      <c r="E13" s="31"/>
      <c r="F13" s="31"/>
      <c r="G13" s="31"/>
      <c r="H13" s="32"/>
      <c r="I13" s="32"/>
      <c r="J13" s="32"/>
    </row>
    <row r="14" ht="34.5" customHeight="1" spans="1:10">
      <c r="A14" s="23"/>
      <c r="B14" s="33"/>
      <c r="C14" s="23"/>
      <c r="D14" s="33"/>
      <c r="E14" s="32"/>
      <c r="F14" s="32"/>
      <c r="G14" s="32"/>
      <c r="H14" s="32"/>
      <c r="I14" s="32"/>
      <c r="J14" s="32"/>
    </row>
    <row r="15" ht="32.25" customHeight="1" spans="1:10">
      <c r="A15" s="28" t="s">
        <v>452</v>
      </c>
      <c r="B15" s="28"/>
      <c r="C15" s="28"/>
      <c r="D15" s="28"/>
      <c r="E15" s="28"/>
      <c r="F15" s="28"/>
      <c r="G15" s="28"/>
      <c r="H15" s="28"/>
      <c r="I15" s="28"/>
      <c r="J15" s="28"/>
    </row>
    <row r="16" ht="32.25" customHeight="1" spans="1:10">
      <c r="A16" s="34" t="s">
        <v>453</v>
      </c>
      <c r="B16" s="34"/>
      <c r="C16" s="34"/>
      <c r="D16" s="34"/>
      <c r="E16" s="34"/>
      <c r="F16" s="34"/>
      <c r="G16" s="34"/>
      <c r="H16" s="35" t="s">
        <v>454</v>
      </c>
      <c r="I16" s="36" t="s">
        <v>291</v>
      </c>
      <c r="J16" s="35" t="s">
        <v>455</v>
      </c>
    </row>
    <row r="17" ht="36" customHeight="1" spans="1:10">
      <c r="A17" s="37" t="s">
        <v>284</v>
      </c>
      <c r="B17" s="37" t="s">
        <v>456</v>
      </c>
      <c r="C17" s="38" t="s">
        <v>286</v>
      </c>
      <c r="D17" s="38" t="s">
        <v>287</v>
      </c>
      <c r="E17" s="38" t="s">
        <v>288</v>
      </c>
      <c r="F17" s="38" t="s">
        <v>289</v>
      </c>
      <c r="G17" s="38" t="s">
        <v>290</v>
      </c>
      <c r="H17" s="39"/>
      <c r="I17" s="39"/>
      <c r="J17" s="39"/>
    </row>
    <row r="18" ht="32.25" customHeight="1" spans="1:10">
      <c r="A18" s="40"/>
      <c r="B18" s="40"/>
      <c r="C18" s="41"/>
      <c r="D18" s="40"/>
      <c r="E18" s="40"/>
      <c r="F18" s="40"/>
      <c r="G18" s="40"/>
      <c r="H18" s="42"/>
      <c r="I18" s="26"/>
      <c r="J18" s="42"/>
    </row>
    <row r="19" customHeight="1" spans="1:10">
      <c r="A19" t="s">
        <v>457</v>
      </c>
    </row>
  </sheetData>
  <mergeCells count="22">
    <mergeCell ref="A2:J2"/>
    <mergeCell ref="A3:C3"/>
    <mergeCell ref="B4:J4"/>
    <mergeCell ref="A5:J5"/>
    <mergeCell ref="A6:I6"/>
    <mergeCell ref="C7:I7"/>
    <mergeCell ref="C8:I8"/>
    <mergeCell ref="C9:I9"/>
    <mergeCell ref="A10:J10"/>
    <mergeCell ref="E11:G11"/>
    <mergeCell ref="H11:J11"/>
    <mergeCell ref="A13:D13"/>
    <mergeCell ref="A14:B14"/>
    <mergeCell ref="C14:D14"/>
    <mergeCell ref="A15:J15"/>
    <mergeCell ref="A16:G16"/>
    <mergeCell ref="A7:A8"/>
    <mergeCell ref="H16:H17"/>
    <mergeCell ref="I16:I17"/>
    <mergeCell ref="J16:J17"/>
    <mergeCell ref="A11:B12"/>
    <mergeCell ref="C11:D12"/>
  </mergeCells>
  <pageMargins left="0.84" right="0.84" top="0.9" bottom="0.9" header="0.36" footer="0.36"/>
  <pageSetup paperSize="9" scale="57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9"/>
  <sheetViews>
    <sheetView showGridLines="0" showZeros="0" workbookViewId="0">
      <selection activeCell="A1" sqref="A1:S1"/>
    </sheetView>
  </sheetViews>
  <sheetFormatPr defaultColWidth="8.575" defaultRowHeight="12.75" customHeight="1"/>
  <cols>
    <col min="1" max="1" width="15.8916666666667" customWidth="1"/>
    <col min="2" max="2" width="35" customWidth="1"/>
    <col min="3" max="19" width="22" customWidth="1"/>
  </cols>
  <sheetData>
    <row r="1" ht="17.25" customHeight="1" spans="1:19">
      <c r="A1" s="84" t="s">
        <v>52</v>
      </c>
    </row>
    <row r="2" ht="41.25" customHeight="1" spans="1:19">
      <c r="A2" s="78" t="str">
        <f>"2026"&amp;"年部门收入预算表"</f>
        <v>2026年部门收入预算表</v>
      </c>
    </row>
    <row r="3" ht="17.25" customHeight="1" spans="1:19">
      <c r="A3" s="81" t="str">
        <f>"单位名称："&amp;"昆明市晋宁区教育科学研究与教师专业发展中心"</f>
        <v>单位名称：昆明市晋宁区教育科学研究与教师专业发展中心</v>
      </c>
      <c r="S3" s="83" t="s">
        <v>1</v>
      </c>
    </row>
    <row r="4" ht="21.75" customHeight="1" spans="1:19">
      <c r="A4" s="212" t="s">
        <v>53</v>
      </c>
      <c r="B4" s="213" t="s">
        <v>54</v>
      </c>
      <c r="C4" s="213" t="s">
        <v>55</v>
      </c>
      <c r="D4" s="214" t="s">
        <v>56</v>
      </c>
      <c r="E4" s="214"/>
      <c r="F4" s="214"/>
      <c r="G4" s="214"/>
      <c r="H4" s="214"/>
      <c r="I4" s="162"/>
      <c r="J4" s="214"/>
      <c r="K4" s="214"/>
      <c r="L4" s="214"/>
      <c r="M4" s="214"/>
      <c r="N4" s="215"/>
      <c r="O4" s="214" t="s">
        <v>45</v>
      </c>
      <c r="P4" s="214"/>
      <c r="Q4" s="214"/>
      <c r="R4" s="214"/>
      <c r="S4" s="215"/>
    </row>
    <row r="5" ht="27" customHeight="1" spans="1:19">
      <c r="A5" s="216"/>
      <c r="B5" s="217"/>
      <c r="C5" s="217"/>
      <c r="D5" s="217" t="s">
        <v>57</v>
      </c>
      <c r="E5" s="217" t="s">
        <v>58</v>
      </c>
      <c r="F5" s="217" t="s">
        <v>59</v>
      </c>
      <c r="G5" s="217" t="s">
        <v>60</v>
      </c>
      <c r="H5" s="217" t="s">
        <v>61</v>
      </c>
      <c r="I5" s="218" t="s">
        <v>62</v>
      </c>
      <c r="J5" s="219"/>
      <c r="K5" s="219"/>
      <c r="L5" s="219"/>
      <c r="M5" s="219"/>
      <c r="N5" s="220"/>
      <c r="O5" s="217" t="s">
        <v>57</v>
      </c>
      <c r="P5" s="217" t="s">
        <v>58</v>
      </c>
      <c r="Q5" s="217" t="s">
        <v>59</v>
      </c>
      <c r="R5" s="217" t="s">
        <v>60</v>
      </c>
      <c r="S5" s="217" t="s">
        <v>63</v>
      </c>
    </row>
    <row r="6" ht="30" customHeight="1" spans="1:19">
      <c r="A6" s="221"/>
      <c r="B6" s="140"/>
      <c r="C6" s="146"/>
      <c r="D6" s="146"/>
      <c r="E6" s="146"/>
      <c r="F6" s="146"/>
      <c r="G6" s="146"/>
      <c r="H6" s="146"/>
      <c r="I6" s="102" t="s">
        <v>57</v>
      </c>
      <c r="J6" s="220" t="s">
        <v>64</v>
      </c>
      <c r="K6" s="220" t="s">
        <v>65</v>
      </c>
      <c r="L6" s="220" t="s">
        <v>66</v>
      </c>
      <c r="M6" s="220" t="s">
        <v>67</v>
      </c>
      <c r="N6" s="220" t="s">
        <v>68</v>
      </c>
      <c r="O6" s="222"/>
      <c r="P6" s="222"/>
      <c r="Q6" s="222"/>
      <c r="R6" s="222"/>
      <c r="S6" s="146"/>
    </row>
    <row r="7" ht="15" customHeight="1" spans="1:19">
      <c r="A7" s="223">
        <v>1</v>
      </c>
      <c r="B7" s="223">
        <v>2</v>
      </c>
      <c r="C7" s="223">
        <v>3</v>
      </c>
      <c r="D7" s="223">
        <v>4</v>
      </c>
      <c r="E7" s="223">
        <v>5</v>
      </c>
      <c r="F7" s="223">
        <v>6</v>
      </c>
      <c r="G7" s="223">
        <v>7</v>
      </c>
      <c r="H7" s="223">
        <v>8</v>
      </c>
      <c r="I7" s="102">
        <v>9</v>
      </c>
      <c r="J7" s="223">
        <v>10</v>
      </c>
      <c r="K7" s="223">
        <v>11</v>
      </c>
      <c r="L7" s="223">
        <v>12</v>
      </c>
      <c r="M7" s="223">
        <v>13</v>
      </c>
      <c r="N7" s="223">
        <v>14</v>
      </c>
      <c r="O7" s="223">
        <v>15</v>
      </c>
      <c r="P7" s="223">
        <v>16</v>
      </c>
      <c r="Q7" s="223">
        <v>17</v>
      </c>
      <c r="R7" s="223">
        <v>18</v>
      </c>
      <c r="S7" s="223">
        <v>19</v>
      </c>
    </row>
    <row r="8" ht="18" customHeight="1" spans="1:19">
      <c r="A8" s="41" t="s">
        <v>69</v>
      </c>
      <c r="B8" s="41" t="s">
        <v>70</v>
      </c>
      <c r="C8" s="110">
        <v>21116542.66</v>
      </c>
      <c r="D8" s="110">
        <v>21116542.66</v>
      </c>
      <c r="E8" s="110">
        <v>20754332.04</v>
      </c>
      <c r="F8" s="110"/>
      <c r="G8" s="110"/>
      <c r="H8" s="110"/>
      <c r="I8" s="110">
        <v>362210.62</v>
      </c>
      <c r="J8" s="110"/>
      <c r="K8" s="110"/>
      <c r="L8" s="110">
        <v>16000</v>
      </c>
      <c r="M8" s="110"/>
      <c r="N8" s="110">
        <v>346210.62</v>
      </c>
      <c r="O8" s="110"/>
      <c r="P8" s="110"/>
      <c r="Q8" s="110"/>
      <c r="R8" s="110"/>
      <c r="S8" s="110"/>
    </row>
    <row r="9" ht="18" customHeight="1" spans="1:19">
      <c r="A9" s="87" t="s">
        <v>55</v>
      </c>
      <c r="B9" s="224"/>
      <c r="C9" s="110">
        <v>21116542.66</v>
      </c>
      <c r="D9" s="110">
        <v>21116542.66</v>
      </c>
      <c r="E9" s="110">
        <v>20754332.04</v>
      </c>
      <c r="F9" s="110"/>
      <c r="G9" s="110"/>
      <c r="H9" s="110"/>
      <c r="I9" s="110">
        <v>362210.62</v>
      </c>
      <c r="J9" s="110"/>
      <c r="K9" s="110"/>
      <c r="L9" s="110">
        <v>16000</v>
      </c>
      <c r="M9" s="110"/>
      <c r="N9" s="110">
        <v>346210.62</v>
      </c>
      <c r="O9" s="110"/>
      <c r="P9" s="110"/>
      <c r="Q9" s="110"/>
      <c r="R9" s="110"/>
      <c r="S9" s="110"/>
    </row>
  </sheetData>
  <mergeCells count="20">
    <mergeCell ref="A1:S1"/>
    <mergeCell ref="A2:S2"/>
    <mergeCell ref="A3:B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5"/>
  <sheetViews>
    <sheetView showGridLines="0" showZeros="0" workbookViewId="0">
      <selection activeCell="A1" sqref="A1:O1"/>
    </sheetView>
  </sheetViews>
  <sheetFormatPr defaultColWidth="8.575" defaultRowHeight="12.75" customHeight="1"/>
  <cols>
    <col min="1" max="1" width="14.2833333333333" customWidth="1"/>
    <col min="2" max="2" width="37.575" customWidth="1"/>
    <col min="3" max="8" width="24.575" customWidth="1"/>
    <col min="9" max="9" width="26.7083333333333" customWidth="1"/>
    <col min="10" max="11" width="24.425" customWidth="1"/>
    <col min="12" max="15" width="24.575" customWidth="1"/>
  </cols>
  <sheetData>
    <row r="1" ht="17.25" customHeight="1" spans="1:15">
      <c r="A1" s="83" t="s">
        <v>71</v>
      </c>
    </row>
    <row r="2" ht="41.25" customHeight="1" spans="1:15">
      <c r="A2" s="78" t="str">
        <f>"2026"&amp;"年部门支出预算表"</f>
        <v>2026年部门支出预算表</v>
      </c>
    </row>
    <row r="3" ht="17.25" customHeight="1" spans="1:15">
      <c r="A3" s="81" t="str">
        <f>"单位名称："&amp;"昆明市晋宁区教育科学研究与教师专业发展中心"</f>
        <v>单位名称：昆明市晋宁区教育科学研究与教师专业发展中心</v>
      </c>
      <c r="O3" s="83" t="s">
        <v>1</v>
      </c>
    </row>
    <row r="4" ht="27" customHeight="1" spans="1:15">
      <c r="A4" s="198" t="s">
        <v>72</v>
      </c>
      <c r="B4" s="198" t="s">
        <v>73</v>
      </c>
      <c r="C4" s="198" t="s">
        <v>55</v>
      </c>
      <c r="D4" s="199" t="s">
        <v>58</v>
      </c>
      <c r="E4" s="200"/>
      <c r="F4" s="201"/>
      <c r="G4" s="202" t="s">
        <v>59</v>
      </c>
      <c r="H4" s="202" t="s">
        <v>60</v>
      </c>
      <c r="I4" s="202" t="s">
        <v>74</v>
      </c>
      <c r="J4" s="199" t="s">
        <v>62</v>
      </c>
      <c r="K4" s="200"/>
      <c r="L4" s="200"/>
      <c r="M4" s="200"/>
      <c r="N4" s="203"/>
      <c r="O4" s="204"/>
    </row>
    <row r="5" ht="42" customHeight="1" spans="1:15">
      <c r="A5" s="205"/>
      <c r="B5" s="205"/>
      <c r="C5" s="206"/>
      <c r="D5" s="207" t="s">
        <v>57</v>
      </c>
      <c r="E5" s="207" t="s">
        <v>75</v>
      </c>
      <c r="F5" s="207" t="s">
        <v>76</v>
      </c>
      <c r="G5" s="206"/>
      <c r="H5" s="206"/>
      <c r="I5" s="208"/>
      <c r="J5" s="207" t="s">
        <v>57</v>
      </c>
      <c r="K5" s="192" t="s">
        <v>77</v>
      </c>
      <c r="L5" s="192" t="s">
        <v>78</v>
      </c>
      <c r="M5" s="192" t="s">
        <v>79</v>
      </c>
      <c r="N5" s="192" t="s">
        <v>80</v>
      </c>
      <c r="O5" s="192" t="s">
        <v>81</v>
      </c>
    </row>
    <row r="6" ht="18" customHeight="1" spans="1:15">
      <c r="A6" s="90" t="s">
        <v>82</v>
      </c>
      <c r="B6" s="90" t="s">
        <v>83</v>
      </c>
      <c r="C6" s="90" t="s">
        <v>84</v>
      </c>
      <c r="D6" s="91" t="s">
        <v>85</v>
      </c>
      <c r="E6" s="91" t="s">
        <v>86</v>
      </c>
      <c r="F6" s="91" t="s">
        <v>87</v>
      </c>
      <c r="G6" s="91" t="s">
        <v>88</v>
      </c>
      <c r="H6" s="91" t="s">
        <v>89</v>
      </c>
      <c r="I6" s="91" t="s">
        <v>90</v>
      </c>
      <c r="J6" s="91" t="s">
        <v>91</v>
      </c>
      <c r="K6" s="91" t="s">
        <v>92</v>
      </c>
      <c r="L6" s="91" t="s">
        <v>93</v>
      </c>
      <c r="M6" s="91" t="s">
        <v>94</v>
      </c>
      <c r="N6" s="90" t="s">
        <v>95</v>
      </c>
      <c r="O6" s="91" t="s">
        <v>96</v>
      </c>
    </row>
    <row r="7" ht="21" customHeight="1" spans="1:15">
      <c r="A7" s="92" t="s">
        <v>97</v>
      </c>
      <c r="B7" s="92" t="s">
        <v>98</v>
      </c>
      <c r="C7" s="110">
        <v>14867660.91</v>
      </c>
      <c r="D7" s="110">
        <v>14505450.29</v>
      </c>
      <c r="E7" s="110">
        <v>14489450.29</v>
      </c>
      <c r="F7" s="110">
        <v>16000</v>
      </c>
      <c r="G7" s="110"/>
      <c r="H7" s="110"/>
      <c r="I7" s="110"/>
      <c r="J7" s="110">
        <v>362210.62</v>
      </c>
      <c r="K7" s="110"/>
      <c r="L7" s="110"/>
      <c r="M7" s="110">
        <v>16000</v>
      </c>
      <c r="N7" s="110"/>
      <c r="O7" s="110">
        <v>346210.62</v>
      </c>
    </row>
    <row r="8" ht="21" customHeight="1" spans="1:15">
      <c r="A8" s="209" t="s">
        <v>99</v>
      </c>
      <c r="B8" s="209" t="s">
        <v>100</v>
      </c>
      <c r="C8" s="110">
        <v>14867660.91</v>
      </c>
      <c r="D8" s="110">
        <v>14505450.29</v>
      </c>
      <c r="E8" s="110">
        <v>14489450.29</v>
      </c>
      <c r="F8" s="110">
        <v>16000</v>
      </c>
      <c r="G8" s="110"/>
      <c r="H8" s="110"/>
      <c r="I8" s="110"/>
      <c r="J8" s="110">
        <v>362210.62</v>
      </c>
      <c r="K8" s="110"/>
      <c r="L8" s="110"/>
      <c r="M8" s="110">
        <v>16000</v>
      </c>
      <c r="N8" s="110"/>
      <c r="O8" s="110">
        <v>346210.62</v>
      </c>
    </row>
    <row r="9" ht="21" customHeight="1" spans="1:15">
      <c r="A9" s="210" t="s">
        <v>101</v>
      </c>
      <c r="B9" s="210" t="s">
        <v>102</v>
      </c>
      <c r="C9" s="110">
        <v>14867660.91</v>
      </c>
      <c r="D9" s="110">
        <v>14505450.29</v>
      </c>
      <c r="E9" s="110">
        <v>14489450.29</v>
      </c>
      <c r="F9" s="110">
        <v>16000</v>
      </c>
      <c r="G9" s="110"/>
      <c r="H9" s="110"/>
      <c r="I9" s="110"/>
      <c r="J9" s="110">
        <v>362210.62</v>
      </c>
      <c r="K9" s="110"/>
      <c r="L9" s="110"/>
      <c r="M9" s="110">
        <v>16000</v>
      </c>
      <c r="N9" s="110"/>
      <c r="O9" s="110">
        <v>346210.62</v>
      </c>
    </row>
    <row r="10" ht="21" customHeight="1" spans="1:15">
      <c r="A10" s="92" t="s">
        <v>103</v>
      </c>
      <c r="B10" s="92" t="s">
        <v>104</v>
      </c>
      <c r="C10" s="110">
        <v>2729056.96</v>
      </c>
      <c r="D10" s="110">
        <v>2729056.96</v>
      </c>
      <c r="E10" s="110">
        <v>2719771.36</v>
      </c>
      <c r="F10" s="110">
        <v>9285.6</v>
      </c>
      <c r="G10" s="110"/>
      <c r="H10" s="110"/>
      <c r="I10" s="110"/>
      <c r="J10" s="110"/>
      <c r="K10" s="110"/>
      <c r="L10" s="110"/>
      <c r="M10" s="110"/>
      <c r="N10" s="110"/>
      <c r="O10" s="110"/>
    </row>
    <row r="11" ht="21" customHeight="1" spans="1:15">
      <c r="A11" s="209" t="s">
        <v>105</v>
      </c>
      <c r="B11" s="209" t="s">
        <v>106</v>
      </c>
      <c r="C11" s="110">
        <v>2719771.36</v>
      </c>
      <c r="D11" s="110">
        <v>2719771.36</v>
      </c>
      <c r="E11" s="110">
        <v>2719771.36</v>
      </c>
      <c r="F11" s="110"/>
      <c r="G11" s="110"/>
      <c r="H11" s="110"/>
      <c r="I11" s="110"/>
      <c r="J11" s="110"/>
      <c r="K11" s="110"/>
      <c r="L11" s="110"/>
      <c r="M11" s="110"/>
      <c r="N11" s="110"/>
      <c r="O11" s="110"/>
    </row>
    <row r="12" ht="21" customHeight="1" spans="1:15">
      <c r="A12" s="210" t="s">
        <v>107</v>
      </c>
      <c r="B12" s="210" t="s">
        <v>108</v>
      </c>
      <c r="C12" s="110">
        <v>576660</v>
      </c>
      <c r="D12" s="110">
        <v>576660</v>
      </c>
      <c r="E12" s="110">
        <v>576660</v>
      </c>
      <c r="F12" s="110"/>
      <c r="G12" s="110"/>
      <c r="H12" s="110"/>
      <c r="I12" s="110"/>
      <c r="J12" s="110"/>
      <c r="K12" s="110"/>
      <c r="L12" s="110"/>
      <c r="M12" s="110"/>
      <c r="N12" s="110"/>
      <c r="O12" s="110"/>
    </row>
    <row r="13" ht="21" customHeight="1" spans="1:15">
      <c r="A13" s="210" t="s">
        <v>109</v>
      </c>
      <c r="B13" s="210" t="s">
        <v>110</v>
      </c>
      <c r="C13" s="110">
        <v>2046111.36</v>
      </c>
      <c r="D13" s="110">
        <v>2046111.36</v>
      </c>
      <c r="E13" s="110">
        <v>2046111.36</v>
      </c>
      <c r="F13" s="110"/>
      <c r="G13" s="110"/>
      <c r="H13" s="110"/>
      <c r="I13" s="110"/>
      <c r="J13" s="110"/>
      <c r="K13" s="110"/>
      <c r="L13" s="110"/>
      <c r="M13" s="110"/>
      <c r="N13" s="110"/>
      <c r="O13" s="110"/>
    </row>
    <row r="14" ht="21" customHeight="1" spans="1:15">
      <c r="A14" s="210" t="s">
        <v>111</v>
      </c>
      <c r="B14" s="210" t="s">
        <v>112</v>
      </c>
      <c r="C14" s="110">
        <v>97000</v>
      </c>
      <c r="D14" s="110">
        <v>97000</v>
      </c>
      <c r="E14" s="110">
        <v>97000</v>
      </c>
      <c r="F14" s="110"/>
      <c r="G14" s="110"/>
      <c r="H14" s="110"/>
      <c r="I14" s="110"/>
      <c r="J14" s="110"/>
      <c r="K14" s="110"/>
      <c r="L14" s="110"/>
      <c r="M14" s="110"/>
      <c r="N14" s="110"/>
      <c r="O14" s="110"/>
    </row>
    <row r="15" ht="21" customHeight="1" spans="1:15">
      <c r="A15" s="209" t="s">
        <v>113</v>
      </c>
      <c r="B15" s="209" t="s">
        <v>114</v>
      </c>
      <c r="C15" s="110">
        <v>9285.6</v>
      </c>
      <c r="D15" s="110">
        <v>9285.6</v>
      </c>
      <c r="E15" s="110"/>
      <c r="F15" s="110">
        <v>9285.6</v>
      </c>
      <c r="G15" s="110"/>
      <c r="H15" s="110"/>
      <c r="I15" s="110"/>
      <c r="J15" s="110"/>
      <c r="K15" s="110"/>
      <c r="L15" s="110"/>
      <c r="M15" s="110"/>
      <c r="N15" s="110"/>
      <c r="O15" s="110"/>
    </row>
    <row r="16" ht="21" customHeight="1" spans="1:15">
      <c r="A16" s="210" t="s">
        <v>115</v>
      </c>
      <c r="B16" s="210" t="s">
        <v>116</v>
      </c>
      <c r="C16" s="110">
        <v>9285.6</v>
      </c>
      <c r="D16" s="110">
        <v>9285.6</v>
      </c>
      <c r="E16" s="110"/>
      <c r="F16" s="110">
        <v>9285.6</v>
      </c>
      <c r="G16" s="110"/>
      <c r="H16" s="110"/>
      <c r="I16" s="110"/>
      <c r="J16" s="110"/>
      <c r="K16" s="110"/>
      <c r="L16" s="110"/>
      <c r="M16" s="110"/>
      <c r="N16" s="110"/>
      <c r="O16" s="110"/>
    </row>
    <row r="17" ht="21" customHeight="1" spans="1:15">
      <c r="A17" s="92" t="s">
        <v>117</v>
      </c>
      <c r="B17" s="92" t="s">
        <v>118</v>
      </c>
      <c r="C17" s="110">
        <v>1658793.27</v>
      </c>
      <c r="D17" s="110">
        <v>1658793.27</v>
      </c>
      <c r="E17" s="110">
        <v>1658793.27</v>
      </c>
      <c r="F17" s="110"/>
      <c r="G17" s="110"/>
      <c r="H17" s="110"/>
      <c r="I17" s="110"/>
      <c r="J17" s="110"/>
      <c r="K17" s="110"/>
      <c r="L17" s="110"/>
      <c r="M17" s="110"/>
      <c r="N17" s="110"/>
      <c r="O17" s="110"/>
    </row>
    <row r="18" ht="21" customHeight="1" spans="1:15">
      <c r="A18" s="209" t="s">
        <v>119</v>
      </c>
      <c r="B18" s="209" t="s">
        <v>120</v>
      </c>
      <c r="C18" s="110">
        <v>1658793.27</v>
      </c>
      <c r="D18" s="110">
        <v>1658793.27</v>
      </c>
      <c r="E18" s="110">
        <v>1658793.27</v>
      </c>
      <c r="F18" s="110"/>
      <c r="G18" s="110"/>
      <c r="H18" s="110"/>
      <c r="I18" s="110"/>
      <c r="J18" s="110"/>
      <c r="K18" s="110"/>
      <c r="L18" s="110"/>
      <c r="M18" s="110"/>
      <c r="N18" s="110"/>
      <c r="O18" s="110"/>
    </row>
    <row r="19" ht="21" customHeight="1" spans="1:15">
      <c r="A19" s="210" t="s">
        <v>121</v>
      </c>
      <c r="B19" s="210" t="s">
        <v>122</v>
      </c>
      <c r="C19" s="110">
        <v>872238.68</v>
      </c>
      <c r="D19" s="110">
        <v>872238.68</v>
      </c>
      <c r="E19" s="110">
        <v>872238.68</v>
      </c>
      <c r="F19" s="110"/>
      <c r="G19" s="110"/>
      <c r="H19" s="110"/>
      <c r="I19" s="110"/>
      <c r="J19" s="110"/>
      <c r="K19" s="110"/>
      <c r="L19" s="110"/>
      <c r="M19" s="110"/>
      <c r="N19" s="110"/>
      <c r="O19" s="110"/>
    </row>
    <row r="20" ht="21" customHeight="1" spans="1:15">
      <c r="A20" s="210" t="s">
        <v>123</v>
      </c>
      <c r="B20" s="210" t="s">
        <v>124</v>
      </c>
      <c r="C20" s="110">
        <v>684049.8</v>
      </c>
      <c r="D20" s="110">
        <v>684049.8</v>
      </c>
      <c r="E20" s="110">
        <v>684049.8</v>
      </c>
      <c r="F20" s="110"/>
      <c r="G20" s="110"/>
      <c r="H20" s="110"/>
      <c r="I20" s="110"/>
      <c r="J20" s="110"/>
      <c r="K20" s="110"/>
      <c r="L20" s="110"/>
      <c r="M20" s="110"/>
      <c r="N20" s="110"/>
      <c r="O20" s="110"/>
    </row>
    <row r="21" ht="21" customHeight="1" spans="1:15">
      <c r="A21" s="210" t="s">
        <v>125</v>
      </c>
      <c r="B21" s="210" t="s">
        <v>126</v>
      </c>
      <c r="C21" s="110">
        <v>102504.79</v>
      </c>
      <c r="D21" s="110">
        <v>102504.79</v>
      </c>
      <c r="E21" s="110">
        <v>102504.79</v>
      </c>
      <c r="F21" s="110"/>
      <c r="G21" s="110"/>
      <c r="H21" s="110"/>
      <c r="I21" s="110"/>
      <c r="J21" s="110"/>
      <c r="K21" s="110"/>
      <c r="L21" s="110"/>
      <c r="M21" s="110"/>
      <c r="N21" s="110"/>
      <c r="O21" s="110"/>
    </row>
    <row r="22" ht="21" customHeight="1" spans="1:15">
      <c r="A22" s="92" t="s">
        <v>127</v>
      </c>
      <c r="B22" s="92" t="s">
        <v>128</v>
      </c>
      <c r="C22" s="110">
        <v>1861031.52</v>
      </c>
      <c r="D22" s="110">
        <v>1861031.52</v>
      </c>
      <c r="E22" s="110">
        <v>1861031.52</v>
      </c>
      <c r="F22" s="110"/>
      <c r="G22" s="110"/>
      <c r="H22" s="110"/>
      <c r="I22" s="110"/>
      <c r="J22" s="110"/>
      <c r="K22" s="110"/>
      <c r="L22" s="110"/>
      <c r="M22" s="110"/>
      <c r="N22" s="110"/>
      <c r="O22" s="110"/>
    </row>
    <row r="23" ht="21" customHeight="1" spans="1:15">
      <c r="A23" s="209" t="s">
        <v>129</v>
      </c>
      <c r="B23" s="209" t="s">
        <v>130</v>
      </c>
      <c r="C23" s="110">
        <v>1861031.52</v>
      </c>
      <c r="D23" s="110">
        <v>1861031.52</v>
      </c>
      <c r="E23" s="110">
        <v>1861031.52</v>
      </c>
      <c r="F23" s="110"/>
      <c r="G23" s="110"/>
      <c r="H23" s="110"/>
      <c r="I23" s="110"/>
      <c r="J23" s="110"/>
      <c r="K23" s="110"/>
      <c r="L23" s="110"/>
      <c r="M23" s="110"/>
      <c r="N23" s="110"/>
      <c r="O23" s="110"/>
    </row>
    <row r="24" ht="21" customHeight="1" spans="1:15">
      <c r="A24" s="210" t="s">
        <v>131</v>
      </c>
      <c r="B24" s="210" t="s">
        <v>132</v>
      </c>
      <c r="C24" s="110">
        <v>1861031.52</v>
      </c>
      <c r="D24" s="110">
        <v>1861031.52</v>
      </c>
      <c r="E24" s="110">
        <v>1861031.52</v>
      </c>
      <c r="F24" s="110"/>
      <c r="G24" s="110"/>
      <c r="H24" s="110"/>
      <c r="I24" s="110"/>
      <c r="J24" s="110"/>
      <c r="K24" s="110"/>
      <c r="L24" s="110"/>
      <c r="M24" s="110"/>
      <c r="N24" s="110"/>
      <c r="O24" s="110"/>
    </row>
    <row r="25" ht="21" customHeight="1" spans="1:15">
      <c r="A25" s="211" t="s">
        <v>55</v>
      </c>
      <c r="B25" s="73"/>
      <c r="C25" s="110">
        <v>21116542.66</v>
      </c>
      <c r="D25" s="110">
        <v>20754332.04</v>
      </c>
      <c r="E25" s="110">
        <v>20729046.44</v>
      </c>
      <c r="F25" s="110">
        <v>25285.6</v>
      </c>
      <c r="G25" s="110"/>
      <c r="H25" s="110"/>
      <c r="I25" s="110"/>
      <c r="J25" s="110">
        <v>362210.62</v>
      </c>
      <c r="K25" s="110"/>
      <c r="L25" s="110"/>
      <c r="M25" s="110">
        <v>16000</v>
      </c>
      <c r="N25" s="110"/>
      <c r="O25" s="110">
        <v>346210.62</v>
      </c>
    </row>
  </sheetData>
  <mergeCells count="12">
    <mergeCell ref="A1:O1"/>
    <mergeCell ref="A2:O2"/>
    <mergeCell ref="A3:B3"/>
    <mergeCell ref="D4:F4"/>
    <mergeCell ref="J4:O4"/>
    <mergeCell ref="A25:B25"/>
    <mergeCell ref="A4:A5"/>
    <mergeCell ref="B4:B5"/>
    <mergeCell ref="C4:C5"/>
    <mergeCell ref="G4:G5"/>
    <mergeCell ref="H4:H5"/>
    <mergeCell ref="I4:I5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4"/>
  <sheetViews>
    <sheetView showGridLines="0" showZeros="0" topLeftCell="A14" workbookViewId="0">
      <selection activeCell="A1" sqref="A1"/>
    </sheetView>
  </sheetViews>
  <sheetFormatPr defaultColWidth="8.575" defaultRowHeight="12.75" customHeight="1" outlineLevelCol="3"/>
  <cols>
    <col min="1" max="4" width="35.575" customWidth="1"/>
  </cols>
  <sheetData>
    <row r="1" ht="15" customHeight="1" spans="1:4">
      <c r="A1" s="79"/>
      <c r="B1" s="83"/>
      <c r="C1" s="83"/>
      <c r="D1" s="83" t="s">
        <v>133</v>
      </c>
    </row>
    <row r="2" ht="41.25" customHeight="1" spans="1:4">
      <c r="A2" s="78" t="str">
        <f>"2026"&amp;"年部门财政拨款收支预算总表"</f>
        <v>2026年部门财政拨款收支预算总表</v>
      </c>
    </row>
    <row r="3" ht="17.25" customHeight="1" spans="1:4">
      <c r="A3" s="81" t="str">
        <f>"单位名称："&amp;"昆明市晋宁区教育科学研究与教师专业发展中心"</f>
        <v>单位名称：昆明市晋宁区教育科学研究与教师专业发展中心</v>
      </c>
      <c r="B3" s="191"/>
      <c r="D3" s="83" t="s">
        <v>1</v>
      </c>
    </row>
    <row r="4" ht="17.25" customHeight="1" spans="1:4">
      <c r="A4" s="192" t="s">
        <v>2</v>
      </c>
      <c r="B4" s="193"/>
      <c r="C4" s="192" t="s">
        <v>3</v>
      </c>
      <c r="D4" s="193"/>
    </row>
    <row r="5" ht="18.75" customHeight="1" spans="1:4">
      <c r="A5" s="192" t="s">
        <v>4</v>
      </c>
      <c r="B5" s="192" t="s">
        <v>5</v>
      </c>
      <c r="C5" s="192" t="s">
        <v>6</v>
      </c>
      <c r="D5" s="192" t="s">
        <v>5</v>
      </c>
    </row>
    <row r="6" ht="16.5" customHeight="1" spans="1:4">
      <c r="A6" s="194" t="s">
        <v>134</v>
      </c>
      <c r="B6" s="110">
        <v>20754332.04</v>
      </c>
      <c r="C6" s="194" t="s">
        <v>135</v>
      </c>
      <c r="D6" s="110">
        <v>20754332.04</v>
      </c>
    </row>
    <row r="7" ht="16.5" customHeight="1" spans="1:4">
      <c r="A7" s="194" t="s">
        <v>136</v>
      </c>
      <c r="B7" s="110">
        <v>20754332.04</v>
      </c>
      <c r="C7" s="194" t="s">
        <v>137</v>
      </c>
      <c r="D7" s="110"/>
    </row>
    <row r="8" ht="16.5" customHeight="1" spans="1:4">
      <c r="A8" s="194" t="s">
        <v>138</v>
      </c>
      <c r="B8" s="110"/>
      <c r="C8" s="194" t="s">
        <v>139</v>
      </c>
      <c r="D8" s="110"/>
    </row>
    <row r="9" ht="16.5" customHeight="1" spans="1:4">
      <c r="A9" s="194" t="s">
        <v>140</v>
      </c>
      <c r="B9" s="110"/>
      <c r="C9" s="194" t="s">
        <v>141</v>
      </c>
      <c r="D9" s="110"/>
    </row>
    <row r="10" ht="16.5" customHeight="1" spans="1:4">
      <c r="A10" s="194" t="s">
        <v>142</v>
      </c>
      <c r="B10" s="110"/>
      <c r="C10" s="194" t="s">
        <v>143</v>
      </c>
      <c r="D10" s="110"/>
    </row>
    <row r="11" ht="16.5" customHeight="1" spans="1:4">
      <c r="A11" s="194" t="s">
        <v>136</v>
      </c>
      <c r="B11" s="110"/>
      <c r="C11" s="194" t="s">
        <v>144</v>
      </c>
      <c r="D11" s="110">
        <v>14505450.29</v>
      </c>
    </row>
    <row r="12" ht="16.5" customHeight="1" spans="1:4">
      <c r="A12" s="30" t="s">
        <v>138</v>
      </c>
      <c r="B12" s="110"/>
      <c r="C12" s="101" t="s">
        <v>145</v>
      </c>
      <c r="D12" s="110"/>
    </row>
    <row r="13" ht="16.5" customHeight="1" spans="1:4">
      <c r="A13" s="30" t="s">
        <v>140</v>
      </c>
      <c r="B13" s="110"/>
      <c r="C13" s="101" t="s">
        <v>146</v>
      </c>
      <c r="D13" s="110"/>
    </row>
    <row r="14" ht="16.5" customHeight="1" spans="1:4">
      <c r="A14" s="195"/>
      <c r="B14" s="110"/>
      <c r="C14" s="101" t="s">
        <v>147</v>
      </c>
      <c r="D14" s="110">
        <v>2729056.96</v>
      </c>
    </row>
    <row r="15" ht="16.5" customHeight="1" spans="1:4">
      <c r="A15" s="195"/>
      <c r="B15" s="110"/>
      <c r="C15" s="101" t="s">
        <v>148</v>
      </c>
      <c r="D15" s="110">
        <v>1658793.27</v>
      </c>
    </row>
    <row r="16" ht="16.5" customHeight="1" spans="1:4">
      <c r="A16" s="195"/>
      <c r="B16" s="110"/>
      <c r="C16" s="101" t="s">
        <v>149</v>
      </c>
      <c r="D16" s="110"/>
    </row>
    <row r="17" ht="16.5" customHeight="1" spans="1:4">
      <c r="A17" s="195"/>
      <c r="B17" s="110"/>
      <c r="C17" s="101" t="s">
        <v>150</v>
      </c>
      <c r="D17" s="110"/>
    </row>
    <row r="18" ht="16.5" customHeight="1" spans="1:4">
      <c r="A18" s="195"/>
      <c r="B18" s="110"/>
      <c r="C18" s="101" t="s">
        <v>151</v>
      </c>
      <c r="D18" s="110"/>
    </row>
    <row r="19" ht="16.5" customHeight="1" spans="1:4">
      <c r="A19" s="195"/>
      <c r="B19" s="110"/>
      <c r="C19" s="101" t="s">
        <v>152</v>
      </c>
      <c r="D19" s="110"/>
    </row>
    <row r="20" ht="16.5" customHeight="1" spans="1:4">
      <c r="A20" s="195"/>
      <c r="B20" s="110"/>
      <c r="C20" s="101" t="s">
        <v>153</v>
      </c>
      <c r="D20" s="110"/>
    </row>
    <row r="21" ht="16.5" customHeight="1" spans="1:4">
      <c r="A21" s="195"/>
      <c r="B21" s="110"/>
      <c r="C21" s="101" t="s">
        <v>154</v>
      </c>
      <c r="D21" s="110"/>
    </row>
    <row r="22" ht="16.5" customHeight="1" spans="1:4">
      <c r="A22" s="195"/>
      <c r="B22" s="110"/>
      <c r="C22" s="101" t="s">
        <v>155</v>
      </c>
      <c r="D22" s="110"/>
    </row>
    <row r="23" ht="16.5" customHeight="1" spans="1:4">
      <c r="A23" s="195"/>
      <c r="B23" s="110"/>
      <c r="C23" s="101" t="s">
        <v>156</v>
      </c>
      <c r="D23" s="110"/>
    </row>
    <row r="24" ht="16.5" customHeight="1" spans="1:4">
      <c r="A24" s="195"/>
      <c r="B24" s="110"/>
      <c r="C24" s="101" t="s">
        <v>157</v>
      </c>
      <c r="D24" s="110"/>
    </row>
    <row r="25" ht="16.5" customHeight="1" spans="1:4">
      <c r="A25" s="195"/>
      <c r="B25" s="110"/>
      <c r="C25" s="101" t="s">
        <v>158</v>
      </c>
      <c r="D25" s="110">
        <v>1861031.52</v>
      </c>
    </row>
    <row r="26" ht="16.5" customHeight="1" spans="1:4">
      <c r="A26" s="195"/>
      <c r="B26" s="110"/>
      <c r="C26" s="101" t="s">
        <v>159</v>
      </c>
      <c r="D26" s="110"/>
    </row>
    <row r="27" ht="16.5" customHeight="1" spans="1:4">
      <c r="A27" s="195"/>
      <c r="B27" s="110"/>
      <c r="C27" s="101" t="s">
        <v>160</v>
      </c>
      <c r="D27" s="110"/>
    </row>
    <row r="28" ht="16.5" customHeight="1" spans="1:4">
      <c r="A28" s="195"/>
      <c r="B28" s="110"/>
      <c r="C28" s="101" t="s">
        <v>161</v>
      </c>
      <c r="D28" s="110"/>
    </row>
    <row r="29" ht="16.5" customHeight="1" spans="1:4">
      <c r="A29" s="195"/>
      <c r="B29" s="110"/>
      <c r="C29" s="101" t="s">
        <v>162</v>
      </c>
      <c r="D29" s="110"/>
    </row>
    <row r="30" ht="16.5" customHeight="1" spans="1:4">
      <c r="A30" s="195"/>
      <c r="B30" s="110"/>
      <c r="C30" s="101" t="s">
        <v>163</v>
      </c>
      <c r="D30" s="110"/>
    </row>
    <row r="31" ht="16.5" customHeight="1" spans="1:4">
      <c r="A31" s="195"/>
      <c r="B31" s="110"/>
      <c r="C31" s="30" t="s">
        <v>164</v>
      </c>
      <c r="D31" s="110"/>
    </row>
    <row r="32" ht="16.5" customHeight="1" spans="1:4">
      <c r="A32" s="195"/>
      <c r="B32" s="110"/>
      <c r="C32" s="30" t="s">
        <v>165</v>
      </c>
      <c r="D32" s="110"/>
    </row>
    <row r="33" ht="16.5" customHeight="1" spans="1:4">
      <c r="A33" s="195"/>
      <c r="B33" s="110"/>
      <c r="C33" s="26" t="s">
        <v>166</v>
      </c>
      <c r="D33" s="110"/>
    </row>
    <row r="34" ht="15" customHeight="1" spans="1:4">
      <c r="A34" s="196" t="s">
        <v>50</v>
      </c>
      <c r="B34" s="197">
        <v>20754332.04</v>
      </c>
      <c r="C34" s="196" t="s">
        <v>51</v>
      </c>
      <c r="D34" s="197">
        <v>20754332.04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5"/>
  <sheetViews>
    <sheetView showZeros="0" workbookViewId="0">
      <selection activeCell="A1" sqref="A1"/>
    </sheetView>
  </sheetViews>
  <sheetFormatPr defaultColWidth="9.14166666666667" defaultRowHeight="14.25" customHeight="1" outlineLevelCol="6"/>
  <cols>
    <col min="1" max="1" width="20.1416666666667" customWidth="1"/>
    <col min="2" max="2" width="44" customWidth="1"/>
    <col min="3" max="7" width="24.1416666666667" customWidth="1"/>
  </cols>
  <sheetData>
    <row r="1" customHeight="1" spans="1:7">
      <c r="D1" s="166"/>
      <c r="F1" s="103"/>
      <c r="G1" s="167" t="s">
        <v>167</v>
      </c>
    </row>
    <row r="2" ht="41.25" customHeight="1" spans="1:7">
      <c r="A2" s="156" t="str">
        <f>"2026"&amp;"年一般公共预算支出预算表（按功能科目分类）"</f>
        <v>2026年一般公共预算支出预算表（按功能科目分类）</v>
      </c>
      <c r="B2" s="156"/>
      <c r="C2" s="156"/>
      <c r="D2" s="156"/>
      <c r="E2" s="156"/>
      <c r="F2" s="156"/>
      <c r="G2" s="156"/>
    </row>
    <row r="3" ht="18" customHeight="1" spans="1:7">
      <c r="A3" s="46" t="str">
        <f>"单位名称："&amp;"昆明市晋宁区教育科学研究与教师专业发展中心"</f>
        <v>单位名称：昆明市晋宁区教育科学研究与教师专业发展中心</v>
      </c>
      <c r="F3" s="153"/>
      <c r="G3" s="167" t="s">
        <v>1</v>
      </c>
    </row>
    <row r="4" ht="20.25" customHeight="1" spans="1:7">
      <c r="A4" s="186" t="s">
        <v>168</v>
      </c>
      <c r="B4" s="187"/>
      <c r="C4" s="157" t="s">
        <v>55</v>
      </c>
      <c r="D4" s="175" t="s">
        <v>75</v>
      </c>
      <c r="E4" s="18"/>
      <c r="F4" s="19"/>
      <c r="G4" s="169" t="s">
        <v>76</v>
      </c>
    </row>
    <row r="5" ht="20.25" customHeight="1" spans="1:7">
      <c r="A5" s="188" t="s">
        <v>72</v>
      </c>
      <c r="B5" s="188" t="s">
        <v>73</v>
      </c>
      <c r="C5" s="57"/>
      <c r="D5" s="21" t="s">
        <v>57</v>
      </c>
      <c r="E5" s="21" t="s">
        <v>169</v>
      </c>
      <c r="F5" s="21" t="s">
        <v>170</v>
      </c>
      <c r="G5" s="171"/>
    </row>
    <row r="6" ht="15" customHeight="1" spans="1:7">
      <c r="A6" s="29" t="s">
        <v>82</v>
      </c>
      <c r="B6" s="29" t="s">
        <v>83</v>
      </c>
      <c r="C6" s="29" t="s">
        <v>84</v>
      </c>
      <c r="D6" s="29" t="s">
        <v>85</v>
      </c>
      <c r="E6" s="29" t="s">
        <v>86</v>
      </c>
      <c r="F6" s="29" t="s">
        <v>87</v>
      </c>
      <c r="G6" s="29" t="s">
        <v>88</v>
      </c>
    </row>
    <row r="7" ht="18" customHeight="1" spans="1:7">
      <c r="A7" s="26" t="s">
        <v>97</v>
      </c>
      <c r="B7" s="26" t="s">
        <v>98</v>
      </c>
      <c r="C7" s="110">
        <v>14505450.29</v>
      </c>
      <c r="D7" s="110">
        <v>14489450.29</v>
      </c>
      <c r="E7" s="110">
        <v>13513335.97</v>
      </c>
      <c r="F7" s="110">
        <v>976114.32</v>
      </c>
      <c r="G7" s="110">
        <v>16000</v>
      </c>
    </row>
    <row r="8" ht="18" customHeight="1" spans="1:7">
      <c r="A8" s="165" t="s">
        <v>99</v>
      </c>
      <c r="B8" s="165" t="s">
        <v>100</v>
      </c>
      <c r="C8" s="110">
        <v>14505450.29</v>
      </c>
      <c r="D8" s="110">
        <v>14489450.29</v>
      </c>
      <c r="E8" s="110">
        <v>13513335.97</v>
      </c>
      <c r="F8" s="110">
        <v>976114.32</v>
      </c>
      <c r="G8" s="110">
        <v>16000</v>
      </c>
    </row>
    <row r="9" ht="18" customHeight="1" spans="1:7">
      <c r="A9" s="189" t="s">
        <v>101</v>
      </c>
      <c r="B9" s="189" t="s">
        <v>102</v>
      </c>
      <c r="C9" s="110">
        <v>14505450.29</v>
      </c>
      <c r="D9" s="110">
        <v>14489450.29</v>
      </c>
      <c r="E9" s="110">
        <v>13513335.97</v>
      </c>
      <c r="F9" s="110">
        <v>976114.32</v>
      </c>
      <c r="G9" s="110">
        <v>16000</v>
      </c>
    </row>
    <row r="10" ht="18" customHeight="1" spans="1:7">
      <c r="A10" s="26" t="s">
        <v>103</v>
      </c>
      <c r="B10" s="26" t="s">
        <v>104</v>
      </c>
      <c r="C10" s="110">
        <v>2729056.96</v>
      </c>
      <c r="D10" s="110">
        <v>2719771.36</v>
      </c>
      <c r="E10" s="110">
        <v>2675911.36</v>
      </c>
      <c r="F10" s="110">
        <v>43860</v>
      </c>
      <c r="G10" s="110">
        <v>9285.6</v>
      </c>
    </row>
    <row r="11" ht="18" customHeight="1" spans="1:7">
      <c r="A11" s="165" t="s">
        <v>105</v>
      </c>
      <c r="B11" s="165" t="s">
        <v>106</v>
      </c>
      <c r="C11" s="110">
        <v>2719771.36</v>
      </c>
      <c r="D11" s="110">
        <v>2719771.36</v>
      </c>
      <c r="E11" s="110">
        <v>2675911.36</v>
      </c>
      <c r="F11" s="110">
        <v>43860</v>
      </c>
      <c r="G11" s="110"/>
    </row>
    <row r="12" ht="18" customHeight="1" spans="1:7">
      <c r="A12" s="189" t="s">
        <v>107</v>
      </c>
      <c r="B12" s="189" t="s">
        <v>108</v>
      </c>
      <c r="C12" s="110">
        <v>576660</v>
      </c>
      <c r="D12" s="110">
        <v>576660</v>
      </c>
      <c r="E12" s="110">
        <v>532800</v>
      </c>
      <c r="F12" s="110">
        <v>43860</v>
      </c>
      <c r="G12" s="110"/>
    </row>
    <row r="13" ht="18" customHeight="1" spans="1:7">
      <c r="A13" s="189" t="s">
        <v>109</v>
      </c>
      <c r="B13" s="189" t="s">
        <v>110</v>
      </c>
      <c r="C13" s="110">
        <v>2046111.36</v>
      </c>
      <c r="D13" s="110">
        <v>2046111.36</v>
      </c>
      <c r="E13" s="110">
        <v>2046111.36</v>
      </c>
      <c r="F13" s="110"/>
      <c r="G13" s="110"/>
    </row>
    <row r="14" ht="18" customHeight="1" spans="1:7">
      <c r="A14" s="189" t="s">
        <v>111</v>
      </c>
      <c r="B14" s="189" t="s">
        <v>112</v>
      </c>
      <c r="C14" s="110">
        <v>97000</v>
      </c>
      <c r="D14" s="110">
        <v>97000</v>
      </c>
      <c r="E14" s="110">
        <v>97000</v>
      </c>
      <c r="F14" s="110"/>
      <c r="G14" s="110"/>
    </row>
    <row r="15" ht="18" customHeight="1" spans="1:7">
      <c r="A15" s="165" t="s">
        <v>113</v>
      </c>
      <c r="B15" s="165" t="s">
        <v>114</v>
      </c>
      <c r="C15" s="110">
        <v>9285.6</v>
      </c>
      <c r="D15" s="110"/>
      <c r="E15" s="110"/>
      <c r="F15" s="110"/>
      <c r="G15" s="110">
        <v>9285.6</v>
      </c>
    </row>
    <row r="16" ht="18" customHeight="1" spans="1:7">
      <c r="A16" s="189" t="s">
        <v>115</v>
      </c>
      <c r="B16" s="189" t="s">
        <v>116</v>
      </c>
      <c r="C16" s="110">
        <v>9285.6</v>
      </c>
      <c r="D16" s="110"/>
      <c r="E16" s="110"/>
      <c r="F16" s="110"/>
      <c r="G16" s="110">
        <v>9285.6</v>
      </c>
    </row>
    <row r="17" ht="18" customHeight="1" spans="1:7">
      <c r="A17" s="26" t="s">
        <v>117</v>
      </c>
      <c r="B17" s="26" t="s">
        <v>118</v>
      </c>
      <c r="C17" s="110">
        <v>1658793.27</v>
      </c>
      <c r="D17" s="110">
        <v>1658793.27</v>
      </c>
      <c r="E17" s="110">
        <v>1658793.27</v>
      </c>
      <c r="F17" s="110"/>
      <c r="G17" s="110"/>
    </row>
    <row r="18" ht="18" customHeight="1" spans="1:7">
      <c r="A18" s="165" t="s">
        <v>119</v>
      </c>
      <c r="B18" s="165" t="s">
        <v>120</v>
      </c>
      <c r="C18" s="110">
        <v>1658793.27</v>
      </c>
      <c r="D18" s="110">
        <v>1658793.27</v>
      </c>
      <c r="E18" s="110">
        <v>1658793.27</v>
      </c>
      <c r="F18" s="110"/>
      <c r="G18" s="110"/>
    </row>
    <row r="19" ht="18" customHeight="1" spans="1:7">
      <c r="A19" s="189" t="s">
        <v>121</v>
      </c>
      <c r="B19" s="189" t="s">
        <v>122</v>
      </c>
      <c r="C19" s="110">
        <v>872238.68</v>
      </c>
      <c r="D19" s="110">
        <v>872238.68</v>
      </c>
      <c r="E19" s="110">
        <v>872238.68</v>
      </c>
      <c r="F19" s="110"/>
      <c r="G19" s="110"/>
    </row>
    <row r="20" ht="18" customHeight="1" spans="1:7">
      <c r="A20" s="189" t="s">
        <v>123</v>
      </c>
      <c r="B20" s="189" t="s">
        <v>124</v>
      </c>
      <c r="C20" s="110">
        <v>684049.8</v>
      </c>
      <c r="D20" s="110">
        <v>684049.8</v>
      </c>
      <c r="E20" s="110">
        <v>684049.8</v>
      </c>
      <c r="F20" s="110"/>
      <c r="G20" s="110"/>
    </row>
    <row r="21" ht="18" customHeight="1" spans="1:7">
      <c r="A21" s="189" t="s">
        <v>125</v>
      </c>
      <c r="B21" s="189" t="s">
        <v>126</v>
      </c>
      <c r="C21" s="110">
        <v>102504.79</v>
      </c>
      <c r="D21" s="110">
        <v>102504.79</v>
      </c>
      <c r="E21" s="110">
        <v>102504.79</v>
      </c>
      <c r="F21" s="110"/>
      <c r="G21" s="110"/>
    </row>
    <row r="22" ht="18" customHeight="1" spans="1:7">
      <c r="A22" s="26" t="s">
        <v>127</v>
      </c>
      <c r="B22" s="26" t="s">
        <v>128</v>
      </c>
      <c r="C22" s="110">
        <v>1861031.52</v>
      </c>
      <c r="D22" s="110">
        <v>1861031.52</v>
      </c>
      <c r="E22" s="110">
        <v>1861031.52</v>
      </c>
      <c r="F22" s="110"/>
      <c r="G22" s="110"/>
    </row>
    <row r="23" ht="18" customHeight="1" spans="1:7">
      <c r="A23" s="165" t="s">
        <v>129</v>
      </c>
      <c r="B23" s="165" t="s">
        <v>130</v>
      </c>
      <c r="C23" s="110">
        <v>1861031.52</v>
      </c>
      <c r="D23" s="110">
        <v>1861031.52</v>
      </c>
      <c r="E23" s="110">
        <v>1861031.52</v>
      </c>
      <c r="F23" s="110"/>
      <c r="G23" s="110"/>
    </row>
    <row r="24" ht="18" customHeight="1" spans="1:7">
      <c r="A24" s="189" t="s">
        <v>131</v>
      </c>
      <c r="B24" s="189" t="s">
        <v>132</v>
      </c>
      <c r="C24" s="110">
        <v>1861031.52</v>
      </c>
      <c r="D24" s="110">
        <v>1861031.52</v>
      </c>
      <c r="E24" s="110">
        <v>1861031.52</v>
      </c>
      <c r="F24" s="110"/>
      <c r="G24" s="110"/>
    </row>
    <row r="25" ht="18" customHeight="1" spans="1:7">
      <c r="A25" s="109" t="s">
        <v>171</v>
      </c>
      <c r="B25" s="190" t="s">
        <v>171</v>
      </c>
      <c r="C25" s="110">
        <v>20754332.04</v>
      </c>
      <c r="D25" s="110">
        <v>20729046.44</v>
      </c>
      <c r="E25" s="110">
        <v>19709072.12</v>
      </c>
      <c r="F25" s="110">
        <v>1019974.32</v>
      </c>
      <c r="G25" s="110">
        <v>25285.6</v>
      </c>
    </row>
  </sheetData>
  <mergeCells count="6">
    <mergeCell ref="A2:G2"/>
    <mergeCell ref="A4:B4"/>
    <mergeCell ref="D4:F4"/>
    <mergeCell ref="A25:B25"/>
    <mergeCell ref="C4:C5"/>
    <mergeCell ref="G4:G5"/>
  </mergeCells>
  <printOptions horizontalCentered="1"/>
  <pageMargins left="0.37" right="0.37" top="0.56" bottom="0.56" header="0.48" footer="0.48"/>
  <pageSetup paperSize="9" fitToHeight="10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7"/>
  <sheetViews>
    <sheetView showZeros="0" workbookViewId="0">
      <selection activeCell="A1" sqref="A1"/>
    </sheetView>
  </sheetViews>
  <sheetFormatPr defaultColWidth="10.425" defaultRowHeight="14.25" customHeight="1" outlineLevelRow="6" outlineLevelCol="5"/>
  <cols>
    <col min="1" max="6" width="28.1416666666667" customWidth="1"/>
  </cols>
  <sheetData>
    <row r="1" customHeight="1" spans="1:6">
      <c r="A1" s="80"/>
      <c r="B1" s="80"/>
      <c r="C1" s="80"/>
      <c r="D1" s="80"/>
      <c r="E1" s="79"/>
      <c r="F1" s="182" t="s">
        <v>172</v>
      </c>
    </row>
    <row r="2" ht="41.25" customHeight="1" spans="1:6">
      <c r="A2" s="183" t="str">
        <f>"2026"&amp;"年一般公共预算“三公”经费支出预算表"</f>
        <v>2026年一般公共预算“三公”经费支出预算表</v>
      </c>
      <c r="B2" s="80"/>
      <c r="C2" s="80"/>
      <c r="D2" s="80"/>
      <c r="E2" s="79"/>
      <c r="F2" s="80"/>
    </row>
    <row r="3" customHeight="1" spans="1:6">
      <c r="A3" s="141" t="str">
        <f>"单位名称："&amp;"昆明市晋宁区教育科学研究与教师专业发展中心"</f>
        <v>单位名称：昆明市晋宁区教育科学研究与教师专业发展中心</v>
      </c>
      <c r="B3" s="184"/>
      <c r="D3" s="80"/>
      <c r="E3" s="79"/>
      <c r="F3" s="84" t="s">
        <v>1</v>
      </c>
    </row>
    <row r="4" ht="27" customHeight="1" spans="1:6">
      <c r="A4" s="85" t="s">
        <v>173</v>
      </c>
      <c r="B4" s="85" t="s">
        <v>174</v>
      </c>
      <c r="C4" s="87" t="s">
        <v>175</v>
      </c>
      <c r="D4" s="85"/>
      <c r="E4" s="86"/>
      <c r="F4" s="85" t="s">
        <v>176</v>
      </c>
    </row>
    <row r="5" ht="28.5" customHeight="1" spans="1:6">
      <c r="A5" s="185"/>
      <c r="B5" s="89"/>
      <c r="C5" s="86" t="s">
        <v>57</v>
      </c>
      <c r="D5" s="86" t="s">
        <v>177</v>
      </c>
      <c r="E5" s="86" t="s">
        <v>178</v>
      </c>
      <c r="F5" s="88"/>
    </row>
    <row r="6" ht="17.25" customHeight="1" spans="1:6">
      <c r="A6" s="91" t="s">
        <v>82</v>
      </c>
      <c r="B6" s="91" t="s">
        <v>83</v>
      </c>
      <c r="C6" s="91" t="s">
        <v>84</v>
      </c>
      <c r="D6" s="91" t="s">
        <v>85</v>
      </c>
      <c r="E6" s="91" t="s">
        <v>86</v>
      </c>
      <c r="F6" s="91" t="s">
        <v>87</v>
      </c>
    </row>
    <row r="7" ht="17.25" customHeight="1" spans="1:6">
      <c r="A7" s="110">
        <v>30000</v>
      </c>
      <c r="B7" s="110"/>
      <c r="C7" s="110"/>
      <c r="D7" s="110"/>
      <c r="E7" s="110"/>
      <c r="F7" s="110">
        <v>30000</v>
      </c>
    </row>
  </sheetData>
  <mergeCells count="6">
    <mergeCell ref="A2:F2"/>
    <mergeCell ref="A3:B3"/>
    <mergeCell ref="C4:E4"/>
    <mergeCell ref="A4:A5"/>
    <mergeCell ref="B4:B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Z39"/>
  <sheetViews>
    <sheetView showZeros="0" topLeftCell="E1" workbookViewId="0">
      <selection activeCell="A1" sqref="A1"/>
    </sheetView>
  </sheetViews>
  <sheetFormatPr defaultColWidth="9.14166666666667" defaultRowHeight="14.25" customHeight="1"/>
  <cols>
    <col min="1" max="2" width="32.85" customWidth="1"/>
    <col min="3" max="3" width="20.7083333333333" customWidth="1"/>
    <col min="4" max="4" width="31.2833333333333" customWidth="1"/>
    <col min="5" max="5" width="10.1416666666667" customWidth="1"/>
    <col min="6" max="6" width="17.575" customWidth="1"/>
    <col min="7" max="7" width="10.2833333333333" customWidth="1"/>
    <col min="8" max="8" width="23" customWidth="1"/>
    <col min="9" max="26" width="18.7083333333333" customWidth="1"/>
  </cols>
  <sheetData>
    <row r="1" ht="13.5" customHeight="1" spans="1:26">
      <c r="B1" s="166"/>
      <c r="C1" s="172"/>
      <c r="E1" s="173"/>
      <c r="F1" s="173"/>
      <c r="G1" s="173"/>
      <c r="H1" s="173"/>
      <c r="I1" s="112"/>
      <c r="J1" s="112"/>
      <c r="K1" s="112"/>
      <c r="L1" s="112"/>
      <c r="M1" s="112"/>
      <c r="N1" s="112"/>
      <c r="T1" s="112"/>
      <c r="X1" s="172"/>
      <c r="Z1" s="44" t="s">
        <v>179</v>
      </c>
    </row>
    <row r="2" ht="45.75" customHeight="1" spans="1:26">
      <c r="A2" s="99" t="str">
        <f>"2026"&amp;"年部门基本支出预算表"</f>
        <v>2026年部门基本支出预算表</v>
      </c>
      <c r="B2" s="45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45"/>
      <c r="P2" s="45"/>
      <c r="Q2" s="45"/>
      <c r="R2" s="45"/>
      <c r="S2" s="45"/>
      <c r="T2" s="99"/>
      <c r="U2" s="99"/>
      <c r="V2" s="99"/>
      <c r="W2" s="99"/>
      <c r="X2" s="99"/>
      <c r="Y2" s="99"/>
      <c r="Z2" s="99"/>
    </row>
    <row r="3" ht="18.75" customHeight="1" spans="1:26">
      <c r="A3" s="46" t="str">
        <f>"单位名称："&amp;"昆明市晋宁区教育科学研究与教师专业发展中心"</f>
        <v>单位名称：昆明市晋宁区教育科学研究与教师专业发展中心</v>
      </c>
      <c r="B3" s="47"/>
      <c r="C3" s="174"/>
      <c r="D3" s="174"/>
      <c r="E3" s="174"/>
      <c r="F3" s="174"/>
      <c r="G3" s="174"/>
      <c r="H3" s="174"/>
      <c r="I3" s="117"/>
      <c r="J3" s="117"/>
      <c r="K3" s="117"/>
      <c r="L3" s="117"/>
      <c r="M3" s="117"/>
      <c r="N3" s="117"/>
      <c r="O3" s="48"/>
      <c r="P3" s="48"/>
      <c r="Q3" s="48"/>
      <c r="R3" s="48"/>
      <c r="S3" s="48"/>
      <c r="T3" s="117"/>
      <c r="X3" s="172"/>
      <c r="Z3" s="44" t="s">
        <v>1</v>
      </c>
    </row>
    <row r="4" ht="18" customHeight="1" spans="1:26">
      <c r="A4" s="50" t="s">
        <v>180</v>
      </c>
      <c r="B4" s="50" t="s">
        <v>181</v>
      </c>
      <c r="C4" s="50" t="s">
        <v>182</v>
      </c>
      <c r="D4" s="50" t="s">
        <v>183</v>
      </c>
      <c r="E4" s="50" t="s">
        <v>184</v>
      </c>
      <c r="F4" s="50" t="s">
        <v>185</v>
      </c>
      <c r="G4" s="50" t="s">
        <v>186</v>
      </c>
      <c r="H4" s="50" t="s">
        <v>187</v>
      </c>
      <c r="I4" s="175" t="s">
        <v>188</v>
      </c>
      <c r="J4" s="123" t="s">
        <v>188</v>
      </c>
      <c r="K4" s="123"/>
      <c r="L4" s="123"/>
      <c r="M4" s="123"/>
      <c r="N4" s="123"/>
      <c r="O4" s="18"/>
      <c r="P4" s="18"/>
      <c r="Q4" s="18"/>
      <c r="R4" s="18"/>
      <c r="S4" s="18"/>
      <c r="T4" s="122" t="s">
        <v>61</v>
      </c>
      <c r="U4" s="123" t="s">
        <v>62</v>
      </c>
      <c r="V4" s="123"/>
      <c r="W4" s="123"/>
      <c r="X4" s="123"/>
      <c r="Y4" s="123"/>
      <c r="Z4" s="124"/>
    </row>
    <row r="5" ht="18" customHeight="1" spans="1:26">
      <c r="A5" s="52"/>
      <c r="B5" s="66"/>
      <c r="C5" s="159"/>
      <c r="D5" s="52"/>
      <c r="E5" s="52"/>
      <c r="F5" s="52"/>
      <c r="G5" s="52"/>
      <c r="H5" s="52"/>
      <c r="I5" s="157" t="s">
        <v>189</v>
      </c>
      <c r="J5" s="175" t="s">
        <v>58</v>
      </c>
      <c r="K5" s="123"/>
      <c r="L5" s="123"/>
      <c r="M5" s="123"/>
      <c r="N5" s="124"/>
      <c r="O5" s="17" t="s">
        <v>190</v>
      </c>
      <c r="P5" s="17" t="s">
        <v>60</v>
      </c>
      <c r="Q5" s="17" t="s">
        <v>191</v>
      </c>
      <c r="R5" s="18"/>
      <c r="S5" s="19"/>
      <c r="T5" s="50" t="s">
        <v>61</v>
      </c>
      <c r="U5" s="175" t="s">
        <v>62</v>
      </c>
      <c r="V5" s="122" t="s">
        <v>64</v>
      </c>
      <c r="W5" s="123" t="s">
        <v>62</v>
      </c>
      <c r="X5" s="122" t="s">
        <v>66</v>
      </c>
      <c r="Y5" s="122" t="s">
        <v>67</v>
      </c>
      <c r="Z5" s="176" t="s">
        <v>68</v>
      </c>
    </row>
    <row r="6" ht="19.5" customHeight="1" spans="1:26">
      <c r="A6" s="66"/>
      <c r="B6" s="66"/>
      <c r="C6" s="66"/>
      <c r="D6" s="66"/>
      <c r="E6" s="66"/>
      <c r="F6" s="66"/>
      <c r="G6" s="66"/>
      <c r="H6" s="66"/>
      <c r="I6" s="66"/>
      <c r="J6" s="177" t="s">
        <v>192</v>
      </c>
      <c r="K6" s="50" t="s">
        <v>193</v>
      </c>
      <c r="L6" s="50" t="s">
        <v>194</v>
      </c>
      <c r="M6" s="50" t="s">
        <v>195</v>
      </c>
      <c r="N6" s="50" t="s">
        <v>196</v>
      </c>
      <c r="O6" s="50"/>
      <c r="P6" s="50"/>
      <c r="Q6" s="50" t="s">
        <v>58</v>
      </c>
      <c r="R6" s="50" t="s">
        <v>59</v>
      </c>
      <c r="S6" s="50" t="s">
        <v>60</v>
      </c>
      <c r="T6" s="66"/>
      <c r="U6" s="50" t="s">
        <v>57</v>
      </c>
      <c r="V6" s="50" t="s">
        <v>64</v>
      </c>
      <c r="W6" s="50" t="s">
        <v>197</v>
      </c>
      <c r="X6" s="50" t="s">
        <v>66</v>
      </c>
      <c r="Y6" s="50" t="s">
        <v>67</v>
      </c>
      <c r="Z6" s="50" t="s">
        <v>68</v>
      </c>
    </row>
    <row r="7" ht="37.5" customHeight="1" spans="1:26">
      <c r="A7" s="178"/>
      <c r="B7" s="57"/>
      <c r="C7" s="178"/>
      <c r="D7" s="178"/>
      <c r="E7" s="178"/>
      <c r="F7" s="178"/>
      <c r="G7" s="178"/>
      <c r="H7" s="178"/>
      <c r="I7" s="178"/>
      <c r="J7" s="179" t="s">
        <v>57</v>
      </c>
      <c r="K7" s="55" t="s">
        <v>198</v>
      </c>
      <c r="L7" s="55" t="s">
        <v>194</v>
      </c>
      <c r="M7" s="55" t="s">
        <v>195</v>
      </c>
      <c r="N7" s="55" t="s">
        <v>196</v>
      </c>
      <c r="O7" s="55"/>
      <c r="P7" s="55"/>
      <c r="Q7" s="55" t="s">
        <v>194</v>
      </c>
      <c r="R7" s="55" t="s">
        <v>195</v>
      </c>
      <c r="S7" s="55" t="s">
        <v>196</v>
      </c>
      <c r="T7" s="55" t="s">
        <v>61</v>
      </c>
      <c r="U7" s="55" t="s">
        <v>57</v>
      </c>
      <c r="V7" s="55" t="s">
        <v>64</v>
      </c>
      <c r="W7" s="55" t="s">
        <v>197</v>
      </c>
      <c r="X7" s="55" t="s">
        <v>66</v>
      </c>
      <c r="Y7" s="55" t="s">
        <v>67</v>
      </c>
      <c r="Z7" s="55" t="s">
        <v>68</v>
      </c>
    </row>
    <row r="8" customHeight="1" spans="1:26">
      <c r="A8" s="67">
        <v>1</v>
      </c>
      <c r="B8" s="67">
        <v>2</v>
      </c>
      <c r="C8" s="67">
        <v>3</v>
      </c>
      <c r="D8" s="67">
        <v>4</v>
      </c>
      <c r="E8" s="67">
        <v>5</v>
      </c>
      <c r="F8" s="67">
        <v>6</v>
      </c>
      <c r="G8" s="67">
        <v>7</v>
      </c>
      <c r="H8" s="67">
        <v>8</v>
      </c>
      <c r="I8" s="67">
        <v>9</v>
      </c>
      <c r="J8" s="67">
        <v>10</v>
      </c>
      <c r="K8" s="67">
        <v>11</v>
      </c>
      <c r="L8" s="67">
        <v>12</v>
      </c>
      <c r="M8" s="67">
        <v>13</v>
      </c>
      <c r="N8" s="67">
        <v>14</v>
      </c>
      <c r="O8" s="67">
        <v>15</v>
      </c>
      <c r="P8" s="67">
        <v>16</v>
      </c>
      <c r="Q8" s="67">
        <v>17</v>
      </c>
      <c r="R8" s="67">
        <v>18</v>
      </c>
      <c r="S8" s="67">
        <v>19</v>
      </c>
      <c r="T8" s="67">
        <v>20</v>
      </c>
      <c r="U8" s="67">
        <v>21</v>
      </c>
      <c r="V8" s="67">
        <v>22</v>
      </c>
      <c r="W8" s="67">
        <v>23</v>
      </c>
      <c r="X8" s="67">
        <v>24</v>
      </c>
      <c r="Y8" s="67">
        <v>25</v>
      </c>
      <c r="Z8" s="67">
        <v>26</v>
      </c>
    </row>
    <row r="9" ht="20.25" customHeight="1" spans="1:26">
      <c r="A9" s="30"/>
      <c r="B9" s="30"/>
      <c r="C9" s="30"/>
      <c r="D9" s="30"/>
      <c r="E9" s="30"/>
      <c r="F9" s="30"/>
      <c r="G9" s="30"/>
      <c r="H9" s="30"/>
      <c r="I9" s="110"/>
      <c r="J9" s="110"/>
      <c r="K9" s="110"/>
      <c r="L9" s="110"/>
      <c r="M9" s="110"/>
      <c r="N9" s="110"/>
      <c r="O9" s="110"/>
      <c r="P9" s="110"/>
      <c r="Q9" s="110"/>
      <c r="R9" s="110"/>
      <c r="S9" s="110"/>
      <c r="T9" s="110"/>
      <c r="U9" s="110"/>
      <c r="V9" s="110"/>
      <c r="W9" s="110"/>
      <c r="X9" s="110"/>
      <c r="Y9" s="110"/>
      <c r="Z9" s="110"/>
    </row>
    <row r="10" ht="20.25" customHeight="1" spans="1:26">
      <c r="A10" s="30" t="s">
        <v>199</v>
      </c>
      <c r="B10" s="30" t="s">
        <v>70</v>
      </c>
      <c r="C10" s="30" t="s">
        <v>200</v>
      </c>
      <c r="D10" s="30" t="s">
        <v>132</v>
      </c>
      <c r="E10" s="30" t="s">
        <v>131</v>
      </c>
      <c r="F10" s="30" t="s">
        <v>132</v>
      </c>
      <c r="G10" s="30" t="s">
        <v>201</v>
      </c>
      <c r="H10" s="30" t="s">
        <v>132</v>
      </c>
      <c r="I10" s="110">
        <v>1861031.52</v>
      </c>
      <c r="J10" s="110">
        <v>1861031.52</v>
      </c>
      <c r="K10" s="61"/>
      <c r="L10" s="61"/>
      <c r="M10" s="110">
        <v>1861031.52</v>
      </c>
      <c r="N10" s="61"/>
      <c r="O10" s="61"/>
      <c r="P10" s="61"/>
      <c r="Q10" s="110"/>
      <c r="R10" s="110"/>
      <c r="S10" s="110"/>
      <c r="T10" s="110"/>
      <c r="U10" s="110"/>
      <c r="V10" s="110"/>
      <c r="W10" s="110"/>
      <c r="X10" s="110"/>
      <c r="Y10" s="110"/>
      <c r="Z10" s="110"/>
    </row>
    <row r="11" ht="20.25" customHeight="1" spans="1:26">
      <c r="A11" s="30" t="s">
        <v>199</v>
      </c>
      <c r="B11" s="30" t="s">
        <v>70</v>
      </c>
      <c r="C11" s="30" t="s">
        <v>202</v>
      </c>
      <c r="D11" s="30" t="s">
        <v>176</v>
      </c>
      <c r="E11" s="30" t="s">
        <v>101</v>
      </c>
      <c r="F11" s="30" t="s">
        <v>102</v>
      </c>
      <c r="G11" s="30" t="s">
        <v>203</v>
      </c>
      <c r="H11" s="30" t="s">
        <v>176</v>
      </c>
      <c r="I11" s="110">
        <v>30000</v>
      </c>
      <c r="J11" s="110">
        <v>30000</v>
      </c>
      <c r="K11" s="61"/>
      <c r="L11" s="61"/>
      <c r="M11" s="110">
        <v>30000</v>
      </c>
      <c r="N11" s="61"/>
      <c r="O11" s="61"/>
      <c r="P11" s="61"/>
      <c r="Q11" s="110"/>
      <c r="R11" s="110"/>
      <c r="S11" s="110"/>
      <c r="T11" s="110"/>
      <c r="U11" s="110"/>
      <c r="V11" s="110"/>
      <c r="W11" s="110"/>
      <c r="X11" s="110"/>
      <c r="Y11" s="110"/>
      <c r="Z11" s="110"/>
    </row>
    <row r="12" ht="20.25" customHeight="1" spans="1:26">
      <c r="A12" s="30" t="s">
        <v>199</v>
      </c>
      <c r="B12" s="30" t="s">
        <v>70</v>
      </c>
      <c r="C12" s="30" t="s">
        <v>204</v>
      </c>
      <c r="D12" s="30" t="s">
        <v>205</v>
      </c>
      <c r="E12" s="30" t="s">
        <v>101</v>
      </c>
      <c r="F12" s="30" t="s">
        <v>102</v>
      </c>
      <c r="G12" s="30" t="s">
        <v>206</v>
      </c>
      <c r="H12" s="30" t="s">
        <v>207</v>
      </c>
      <c r="I12" s="110">
        <v>276612</v>
      </c>
      <c r="J12" s="110">
        <v>276612</v>
      </c>
      <c r="K12" s="61"/>
      <c r="L12" s="61"/>
      <c r="M12" s="110">
        <v>276612</v>
      </c>
      <c r="N12" s="61"/>
      <c r="O12" s="61"/>
      <c r="P12" s="61"/>
      <c r="Q12" s="110"/>
      <c r="R12" s="110"/>
      <c r="S12" s="110"/>
      <c r="T12" s="110"/>
      <c r="U12" s="110"/>
      <c r="V12" s="110"/>
      <c r="W12" s="110"/>
      <c r="X12" s="110"/>
      <c r="Y12" s="110"/>
      <c r="Z12" s="110"/>
    </row>
    <row r="13" ht="20.25" customHeight="1" spans="1:26">
      <c r="A13" s="30" t="s">
        <v>199</v>
      </c>
      <c r="B13" s="30" t="s">
        <v>70</v>
      </c>
      <c r="C13" s="30" t="s">
        <v>204</v>
      </c>
      <c r="D13" s="30" t="s">
        <v>205</v>
      </c>
      <c r="E13" s="30" t="s">
        <v>101</v>
      </c>
      <c r="F13" s="30" t="s">
        <v>102</v>
      </c>
      <c r="G13" s="30" t="s">
        <v>208</v>
      </c>
      <c r="H13" s="30" t="s">
        <v>209</v>
      </c>
      <c r="I13" s="110">
        <v>178000</v>
      </c>
      <c r="J13" s="110">
        <v>178000</v>
      </c>
      <c r="K13" s="61"/>
      <c r="L13" s="61"/>
      <c r="M13" s="110">
        <v>178000</v>
      </c>
      <c r="N13" s="61"/>
      <c r="O13" s="61"/>
      <c r="P13" s="61"/>
      <c r="Q13" s="110"/>
      <c r="R13" s="110"/>
      <c r="S13" s="110"/>
      <c r="T13" s="110"/>
      <c r="U13" s="110"/>
      <c r="V13" s="110"/>
      <c r="W13" s="110"/>
      <c r="X13" s="110"/>
      <c r="Y13" s="110"/>
      <c r="Z13" s="110"/>
    </row>
    <row r="14" ht="20.25" customHeight="1" spans="1:26">
      <c r="A14" s="30" t="s">
        <v>199</v>
      </c>
      <c r="B14" s="30" t="s">
        <v>70</v>
      </c>
      <c r="C14" s="30" t="s">
        <v>204</v>
      </c>
      <c r="D14" s="30" t="s">
        <v>205</v>
      </c>
      <c r="E14" s="30" t="s">
        <v>101</v>
      </c>
      <c r="F14" s="30" t="s">
        <v>102</v>
      </c>
      <c r="G14" s="30" t="s">
        <v>210</v>
      </c>
      <c r="H14" s="30" t="s">
        <v>211</v>
      </c>
      <c r="I14" s="110">
        <v>249200</v>
      </c>
      <c r="J14" s="110">
        <v>249200</v>
      </c>
      <c r="K14" s="61"/>
      <c r="L14" s="61"/>
      <c r="M14" s="110">
        <v>249200</v>
      </c>
      <c r="N14" s="61"/>
      <c r="O14" s="61"/>
      <c r="P14" s="61"/>
      <c r="Q14" s="110"/>
      <c r="R14" s="110"/>
      <c r="S14" s="110"/>
      <c r="T14" s="110"/>
      <c r="U14" s="110"/>
      <c r="V14" s="110"/>
      <c r="W14" s="110"/>
      <c r="X14" s="110"/>
      <c r="Y14" s="110"/>
      <c r="Z14" s="110"/>
    </row>
    <row r="15" ht="20.25" customHeight="1" spans="1:26">
      <c r="A15" s="30" t="s">
        <v>199</v>
      </c>
      <c r="B15" s="30" t="s">
        <v>70</v>
      </c>
      <c r="C15" s="30" t="s">
        <v>204</v>
      </c>
      <c r="D15" s="30" t="s">
        <v>205</v>
      </c>
      <c r="E15" s="30" t="s">
        <v>107</v>
      </c>
      <c r="F15" s="30" t="s">
        <v>108</v>
      </c>
      <c r="G15" s="30" t="s">
        <v>210</v>
      </c>
      <c r="H15" s="30" t="s">
        <v>211</v>
      </c>
      <c r="I15" s="110">
        <v>33300</v>
      </c>
      <c r="J15" s="110">
        <v>33300</v>
      </c>
      <c r="K15" s="61"/>
      <c r="L15" s="61"/>
      <c r="M15" s="110">
        <v>33300</v>
      </c>
      <c r="N15" s="61"/>
      <c r="O15" s="61"/>
      <c r="P15" s="61"/>
      <c r="Q15" s="110"/>
      <c r="R15" s="110"/>
      <c r="S15" s="110"/>
      <c r="T15" s="110"/>
      <c r="U15" s="110"/>
      <c r="V15" s="110"/>
      <c r="W15" s="110"/>
      <c r="X15" s="110"/>
      <c r="Y15" s="110"/>
      <c r="Z15" s="110"/>
    </row>
    <row r="16" ht="20.25" customHeight="1" spans="1:26">
      <c r="A16" s="30" t="s">
        <v>199</v>
      </c>
      <c r="B16" s="30" t="s">
        <v>70</v>
      </c>
      <c r="C16" s="30" t="s">
        <v>212</v>
      </c>
      <c r="D16" s="30" t="s">
        <v>213</v>
      </c>
      <c r="E16" s="30" t="s">
        <v>101</v>
      </c>
      <c r="F16" s="30" t="s">
        <v>102</v>
      </c>
      <c r="G16" s="30" t="s">
        <v>214</v>
      </c>
      <c r="H16" s="30" t="s">
        <v>215</v>
      </c>
      <c r="I16" s="110">
        <v>5534748</v>
      </c>
      <c r="J16" s="110">
        <v>5534748</v>
      </c>
      <c r="K16" s="61"/>
      <c r="L16" s="61"/>
      <c r="M16" s="110">
        <v>5534748</v>
      </c>
      <c r="N16" s="61"/>
      <c r="O16" s="61"/>
      <c r="P16" s="61"/>
      <c r="Q16" s="110"/>
      <c r="R16" s="110"/>
      <c r="S16" s="110"/>
      <c r="T16" s="110"/>
      <c r="U16" s="110"/>
      <c r="V16" s="110"/>
      <c r="W16" s="110"/>
      <c r="X16" s="110"/>
      <c r="Y16" s="110"/>
      <c r="Z16" s="110"/>
    </row>
    <row r="17" ht="20.25" customHeight="1" spans="1:26">
      <c r="A17" s="30" t="s">
        <v>199</v>
      </c>
      <c r="B17" s="30" t="s">
        <v>70</v>
      </c>
      <c r="C17" s="30" t="s">
        <v>212</v>
      </c>
      <c r="D17" s="30" t="s">
        <v>213</v>
      </c>
      <c r="E17" s="30" t="s">
        <v>101</v>
      </c>
      <c r="F17" s="30" t="s">
        <v>102</v>
      </c>
      <c r="G17" s="30" t="s">
        <v>216</v>
      </c>
      <c r="H17" s="30" t="s">
        <v>217</v>
      </c>
      <c r="I17" s="110">
        <v>328752</v>
      </c>
      <c r="J17" s="110">
        <v>328752</v>
      </c>
      <c r="K17" s="61"/>
      <c r="L17" s="61"/>
      <c r="M17" s="110">
        <v>328752</v>
      </c>
      <c r="N17" s="61"/>
      <c r="O17" s="61"/>
      <c r="P17" s="61"/>
      <c r="Q17" s="110"/>
      <c r="R17" s="110"/>
      <c r="S17" s="110"/>
      <c r="T17" s="110"/>
      <c r="U17" s="110"/>
      <c r="V17" s="110"/>
      <c r="W17" s="110"/>
      <c r="X17" s="110"/>
      <c r="Y17" s="110"/>
      <c r="Z17" s="110"/>
    </row>
    <row r="18" ht="20.25" customHeight="1" spans="1:26">
      <c r="A18" s="30" t="s">
        <v>199</v>
      </c>
      <c r="B18" s="30" t="s">
        <v>70</v>
      </c>
      <c r="C18" s="30" t="s">
        <v>212</v>
      </c>
      <c r="D18" s="30" t="s">
        <v>213</v>
      </c>
      <c r="E18" s="30" t="s">
        <v>101</v>
      </c>
      <c r="F18" s="30" t="s">
        <v>102</v>
      </c>
      <c r="G18" s="30" t="s">
        <v>218</v>
      </c>
      <c r="H18" s="30" t="s">
        <v>219</v>
      </c>
      <c r="I18" s="110">
        <v>461229</v>
      </c>
      <c r="J18" s="110">
        <v>461229</v>
      </c>
      <c r="K18" s="61"/>
      <c r="L18" s="61"/>
      <c r="M18" s="110">
        <v>461229</v>
      </c>
      <c r="N18" s="61"/>
      <c r="O18" s="61"/>
      <c r="P18" s="61"/>
      <c r="Q18" s="110"/>
      <c r="R18" s="110"/>
      <c r="S18" s="110"/>
      <c r="T18" s="110"/>
      <c r="U18" s="110"/>
      <c r="V18" s="110"/>
      <c r="W18" s="110"/>
      <c r="X18" s="110"/>
      <c r="Y18" s="110"/>
      <c r="Z18" s="110"/>
    </row>
    <row r="19" ht="20.25" customHeight="1" spans="1:26">
      <c r="A19" s="30" t="s">
        <v>199</v>
      </c>
      <c r="B19" s="30" t="s">
        <v>70</v>
      </c>
      <c r="C19" s="30" t="s">
        <v>212</v>
      </c>
      <c r="D19" s="30" t="s">
        <v>213</v>
      </c>
      <c r="E19" s="30" t="s">
        <v>101</v>
      </c>
      <c r="F19" s="30" t="s">
        <v>102</v>
      </c>
      <c r="G19" s="30" t="s">
        <v>220</v>
      </c>
      <c r="H19" s="30" t="s">
        <v>221</v>
      </c>
      <c r="I19" s="110">
        <v>1767000</v>
      </c>
      <c r="J19" s="110">
        <v>1767000</v>
      </c>
      <c r="K19" s="61"/>
      <c r="L19" s="61"/>
      <c r="M19" s="110">
        <v>1767000</v>
      </c>
      <c r="N19" s="61"/>
      <c r="O19" s="61"/>
      <c r="P19" s="61"/>
      <c r="Q19" s="110"/>
      <c r="R19" s="110"/>
      <c r="S19" s="110"/>
      <c r="T19" s="110"/>
      <c r="U19" s="110"/>
      <c r="V19" s="110"/>
      <c r="W19" s="110"/>
      <c r="X19" s="110"/>
      <c r="Y19" s="110"/>
      <c r="Z19" s="110"/>
    </row>
    <row r="20" ht="20.25" customHeight="1" spans="1:26">
      <c r="A20" s="30" t="s">
        <v>199</v>
      </c>
      <c r="B20" s="30" t="s">
        <v>70</v>
      </c>
      <c r="C20" s="30" t="s">
        <v>212</v>
      </c>
      <c r="D20" s="30" t="s">
        <v>213</v>
      </c>
      <c r="E20" s="30" t="s">
        <v>101</v>
      </c>
      <c r="F20" s="30" t="s">
        <v>102</v>
      </c>
      <c r="G20" s="30" t="s">
        <v>220</v>
      </c>
      <c r="H20" s="30" t="s">
        <v>221</v>
      </c>
      <c r="I20" s="110">
        <v>1894236</v>
      </c>
      <c r="J20" s="110">
        <v>1894236</v>
      </c>
      <c r="K20" s="61"/>
      <c r="L20" s="61"/>
      <c r="M20" s="110">
        <v>1894236</v>
      </c>
      <c r="N20" s="61"/>
      <c r="O20" s="61"/>
      <c r="P20" s="61"/>
      <c r="Q20" s="110"/>
      <c r="R20" s="110"/>
      <c r="S20" s="110"/>
      <c r="T20" s="110"/>
      <c r="U20" s="110"/>
      <c r="V20" s="110"/>
      <c r="W20" s="110"/>
      <c r="X20" s="110"/>
      <c r="Y20" s="110"/>
      <c r="Z20" s="110"/>
    </row>
    <row r="21" ht="20.25" customHeight="1" spans="1:26">
      <c r="A21" s="30" t="s">
        <v>199</v>
      </c>
      <c r="B21" s="30" t="s">
        <v>70</v>
      </c>
      <c r="C21" s="30" t="s">
        <v>212</v>
      </c>
      <c r="D21" s="30" t="s">
        <v>213</v>
      </c>
      <c r="E21" s="30" t="s">
        <v>101</v>
      </c>
      <c r="F21" s="30" t="s">
        <v>102</v>
      </c>
      <c r="G21" s="30" t="s">
        <v>220</v>
      </c>
      <c r="H21" s="30" t="s">
        <v>221</v>
      </c>
      <c r="I21" s="110">
        <v>988380</v>
      </c>
      <c r="J21" s="110">
        <v>988380</v>
      </c>
      <c r="K21" s="61"/>
      <c r="L21" s="61"/>
      <c r="M21" s="110">
        <v>988380</v>
      </c>
      <c r="N21" s="61"/>
      <c r="O21" s="61"/>
      <c r="P21" s="61"/>
      <c r="Q21" s="110"/>
      <c r="R21" s="110"/>
      <c r="S21" s="110"/>
      <c r="T21" s="110"/>
      <c r="U21" s="110"/>
      <c r="V21" s="110"/>
      <c r="W21" s="110"/>
      <c r="X21" s="110"/>
      <c r="Y21" s="110"/>
      <c r="Z21" s="110"/>
    </row>
    <row r="22" ht="20.25" customHeight="1" spans="1:26">
      <c r="A22" s="30" t="s">
        <v>199</v>
      </c>
      <c r="B22" s="30" t="s">
        <v>70</v>
      </c>
      <c r="C22" s="30" t="s">
        <v>222</v>
      </c>
      <c r="D22" s="30" t="s">
        <v>223</v>
      </c>
      <c r="E22" s="30" t="s">
        <v>109</v>
      </c>
      <c r="F22" s="30" t="s">
        <v>110</v>
      </c>
      <c r="G22" s="30" t="s">
        <v>224</v>
      </c>
      <c r="H22" s="30" t="s">
        <v>225</v>
      </c>
      <c r="I22" s="110">
        <v>2046111.36</v>
      </c>
      <c r="J22" s="110">
        <v>2046111.36</v>
      </c>
      <c r="K22" s="61"/>
      <c r="L22" s="61"/>
      <c r="M22" s="110">
        <v>2046111.36</v>
      </c>
      <c r="N22" s="61"/>
      <c r="O22" s="61"/>
      <c r="P22" s="61"/>
      <c r="Q22" s="110"/>
      <c r="R22" s="110"/>
      <c r="S22" s="110"/>
      <c r="T22" s="110"/>
      <c r="U22" s="110"/>
      <c r="V22" s="110"/>
      <c r="W22" s="110"/>
      <c r="X22" s="110"/>
      <c r="Y22" s="110"/>
      <c r="Z22" s="110"/>
    </row>
    <row r="23" ht="20.25" customHeight="1" spans="1:26">
      <c r="A23" s="30" t="s">
        <v>199</v>
      </c>
      <c r="B23" s="30" t="s">
        <v>70</v>
      </c>
      <c r="C23" s="30" t="s">
        <v>222</v>
      </c>
      <c r="D23" s="30" t="s">
        <v>223</v>
      </c>
      <c r="E23" s="30" t="s">
        <v>111</v>
      </c>
      <c r="F23" s="30" t="s">
        <v>112</v>
      </c>
      <c r="G23" s="30" t="s">
        <v>226</v>
      </c>
      <c r="H23" s="30" t="s">
        <v>227</v>
      </c>
      <c r="I23" s="110">
        <v>97000</v>
      </c>
      <c r="J23" s="110">
        <v>97000</v>
      </c>
      <c r="K23" s="61"/>
      <c r="L23" s="61"/>
      <c r="M23" s="110">
        <v>97000</v>
      </c>
      <c r="N23" s="61"/>
      <c r="O23" s="61"/>
      <c r="P23" s="61"/>
      <c r="Q23" s="110"/>
      <c r="R23" s="110"/>
      <c r="S23" s="110"/>
      <c r="T23" s="110"/>
      <c r="U23" s="110"/>
      <c r="V23" s="110"/>
      <c r="W23" s="110"/>
      <c r="X23" s="110"/>
      <c r="Y23" s="110"/>
      <c r="Z23" s="110"/>
    </row>
    <row r="24" ht="20.25" customHeight="1" spans="1:26">
      <c r="A24" s="30" t="s">
        <v>199</v>
      </c>
      <c r="B24" s="30" t="s">
        <v>70</v>
      </c>
      <c r="C24" s="30" t="s">
        <v>222</v>
      </c>
      <c r="D24" s="30" t="s">
        <v>223</v>
      </c>
      <c r="E24" s="30" t="s">
        <v>121</v>
      </c>
      <c r="F24" s="30" t="s">
        <v>122</v>
      </c>
      <c r="G24" s="30" t="s">
        <v>228</v>
      </c>
      <c r="H24" s="30" t="s">
        <v>229</v>
      </c>
      <c r="I24" s="110">
        <v>872238.68</v>
      </c>
      <c r="J24" s="110">
        <v>872238.68</v>
      </c>
      <c r="K24" s="61"/>
      <c r="L24" s="61"/>
      <c r="M24" s="110">
        <v>872238.68</v>
      </c>
      <c r="N24" s="61"/>
      <c r="O24" s="61"/>
      <c r="P24" s="61"/>
      <c r="Q24" s="110"/>
      <c r="R24" s="110"/>
      <c r="S24" s="110"/>
      <c r="T24" s="110"/>
      <c r="U24" s="110"/>
      <c r="V24" s="110"/>
      <c r="W24" s="110"/>
      <c r="X24" s="110"/>
      <c r="Y24" s="110"/>
      <c r="Z24" s="110"/>
    </row>
    <row r="25" ht="20.25" customHeight="1" spans="1:26">
      <c r="A25" s="30" t="s">
        <v>199</v>
      </c>
      <c r="B25" s="30" t="s">
        <v>70</v>
      </c>
      <c r="C25" s="30" t="s">
        <v>222</v>
      </c>
      <c r="D25" s="30" t="s">
        <v>223</v>
      </c>
      <c r="E25" s="30" t="s">
        <v>123</v>
      </c>
      <c r="F25" s="30" t="s">
        <v>124</v>
      </c>
      <c r="G25" s="30" t="s">
        <v>230</v>
      </c>
      <c r="H25" s="30" t="s">
        <v>231</v>
      </c>
      <c r="I25" s="110">
        <v>552049.8</v>
      </c>
      <c r="J25" s="110">
        <v>552049.8</v>
      </c>
      <c r="K25" s="61"/>
      <c r="L25" s="61"/>
      <c r="M25" s="110">
        <v>552049.8</v>
      </c>
      <c r="N25" s="61"/>
      <c r="O25" s="61"/>
      <c r="P25" s="61"/>
      <c r="Q25" s="110"/>
      <c r="R25" s="110"/>
      <c r="S25" s="110"/>
      <c r="T25" s="110"/>
      <c r="U25" s="110"/>
      <c r="V25" s="110"/>
      <c r="W25" s="110"/>
      <c r="X25" s="110"/>
      <c r="Y25" s="110"/>
      <c r="Z25" s="110"/>
    </row>
    <row r="26" ht="20.25" customHeight="1" spans="1:26">
      <c r="A26" s="30" t="s">
        <v>199</v>
      </c>
      <c r="B26" s="30" t="s">
        <v>70</v>
      </c>
      <c r="C26" s="30" t="s">
        <v>222</v>
      </c>
      <c r="D26" s="30" t="s">
        <v>223</v>
      </c>
      <c r="E26" s="30" t="s">
        <v>123</v>
      </c>
      <c r="F26" s="30" t="s">
        <v>124</v>
      </c>
      <c r="G26" s="30" t="s">
        <v>230</v>
      </c>
      <c r="H26" s="30" t="s">
        <v>231</v>
      </c>
      <c r="I26" s="110">
        <v>132000</v>
      </c>
      <c r="J26" s="110">
        <v>132000</v>
      </c>
      <c r="K26" s="61"/>
      <c r="L26" s="61"/>
      <c r="M26" s="110">
        <v>132000</v>
      </c>
      <c r="N26" s="61"/>
      <c r="O26" s="61"/>
      <c r="P26" s="61"/>
      <c r="Q26" s="110"/>
      <c r="R26" s="110"/>
      <c r="S26" s="110"/>
      <c r="T26" s="110"/>
      <c r="U26" s="110"/>
      <c r="V26" s="110"/>
      <c r="W26" s="110"/>
      <c r="X26" s="110"/>
      <c r="Y26" s="110"/>
      <c r="Z26" s="110"/>
    </row>
    <row r="27" ht="20.25" customHeight="1" spans="1:26">
      <c r="A27" s="30" t="s">
        <v>199</v>
      </c>
      <c r="B27" s="30" t="s">
        <v>70</v>
      </c>
      <c r="C27" s="30" t="s">
        <v>222</v>
      </c>
      <c r="D27" s="30" t="s">
        <v>223</v>
      </c>
      <c r="E27" s="30" t="s">
        <v>101</v>
      </c>
      <c r="F27" s="30" t="s">
        <v>102</v>
      </c>
      <c r="G27" s="30" t="s">
        <v>232</v>
      </c>
      <c r="H27" s="30" t="s">
        <v>233</v>
      </c>
      <c r="I27" s="110">
        <v>73590.97</v>
      </c>
      <c r="J27" s="110">
        <v>73590.97</v>
      </c>
      <c r="K27" s="61"/>
      <c r="L27" s="61"/>
      <c r="M27" s="110">
        <v>73590.97</v>
      </c>
      <c r="N27" s="61"/>
      <c r="O27" s="61"/>
      <c r="P27" s="61"/>
      <c r="Q27" s="110"/>
      <c r="R27" s="110"/>
      <c r="S27" s="110"/>
      <c r="T27" s="110"/>
      <c r="U27" s="110"/>
      <c r="V27" s="110"/>
      <c r="W27" s="110"/>
      <c r="X27" s="110"/>
      <c r="Y27" s="110"/>
      <c r="Z27" s="110"/>
    </row>
    <row r="28" ht="20.25" customHeight="1" spans="1:26">
      <c r="A28" s="30" t="s">
        <v>199</v>
      </c>
      <c r="B28" s="30" t="s">
        <v>70</v>
      </c>
      <c r="C28" s="30" t="s">
        <v>222</v>
      </c>
      <c r="D28" s="30" t="s">
        <v>223</v>
      </c>
      <c r="E28" s="30" t="s">
        <v>125</v>
      </c>
      <c r="F28" s="30" t="s">
        <v>126</v>
      </c>
      <c r="G28" s="30" t="s">
        <v>232</v>
      </c>
      <c r="H28" s="30" t="s">
        <v>233</v>
      </c>
      <c r="I28" s="110">
        <v>19118.64</v>
      </c>
      <c r="J28" s="110">
        <v>19118.64</v>
      </c>
      <c r="K28" s="61"/>
      <c r="L28" s="61"/>
      <c r="M28" s="110">
        <v>19118.64</v>
      </c>
      <c r="N28" s="61"/>
      <c r="O28" s="61"/>
      <c r="P28" s="61"/>
      <c r="Q28" s="110"/>
      <c r="R28" s="110"/>
      <c r="S28" s="110"/>
      <c r="T28" s="110"/>
      <c r="U28" s="110"/>
      <c r="V28" s="110"/>
      <c r="W28" s="110"/>
      <c r="X28" s="110"/>
      <c r="Y28" s="110"/>
      <c r="Z28" s="110"/>
    </row>
    <row r="29" ht="20.25" customHeight="1" spans="1:26">
      <c r="A29" s="30" t="s">
        <v>199</v>
      </c>
      <c r="B29" s="30" t="s">
        <v>70</v>
      </c>
      <c r="C29" s="30" t="s">
        <v>222</v>
      </c>
      <c r="D29" s="30" t="s">
        <v>223</v>
      </c>
      <c r="E29" s="30" t="s">
        <v>125</v>
      </c>
      <c r="F29" s="30" t="s">
        <v>126</v>
      </c>
      <c r="G29" s="30" t="s">
        <v>232</v>
      </c>
      <c r="H29" s="30" t="s">
        <v>233</v>
      </c>
      <c r="I29" s="110">
        <v>48054.96</v>
      </c>
      <c r="J29" s="110">
        <v>48054.96</v>
      </c>
      <c r="K29" s="61"/>
      <c r="L29" s="61"/>
      <c r="M29" s="110">
        <v>48054.96</v>
      </c>
      <c r="N29" s="61"/>
      <c r="O29" s="61"/>
      <c r="P29" s="61"/>
      <c r="Q29" s="110"/>
      <c r="R29" s="110"/>
      <c r="S29" s="110"/>
      <c r="T29" s="110"/>
      <c r="U29" s="110"/>
      <c r="V29" s="110"/>
      <c r="W29" s="110"/>
      <c r="X29" s="110"/>
      <c r="Y29" s="110"/>
      <c r="Z29" s="110"/>
    </row>
    <row r="30" ht="20.25" customHeight="1" spans="1:26">
      <c r="A30" s="30" t="s">
        <v>199</v>
      </c>
      <c r="B30" s="30" t="s">
        <v>70</v>
      </c>
      <c r="C30" s="30" t="s">
        <v>222</v>
      </c>
      <c r="D30" s="30" t="s">
        <v>223</v>
      </c>
      <c r="E30" s="30" t="s">
        <v>125</v>
      </c>
      <c r="F30" s="30" t="s">
        <v>126</v>
      </c>
      <c r="G30" s="30" t="s">
        <v>232</v>
      </c>
      <c r="H30" s="30" t="s">
        <v>233</v>
      </c>
      <c r="I30" s="110">
        <v>35331.19</v>
      </c>
      <c r="J30" s="110">
        <v>35331.19</v>
      </c>
      <c r="K30" s="61"/>
      <c r="L30" s="61"/>
      <c r="M30" s="110">
        <v>35331.19</v>
      </c>
      <c r="N30" s="61"/>
      <c r="O30" s="61"/>
      <c r="P30" s="61"/>
      <c r="Q30" s="110"/>
      <c r="R30" s="110"/>
      <c r="S30" s="110"/>
      <c r="T30" s="110"/>
      <c r="U30" s="110"/>
      <c r="V30" s="110"/>
      <c r="W30" s="110"/>
      <c r="X30" s="110"/>
      <c r="Y30" s="110"/>
      <c r="Z30" s="110"/>
    </row>
    <row r="31" ht="20.25" customHeight="1" spans="1:26">
      <c r="A31" s="30" t="s">
        <v>199</v>
      </c>
      <c r="B31" s="30" t="s">
        <v>70</v>
      </c>
      <c r="C31" s="30" t="s">
        <v>234</v>
      </c>
      <c r="D31" s="30" t="s">
        <v>235</v>
      </c>
      <c r="E31" s="30" t="s">
        <v>101</v>
      </c>
      <c r="F31" s="30" t="s">
        <v>102</v>
      </c>
      <c r="G31" s="30" t="s">
        <v>236</v>
      </c>
      <c r="H31" s="30" t="s">
        <v>235</v>
      </c>
      <c r="I31" s="110">
        <v>242302.32</v>
      </c>
      <c r="J31" s="110">
        <v>242302.32</v>
      </c>
      <c r="K31" s="61"/>
      <c r="L31" s="61"/>
      <c r="M31" s="110">
        <v>242302.32</v>
      </c>
      <c r="N31" s="61"/>
      <c r="O31" s="61"/>
      <c r="P31" s="61"/>
      <c r="Q31" s="110"/>
      <c r="R31" s="110"/>
      <c r="S31" s="110"/>
      <c r="T31" s="110"/>
      <c r="U31" s="110"/>
      <c r="V31" s="110"/>
      <c r="W31" s="110"/>
      <c r="X31" s="110"/>
      <c r="Y31" s="110"/>
      <c r="Z31" s="110"/>
    </row>
    <row r="32" ht="20.25" customHeight="1" spans="1:26">
      <c r="A32" s="30" t="s">
        <v>199</v>
      </c>
      <c r="B32" s="30" t="s">
        <v>70</v>
      </c>
      <c r="C32" s="30" t="s">
        <v>234</v>
      </c>
      <c r="D32" s="30" t="s">
        <v>235</v>
      </c>
      <c r="E32" s="30" t="s">
        <v>107</v>
      </c>
      <c r="F32" s="30" t="s">
        <v>108</v>
      </c>
      <c r="G32" s="30" t="s">
        <v>236</v>
      </c>
      <c r="H32" s="30" t="s">
        <v>235</v>
      </c>
      <c r="I32" s="110">
        <v>10560</v>
      </c>
      <c r="J32" s="110">
        <v>10560</v>
      </c>
      <c r="K32" s="61"/>
      <c r="L32" s="61"/>
      <c r="M32" s="110">
        <v>10560</v>
      </c>
      <c r="N32" s="61"/>
      <c r="O32" s="61"/>
      <c r="P32" s="61"/>
      <c r="Q32" s="110"/>
      <c r="R32" s="110"/>
      <c r="S32" s="110"/>
      <c r="T32" s="110"/>
      <c r="U32" s="110"/>
      <c r="V32" s="110"/>
      <c r="W32" s="110"/>
      <c r="X32" s="110"/>
      <c r="Y32" s="110"/>
      <c r="Z32" s="110"/>
    </row>
    <row r="33" ht="20.25" customHeight="1" spans="1:26">
      <c r="A33" s="30" t="s">
        <v>199</v>
      </c>
      <c r="B33" s="30" t="s">
        <v>70</v>
      </c>
      <c r="C33" s="30" t="s">
        <v>237</v>
      </c>
      <c r="D33" s="30" t="s">
        <v>238</v>
      </c>
      <c r="E33" s="30" t="s">
        <v>107</v>
      </c>
      <c r="F33" s="30" t="s">
        <v>108</v>
      </c>
      <c r="G33" s="30" t="s">
        <v>239</v>
      </c>
      <c r="H33" s="30" t="s">
        <v>240</v>
      </c>
      <c r="I33" s="110">
        <v>532800</v>
      </c>
      <c r="J33" s="110">
        <v>532800</v>
      </c>
      <c r="K33" s="61"/>
      <c r="L33" s="61"/>
      <c r="M33" s="110">
        <v>532800</v>
      </c>
      <c r="N33" s="61"/>
      <c r="O33" s="61"/>
      <c r="P33" s="61"/>
      <c r="Q33" s="110"/>
      <c r="R33" s="110"/>
      <c r="S33" s="110"/>
      <c r="T33" s="110"/>
      <c r="U33" s="110"/>
      <c r="V33" s="110"/>
      <c r="W33" s="110"/>
      <c r="X33" s="110"/>
      <c r="Y33" s="110"/>
      <c r="Z33" s="110"/>
    </row>
    <row r="34" ht="20.25" customHeight="1" spans="1:26">
      <c r="A34" s="30" t="s">
        <v>199</v>
      </c>
      <c r="B34" s="30" t="s">
        <v>70</v>
      </c>
      <c r="C34" s="30" t="s">
        <v>241</v>
      </c>
      <c r="D34" s="30" t="s">
        <v>242</v>
      </c>
      <c r="E34" s="30" t="s">
        <v>101</v>
      </c>
      <c r="F34" s="30" t="s">
        <v>102</v>
      </c>
      <c r="G34" s="30" t="s">
        <v>218</v>
      </c>
      <c r="H34" s="30" t="s">
        <v>219</v>
      </c>
      <c r="I34" s="110">
        <v>801000</v>
      </c>
      <c r="J34" s="110">
        <v>801000</v>
      </c>
      <c r="K34" s="61"/>
      <c r="L34" s="61"/>
      <c r="M34" s="110">
        <v>801000</v>
      </c>
      <c r="N34" s="61"/>
      <c r="O34" s="61"/>
      <c r="P34" s="61"/>
      <c r="Q34" s="110"/>
      <c r="R34" s="110"/>
      <c r="S34" s="110"/>
      <c r="T34" s="110"/>
      <c r="U34" s="110"/>
      <c r="V34" s="110"/>
      <c r="W34" s="110"/>
      <c r="X34" s="110"/>
      <c r="Y34" s="110"/>
      <c r="Z34" s="110"/>
    </row>
    <row r="35" ht="20.25" customHeight="1" spans="1:26">
      <c r="A35" s="30" t="s">
        <v>199</v>
      </c>
      <c r="B35" s="30" t="s">
        <v>70</v>
      </c>
      <c r="C35" s="30" t="s">
        <v>241</v>
      </c>
      <c r="D35" s="30" t="s">
        <v>242</v>
      </c>
      <c r="E35" s="30" t="s">
        <v>101</v>
      </c>
      <c r="F35" s="30" t="s">
        <v>102</v>
      </c>
      <c r="G35" s="30" t="s">
        <v>220</v>
      </c>
      <c r="H35" s="30" t="s">
        <v>221</v>
      </c>
      <c r="I35" s="110">
        <v>747600</v>
      </c>
      <c r="J35" s="110">
        <v>747600</v>
      </c>
      <c r="K35" s="61"/>
      <c r="L35" s="61"/>
      <c r="M35" s="110">
        <v>747600</v>
      </c>
      <c r="N35" s="61"/>
      <c r="O35" s="61"/>
      <c r="P35" s="61"/>
      <c r="Q35" s="110"/>
      <c r="R35" s="110"/>
      <c r="S35" s="110"/>
      <c r="T35" s="110"/>
      <c r="U35" s="110"/>
      <c r="V35" s="110"/>
      <c r="W35" s="110"/>
      <c r="X35" s="110"/>
      <c r="Y35" s="110"/>
      <c r="Z35" s="110"/>
    </row>
    <row r="36" ht="20.25" customHeight="1" spans="1:26">
      <c r="A36" s="30" t="s">
        <v>199</v>
      </c>
      <c r="B36" s="30" t="s">
        <v>70</v>
      </c>
      <c r="C36" s="30" t="s">
        <v>241</v>
      </c>
      <c r="D36" s="30" t="s">
        <v>242</v>
      </c>
      <c r="E36" s="30" t="s">
        <v>101</v>
      </c>
      <c r="F36" s="30" t="s">
        <v>102</v>
      </c>
      <c r="G36" s="30" t="s">
        <v>220</v>
      </c>
      <c r="H36" s="30" t="s">
        <v>221</v>
      </c>
      <c r="I36" s="110">
        <v>854400</v>
      </c>
      <c r="J36" s="110">
        <v>854400</v>
      </c>
      <c r="K36" s="61"/>
      <c r="L36" s="61"/>
      <c r="M36" s="110">
        <v>854400</v>
      </c>
      <c r="N36" s="61"/>
      <c r="O36" s="61"/>
      <c r="P36" s="61"/>
      <c r="Q36" s="110"/>
      <c r="R36" s="110"/>
      <c r="S36" s="110"/>
      <c r="T36" s="110"/>
      <c r="U36" s="110"/>
      <c r="V36" s="110"/>
      <c r="W36" s="110"/>
      <c r="X36" s="110"/>
      <c r="Y36" s="110"/>
      <c r="Z36" s="110"/>
    </row>
    <row r="37" ht="20.25" customHeight="1" spans="1:26">
      <c r="A37" s="30" t="s">
        <v>199</v>
      </c>
      <c r="B37" s="30" t="s">
        <v>70</v>
      </c>
      <c r="C37" s="30" t="s">
        <v>243</v>
      </c>
      <c r="D37" s="30" t="s">
        <v>244</v>
      </c>
      <c r="E37" s="30" t="s">
        <v>101</v>
      </c>
      <c r="F37" s="30" t="s">
        <v>102</v>
      </c>
      <c r="G37" s="30" t="s">
        <v>245</v>
      </c>
      <c r="H37" s="30" t="s">
        <v>246</v>
      </c>
      <c r="I37" s="110">
        <v>60985.92</v>
      </c>
      <c r="J37" s="110">
        <v>60985.92</v>
      </c>
      <c r="K37" s="61"/>
      <c r="L37" s="61"/>
      <c r="M37" s="110">
        <v>60985.92</v>
      </c>
      <c r="N37" s="61"/>
      <c r="O37" s="61"/>
      <c r="P37" s="61"/>
      <c r="Q37" s="110"/>
      <c r="R37" s="110"/>
      <c r="S37" s="110"/>
      <c r="T37" s="110"/>
      <c r="U37" s="110"/>
      <c r="V37" s="110"/>
      <c r="W37" s="110"/>
      <c r="X37" s="110"/>
      <c r="Y37" s="110"/>
      <c r="Z37" s="110"/>
    </row>
    <row r="38" ht="20.25" customHeight="1" spans="1:26">
      <c r="A38" s="30" t="s">
        <v>199</v>
      </c>
      <c r="B38" s="30" t="s">
        <v>70</v>
      </c>
      <c r="C38" s="30" t="s">
        <v>243</v>
      </c>
      <c r="D38" s="30" t="s">
        <v>244</v>
      </c>
      <c r="E38" s="30" t="s">
        <v>101</v>
      </c>
      <c r="F38" s="30" t="s">
        <v>102</v>
      </c>
      <c r="G38" s="30" t="s">
        <v>245</v>
      </c>
      <c r="H38" s="30" t="s">
        <v>246</v>
      </c>
      <c r="I38" s="110">
        <v>1414.08</v>
      </c>
      <c r="J38" s="110">
        <v>1414.08</v>
      </c>
      <c r="K38" s="61"/>
      <c r="L38" s="61"/>
      <c r="M38" s="110">
        <v>1414.08</v>
      </c>
      <c r="N38" s="61"/>
      <c r="O38" s="61"/>
      <c r="P38" s="61"/>
      <c r="Q38" s="110"/>
      <c r="R38" s="110"/>
      <c r="S38" s="110"/>
      <c r="T38" s="110"/>
      <c r="U38" s="110"/>
      <c r="V38" s="110"/>
      <c r="W38" s="110"/>
      <c r="X38" s="110"/>
      <c r="Y38" s="110"/>
      <c r="Z38" s="110"/>
    </row>
    <row r="39" ht="17.25" customHeight="1" spans="1:26">
      <c r="A39" s="71">
        <v>20729046.44</v>
      </c>
      <c r="B39" s="72"/>
      <c r="C39" s="180"/>
      <c r="D39" s="180"/>
      <c r="E39" s="180"/>
      <c r="F39" s="180"/>
      <c r="G39" s="180"/>
      <c r="H39" s="181"/>
      <c r="I39" s="110">
        <v>20729046.44</v>
      </c>
      <c r="J39" s="110">
        <v>20729046.44</v>
      </c>
      <c r="K39" s="110"/>
      <c r="L39" s="110"/>
      <c r="M39" s="110">
        <v>20729046.44</v>
      </c>
      <c r="N39" s="110"/>
      <c r="O39" s="110"/>
      <c r="P39" s="110"/>
      <c r="Q39" s="110"/>
      <c r="R39" s="110"/>
      <c r="S39" s="110"/>
      <c r="T39" s="110"/>
      <c r="U39" s="110"/>
      <c r="V39" s="110"/>
      <c r="W39" s="110"/>
      <c r="X39" s="110"/>
      <c r="Y39" s="110"/>
      <c r="Z39" s="110"/>
    </row>
  </sheetData>
  <mergeCells count="34">
    <mergeCell ref="A2:Z2"/>
    <mergeCell ref="A3:H3"/>
    <mergeCell ref="I4:Z4"/>
    <mergeCell ref="J5:N5"/>
    <mergeCell ref="Q5:S5"/>
    <mergeCell ref="U5:Z5"/>
    <mergeCell ref="A39:H39"/>
    <mergeCell ref="A39:H39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J6:J7"/>
    <mergeCell ref="K6:K7"/>
    <mergeCell ref="L6:L7"/>
    <mergeCell ref="M6:M7"/>
    <mergeCell ref="N6:N7"/>
    <mergeCell ref="O5:O7"/>
    <mergeCell ref="P5:P7"/>
    <mergeCell ref="Q6:Q7"/>
    <mergeCell ref="R6:R7"/>
    <mergeCell ref="S6:S7"/>
    <mergeCell ref="T5:T7"/>
    <mergeCell ref="U6:U7"/>
    <mergeCell ref="V6:V7"/>
    <mergeCell ref="W6:W7"/>
    <mergeCell ref="X6:X7"/>
    <mergeCell ref="Y6:Y7"/>
    <mergeCell ref="Z6:Z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21"/>
  <sheetViews>
    <sheetView showZeros="0" workbookViewId="0">
      <selection activeCell="A1" sqref="A1"/>
    </sheetView>
  </sheetViews>
  <sheetFormatPr defaultColWidth="9.14166666666667" defaultRowHeight="14.25" customHeight="1"/>
  <cols>
    <col min="1" max="1" width="10.2833333333333" customWidth="1"/>
    <col min="2" max="2" width="13.425" customWidth="1"/>
    <col min="3" max="3" width="32.85" customWidth="1"/>
    <col min="4" max="4" width="23.85" customWidth="1"/>
    <col min="5" max="5" width="11.1416666666667" customWidth="1"/>
    <col min="6" max="6" width="17.7083333333333" customWidth="1"/>
    <col min="7" max="7" width="9.85" customWidth="1"/>
    <col min="8" max="8" width="17.7083333333333" customWidth="1"/>
    <col min="9" max="13" width="20" customWidth="1"/>
    <col min="14" max="14" width="12.2833333333333" customWidth="1"/>
    <col min="15" max="15" width="12.7083333333333" customWidth="1"/>
    <col min="16" max="16" width="11.1416666666667" customWidth="1"/>
    <col min="17" max="21" width="19.85" customWidth="1"/>
    <col min="22" max="22" width="20" customWidth="1"/>
    <col min="23" max="23" width="19.85" customWidth="1"/>
  </cols>
  <sheetData>
    <row r="1" ht="13.5" customHeight="1" spans="1:23">
      <c r="B1" s="166"/>
      <c r="E1" s="43"/>
      <c r="F1" s="43"/>
      <c r="G1" s="43"/>
      <c r="H1" s="43"/>
      <c r="U1" s="166"/>
      <c r="W1" s="167" t="s">
        <v>247</v>
      </c>
    </row>
    <row r="2" ht="46.5" customHeight="1" spans="1:23">
      <c r="A2" s="45" t="str">
        <f>"2026"&amp;"年部门项目支出预算表"</f>
        <v>2026年部门项目支出预算表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</row>
    <row r="3" ht="13.5" customHeight="1" spans="1:23">
      <c r="A3" s="46" t="str">
        <f>"单位名称："&amp;"昆明市晋宁区教育科学研究与教师专业发展中心"</f>
        <v>单位名称：昆明市晋宁区教育科学研究与教师专业发展中心</v>
      </c>
      <c r="B3" s="47"/>
      <c r="C3" s="47"/>
      <c r="D3" s="47"/>
      <c r="E3" s="47"/>
      <c r="F3" s="47"/>
      <c r="G3" s="47"/>
      <c r="H3" s="47"/>
      <c r="I3" s="48"/>
      <c r="J3" s="48"/>
      <c r="K3" s="48"/>
      <c r="L3" s="48"/>
      <c r="M3" s="48"/>
      <c r="N3" s="48"/>
      <c r="O3" s="48"/>
      <c r="P3" s="48"/>
      <c r="Q3" s="48"/>
      <c r="U3" s="166"/>
      <c r="W3" s="142" t="s">
        <v>1</v>
      </c>
    </row>
    <row r="4" ht="21.75" customHeight="1" spans="1:23">
      <c r="A4" s="50" t="s">
        <v>248</v>
      </c>
      <c r="B4" s="51" t="s">
        <v>182</v>
      </c>
      <c r="C4" s="50" t="s">
        <v>183</v>
      </c>
      <c r="D4" s="50" t="s">
        <v>249</v>
      </c>
      <c r="E4" s="51" t="s">
        <v>184</v>
      </c>
      <c r="F4" s="51" t="s">
        <v>185</v>
      </c>
      <c r="G4" s="51" t="s">
        <v>250</v>
      </c>
      <c r="H4" s="51" t="s">
        <v>251</v>
      </c>
      <c r="I4" s="65" t="s">
        <v>55</v>
      </c>
      <c r="J4" s="17" t="s">
        <v>252</v>
      </c>
      <c r="K4" s="18"/>
      <c r="L4" s="18"/>
      <c r="M4" s="19"/>
      <c r="N4" s="17" t="s">
        <v>191</v>
      </c>
      <c r="O4" s="18"/>
      <c r="P4" s="19"/>
      <c r="Q4" s="51" t="s">
        <v>61</v>
      </c>
      <c r="R4" s="17" t="s">
        <v>62</v>
      </c>
      <c r="S4" s="18"/>
      <c r="T4" s="18"/>
      <c r="U4" s="18"/>
      <c r="V4" s="18"/>
      <c r="W4" s="19"/>
    </row>
    <row r="5" ht="21.75" customHeight="1" spans="1:23">
      <c r="A5" s="52"/>
      <c r="B5" s="66"/>
      <c r="C5" s="52"/>
      <c r="D5" s="52"/>
      <c r="E5" s="53"/>
      <c r="F5" s="53"/>
      <c r="G5" s="53"/>
      <c r="H5" s="53"/>
      <c r="I5" s="66"/>
      <c r="J5" s="168" t="s">
        <v>58</v>
      </c>
      <c r="K5" s="169"/>
      <c r="L5" s="51" t="s">
        <v>59</v>
      </c>
      <c r="M5" s="51" t="s">
        <v>60</v>
      </c>
      <c r="N5" s="51" t="s">
        <v>58</v>
      </c>
      <c r="O5" s="51" t="s">
        <v>59</v>
      </c>
      <c r="P5" s="51" t="s">
        <v>60</v>
      </c>
      <c r="Q5" s="53"/>
      <c r="R5" s="51" t="s">
        <v>57</v>
      </c>
      <c r="S5" s="51" t="s">
        <v>64</v>
      </c>
      <c r="T5" s="51" t="s">
        <v>197</v>
      </c>
      <c r="U5" s="51" t="s">
        <v>66</v>
      </c>
      <c r="V5" s="51" t="s">
        <v>67</v>
      </c>
      <c r="W5" s="51" t="s">
        <v>68</v>
      </c>
    </row>
    <row r="6" ht="21" customHeight="1" spans="1:23">
      <c r="A6" s="66"/>
      <c r="B6" s="66"/>
      <c r="C6" s="66"/>
      <c r="D6" s="66"/>
      <c r="E6" s="66"/>
      <c r="F6" s="66"/>
      <c r="G6" s="66"/>
      <c r="H6" s="66"/>
      <c r="I6" s="66"/>
      <c r="J6" s="170" t="s">
        <v>57</v>
      </c>
      <c r="K6" s="171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</row>
    <row r="7" ht="39.75" customHeight="1" spans="1:23">
      <c r="A7" s="55"/>
      <c r="B7" s="57"/>
      <c r="C7" s="55"/>
      <c r="D7" s="55"/>
      <c r="E7" s="56"/>
      <c r="F7" s="56"/>
      <c r="G7" s="56"/>
      <c r="H7" s="56"/>
      <c r="I7" s="57"/>
      <c r="J7" s="25" t="s">
        <v>57</v>
      </c>
      <c r="K7" s="25" t="s">
        <v>253</v>
      </c>
      <c r="L7" s="56"/>
      <c r="M7" s="56"/>
      <c r="N7" s="56"/>
      <c r="O7" s="56"/>
      <c r="P7" s="56"/>
      <c r="Q7" s="56"/>
      <c r="R7" s="56"/>
      <c r="S7" s="56"/>
      <c r="T7" s="56"/>
      <c r="U7" s="57"/>
      <c r="V7" s="56"/>
      <c r="W7" s="56"/>
    </row>
    <row r="8" ht="15" customHeight="1" spans="1:23">
      <c r="A8" s="58">
        <v>1</v>
      </c>
      <c r="B8" s="58">
        <v>2</v>
      </c>
      <c r="C8" s="58">
        <v>3</v>
      </c>
      <c r="D8" s="58">
        <v>4</v>
      </c>
      <c r="E8" s="58">
        <v>5</v>
      </c>
      <c r="F8" s="58">
        <v>6</v>
      </c>
      <c r="G8" s="58">
        <v>7</v>
      </c>
      <c r="H8" s="58">
        <v>8</v>
      </c>
      <c r="I8" s="58">
        <v>9</v>
      </c>
      <c r="J8" s="58">
        <v>10</v>
      </c>
      <c r="K8" s="58">
        <v>11</v>
      </c>
      <c r="L8" s="67">
        <v>12</v>
      </c>
      <c r="M8" s="67">
        <v>13</v>
      </c>
      <c r="N8" s="67">
        <v>14</v>
      </c>
      <c r="O8" s="67">
        <v>15</v>
      </c>
      <c r="P8" s="67">
        <v>16</v>
      </c>
      <c r="Q8" s="67">
        <v>17</v>
      </c>
      <c r="R8" s="67">
        <v>18</v>
      </c>
      <c r="S8" s="67">
        <v>19</v>
      </c>
      <c r="T8" s="67">
        <v>20</v>
      </c>
      <c r="U8" s="58">
        <v>21</v>
      </c>
      <c r="V8" s="67">
        <v>22</v>
      </c>
      <c r="W8" s="58">
        <v>23</v>
      </c>
    </row>
    <row r="9" ht="21.75" customHeight="1" spans="1:23">
      <c r="A9" s="101" t="s">
        <v>254</v>
      </c>
      <c r="B9" s="101" t="s">
        <v>255</v>
      </c>
      <c r="C9" s="101" t="s">
        <v>256</v>
      </c>
      <c r="D9" s="101" t="s">
        <v>70</v>
      </c>
      <c r="E9" s="101" t="s">
        <v>115</v>
      </c>
      <c r="F9" s="101" t="s">
        <v>116</v>
      </c>
      <c r="G9" s="101" t="s">
        <v>239</v>
      </c>
      <c r="H9" s="101" t="s">
        <v>240</v>
      </c>
      <c r="I9" s="110">
        <v>9285.6</v>
      </c>
      <c r="J9" s="110">
        <v>9285.6</v>
      </c>
      <c r="K9" s="110">
        <v>9285.6</v>
      </c>
      <c r="L9" s="110"/>
      <c r="M9" s="110"/>
      <c r="N9" s="110"/>
      <c r="O9" s="110"/>
      <c r="P9" s="110"/>
      <c r="Q9" s="110"/>
      <c r="R9" s="110"/>
      <c r="S9" s="110"/>
      <c r="T9" s="110"/>
      <c r="U9" s="110"/>
      <c r="V9" s="110"/>
      <c r="W9" s="110"/>
    </row>
    <row r="10" ht="21.75" customHeight="1" spans="1:23">
      <c r="A10" s="101" t="s">
        <v>257</v>
      </c>
      <c r="B10" s="101" t="s">
        <v>258</v>
      </c>
      <c r="C10" s="101" t="s">
        <v>259</v>
      </c>
      <c r="D10" s="101" t="s">
        <v>70</v>
      </c>
      <c r="E10" s="101" t="s">
        <v>101</v>
      </c>
      <c r="F10" s="101" t="s">
        <v>102</v>
      </c>
      <c r="G10" s="101" t="s">
        <v>260</v>
      </c>
      <c r="H10" s="101" t="s">
        <v>261</v>
      </c>
      <c r="I10" s="110">
        <v>251020</v>
      </c>
      <c r="J10" s="110"/>
      <c r="K10" s="110"/>
      <c r="L10" s="110"/>
      <c r="M10" s="110"/>
      <c r="N10" s="110"/>
      <c r="O10" s="110"/>
      <c r="P10" s="110"/>
      <c r="Q10" s="110"/>
      <c r="R10" s="110">
        <v>251020</v>
      </c>
      <c r="S10" s="110"/>
      <c r="T10" s="110"/>
      <c r="U10" s="110"/>
      <c r="V10" s="110"/>
      <c r="W10" s="110">
        <v>251020</v>
      </c>
    </row>
    <row r="11" ht="21.75" customHeight="1" spans="1:23">
      <c r="A11" s="101" t="s">
        <v>257</v>
      </c>
      <c r="B11" s="101" t="s">
        <v>262</v>
      </c>
      <c r="C11" s="101" t="s">
        <v>263</v>
      </c>
      <c r="D11" s="101" t="s">
        <v>70</v>
      </c>
      <c r="E11" s="101" t="s">
        <v>101</v>
      </c>
      <c r="F11" s="101" t="s">
        <v>102</v>
      </c>
      <c r="G11" s="101" t="s">
        <v>260</v>
      </c>
      <c r="H11" s="101" t="s">
        <v>261</v>
      </c>
      <c r="I11" s="110">
        <v>4048.1</v>
      </c>
      <c r="J11" s="110"/>
      <c r="K11" s="110"/>
      <c r="L11" s="110"/>
      <c r="M11" s="110"/>
      <c r="N11" s="110"/>
      <c r="O11" s="110"/>
      <c r="P11" s="110"/>
      <c r="Q11" s="110"/>
      <c r="R11" s="110">
        <v>4048.1</v>
      </c>
      <c r="S11" s="110"/>
      <c r="T11" s="110"/>
      <c r="U11" s="110"/>
      <c r="V11" s="110"/>
      <c r="W11" s="110">
        <v>4048.1</v>
      </c>
    </row>
    <row r="12" ht="21.75" customHeight="1" spans="1:23">
      <c r="A12" s="101" t="s">
        <v>257</v>
      </c>
      <c r="B12" s="101" t="s">
        <v>264</v>
      </c>
      <c r="C12" s="101" t="s">
        <v>265</v>
      </c>
      <c r="D12" s="101" t="s">
        <v>70</v>
      </c>
      <c r="E12" s="101" t="s">
        <v>101</v>
      </c>
      <c r="F12" s="101" t="s">
        <v>102</v>
      </c>
      <c r="G12" s="101" t="s">
        <v>206</v>
      </c>
      <c r="H12" s="101" t="s">
        <v>207</v>
      </c>
      <c r="I12" s="110">
        <v>15000</v>
      </c>
      <c r="J12" s="110"/>
      <c r="K12" s="110"/>
      <c r="L12" s="110"/>
      <c r="M12" s="110"/>
      <c r="N12" s="110"/>
      <c r="O12" s="110"/>
      <c r="P12" s="110"/>
      <c r="Q12" s="110"/>
      <c r="R12" s="110">
        <v>15000</v>
      </c>
      <c r="S12" s="110"/>
      <c r="T12" s="110"/>
      <c r="U12" s="110"/>
      <c r="V12" s="110"/>
      <c r="W12" s="110">
        <v>15000</v>
      </c>
    </row>
    <row r="13" ht="21.75" customHeight="1" spans="1:23">
      <c r="A13" s="101" t="s">
        <v>257</v>
      </c>
      <c r="B13" s="101" t="s">
        <v>264</v>
      </c>
      <c r="C13" s="101" t="s">
        <v>265</v>
      </c>
      <c r="D13" s="101" t="s">
        <v>70</v>
      </c>
      <c r="E13" s="101" t="s">
        <v>101</v>
      </c>
      <c r="F13" s="101" t="s">
        <v>102</v>
      </c>
      <c r="G13" s="101" t="s">
        <v>266</v>
      </c>
      <c r="H13" s="101" t="s">
        <v>267</v>
      </c>
      <c r="I13" s="110">
        <v>5000</v>
      </c>
      <c r="J13" s="110"/>
      <c r="K13" s="110"/>
      <c r="L13" s="110"/>
      <c r="M13" s="110"/>
      <c r="N13" s="110"/>
      <c r="O13" s="110"/>
      <c r="P13" s="110"/>
      <c r="Q13" s="110"/>
      <c r="R13" s="110">
        <v>5000</v>
      </c>
      <c r="S13" s="110"/>
      <c r="T13" s="110"/>
      <c r="U13" s="110"/>
      <c r="V13" s="110"/>
      <c r="W13" s="110">
        <v>5000</v>
      </c>
    </row>
    <row r="14" ht="21.75" customHeight="1" spans="1:23">
      <c r="A14" s="101" t="s">
        <v>257</v>
      </c>
      <c r="B14" s="101" t="s">
        <v>264</v>
      </c>
      <c r="C14" s="101" t="s">
        <v>265</v>
      </c>
      <c r="D14" s="101" t="s">
        <v>70</v>
      </c>
      <c r="E14" s="101" t="s">
        <v>101</v>
      </c>
      <c r="F14" s="101" t="s">
        <v>102</v>
      </c>
      <c r="G14" s="101" t="s">
        <v>260</v>
      </c>
      <c r="H14" s="101" t="s">
        <v>261</v>
      </c>
      <c r="I14" s="110">
        <v>59744.35</v>
      </c>
      <c r="J14" s="110"/>
      <c r="K14" s="110"/>
      <c r="L14" s="110"/>
      <c r="M14" s="110"/>
      <c r="N14" s="110"/>
      <c r="O14" s="110"/>
      <c r="P14" s="110"/>
      <c r="Q14" s="110"/>
      <c r="R14" s="110">
        <v>59744.35</v>
      </c>
      <c r="S14" s="110"/>
      <c r="T14" s="110"/>
      <c r="U14" s="110"/>
      <c r="V14" s="110"/>
      <c r="W14" s="110">
        <v>59744.35</v>
      </c>
    </row>
    <row r="15" ht="21.75" customHeight="1" spans="1:23">
      <c r="A15" s="101" t="s">
        <v>257</v>
      </c>
      <c r="B15" s="101" t="s">
        <v>268</v>
      </c>
      <c r="C15" s="101" t="s">
        <v>269</v>
      </c>
      <c r="D15" s="101" t="s">
        <v>70</v>
      </c>
      <c r="E15" s="101" t="s">
        <v>101</v>
      </c>
      <c r="F15" s="101" t="s">
        <v>102</v>
      </c>
      <c r="G15" s="101" t="s">
        <v>260</v>
      </c>
      <c r="H15" s="101" t="s">
        <v>261</v>
      </c>
      <c r="I15" s="110">
        <v>5145.08</v>
      </c>
      <c r="J15" s="110"/>
      <c r="K15" s="110"/>
      <c r="L15" s="110"/>
      <c r="M15" s="110"/>
      <c r="N15" s="110"/>
      <c r="O15" s="110"/>
      <c r="P15" s="110"/>
      <c r="Q15" s="110"/>
      <c r="R15" s="110">
        <v>5145.08</v>
      </c>
      <c r="S15" s="110"/>
      <c r="T15" s="110"/>
      <c r="U15" s="110"/>
      <c r="V15" s="110"/>
      <c r="W15" s="110">
        <v>5145.08</v>
      </c>
    </row>
    <row r="16" ht="21.75" customHeight="1" spans="1:23">
      <c r="A16" s="101" t="s">
        <v>257</v>
      </c>
      <c r="B16" s="101" t="s">
        <v>270</v>
      </c>
      <c r="C16" s="101" t="s">
        <v>271</v>
      </c>
      <c r="D16" s="101" t="s">
        <v>70</v>
      </c>
      <c r="E16" s="101" t="s">
        <v>101</v>
      </c>
      <c r="F16" s="101" t="s">
        <v>102</v>
      </c>
      <c r="G16" s="101" t="s">
        <v>260</v>
      </c>
      <c r="H16" s="101" t="s">
        <v>261</v>
      </c>
      <c r="I16" s="110">
        <v>2442.45</v>
      </c>
      <c r="J16" s="110"/>
      <c r="K16" s="110"/>
      <c r="L16" s="110"/>
      <c r="M16" s="110"/>
      <c r="N16" s="110"/>
      <c r="O16" s="110"/>
      <c r="P16" s="110"/>
      <c r="Q16" s="110"/>
      <c r="R16" s="110">
        <v>2442.45</v>
      </c>
      <c r="S16" s="110"/>
      <c r="T16" s="110"/>
      <c r="U16" s="110"/>
      <c r="V16" s="110"/>
      <c r="W16" s="110">
        <v>2442.45</v>
      </c>
    </row>
    <row r="17" ht="21.75" customHeight="1" spans="1:23">
      <c r="A17" s="101" t="s">
        <v>257</v>
      </c>
      <c r="B17" s="101" t="s">
        <v>272</v>
      </c>
      <c r="C17" s="101" t="s">
        <v>273</v>
      </c>
      <c r="D17" s="101" t="s">
        <v>70</v>
      </c>
      <c r="E17" s="101" t="s">
        <v>101</v>
      </c>
      <c r="F17" s="101" t="s">
        <v>102</v>
      </c>
      <c r="G17" s="101" t="s">
        <v>206</v>
      </c>
      <c r="H17" s="101" t="s">
        <v>207</v>
      </c>
      <c r="I17" s="110">
        <v>2000</v>
      </c>
      <c r="J17" s="110"/>
      <c r="K17" s="110"/>
      <c r="L17" s="110"/>
      <c r="M17" s="110"/>
      <c r="N17" s="110"/>
      <c r="O17" s="110"/>
      <c r="P17" s="110"/>
      <c r="Q17" s="110"/>
      <c r="R17" s="110">
        <v>2000</v>
      </c>
      <c r="S17" s="110"/>
      <c r="T17" s="110"/>
      <c r="U17" s="110"/>
      <c r="V17" s="110"/>
      <c r="W17" s="110">
        <v>2000</v>
      </c>
    </row>
    <row r="18" ht="21.75" customHeight="1" spans="1:23">
      <c r="A18" s="101" t="s">
        <v>257</v>
      </c>
      <c r="B18" s="101" t="s">
        <v>274</v>
      </c>
      <c r="C18" s="101" t="s">
        <v>275</v>
      </c>
      <c r="D18" s="101" t="s">
        <v>70</v>
      </c>
      <c r="E18" s="101" t="s">
        <v>101</v>
      </c>
      <c r="F18" s="101" t="s">
        <v>102</v>
      </c>
      <c r="G18" s="101" t="s">
        <v>276</v>
      </c>
      <c r="H18" s="101" t="s">
        <v>277</v>
      </c>
      <c r="I18" s="110">
        <v>16000</v>
      </c>
      <c r="J18" s="110"/>
      <c r="K18" s="110"/>
      <c r="L18" s="110"/>
      <c r="M18" s="110"/>
      <c r="N18" s="110"/>
      <c r="O18" s="110"/>
      <c r="P18" s="110"/>
      <c r="Q18" s="110"/>
      <c r="R18" s="110">
        <v>16000</v>
      </c>
      <c r="S18" s="110"/>
      <c r="T18" s="110"/>
      <c r="U18" s="110">
        <v>16000</v>
      </c>
      <c r="V18" s="110"/>
      <c r="W18" s="110"/>
    </row>
    <row r="19" ht="21.75" customHeight="1" spans="1:23">
      <c r="A19" s="101" t="s">
        <v>257</v>
      </c>
      <c r="B19" s="101" t="s">
        <v>278</v>
      </c>
      <c r="C19" s="101" t="s">
        <v>279</v>
      </c>
      <c r="D19" s="101" t="s">
        <v>70</v>
      </c>
      <c r="E19" s="101" t="s">
        <v>101</v>
      </c>
      <c r="F19" s="101" t="s">
        <v>102</v>
      </c>
      <c r="G19" s="101" t="s">
        <v>206</v>
      </c>
      <c r="H19" s="101" t="s">
        <v>207</v>
      </c>
      <c r="I19" s="110">
        <v>16000</v>
      </c>
      <c r="J19" s="110">
        <v>16000</v>
      </c>
      <c r="K19" s="110">
        <v>16000</v>
      </c>
      <c r="L19" s="110"/>
      <c r="M19" s="110"/>
      <c r="N19" s="110"/>
      <c r="O19" s="110"/>
      <c r="P19" s="110"/>
      <c r="Q19" s="110"/>
      <c r="R19" s="110"/>
      <c r="S19" s="110"/>
      <c r="T19" s="110"/>
      <c r="U19" s="110"/>
      <c r="V19" s="110"/>
      <c r="W19" s="110"/>
    </row>
    <row r="20" ht="21.75" customHeight="1" spans="1:23">
      <c r="A20" s="101" t="s">
        <v>257</v>
      </c>
      <c r="B20" s="101" t="s">
        <v>280</v>
      </c>
      <c r="C20" s="101" t="s">
        <v>281</v>
      </c>
      <c r="D20" s="101" t="s">
        <v>70</v>
      </c>
      <c r="E20" s="101" t="s">
        <v>101</v>
      </c>
      <c r="F20" s="101" t="s">
        <v>102</v>
      </c>
      <c r="G20" s="101" t="s">
        <v>206</v>
      </c>
      <c r="H20" s="101" t="s">
        <v>207</v>
      </c>
      <c r="I20" s="110">
        <v>1810.64</v>
      </c>
      <c r="J20" s="110"/>
      <c r="K20" s="110"/>
      <c r="L20" s="110"/>
      <c r="M20" s="110"/>
      <c r="N20" s="110"/>
      <c r="O20" s="110"/>
      <c r="P20" s="110"/>
      <c r="Q20" s="110"/>
      <c r="R20" s="110">
        <v>1810.64</v>
      </c>
      <c r="S20" s="110"/>
      <c r="T20" s="110"/>
      <c r="U20" s="110"/>
      <c r="V20" s="110"/>
      <c r="W20" s="110">
        <v>1810.64</v>
      </c>
    </row>
    <row r="21" ht="18.75" customHeight="1" spans="1:23">
      <c r="A21" s="71" t="s">
        <v>171</v>
      </c>
      <c r="B21" s="72"/>
      <c r="C21" s="72"/>
      <c r="D21" s="72"/>
      <c r="E21" s="72"/>
      <c r="F21" s="72"/>
      <c r="G21" s="72"/>
      <c r="H21" s="73"/>
      <c r="I21" s="110">
        <v>387496.22</v>
      </c>
      <c r="J21" s="110">
        <v>25285.6</v>
      </c>
      <c r="K21" s="110">
        <v>25285.6</v>
      </c>
      <c r="L21" s="110"/>
      <c r="M21" s="110"/>
      <c r="N21" s="110"/>
      <c r="O21" s="110"/>
      <c r="P21" s="110"/>
      <c r="Q21" s="110"/>
      <c r="R21" s="110">
        <v>362210.62</v>
      </c>
      <c r="S21" s="110"/>
      <c r="T21" s="110"/>
      <c r="U21" s="110">
        <v>16000</v>
      </c>
      <c r="V21" s="110"/>
      <c r="W21" s="110">
        <v>346210.62</v>
      </c>
    </row>
  </sheetData>
  <mergeCells count="28">
    <mergeCell ref="A2:W2"/>
    <mergeCell ref="A3:H3"/>
    <mergeCell ref="J4:M4"/>
    <mergeCell ref="N4:P4"/>
    <mergeCell ref="R4:W4"/>
    <mergeCell ref="A21:H21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38"/>
  <sheetViews>
    <sheetView showZeros="0" workbookViewId="0">
      <selection activeCell="A1" sqref="A1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8" customHeight="1" spans="1:10">
      <c r="J1" s="44" t="s">
        <v>282</v>
      </c>
    </row>
    <row r="2" ht="39.75" customHeight="1" spans="1:10">
      <c r="A2" s="98" t="str">
        <f>"2026"&amp;"年部门项目支出绩效目标表"</f>
        <v>2026年部门项目支出绩效目标表</v>
      </c>
      <c r="B2" s="45"/>
      <c r="C2" s="45"/>
      <c r="D2" s="45"/>
      <c r="E2" s="45"/>
      <c r="F2" s="99"/>
      <c r="G2" s="45"/>
      <c r="H2" s="99"/>
      <c r="I2" s="99"/>
      <c r="J2" s="45"/>
    </row>
    <row r="3" ht="17.25" customHeight="1" spans="1:10">
      <c r="A3" s="46" t="str">
        <f>"单位名称："&amp;"昆明市晋宁区教育科学研究与教师专业发展中心"</f>
        <v>单位名称：昆明市晋宁区教育科学研究与教师专业发展中心</v>
      </c>
    </row>
    <row r="4" ht="44.25" customHeight="1" spans="1:10">
      <c r="A4" s="25" t="s">
        <v>183</v>
      </c>
      <c r="B4" s="25" t="s">
        <v>283</v>
      </c>
      <c r="C4" s="25" t="s">
        <v>284</v>
      </c>
      <c r="D4" s="25" t="s">
        <v>285</v>
      </c>
      <c r="E4" s="25" t="s">
        <v>286</v>
      </c>
      <c r="F4" s="100" t="s">
        <v>287</v>
      </c>
      <c r="G4" s="25" t="s">
        <v>288</v>
      </c>
      <c r="H4" s="100" t="s">
        <v>289</v>
      </c>
      <c r="I4" s="100" t="s">
        <v>290</v>
      </c>
      <c r="J4" s="25" t="s">
        <v>291</v>
      </c>
    </row>
    <row r="5" ht="18.75" customHeight="1" spans="1:10">
      <c r="A5" s="164">
        <v>1</v>
      </c>
      <c r="B5" s="164">
        <v>2</v>
      </c>
      <c r="C5" s="164">
        <v>3</v>
      </c>
      <c r="D5" s="164">
        <v>4</v>
      </c>
      <c r="E5" s="164">
        <v>5</v>
      </c>
      <c r="F5" s="67">
        <v>6</v>
      </c>
      <c r="G5" s="164">
        <v>7</v>
      </c>
      <c r="H5" s="67">
        <v>8</v>
      </c>
      <c r="I5" s="67">
        <v>9</v>
      </c>
      <c r="J5" s="164">
        <v>10</v>
      </c>
    </row>
    <row r="6" ht="42" customHeight="1" spans="1:10">
      <c r="A6" s="26" t="s">
        <v>70</v>
      </c>
      <c r="B6" s="101"/>
      <c r="C6" s="101"/>
      <c r="D6" s="101"/>
      <c r="E6" s="42"/>
      <c r="F6" s="102"/>
      <c r="G6" s="42"/>
      <c r="H6" s="102"/>
      <c r="I6" s="102"/>
      <c r="J6" s="42"/>
    </row>
    <row r="7" ht="42" customHeight="1" spans="1:10">
      <c r="A7" s="165" t="s">
        <v>275</v>
      </c>
      <c r="B7" s="41" t="s">
        <v>292</v>
      </c>
      <c r="C7" s="41" t="s">
        <v>293</v>
      </c>
      <c r="D7" s="41" t="s">
        <v>294</v>
      </c>
      <c r="E7" s="26" t="s">
        <v>295</v>
      </c>
      <c r="F7" s="41" t="s">
        <v>296</v>
      </c>
      <c r="G7" s="26" t="s">
        <v>83</v>
      </c>
      <c r="H7" s="41" t="s">
        <v>297</v>
      </c>
      <c r="I7" s="41" t="s">
        <v>298</v>
      </c>
      <c r="J7" s="26" t="s">
        <v>299</v>
      </c>
    </row>
    <row r="8" ht="42" customHeight="1" spans="1:10">
      <c r="A8" s="165" t="s">
        <v>275</v>
      </c>
      <c r="B8" s="41" t="s">
        <v>292</v>
      </c>
      <c r="C8" s="41" t="s">
        <v>293</v>
      </c>
      <c r="D8" s="41" t="s">
        <v>300</v>
      </c>
      <c r="E8" s="26" t="s">
        <v>301</v>
      </c>
      <c r="F8" s="41" t="s">
        <v>302</v>
      </c>
      <c r="G8" s="26" t="s">
        <v>303</v>
      </c>
      <c r="H8" s="41" t="s">
        <v>304</v>
      </c>
      <c r="I8" s="41" t="s">
        <v>298</v>
      </c>
      <c r="J8" s="26" t="s">
        <v>305</v>
      </c>
    </row>
    <row r="9" ht="42" customHeight="1" spans="1:10">
      <c r="A9" s="165" t="s">
        <v>275</v>
      </c>
      <c r="B9" s="41" t="s">
        <v>292</v>
      </c>
      <c r="C9" s="41" t="s">
        <v>306</v>
      </c>
      <c r="D9" s="41" t="s">
        <v>307</v>
      </c>
      <c r="E9" s="26" t="s">
        <v>308</v>
      </c>
      <c r="F9" s="41" t="s">
        <v>296</v>
      </c>
      <c r="G9" s="26" t="s">
        <v>309</v>
      </c>
      <c r="H9" s="41" t="s">
        <v>304</v>
      </c>
      <c r="I9" s="41" t="s">
        <v>298</v>
      </c>
      <c r="J9" s="26" t="s">
        <v>310</v>
      </c>
    </row>
    <row r="10" ht="42" customHeight="1" spans="1:10">
      <c r="A10" s="165" t="s">
        <v>275</v>
      </c>
      <c r="B10" s="41" t="s">
        <v>292</v>
      </c>
      <c r="C10" s="41" t="s">
        <v>311</v>
      </c>
      <c r="D10" s="41" t="s">
        <v>312</v>
      </c>
      <c r="E10" s="26" t="s">
        <v>313</v>
      </c>
      <c r="F10" s="41" t="s">
        <v>302</v>
      </c>
      <c r="G10" s="26" t="s">
        <v>314</v>
      </c>
      <c r="H10" s="41" t="s">
        <v>304</v>
      </c>
      <c r="I10" s="41" t="s">
        <v>298</v>
      </c>
      <c r="J10" s="26" t="s">
        <v>315</v>
      </c>
    </row>
    <row r="11" ht="42" customHeight="1" spans="1:10">
      <c r="A11" s="165" t="s">
        <v>259</v>
      </c>
      <c r="B11" s="41" t="s">
        <v>316</v>
      </c>
      <c r="C11" s="41" t="s">
        <v>293</v>
      </c>
      <c r="D11" s="41" t="s">
        <v>294</v>
      </c>
      <c r="E11" s="26" t="s">
        <v>317</v>
      </c>
      <c r="F11" s="41" t="s">
        <v>302</v>
      </c>
      <c r="G11" s="26" t="s">
        <v>84</v>
      </c>
      <c r="H11" s="41" t="s">
        <v>318</v>
      </c>
      <c r="I11" s="41" t="s">
        <v>298</v>
      </c>
      <c r="J11" s="26" t="s">
        <v>319</v>
      </c>
    </row>
    <row r="12" ht="42" customHeight="1" spans="1:10">
      <c r="A12" s="165" t="s">
        <v>259</v>
      </c>
      <c r="B12" s="41" t="s">
        <v>316</v>
      </c>
      <c r="C12" s="41" t="s">
        <v>306</v>
      </c>
      <c r="D12" s="41" t="s">
        <v>320</v>
      </c>
      <c r="E12" s="26" t="s">
        <v>321</v>
      </c>
      <c r="F12" s="41" t="s">
        <v>296</v>
      </c>
      <c r="G12" s="26" t="s">
        <v>322</v>
      </c>
      <c r="H12" s="41" t="s">
        <v>323</v>
      </c>
      <c r="I12" s="41" t="s">
        <v>324</v>
      </c>
      <c r="J12" s="26" t="s">
        <v>325</v>
      </c>
    </row>
    <row r="13" ht="42" customHeight="1" spans="1:10">
      <c r="A13" s="165" t="s">
        <v>259</v>
      </c>
      <c r="B13" s="41" t="s">
        <v>316</v>
      </c>
      <c r="C13" s="41" t="s">
        <v>311</v>
      </c>
      <c r="D13" s="41" t="s">
        <v>312</v>
      </c>
      <c r="E13" s="26" t="s">
        <v>326</v>
      </c>
      <c r="F13" s="41" t="s">
        <v>302</v>
      </c>
      <c r="G13" s="26" t="s">
        <v>314</v>
      </c>
      <c r="H13" s="41" t="s">
        <v>304</v>
      </c>
      <c r="I13" s="41" t="s">
        <v>298</v>
      </c>
      <c r="J13" s="26" t="s">
        <v>327</v>
      </c>
    </row>
    <row r="14" ht="42" customHeight="1" spans="1:10">
      <c r="A14" s="165" t="s">
        <v>265</v>
      </c>
      <c r="B14" s="41" t="s">
        <v>328</v>
      </c>
      <c r="C14" s="41" t="s">
        <v>293</v>
      </c>
      <c r="D14" s="41" t="s">
        <v>294</v>
      </c>
      <c r="E14" s="26" t="s">
        <v>317</v>
      </c>
      <c r="F14" s="41" t="s">
        <v>302</v>
      </c>
      <c r="G14" s="26" t="s">
        <v>86</v>
      </c>
      <c r="H14" s="41" t="s">
        <v>318</v>
      </c>
      <c r="I14" s="41" t="s">
        <v>298</v>
      </c>
      <c r="J14" s="26" t="s">
        <v>319</v>
      </c>
    </row>
    <row r="15" ht="42" customHeight="1" spans="1:10">
      <c r="A15" s="165" t="s">
        <v>265</v>
      </c>
      <c r="B15" s="41" t="s">
        <v>328</v>
      </c>
      <c r="C15" s="41" t="s">
        <v>306</v>
      </c>
      <c r="D15" s="41" t="s">
        <v>320</v>
      </c>
      <c r="E15" s="26" t="s">
        <v>329</v>
      </c>
      <c r="F15" s="41" t="s">
        <v>296</v>
      </c>
      <c r="G15" s="26" t="s">
        <v>322</v>
      </c>
      <c r="H15" s="41" t="s">
        <v>323</v>
      </c>
      <c r="I15" s="41" t="s">
        <v>324</v>
      </c>
      <c r="J15" s="26" t="s">
        <v>330</v>
      </c>
    </row>
    <row r="16" ht="42" customHeight="1" spans="1:10">
      <c r="A16" s="165" t="s">
        <v>265</v>
      </c>
      <c r="B16" s="41" t="s">
        <v>328</v>
      </c>
      <c r="C16" s="41" t="s">
        <v>311</v>
      </c>
      <c r="D16" s="41" t="s">
        <v>312</v>
      </c>
      <c r="E16" s="26" t="s">
        <v>326</v>
      </c>
      <c r="F16" s="41" t="s">
        <v>302</v>
      </c>
      <c r="G16" s="26" t="s">
        <v>314</v>
      </c>
      <c r="H16" s="41" t="s">
        <v>304</v>
      </c>
      <c r="I16" s="41" t="s">
        <v>298</v>
      </c>
      <c r="J16" s="26" t="s">
        <v>327</v>
      </c>
    </row>
    <row r="17" ht="42" customHeight="1" spans="1:10">
      <c r="A17" s="165" t="s">
        <v>279</v>
      </c>
      <c r="B17" s="41" t="s">
        <v>331</v>
      </c>
      <c r="C17" s="41" t="s">
        <v>293</v>
      </c>
      <c r="D17" s="41" t="s">
        <v>294</v>
      </c>
      <c r="E17" s="26" t="s">
        <v>332</v>
      </c>
      <c r="F17" s="41" t="s">
        <v>296</v>
      </c>
      <c r="G17" s="26" t="s">
        <v>89</v>
      </c>
      <c r="H17" s="41" t="s">
        <v>333</v>
      </c>
      <c r="I17" s="41" t="s">
        <v>298</v>
      </c>
      <c r="J17" s="26" t="s">
        <v>334</v>
      </c>
    </row>
    <row r="18" ht="42" customHeight="1" spans="1:10">
      <c r="A18" s="165" t="s">
        <v>279</v>
      </c>
      <c r="B18" s="41" t="s">
        <v>331</v>
      </c>
      <c r="C18" s="41" t="s">
        <v>306</v>
      </c>
      <c r="D18" s="41" t="s">
        <v>320</v>
      </c>
      <c r="E18" s="26" t="s">
        <v>335</v>
      </c>
      <c r="F18" s="41" t="s">
        <v>302</v>
      </c>
      <c r="G18" s="26" t="s">
        <v>89</v>
      </c>
      <c r="H18" s="41" t="s">
        <v>336</v>
      </c>
      <c r="I18" s="41" t="s">
        <v>298</v>
      </c>
      <c r="J18" s="26" t="s">
        <v>337</v>
      </c>
    </row>
    <row r="19" ht="42" customHeight="1" spans="1:10">
      <c r="A19" s="165" t="s">
        <v>279</v>
      </c>
      <c r="B19" s="41" t="s">
        <v>331</v>
      </c>
      <c r="C19" s="41" t="s">
        <v>311</v>
      </c>
      <c r="D19" s="41" t="s">
        <v>312</v>
      </c>
      <c r="E19" s="26" t="s">
        <v>338</v>
      </c>
      <c r="F19" s="41" t="s">
        <v>302</v>
      </c>
      <c r="G19" s="26" t="s">
        <v>314</v>
      </c>
      <c r="H19" s="41" t="s">
        <v>304</v>
      </c>
      <c r="I19" s="41" t="s">
        <v>298</v>
      </c>
      <c r="J19" s="26" t="s">
        <v>339</v>
      </c>
    </row>
    <row r="20" ht="42" customHeight="1" spans="1:10">
      <c r="A20" s="165" t="s">
        <v>273</v>
      </c>
      <c r="B20" s="41" t="s">
        <v>340</v>
      </c>
      <c r="C20" s="41" t="s">
        <v>293</v>
      </c>
      <c r="D20" s="41" t="s">
        <v>294</v>
      </c>
      <c r="E20" s="26" t="s">
        <v>341</v>
      </c>
      <c r="F20" s="41" t="s">
        <v>296</v>
      </c>
      <c r="G20" s="26" t="s">
        <v>85</v>
      </c>
      <c r="H20" s="41" t="s">
        <v>342</v>
      </c>
      <c r="I20" s="41" t="s">
        <v>298</v>
      </c>
      <c r="J20" s="26" t="s">
        <v>343</v>
      </c>
    </row>
    <row r="21" ht="42" customHeight="1" spans="1:10">
      <c r="A21" s="165" t="s">
        <v>273</v>
      </c>
      <c r="B21" s="41" t="s">
        <v>340</v>
      </c>
      <c r="C21" s="41" t="s">
        <v>306</v>
      </c>
      <c r="D21" s="41" t="s">
        <v>344</v>
      </c>
      <c r="E21" s="26" t="s">
        <v>345</v>
      </c>
      <c r="F21" s="41" t="s">
        <v>296</v>
      </c>
      <c r="G21" s="26" t="s">
        <v>309</v>
      </c>
      <c r="H21" s="41" t="s">
        <v>304</v>
      </c>
      <c r="I21" s="41" t="s">
        <v>298</v>
      </c>
      <c r="J21" s="26" t="s">
        <v>343</v>
      </c>
    </row>
    <row r="22" ht="42" customHeight="1" spans="1:10">
      <c r="A22" s="165" t="s">
        <v>273</v>
      </c>
      <c r="B22" s="41" t="s">
        <v>340</v>
      </c>
      <c r="C22" s="41" t="s">
        <v>311</v>
      </c>
      <c r="D22" s="41" t="s">
        <v>312</v>
      </c>
      <c r="E22" s="26" t="s">
        <v>346</v>
      </c>
      <c r="F22" s="41" t="s">
        <v>302</v>
      </c>
      <c r="G22" s="26" t="s">
        <v>303</v>
      </c>
      <c r="H22" s="41" t="s">
        <v>304</v>
      </c>
      <c r="I22" s="41" t="s">
        <v>298</v>
      </c>
      <c r="J22" s="26" t="s">
        <v>343</v>
      </c>
    </row>
    <row r="23" ht="42" customHeight="1" spans="1:10">
      <c r="A23" s="165" t="s">
        <v>281</v>
      </c>
      <c r="B23" s="41" t="s">
        <v>347</v>
      </c>
      <c r="C23" s="41" t="s">
        <v>293</v>
      </c>
      <c r="D23" s="41" t="s">
        <v>294</v>
      </c>
      <c r="E23" s="26" t="s">
        <v>348</v>
      </c>
      <c r="F23" s="41" t="s">
        <v>296</v>
      </c>
      <c r="G23" s="26" t="s">
        <v>93</v>
      </c>
      <c r="H23" s="41" t="s">
        <v>342</v>
      </c>
      <c r="I23" s="41" t="s">
        <v>298</v>
      </c>
      <c r="J23" s="26" t="s">
        <v>349</v>
      </c>
    </row>
    <row r="24" ht="42" customHeight="1" spans="1:10">
      <c r="A24" s="165" t="s">
        <v>281</v>
      </c>
      <c r="B24" s="41" t="s">
        <v>347</v>
      </c>
      <c r="C24" s="41" t="s">
        <v>293</v>
      </c>
      <c r="D24" s="41" t="s">
        <v>300</v>
      </c>
      <c r="E24" s="26" t="s">
        <v>350</v>
      </c>
      <c r="F24" s="41" t="s">
        <v>296</v>
      </c>
      <c r="G24" s="26" t="s">
        <v>309</v>
      </c>
      <c r="H24" s="41" t="s">
        <v>304</v>
      </c>
      <c r="I24" s="41" t="s">
        <v>298</v>
      </c>
      <c r="J24" s="26" t="s">
        <v>351</v>
      </c>
    </row>
    <row r="25" ht="42" customHeight="1" spans="1:10">
      <c r="A25" s="165" t="s">
        <v>281</v>
      </c>
      <c r="B25" s="41" t="s">
        <v>347</v>
      </c>
      <c r="C25" s="41" t="s">
        <v>306</v>
      </c>
      <c r="D25" s="41" t="s">
        <v>320</v>
      </c>
      <c r="E25" s="26" t="s">
        <v>352</v>
      </c>
      <c r="F25" s="41" t="s">
        <v>302</v>
      </c>
      <c r="G25" s="26" t="s">
        <v>303</v>
      </c>
      <c r="H25" s="41" t="s">
        <v>304</v>
      </c>
      <c r="I25" s="41" t="s">
        <v>298</v>
      </c>
      <c r="J25" s="26" t="s">
        <v>353</v>
      </c>
    </row>
    <row r="26" ht="42" customHeight="1" spans="1:10">
      <c r="A26" s="165" t="s">
        <v>281</v>
      </c>
      <c r="B26" s="41" t="s">
        <v>347</v>
      </c>
      <c r="C26" s="41" t="s">
        <v>311</v>
      </c>
      <c r="D26" s="41" t="s">
        <v>312</v>
      </c>
      <c r="E26" s="26" t="s">
        <v>354</v>
      </c>
      <c r="F26" s="41" t="s">
        <v>302</v>
      </c>
      <c r="G26" s="26" t="s">
        <v>314</v>
      </c>
      <c r="H26" s="41" t="s">
        <v>304</v>
      </c>
      <c r="I26" s="41" t="s">
        <v>298</v>
      </c>
      <c r="J26" s="26" t="s">
        <v>355</v>
      </c>
    </row>
    <row r="27" ht="42" customHeight="1" spans="1:10">
      <c r="A27" s="165" t="s">
        <v>256</v>
      </c>
      <c r="B27" s="41" t="s">
        <v>356</v>
      </c>
      <c r="C27" s="41" t="s">
        <v>293</v>
      </c>
      <c r="D27" s="41" t="s">
        <v>294</v>
      </c>
      <c r="E27" s="26" t="s">
        <v>357</v>
      </c>
      <c r="F27" s="41" t="s">
        <v>296</v>
      </c>
      <c r="G27" s="26" t="s">
        <v>358</v>
      </c>
      <c r="H27" s="41" t="s">
        <v>359</v>
      </c>
      <c r="I27" s="41" t="s">
        <v>298</v>
      </c>
      <c r="J27" s="26" t="s">
        <v>360</v>
      </c>
    </row>
    <row r="28" ht="42" customHeight="1" spans="1:10">
      <c r="A28" s="165" t="s">
        <v>256</v>
      </c>
      <c r="B28" s="41" t="s">
        <v>356</v>
      </c>
      <c r="C28" s="41" t="s">
        <v>306</v>
      </c>
      <c r="D28" s="41" t="s">
        <v>307</v>
      </c>
      <c r="E28" s="26" t="s">
        <v>361</v>
      </c>
      <c r="F28" s="41" t="s">
        <v>296</v>
      </c>
      <c r="G28" s="26" t="s">
        <v>362</v>
      </c>
      <c r="H28" s="41" t="s">
        <v>363</v>
      </c>
      <c r="I28" s="41" t="s">
        <v>324</v>
      </c>
      <c r="J28" s="26" t="s">
        <v>364</v>
      </c>
    </row>
    <row r="29" ht="42" customHeight="1" spans="1:10">
      <c r="A29" s="165" t="s">
        <v>256</v>
      </c>
      <c r="B29" s="41" t="s">
        <v>356</v>
      </c>
      <c r="C29" s="41" t="s">
        <v>311</v>
      </c>
      <c r="D29" s="41" t="s">
        <v>312</v>
      </c>
      <c r="E29" s="26" t="s">
        <v>365</v>
      </c>
      <c r="F29" s="41" t="s">
        <v>302</v>
      </c>
      <c r="G29" s="26" t="s">
        <v>303</v>
      </c>
      <c r="H29" s="41" t="s">
        <v>304</v>
      </c>
      <c r="I29" s="41" t="s">
        <v>298</v>
      </c>
      <c r="J29" s="26" t="s">
        <v>366</v>
      </c>
    </row>
    <row r="30" ht="42" customHeight="1" spans="1:10">
      <c r="A30" s="165" t="s">
        <v>269</v>
      </c>
      <c r="B30" s="41" t="s">
        <v>367</v>
      </c>
      <c r="C30" s="41" t="s">
        <v>293</v>
      </c>
      <c r="D30" s="41" t="s">
        <v>294</v>
      </c>
      <c r="E30" s="26" t="s">
        <v>368</v>
      </c>
      <c r="F30" s="41" t="s">
        <v>302</v>
      </c>
      <c r="G30" s="26" t="s">
        <v>86</v>
      </c>
      <c r="H30" s="41" t="s">
        <v>318</v>
      </c>
      <c r="I30" s="41" t="s">
        <v>298</v>
      </c>
      <c r="J30" s="26" t="s">
        <v>369</v>
      </c>
    </row>
    <row r="31" ht="42" customHeight="1" spans="1:10">
      <c r="A31" s="165" t="s">
        <v>269</v>
      </c>
      <c r="B31" s="41" t="s">
        <v>367</v>
      </c>
      <c r="C31" s="41" t="s">
        <v>306</v>
      </c>
      <c r="D31" s="41" t="s">
        <v>320</v>
      </c>
      <c r="E31" s="26" t="s">
        <v>370</v>
      </c>
      <c r="F31" s="41" t="s">
        <v>296</v>
      </c>
      <c r="G31" s="26" t="s">
        <v>322</v>
      </c>
      <c r="H31" s="41" t="s">
        <v>323</v>
      </c>
      <c r="I31" s="41" t="s">
        <v>324</v>
      </c>
      <c r="J31" s="26" t="s">
        <v>371</v>
      </c>
    </row>
    <row r="32" ht="42" customHeight="1" spans="1:10">
      <c r="A32" s="165" t="s">
        <v>269</v>
      </c>
      <c r="B32" s="41" t="s">
        <v>367</v>
      </c>
      <c r="C32" s="41" t="s">
        <v>311</v>
      </c>
      <c r="D32" s="41" t="s">
        <v>312</v>
      </c>
      <c r="E32" s="26" t="s">
        <v>326</v>
      </c>
      <c r="F32" s="41" t="s">
        <v>302</v>
      </c>
      <c r="G32" s="26" t="s">
        <v>314</v>
      </c>
      <c r="H32" s="41" t="s">
        <v>304</v>
      </c>
      <c r="I32" s="41" t="s">
        <v>298</v>
      </c>
      <c r="J32" s="26" t="s">
        <v>372</v>
      </c>
    </row>
    <row r="33" ht="42" customHeight="1" spans="1:10">
      <c r="A33" s="165" t="s">
        <v>271</v>
      </c>
      <c r="B33" s="41" t="s">
        <v>373</v>
      </c>
      <c r="C33" s="41" t="s">
        <v>293</v>
      </c>
      <c r="D33" s="41" t="s">
        <v>294</v>
      </c>
      <c r="E33" s="26" t="s">
        <v>368</v>
      </c>
      <c r="F33" s="41" t="s">
        <v>302</v>
      </c>
      <c r="G33" s="26" t="s">
        <v>86</v>
      </c>
      <c r="H33" s="41" t="s">
        <v>318</v>
      </c>
      <c r="I33" s="41" t="s">
        <v>298</v>
      </c>
      <c r="J33" s="26" t="s">
        <v>374</v>
      </c>
    </row>
    <row r="34" ht="42" customHeight="1" spans="1:10">
      <c r="A34" s="165" t="s">
        <v>271</v>
      </c>
      <c r="B34" s="41" t="s">
        <v>373</v>
      </c>
      <c r="C34" s="41" t="s">
        <v>306</v>
      </c>
      <c r="D34" s="41" t="s">
        <v>320</v>
      </c>
      <c r="E34" s="26" t="s">
        <v>375</v>
      </c>
      <c r="F34" s="41" t="s">
        <v>296</v>
      </c>
      <c r="G34" s="26" t="s">
        <v>322</v>
      </c>
      <c r="H34" s="41" t="s">
        <v>323</v>
      </c>
      <c r="I34" s="41" t="s">
        <v>324</v>
      </c>
      <c r="J34" s="26" t="s">
        <v>376</v>
      </c>
    </row>
    <row r="35" ht="42" customHeight="1" spans="1:10">
      <c r="A35" s="165" t="s">
        <v>271</v>
      </c>
      <c r="B35" s="41" t="s">
        <v>373</v>
      </c>
      <c r="C35" s="41" t="s">
        <v>311</v>
      </c>
      <c r="D35" s="41" t="s">
        <v>312</v>
      </c>
      <c r="E35" s="26" t="s">
        <v>326</v>
      </c>
      <c r="F35" s="41" t="s">
        <v>302</v>
      </c>
      <c r="G35" s="26" t="s">
        <v>314</v>
      </c>
      <c r="H35" s="41" t="s">
        <v>304</v>
      </c>
      <c r="I35" s="41" t="s">
        <v>298</v>
      </c>
      <c r="J35" s="26" t="s">
        <v>377</v>
      </c>
    </row>
    <row r="36" ht="42" customHeight="1" spans="1:10">
      <c r="A36" s="165" t="s">
        <v>263</v>
      </c>
      <c r="B36" s="41" t="s">
        <v>367</v>
      </c>
      <c r="C36" s="41" t="s">
        <v>293</v>
      </c>
      <c r="D36" s="41" t="s">
        <v>294</v>
      </c>
      <c r="E36" s="26" t="s">
        <v>368</v>
      </c>
      <c r="F36" s="41" t="s">
        <v>302</v>
      </c>
      <c r="G36" s="26" t="s">
        <v>86</v>
      </c>
      <c r="H36" s="41" t="s">
        <v>318</v>
      </c>
      <c r="I36" s="41" t="s">
        <v>298</v>
      </c>
      <c r="J36" s="26" t="s">
        <v>378</v>
      </c>
    </row>
    <row r="37" ht="42" customHeight="1" spans="1:10">
      <c r="A37" s="165" t="s">
        <v>263</v>
      </c>
      <c r="B37" s="41" t="s">
        <v>367</v>
      </c>
      <c r="C37" s="41" t="s">
        <v>306</v>
      </c>
      <c r="D37" s="41" t="s">
        <v>320</v>
      </c>
      <c r="E37" s="26" t="s">
        <v>379</v>
      </c>
      <c r="F37" s="41" t="s">
        <v>296</v>
      </c>
      <c r="G37" s="26" t="s">
        <v>322</v>
      </c>
      <c r="H37" s="41" t="s">
        <v>323</v>
      </c>
      <c r="I37" s="41" t="s">
        <v>324</v>
      </c>
      <c r="J37" s="26" t="s">
        <v>380</v>
      </c>
    </row>
    <row r="38" ht="42" customHeight="1" spans="1:10">
      <c r="A38" s="165" t="s">
        <v>263</v>
      </c>
      <c r="B38" s="41" t="s">
        <v>367</v>
      </c>
      <c r="C38" s="41" t="s">
        <v>311</v>
      </c>
      <c r="D38" s="41" t="s">
        <v>312</v>
      </c>
      <c r="E38" s="26" t="s">
        <v>326</v>
      </c>
      <c r="F38" s="41" t="s">
        <v>302</v>
      </c>
      <c r="G38" s="26" t="s">
        <v>314</v>
      </c>
      <c r="H38" s="41" t="s">
        <v>304</v>
      </c>
      <c r="I38" s="41" t="s">
        <v>298</v>
      </c>
      <c r="J38" s="26" t="s">
        <v>381</v>
      </c>
    </row>
  </sheetData>
  <mergeCells count="22">
    <mergeCell ref="A2:J2"/>
    <mergeCell ref="A3:H3"/>
    <mergeCell ref="A7:A10"/>
    <mergeCell ref="A11:A13"/>
    <mergeCell ref="A14:A16"/>
    <mergeCell ref="A17:A19"/>
    <mergeCell ref="A20:A22"/>
    <mergeCell ref="A23:A26"/>
    <mergeCell ref="A27:A29"/>
    <mergeCell ref="A30:A32"/>
    <mergeCell ref="A33:A35"/>
    <mergeCell ref="A36:A38"/>
    <mergeCell ref="B7:B10"/>
    <mergeCell ref="B11:B13"/>
    <mergeCell ref="B14:B16"/>
    <mergeCell ref="B17:B19"/>
    <mergeCell ref="B20:B22"/>
    <mergeCell ref="B23:B26"/>
    <mergeCell ref="B27:B29"/>
    <mergeCell ref="B30:B32"/>
    <mergeCell ref="B33:B35"/>
    <mergeCell ref="B36:B38"/>
  </mergeCells>
  <printOptions horizontalCentered="1"/>
  <pageMargins left="0.96" right="0.96" top="0.72" bottom="0.72" header="0" footer="0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上级转移支付补助项目支出预算表11</vt:lpstr>
      <vt:lpstr>部门项目中期规划预算表12</vt:lpstr>
      <vt:lpstr>部门整体支出绩效目标表13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1元硬币</cp:lastModifiedBy>
  <dcterms:created xsi:type="dcterms:W3CDTF">2026-03-30T01:39:23Z</dcterms:created>
  <dcterms:modified xsi:type="dcterms:W3CDTF">2026-03-30T01:48:20Z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2FDB00439371418AA9C719CB40385F0D_12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