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 firstSheet="13" activeTab="17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  <sheet name="部门整体支出绩效目标表13" sheetId="18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144525"/>
</workbook>
</file>

<file path=xl/sharedStrings.xml><?xml version="1.0" encoding="utf-8"?>
<sst xmlns="http://schemas.openxmlformats.org/spreadsheetml/2006/main" count="1191" uniqueCount="458">
  <si>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</si>
  <si>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</si>
  <si>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</si>
  <si>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</si>
  <si>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</si>
  <si>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</si>
  <si>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</si>
  <si>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</si>
  <si>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</si>
  <si>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</si>
  <si>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</si>
  <si>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</si>
  <si>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</si>
  <si>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</si>
  <si>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</si>
  <si>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</si>
  <si>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</si>
  <si>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</si>
  <si>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</si>
  <si>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</si>
  <si>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</si>
  <si>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</si>
  <si>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</si>
  <si>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</si>
  <si>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</si>
  <si>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</si>
  <si>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</si>
  <si>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</si>
  <si>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</si>
  <si>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</si>
  <si>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</si>
  <si>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</si>
  <si>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</si>
  <si>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</si>
  <si>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</si>
  <si>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</si>
  <si>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</si>
  <si>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</si>
  <si>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</si>
  <si>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</si>
  <si>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</si>
  <si>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</si>
  <si>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</si>
  <si>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</si>
  <si>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</si>
  <si>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</si>
  <si>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</si>
  <si>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</si>
  <si>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</si>
  <si>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</si>
  <si>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</si>
  <si>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</si>
  <si>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</si>
  <si>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</si>
  <si>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</si>
  <si>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</si>
  <si>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</si>
  <si>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</si>
  <si>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</si>
  <si>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</si>
  <si>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</si>
  <si>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</si>
  <si>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</si>
  <si>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</si>
  <si>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</si>
  <si>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</si>
  <si>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</si>
  <si>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</si>
  <si>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</si>
  <si>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117001</t>
  </si>
  <si>
    <t>昆明市晋宁区人力资源和社会保障局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</si>
  <si>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</si>
  <si>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</si>
  <si>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</si>
  <si>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</si>
  <si>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</si>
  <si>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</si>
  <si>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</si>
  <si>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</si>
  <si>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</si>
  <si>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</si>
  <si>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</si>
  <si>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</si>
  <si>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</si>
  <si>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</si>
  <si>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</si>
  <si>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</si>
  <si>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</si>
  <si>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</si>
  <si>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</si>
  <si>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</si>
  <si>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</si>
  <si>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</si>
  <si>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</si>
  <si>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</si>
  <si>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</si>
  <si>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</si>
  <si>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</si>
  <si>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</si>
  <si>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20801</t>
  </si>
  <si>
    <t>人力资源和社会保障管理事务</t>
  </si>
  <si>
    <t>2080101</t>
  </si>
  <si>
    <t>行政运行</t>
  </si>
  <si>
    <t>2080102</t>
  </si>
  <si>
    <t>一般行政管理事务</t>
  </si>
  <si>
    <t>2080107</t>
  </si>
  <si>
    <t>社会保险业务管理事务</t>
  </si>
  <si>
    <t>2080108</t>
  </si>
  <si>
    <t>信息化建设</t>
  </si>
  <si>
    <t>2080150</t>
  </si>
  <si>
    <t>事业运行</t>
  </si>
  <si>
    <t>2080199</t>
  </si>
  <si>
    <t>其他人力资源和社会保障管理事务支出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</si>
  <si>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</si>
  <si>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</si>
  <si>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</si>
  <si>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</si>
  <si>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</si>
  <si>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</si>
  <si>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</si>
  <si>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</si>
  <si>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</si>
  <si>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</si>
  <si>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</si>
  <si>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</si>
  <si>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</si>
  <si>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</si>
  <si>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</si>
  <si>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</si>
  <si>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</si>
  <si>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</si>
  <si>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</si>
  <si>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</si>
  <si>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</si>
  <si>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</si>
  <si>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</si>
  <si>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</si>
  <si>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</si>
  <si>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</si>
  <si>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</si>
  <si>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</si>
  <si>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</si>
  <si>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</si>
  <si>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</si>
  <si>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</si>
  <si>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</si>
  <si>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</si>
  <si>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</si>
  <si>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</si>
  <si>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</si>
  <si>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</si>
  <si>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</si>
  <si>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</si>
  <si>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</si>
  <si>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</si>
  <si>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</si>
  <si>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</si>
  <si>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</si>
  <si>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</si>
  <si>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</si>
  <si>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</si>
  <si>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</si>
  <si>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</si>
  <si>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</si>
  <si>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</si>
  <si>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</si>
  <si>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</si>
  <si>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</si>
  <si>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</si>
  <si>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</si>
  <si>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</si>
  <si>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</si>
  <si>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</si>
  <si>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</si>
  <si>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</si>
  <si>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</si>
  <si>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</si>
  <si>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</si>
  <si>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</si>
  <si>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</si>
  <si>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</si>
  <si>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</si>
  <si>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</si>
  <si>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</si>
  <si>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</si>
  <si>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</si>
  <si>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</si>
  <si>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9"/>
        <color rgb="FF000000"/>
        <rFont val="宋体"/>
        <charset val="134"/>
      </rPr>
      <t>预算</t>
    </r>
    <r>
      <rPr>
        <sz val="9"/>
        <color rgb="FF000000"/>
        <rFont val="Times New Roman"/>
        <charset val="134"/>
      </rPr>
      <t>04</t>
    </r>
    <r>
      <rPr>
        <sz val="9"/>
        <color rgb="FF000000"/>
        <rFont val="宋体"/>
        <charset val="134"/>
      </rPr>
      <t>表</t>
    </r>
  </si>
  <si>
    <r>
      <rPr>
        <sz val="9"/>
        <color rgb="FF000000"/>
        <rFont val="宋体"/>
        <charset val="134"/>
      </rPr>
      <t>单位：元</t>
    </r>
  </si>
  <si>
    <r>
      <rPr>
        <sz val="11"/>
        <color rgb="FF000000"/>
        <rFont val="宋体"/>
        <charset val="134"/>
      </rPr>
      <t>主管部门</t>
    </r>
  </si>
  <si>
    <r>
      <rPr>
        <sz val="11"/>
        <color rgb="FF000000"/>
        <rFont val="宋体"/>
        <charset val="134"/>
      </rPr>
      <t>单位名称</t>
    </r>
  </si>
  <si>
    <r>
      <rPr>
        <sz val="11"/>
        <color rgb="FF000000"/>
        <rFont val="宋体"/>
        <charset val="134"/>
      </rPr>
      <t>项目代码</t>
    </r>
  </si>
  <si>
    <r>
      <rPr>
        <sz val="11"/>
        <color rgb="FF000000"/>
        <rFont val="宋体"/>
        <charset val="134"/>
      </rPr>
      <t>项目名称</t>
    </r>
  </si>
  <si>
    <r>
      <rPr>
        <sz val="11"/>
        <color rgb="FF000000"/>
        <rFont val="宋体"/>
        <charset val="134"/>
      </rPr>
      <t>功能科目编码</t>
    </r>
  </si>
  <si>
    <r>
      <rPr>
        <sz val="11"/>
        <color rgb="FF000000"/>
        <rFont val="宋体"/>
        <charset val="134"/>
      </rPr>
      <t>功能科目名称</t>
    </r>
  </si>
  <si>
    <r>
      <rPr>
        <sz val="11"/>
        <color rgb="FF000000"/>
        <rFont val="宋体"/>
        <charset val="134"/>
      </rPr>
      <t>部门经济科目编码</t>
    </r>
  </si>
  <si>
    <r>
      <rPr>
        <sz val="11"/>
        <color rgb="FF000000"/>
        <rFont val="宋体"/>
        <charset val="134"/>
      </rPr>
      <t>部门经济科目名称</t>
    </r>
  </si>
  <si>
    <r>
      <rPr>
        <sz val="11"/>
        <color rgb="FF000000"/>
        <rFont val="宋体"/>
        <charset val="134"/>
      </rPr>
      <t>资金来源</t>
    </r>
  </si>
  <si>
    <t>资金来源</t>
  </si>
  <si>
    <r>
      <rPr>
        <sz val="11"/>
        <color rgb="FF000000"/>
        <rFont val="宋体"/>
        <charset val="134"/>
      </rPr>
      <t>总计</t>
    </r>
  </si>
  <si>
    <r>
      <rPr>
        <sz val="11"/>
        <color rgb="FF000000"/>
        <rFont val="宋体"/>
        <charset val="134"/>
      </rPr>
      <t>一般公共预算</t>
    </r>
  </si>
  <si>
    <r>
      <rPr>
        <sz val="11"/>
        <color rgb="FF000000"/>
        <rFont val="宋体"/>
        <charset val="134"/>
      </rPr>
      <t>政府性基金</t>
    </r>
  </si>
  <si>
    <r>
      <rPr>
        <sz val="11"/>
        <color rgb="FF000000"/>
        <rFont val="宋体"/>
        <charset val="134"/>
      </rPr>
      <t>国有资本经营预算</t>
    </r>
  </si>
  <si>
    <r>
      <rPr>
        <sz val="11"/>
        <color rgb="FF000000"/>
        <rFont val="宋体"/>
        <charset val="134"/>
      </rPr>
      <t>财政拨款结转结余</t>
    </r>
  </si>
  <si>
    <r>
      <rPr>
        <sz val="11"/>
        <color rgb="FF000000"/>
        <rFont val="宋体"/>
        <charset val="134"/>
      </rPr>
      <t>财政专户管理资金</t>
    </r>
  </si>
  <si>
    <r>
      <rPr>
        <sz val="11"/>
        <color rgb="FF000000"/>
        <rFont val="宋体"/>
        <charset val="134"/>
      </rPr>
      <t>单位资金</t>
    </r>
  </si>
  <si>
    <r>
      <rPr>
        <sz val="11"/>
        <color rgb="FF000000"/>
        <rFont val="宋体"/>
        <charset val="134"/>
      </rPr>
      <t>全年数</t>
    </r>
  </si>
  <si>
    <r>
      <rPr>
        <sz val="11"/>
        <color rgb="FF000000"/>
        <rFont val="宋体"/>
        <charset val="134"/>
      </rPr>
      <t>已提前安排</t>
    </r>
  </si>
  <si>
    <r>
      <rPr>
        <sz val="11"/>
        <color rgb="FF000000"/>
        <rFont val="宋体"/>
        <charset val="134"/>
      </rPr>
      <t>抵扣上年垫付资金</t>
    </r>
  </si>
  <si>
    <r>
      <rPr>
        <sz val="11"/>
        <color rgb="FF000000"/>
        <rFont val="宋体"/>
        <charset val="134"/>
      </rPr>
      <t>本次下达</t>
    </r>
  </si>
  <si>
    <r>
      <rPr>
        <sz val="11"/>
        <color rgb="FF000000"/>
        <rFont val="宋体"/>
        <charset val="134"/>
      </rPr>
      <t>另文下达</t>
    </r>
  </si>
  <si>
    <r>
      <rPr>
        <sz val="11"/>
        <color rgb="FF000000"/>
        <rFont val="宋体"/>
        <charset val="134"/>
      </rPr>
      <t>政府性基金预算</t>
    </r>
  </si>
  <si>
    <r>
      <rPr>
        <sz val="11"/>
        <color rgb="FF000000"/>
        <rFont val="宋体"/>
        <charset val="134"/>
      </rPr>
      <t>小计</t>
    </r>
  </si>
  <si>
    <r>
      <rPr>
        <sz val="11"/>
        <color rgb="FF000000"/>
        <rFont val="宋体"/>
        <charset val="134"/>
      </rPr>
      <t>事业收入</t>
    </r>
  </si>
  <si>
    <r>
      <rPr>
        <sz val="11"/>
        <color rgb="FF000000"/>
        <rFont val="宋体"/>
        <charset val="134"/>
      </rPr>
      <t>事业单位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经营收入</t>
    </r>
  </si>
  <si>
    <r>
      <rPr>
        <sz val="11"/>
        <color rgb="FF000000"/>
        <rFont val="宋体"/>
        <charset val="134"/>
      </rPr>
      <t>上级补助收入</t>
    </r>
  </si>
  <si>
    <r>
      <rPr>
        <sz val="11"/>
        <color rgb="FF000000"/>
        <rFont val="宋体"/>
        <charset val="134"/>
      </rPr>
      <t>附属单位上缴收入</t>
    </r>
  </si>
  <si>
    <r>
      <rPr>
        <sz val="11"/>
        <color rgb="FF000000"/>
        <rFont val="宋体"/>
        <charset val="134"/>
      </rPr>
      <t>其他收入</t>
    </r>
  </si>
  <si>
    <t>已预拨</t>
  </si>
  <si>
    <t>抵扣上年垫付资金</t>
  </si>
  <si>
    <t>本次下达</t>
  </si>
  <si>
    <t>另文下达</t>
  </si>
  <si>
    <t>事业单位
经营收入</t>
  </si>
  <si>
    <r>
      <rPr>
        <sz val="9"/>
        <color rgb="FF000000"/>
        <rFont val="宋体"/>
        <charset val="134"/>
      </rPr>
      <t>昆明市晋宁区人力资源和社会保障局</t>
    </r>
  </si>
  <si>
    <t>530122210000000003944</t>
  </si>
  <si>
    <r>
      <rPr>
        <sz val="9"/>
        <color rgb="FF000000"/>
        <rFont val="宋体"/>
        <charset val="134"/>
      </rPr>
      <t>行政人员支出工资</t>
    </r>
  </si>
  <si>
    <r>
      <rPr>
        <sz val="9"/>
        <color rgb="FF000000"/>
        <rFont val="宋体"/>
        <charset val="134"/>
      </rPr>
      <t>行政运行</t>
    </r>
  </si>
  <si>
    <t>30101</t>
  </si>
  <si>
    <r>
      <rPr>
        <sz val="9"/>
        <color rgb="FF000000"/>
        <rFont val="宋体"/>
        <charset val="134"/>
      </rPr>
      <t>基本工资</t>
    </r>
  </si>
  <si>
    <t>30102</t>
  </si>
  <si>
    <r>
      <rPr>
        <sz val="9"/>
        <color rgb="FF000000"/>
        <rFont val="宋体"/>
        <charset val="134"/>
      </rPr>
      <t>津贴补贴</t>
    </r>
  </si>
  <si>
    <t>30103</t>
  </si>
  <si>
    <r>
      <rPr>
        <sz val="9"/>
        <color rgb="FF000000"/>
        <rFont val="宋体"/>
        <charset val="134"/>
      </rPr>
      <t>奖金</t>
    </r>
  </si>
  <si>
    <t>530122210000000003945</t>
  </si>
  <si>
    <r>
      <rPr>
        <sz val="9"/>
        <color rgb="FF000000"/>
        <rFont val="宋体"/>
        <charset val="134"/>
      </rPr>
      <t>事业人员支出工资</t>
    </r>
  </si>
  <si>
    <r>
      <rPr>
        <sz val="9"/>
        <color rgb="FF000000"/>
        <rFont val="宋体"/>
        <charset val="134"/>
      </rPr>
      <t>事业运行</t>
    </r>
  </si>
  <si>
    <t>30107</t>
  </si>
  <si>
    <r>
      <rPr>
        <sz val="9"/>
        <color rgb="FF000000"/>
        <rFont val="宋体"/>
        <charset val="134"/>
      </rPr>
      <t>绩效工资</t>
    </r>
  </si>
  <si>
    <t>530122210000000003946</t>
  </si>
  <si>
    <r>
      <rPr>
        <sz val="9"/>
        <color rgb="FF000000"/>
        <rFont val="宋体"/>
        <charset val="134"/>
      </rPr>
      <t>社会保障缴费</t>
    </r>
  </si>
  <si>
    <r>
      <rPr>
        <sz val="9"/>
        <color rgb="FF000000"/>
        <rFont val="宋体"/>
        <charset val="134"/>
      </rPr>
      <t>机关事业单位基本养老保险缴费支出</t>
    </r>
  </si>
  <si>
    <t>30108</t>
  </si>
  <si>
    <r>
      <rPr>
        <sz val="9"/>
        <color rgb="FF000000"/>
        <rFont val="宋体"/>
        <charset val="134"/>
      </rPr>
      <t>机关事业单位基本养老保险缴费</t>
    </r>
  </si>
  <si>
    <r>
      <rPr>
        <sz val="9"/>
        <color rgb="FF000000"/>
        <rFont val="宋体"/>
        <charset val="134"/>
      </rPr>
      <t>行政单位医疗</t>
    </r>
  </si>
  <si>
    <t>30110</t>
  </si>
  <si>
    <r>
      <rPr>
        <sz val="9"/>
        <color rgb="FF000000"/>
        <rFont val="宋体"/>
        <charset val="134"/>
      </rPr>
      <t>职工基本医疗保险缴费</t>
    </r>
  </si>
  <si>
    <r>
      <rPr>
        <sz val="9"/>
        <color rgb="FF000000"/>
        <rFont val="宋体"/>
        <charset val="134"/>
      </rPr>
      <t>事业单位医疗</t>
    </r>
  </si>
  <si>
    <r>
      <rPr>
        <sz val="9"/>
        <color rgb="FF000000"/>
        <rFont val="宋体"/>
        <charset val="134"/>
      </rPr>
      <t>公务员医疗补助</t>
    </r>
  </si>
  <si>
    <t>30111</t>
  </si>
  <si>
    <r>
      <rPr>
        <sz val="9"/>
        <color rgb="FF000000"/>
        <rFont val="宋体"/>
        <charset val="134"/>
      </rPr>
      <t>公务员医疗补助缴费</t>
    </r>
  </si>
  <si>
    <t>30112</t>
  </si>
  <si>
    <r>
      <rPr>
        <sz val="9"/>
        <color rgb="FF000000"/>
        <rFont val="宋体"/>
        <charset val="134"/>
      </rPr>
      <t>其他社会保障缴费</t>
    </r>
  </si>
  <si>
    <r>
      <rPr>
        <sz val="9"/>
        <color rgb="FF000000"/>
        <rFont val="宋体"/>
        <charset val="134"/>
      </rPr>
      <t>其他行政事业单位医疗支出</t>
    </r>
  </si>
  <si>
    <t>530122210000000003947</t>
  </si>
  <si>
    <r>
      <rPr>
        <sz val="9"/>
        <color rgb="FF000000"/>
        <rFont val="宋体"/>
        <charset val="134"/>
      </rPr>
      <t>住房公积金</t>
    </r>
  </si>
  <si>
    <t>30113</t>
  </si>
  <si>
    <t>530122210000000003949</t>
  </si>
  <si>
    <r>
      <rPr>
        <sz val="9"/>
        <color rgb="FF000000"/>
        <rFont val="宋体"/>
        <charset val="134"/>
      </rPr>
      <t>公车购置及运维费</t>
    </r>
  </si>
  <si>
    <t>30231</t>
  </si>
  <si>
    <r>
      <rPr>
        <sz val="9"/>
        <color rgb="FF000000"/>
        <rFont val="宋体"/>
        <charset val="134"/>
      </rPr>
      <t>公务用车运行维护费</t>
    </r>
  </si>
  <si>
    <t>530122210000000003950</t>
  </si>
  <si>
    <r>
      <rPr>
        <sz val="9"/>
        <color rgb="FF000000"/>
        <rFont val="宋体"/>
        <charset val="134"/>
      </rPr>
      <t>公务接待费</t>
    </r>
  </si>
  <si>
    <t>30217</t>
  </si>
  <si>
    <t>530122210000000003951</t>
  </si>
  <si>
    <r>
      <rPr>
        <sz val="9"/>
        <color rgb="FF000000"/>
        <rFont val="宋体"/>
        <charset val="134"/>
      </rPr>
      <t>公务交通补贴</t>
    </r>
  </si>
  <si>
    <t>30239</t>
  </si>
  <si>
    <r>
      <rPr>
        <sz val="9"/>
        <color rgb="FF000000"/>
        <rFont val="宋体"/>
        <charset val="134"/>
      </rPr>
      <t>其他交通费用</t>
    </r>
  </si>
  <si>
    <t>530122210000000003952</t>
  </si>
  <si>
    <r>
      <rPr>
        <sz val="9"/>
        <color rgb="FF000000"/>
        <rFont val="宋体"/>
        <charset val="134"/>
      </rPr>
      <t>工会经费</t>
    </r>
  </si>
  <si>
    <t>30228</t>
  </si>
  <si>
    <r>
      <rPr>
        <sz val="9"/>
        <color rgb="FF000000"/>
        <rFont val="宋体"/>
        <charset val="134"/>
      </rPr>
      <t>行政单位离退休</t>
    </r>
  </si>
  <si>
    <t>530122210000000003953</t>
  </si>
  <si>
    <r>
      <rPr>
        <sz val="9"/>
        <color rgb="FF000000"/>
        <rFont val="宋体"/>
        <charset val="134"/>
      </rPr>
      <t>一般公用经费</t>
    </r>
  </si>
  <si>
    <t>30201</t>
  </si>
  <si>
    <r>
      <rPr>
        <sz val="9"/>
        <color rgb="FF000000"/>
        <rFont val="宋体"/>
        <charset val="134"/>
      </rPr>
      <t>办公费</t>
    </r>
  </si>
  <si>
    <t>30211</t>
  </si>
  <si>
    <r>
      <rPr>
        <sz val="9"/>
        <color rgb="FF000000"/>
        <rFont val="宋体"/>
        <charset val="134"/>
      </rPr>
      <t>差旅费</t>
    </r>
  </si>
  <si>
    <t>30215</t>
  </si>
  <si>
    <r>
      <rPr>
        <sz val="9"/>
        <color rgb="FF000000"/>
        <rFont val="宋体"/>
        <charset val="134"/>
      </rPr>
      <t>会议费</t>
    </r>
  </si>
  <si>
    <t>30299</t>
  </si>
  <si>
    <r>
      <rPr>
        <sz val="9"/>
        <color rgb="FF000000"/>
        <rFont val="宋体"/>
        <charset val="134"/>
      </rPr>
      <t>其他商品和服务支出</t>
    </r>
  </si>
  <si>
    <t>530122231100001205939</t>
  </si>
  <si>
    <r>
      <rPr>
        <sz val="9"/>
        <color rgb="FF000000"/>
        <rFont val="宋体"/>
        <charset val="134"/>
      </rPr>
      <t>离退休人员支出</t>
    </r>
  </si>
  <si>
    <t>30305</t>
  </si>
  <si>
    <r>
      <rPr>
        <sz val="9"/>
        <color rgb="FF000000"/>
        <rFont val="宋体"/>
        <charset val="134"/>
      </rPr>
      <t>生活补助</t>
    </r>
  </si>
  <si>
    <t>530122231100001439729</t>
  </si>
  <si>
    <r>
      <rPr>
        <sz val="9"/>
        <color rgb="FF000000"/>
        <rFont val="宋体"/>
        <charset val="134"/>
      </rPr>
      <t>行政人员绩效奖励</t>
    </r>
  </si>
  <si>
    <t>530122231100001439731</t>
  </si>
  <si>
    <r>
      <rPr>
        <sz val="9"/>
        <color rgb="FF000000"/>
        <rFont val="宋体"/>
        <charset val="134"/>
      </rPr>
      <t>事业人员绩效奖励</t>
    </r>
  </si>
  <si>
    <t>530122241100002284062</t>
  </si>
  <si>
    <r>
      <rPr>
        <sz val="9"/>
        <color rgb="FF000000"/>
        <rFont val="宋体"/>
        <charset val="134"/>
      </rPr>
      <t>其他人员支出</t>
    </r>
  </si>
  <si>
    <t>30199</t>
  </si>
  <si>
    <r>
      <rPr>
        <sz val="9"/>
        <color rgb="FF000000"/>
        <rFont val="宋体"/>
        <charset val="134"/>
      </rPr>
      <t>其他工资福利支出</t>
    </r>
  </si>
  <si>
    <t>预算05-1表</t>
  </si>
  <si>
    <t>项目分类</t>
  </si>
  <si>
    <t>项目代码</t>
  </si>
  <si>
    <t>项目名称</t>
  </si>
  <si>
    <t>项目单位</t>
  </si>
  <si>
    <t>功能科目编码</t>
  </si>
  <si>
    <t>功能科目名称</t>
  </si>
  <si>
    <t>经济科目编码</t>
  </si>
  <si>
    <t>经济科目名称</t>
  </si>
  <si>
    <t>本年拨款</t>
  </si>
  <si>
    <t>财政拨款结转结余</t>
  </si>
  <si>
    <t>其中：本次下达</t>
  </si>
  <si>
    <t>对个人和家庭的补助</t>
  </si>
  <si>
    <t>530122261100004973946</t>
  </si>
  <si>
    <t>遗属生活补助经费</t>
  </si>
  <si>
    <t>生活补助</t>
  </si>
  <si>
    <t>专项业务类</t>
  </si>
  <si>
    <t>530122200000000000490</t>
  </si>
  <si>
    <t>劳动保障监察服务平台网络维护补助经费</t>
  </si>
  <si>
    <t>办公费</t>
  </si>
  <si>
    <t>530122200000000000701</t>
  </si>
  <si>
    <t>社会保险基金安全评估经费</t>
  </si>
  <si>
    <t>30227</t>
  </si>
  <si>
    <t>委托业务费</t>
  </si>
  <si>
    <t>530122231100001977368</t>
  </si>
  <si>
    <t>行政诉讼案件律师代理经费</t>
  </si>
  <si>
    <t>530122241100002248026</t>
  </si>
  <si>
    <t>事业单位公开面试招聘工作经费</t>
  </si>
  <si>
    <t>民生类</t>
  </si>
  <si>
    <t>530122200000000000692</t>
  </si>
  <si>
    <t>“三支一扶”人员区级配套补助资金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</si>
  <si>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</si>
  <si>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</si>
  <si>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</si>
  <si>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</si>
  <si>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</si>
  <si>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</si>
  <si>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</si>
  <si>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</si>
  <si>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</si>
  <si>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</si>
  <si>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支付行政诉讼案件律师代理费</t>
  </si>
  <si>
    <t>产出指标</t>
  </si>
  <si>
    <t>数量指标</t>
  </si>
  <si>
    <t>行政诉讼案件律师代理案件</t>
  </si>
  <si>
    <t>=</t>
  </si>
  <si>
    <t>25</t>
  </si>
  <si>
    <t>件</t>
  </si>
  <si>
    <t>定量指标</t>
  </si>
  <si>
    <t>效益指标</t>
  </si>
  <si>
    <t>社会效益</t>
  </si>
  <si>
    <t>100</t>
  </si>
  <si>
    <t>%</t>
  </si>
  <si>
    <t>定性指标</t>
  </si>
  <si>
    <t>满意度指标</t>
  </si>
  <si>
    <t>服务对象满意度</t>
  </si>
  <si>
    <t>90</t>
  </si>
  <si>
    <t>实现全省举报投诉信息的统一登记、流转、受理、调查、处理、督办和复查。为劳动者提供公开、便捷、高校的劳动保障监察支付服务，切实维护劳动者合法权益，构建和谐劳动关系。</t>
  </si>
  <si>
    <t>质量指标</t>
  </si>
  <si>
    <t>&gt;=</t>
  </si>
  <si>
    <t>为劳动者提供公开、便捷、高校的劳动保障监察支付服务，切实维护</t>
  </si>
  <si>
    <t>年</t>
  </si>
  <si>
    <t>为劳动者提供公开、便捷、高校的劳动保障监察支付服务，切实维护劳动者合法权益，构建和谐劳动关系。</t>
  </si>
  <si>
    <t>社会效益指标</t>
  </si>
  <si>
    <t>服务对象满意度指标</t>
  </si>
  <si>
    <t>为认真贯彻落实《关于做好2020年高校毕业生“三支一扶”计划实施工作的通知》（云人社通〔2020〕110号），引导鼓励高校毕业生到基层工作，解决基层一线人才紧缺问题。</t>
  </si>
  <si>
    <t>人</t>
  </si>
  <si>
    <t>根据省、市文件精神，拨付“三支一扶”人员的社会保险费和工作生活补助，完善“三支一扶”人员待遇保障机制。</t>
  </si>
  <si>
    <t>服务对象满意指标</t>
  </si>
  <si>
    <t>完成事业单位人员招聘工作，并按时支付相关费用</t>
  </si>
  <si>
    <t>完成2024年事业单位人员招聘工作，并按时支付相关费用</t>
  </si>
  <si>
    <t>定期发放遗属生活补助</t>
  </si>
  <si>
    <t>发放遗属生活补助人数</t>
  </si>
  <si>
    <t>1.0</t>
  </si>
  <si>
    <t>涉及1人</t>
  </si>
  <si>
    <t>完成困难遗属生活补助</t>
  </si>
  <si>
    <t>困难遗属满意程度</t>
  </si>
  <si>
    <t>95</t>
  </si>
  <si>
    <t>按规定开展基金监管，保证工作任务的完成，保障基金安全、完整。</t>
  </si>
  <si>
    <t>按规定开展基金监管，保证工作任务的完成，保障基金安全、完整</t>
  </si>
  <si>
    <t>元</t>
  </si>
  <si>
    <t>根据《云南省人力资源和社会保障厅关于印发云南省2018年社会保险基金安全评估试点工作实施方案的通知》（云人社发【2018】14号及相关工作要求，将进一步巩固完善和深化全市社会保险基金安全评估工作。社会保险基金安全评估是加强基金风险防控，强化监督管理，促进完善政策制度规范经办服务提高精细化管理水平，提升基金安全程度的一项重要举措。具体实施方案为聘请第三方中介机构进行评估。</t>
  </si>
  <si>
    <t>元/人</t>
  </si>
  <si>
    <t>预算06表</t>
  </si>
  <si>
    <t>政府性基金预算支出预算表</t>
  </si>
  <si>
    <t>单位名称：昆明市发展和改革委员会</t>
  </si>
  <si>
    <t>单位名称</t>
  </si>
  <si>
    <t>政府性基金预算支出</t>
  </si>
  <si>
    <t>备注：我单位无政府性基金预算支出预算相关内容，该表以空表进行公开。</t>
  </si>
  <si>
    <t>预算07表</t>
  </si>
  <si>
    <t>主管部门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</si>
  <si>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</si>
  <si>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</si>
  <si>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</si>
  <si>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</si>
  <si>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</si>
  <si>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</si>
  <si>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</si>
  <si>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</si>
  <si>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</si>
  <si>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</si>
  <si>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</si>
  <si>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</si>
  <si>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</si>
  <si>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</si>
  <si>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</si>
  <si>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</si>
  <si>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</si>
  <si>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</si>
  <si>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备注：因没有符合政府采购服务的支出项目，我单位无政府购买服务预算相关内容，该表以空表进行公开。</t>
  </si>
  <si>
    <t>预算09-1表</t>
  </si>
  <si>
    <t>单位名称（项目）</t>
  </si>
  <si>
    <t>地区</t>
  </si>
  <si>
    <t>磨憨经济合作区</t>
  </si>
  <si>
    <t>备注：我部门无对下转移支付预算，此表无数据。</t>
  </si>
  <si>
    <t>预算09-2表</t>
  </si>
  <si>
    <t>备注：我部门无对下转移支付绩效目标，此表无数据。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</si>
  <si>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</si>
  <si>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</si>
  <si>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</si>
  <si>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</si>
  <si>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</si>
  <si>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</si>
  <si>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</si>
  <si>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</si>
  <si>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A02 设备</t>
  </si>
  <si>
    <t>A02030501 轿车</t>
  </si>
  <si>
    <t>应急公务用车</t>
  </si>
  <si>
    <t>辆</t>
  </si>
  <si>
    <t>注：涉及土地使用权、房屋、公务用车购置，按照现行相关管理制度规定报批，以职能部门审批意见为准。</t>
  </si>
  <si>
    <t>备注：因我单位无新增资产预算配置，该表以空表进行公开。</t>
  </si>
  <si>
    <t>预算11表</t>
  </si>
  <si>
    <t>上级补助</t>
  </si>
  <si>
    <t>备注：因我单位无提前下达的上级转移支付补助项目支出预算，该表以空表进行公开。</t>
  </si>
  <si>
    <t>预算12表</t>
  </si>
  <si>
    <t>项目级次</t>
  </si>
  <si>
    <t>114 对个人和家庭的补助</t>
  </si>
  <si>
    <t>本级</t>
  </si>
  <si>
    <t>311 专项业务类</t>
  </si>
  <si>
    <t>312 民生类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</si>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</sst>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8">
    <font>
      <sz val="11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1"/>
      <color theme="1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1"/>
      <color theme="1"/>
      <name val="Times New Roman"/>
      <charset val="134"/>
    </font>
    <font>
      <sz val="10"/>
      <color rgb="FF000000"/>
      <name val="Times New Roman"/>
      <charset val="134"/>
    </font>
    <font>
      <b/>
      <sz val="23"/>
      <color rgb="FF000000"/>
      <name val="Times New Roman"/>
      <charset val="134"/>
    </font>
    <font>
      <sz val="9"/>
      <color rgb="FF000000"/>
      <name val="Times New Roman"/>
      <charset val="134"/>
    </font>
    <font>
      <sz val="11"/>
      <color rgb="FF000000"/>
      <name val="Times New Roman"/>
      <charset val="134"/>
    </font>
    <font>
      <sz val="9"/>
      <color theme="1"/>
      <name val="Times New Roman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6" fillId="12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30" fillId="0" borderId="1">
      <alignment horizontal="right" vertical="center"/>
    </xf>
    <xf numFmtId="0" fontId="3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30" fillId="0" borderId="1">
      <alignment horizontal="right" vertical="center"/>
    </xf>
    <xf numFmtId="0" fontId="39" fillId="0" borderId="0" applyNumberFormat="0" applyFill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42" fillId="25" borderId="18" applyNumberFormat="0" applyAlignment="0" applyProtection="0">
      <alignment vertical="center"/>
    </xf>
    <xf numFmtId="0" fontId="43" fillId="25" borderId="15" applyNumberFormat="0" applyAlignment="0" applyProtection="0">
      <alignment vertical="center"/>
    </xf>
    <xf numFmtId="0" fontId="44" fillId="27" borderId="19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10" fontId="30" fillId="0" borderId="1">
      <alignment horizontal="right" vertical="center"/>
    </xf>
    <xf numFmtId="0" fontId="32" fillId="1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178" fontId="30" fillId="0" borderId="1">
      <alignment horizontal="right" vertical="center"/>
    </xf>
    <xf numFmtId="49" fontId="30" fillId="0" borderId="1">
      <alignment horizontal="left" vertical="center" wrapText="1"/>
    </xf>
    <xf numFmtId="178" fontId="30" fillId="0" borderId="1">
      <alignment horizontal="right" vertical="center"/>
    </xf>
    <xf numFmtId="179" fontId="30" fillId="0" borderId="1">
      <alignment horizontal="right" vertical="center"/>
    </xf>
    <xf numFmtId="180" fontId="30" fillId="0" borderId="1">
      <alignment horizontal="right" vertical="center"/>
    </xf>
  </cellStyleXfs>
  <cellXfs count="259">
    <xf numFmtId="0" fontId="0" fillId="0" borderId="0" xfId="0" applyFont="1" applyBorder="1"/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>
      <alignment horizontal="right" vertical="center"/>
    </xf>
    <xf numFmtId="0" fontId="6" fillId="0" borderId="1" xfId="0" applyFont="1" applyBorder="1"/>
    <xf numFmtId="0" fontId="5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49" fontId="9" fillId="0" borderId="1" xfId="53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10" fillId="0" borderId="0" xfId="0" applyFont="1" applyBorder="1"/>
    <xf numFmtId="0" fontId="3" fillId="0" borderId="1" xfId="0" applyFont="1" applyBorder="1" applyAlignment="1" applyProtection="1">
      <alignment horizontal="center" vertical="center"/>
      <protection locked="0"/>
    </xf>
    <xf numFmtId="4" fontId="9" fillId="0" borderId="1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13" fillId="0" borderId="0" xfId="0" applyFont="1" applyBorder="1"/>
    <xf numFmtId="0" fontId="11" fillId="0" borderId="0" xfId="0" applyFont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wrapText="1"/>
    </xf>
    <xf numFmtId="0" fontId="3" fillId="0" borderId="0" xfId="0" applyFont="1" applyBorder="1" applyAlignment="1">
      <alignment horizontal="right" wrapText="1"/>
    </xf>
    <xf numFmtId="0" fontId="6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wrapText="1"/>
    </xf>
    <xf numFmtId="0" fontId="3" fillId="0" borderId="0" xfId="0" applyFont="1" applyBorder="1" applyProtection="1">
      <protection locked="0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Protection="1"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80" fontId="9" fillId="0" borderId="1" xfId="56" applyNumberFormat="1" applyFont="1" applyBorder="1" applyAlignment="1">
      <alignment horizontal="center" vertical="center"/>
    </xf>
    <xf numFmtId="180" fontId="9" fillId="0" borderId="1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2" borderId="0" xfId="0" applyFont="1" applyFill="1" applyBorder="1" applyAlignment="1">
      <alignment horizontal="left" vertical="center"/>
    </xf>
    <xf numFmtId="178" fontId="15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16" fillId="0" borderId="0" xfId="0" applyFont="1" applyBorder="1" applyAlignment="1" applyProtection="1">
      <alignment horizontal="right"/>
      <protection locked="0"/>
    </xf>
    <xf numFmtId="49" fontId="16" fillId="0" borderId="0" xfId="0" applyNumberFormat="1" applyFont="1" applyBorder="1" applyProtection="1">
      <protection locked="0"/>
    </xf>
    <xf numFmtId="0" fontId="3" fillId="0" borderId="0" xfId="0" applyFont="1" applyBorder="1" applyAlignment="1">
      <alignment horizontal="right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3" fillId="0" borderId="0" xfId="0" applyFont="1" applyBorder="1" applyAlignment="1">
      <alignment vertical="top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8" fillId="0" borderId="0" xfId="0" applyFont="1" applyBorder="1"/>
    <xf numFmtId="0" fontId="19" fillId="0" borderId="0" xfId="0" applyFont="1" applyBorder="1" applyAlignment="1">
      <alignment vertical="top"/>
    </xf>
    <xf numFmtId="0" fontId="19" fillId="0" borderId="0" xfId="0" applyFont="1" applyBorder="1" applyAlignment="1" applyProtection="1">
      <alignment vertical="top"/>
      <protection locked="0"/>
    </xf>
    <xf numFmtId="49" fontId="19" fillId="0" borderId="0" xfId="0" applyNumberFormat="1" applyFont="1" applyBorder="1" applyProtection="1"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 applyProtection="1">
      <alignment horizontal="left" vertical="center"/>
      <protection locked="0"/>
    </xf>
    <xf numFmtId="0" fontId="22" fillId="0" borderId="5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>
      <alignment horizontal="center" vertical="center"/>
    </xf>
    <xf numFmtId="0" fontId="22" fillId="0" borderId="6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center" vertical="center"/>
    </xf>
    <xf numFmtId="0" fontId="19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left" vertical="center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21" fillId="0" borderId="3" xfId="0" applyFont="1" applyBorder="1" applyAlignment="1">
      <alignment horizontal="left" vertical="center"/>
    </xf>
    <xf numFmtId="0" fontId="21" fillId="0" borderId="3" xfId="0" applyFont="1" applyBorder="1" applyAlignment="1" applyProtection="1">
      <alignment horizontal="left" vertical="center"/>
      <protection locked="0"/>
    </xf>
    <xf numFmtId="0" fontId="21" fillId="0" borderId="4" xfId="0" applyFont="1" applyBorder="1" applyAlignment="1" applyProtection="1">
      <alignment horizontal="left" vertical="center"/>
      <protection locked="0"/>
    </xf>
    <xf numFmtId="0" fontId="19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2" fillId="0" borderId="0" xfId="0" applyFont="1" applyBorder="1"/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22" fillId="0" borderId="2" xfId="0" applyFont="1" applyBorder="1" applyAlignment="1">
      <alignment horizontal="center" vertical="center"/>
    </xf>
    <xf numFmtId="0" fontId="22" fillId="0" borderId="2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2" borderId="7" xfId="0" applyFont="1" applyFill="1" applyBorder="1" applyAlignment="1" applyProtection="1">
      <alignment horizontal="center" vertical="center" wrapText="1"/>
      <protection locked="0"/>
    </xf>
    <xf numFmtId="178" fontId="23" fillId="0" borderId="1" xfId="0" applyNumberFormat="1" applyFont="1" applyBorder="1" applyAlignment="1">
      <alignment horizontal="right" vertical="center"/>
    </xf>
    <xf numFmtId="49" fontId="23" fillId="0" borderId="1" xfId="53" applyNumberFormat="1" applyFont="1" applyBorder="1">
      <alignment horizontal="left" vertical="center" wrapText="1"/>
    </xf>
    <xf numFmtId="178" fontId="23" fillId="0" borderId="1" xfId="0" applyNumberFormat="1" applyFont="1" applyFill="1" applyBorder="1" applyAlignment="1">
      <alignment horizontal="right" vertical="center"/>
    </xf>
    <xf numFmtId="0" fontId="22" fillId="0" borderId="3" xfId="0" applyFont="1" applyBorder="1" applyAlignment="1" applyProtection="1">
      <alignment horizontal="center" vertical="center" wrapText="1"/>
      <protection locked="0"/>
    </xf>
    <xf numFmtId="0" fontId="22" fillId="0" borderId="4" xfId="0" applyFont="1" applyBorder="1" applyAlignment="1">
      <alignment horizontal="center" vertical="center"/>
    </xf>
    <xf numFmtId="0" fontId="21" fillId="0" borderId="0" xfId="0" applyFont="1" applyBorder="1" applyAlignment="1" applyProtection="1">
      <alignment horizontal="right" vertical="center"/>
      <protection locked="0"/>
    </xf>
    <xf numFmtId="0" fontId="22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24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 applyProtection="1">
      <alignment horizontal="center" vertical="center" wrapText="1"/>
      <protection locked="0"/>
    </xf>
    <xf numFmtId="178" fontId="27" fillId="0" borderId="1" xfId="0" applyNumberFormat="1" applyFont="1" applyBorder="1" applyAlignment="1">
      <alignment horizontal="right" vertical="center"/>
    </xf>
    <xf numFmtId="0" fontId="25" fillId="2" borderId="5" xfId="0" applyFont="1" applyFill="1" applyBorder="1" applyAlignment="1">
      <alignment horizontal="center" vertical="center"/>
    </xf>
    <xf numFmtId="0" fontId="25" fillId="0" borderId="2" xfId="0" applyFont="1" applyBorder="1" applyAlignment="1" applyProtection="1">
      <alignment horizontal="center" vertical="center"/>
      <protection locked="0"/>
    </xf>
    <xf numFmtId="0" fontId="25" fillId="0" borderId="3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5" xfId="0" applyFont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vertical="top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2" borderId="0" xfId="0" applyFont="1" applyFill="1" applyBorder="1" applyAlignment="1" quotePrefix="1">
      <alignment horizontal="righ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workbookViewId="0">
      <selection activeCell="B44" sqref="B44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83"/>
      <c r="B1" s="83"/>
      <c r="C1" s="83"/>
      <c r="D1" s="99" t="s">
        <v>0</v>
      </c>
    </row>
    <row r="2" ht="41.25" customHeight="1" spans="1:1">
      <c r="A2" s="78" t="str">
        <f>"2026"&amp;"年部门财务收支预算总表"</f>
        <v>2026年部门财务收支预算总表</v>
      </c>
    </row>
    <row r="3" ht="17.25" customHeight="1" spans="1:4">
      <c r="A3" s="81" t="str">
        <f>"单位名称："&amp;"昆明市晋宁区人力资源和社会保障局"</f>
        <v>单位名称：昆明市晋宁区人力资源和社会保障局</v>
      </c>
      <c r="B3" s="224"/>
      <c r="D3" s="173" t="s">
        <v>1</v>
      </c>
    </row>
    <row r="4" ht="23.25" customHeight="1" spans="1:4">
      <c r="A4" s="225" t="s">
        <v>2</v>
      </c>
      <c r="B4" s="226"/>
      <c r="C4" s="225" t="s">
        <v>3</v>
      </c>
      <c r="D4" s="226"/>
    </row>
    <row r="5" ht="24" customHeight="1" spans="1:4">
      <c r="A5" s="225" t="s">
        <v>4</v>
      </c>
      <c r="B5" s="225" t="s">
        <v>5</v>
      </c>
      <c r="C5" s="225" t="s">
        <v>6</v>
      </c>
      <c r="D5" s="225" t="s">
        <v>5</v>
      </c>
    </row>
    <row r="6" ht="17.25" customHeight="1" spans="1:4">
      <c r="A6" s="227" t="s">
        <v>7</v>
      </c>
      <c r="B6" s="112">
        <v>5985855.83</v>
      </c>
      <c r="C6" s="227" t="s">
        <v>8</v>
      </c>
      <c r="D6" s="112"/>
    </row>
    <row r="7" ht="17.25" customHeight="1" spans="1:4">
      <c r="A7" s="227" t="s">
        <v>9</v>
      </c>
      <c r="B7" s="112"/>
      <c r="C7" s="227" t="s">
        <v>10</v>
      </c>
      <c r="D7" s="112"/>
    </row>
    <row r="8" ht="17.25" customHeight="1" spans="1:4">
      <c r="A8" s="227" t="s">
        <v>11</v>
      </c>
      <c r="B8" s="112"/>
      <c r="C8" s="258" t="s">
        <v>12</v>
      </c>
      <c r="D8" s="112"/>
    </row>
    <row r="9" ht="17.25" customHeight="1" spans="1:4">
      <c r="A9" s="227" t="s">
        <v>13</v>
      </c>
      <c r="B9" s="112"/>
      <c r="C9" s="258" t="s">
        <v>14</v>
      </c>
      <c r="D9" s="112"/>
    </row>
    <row r="10" ht="17.25" customHeight="1" spans="1:4">
      <c r="A10" s="227" t="s">
        <v>15</v>
      </c>
      <c r="B10" s="112"/>
      <c r="C10" s="258" t="s">
        <v>16</v>
      </c>
      <c r="D10" s="112"/>
    </row>
    <row r="11" ht="17.25" customHeight="1" spans="1:4">
      <c r="A11" s="227" t="s">
        <v>17</v>
      </c>
      <c r="B11" s="112"/>
      <c r="C11" s="258" t="s">
        <v>18</v>
      </c>
      <c r="D11" s="112"/>
    </row>
    <row r="12" ht="17.25" customHeight="1" spans="1:4">
      <c r="A12" s="227" t="s">
        <v>19</v>
      </c>
      <c r="B12" s="112"/>
      <c r="C12" s="68" t="s">
        <v>20</v>
      </c>
      <c r="D12" s="112"/>
    </row>
    <row r="13" ht="17.25" customHeight="1" spans="1:4">
      <c r="A13" s="227" t="s">
        <v>21</v>
      </c>
      <c r="B13" s="112"/>
      <c r="C13" s="68" t="s">
        <v>22</v>
      </c>
      <c r="D13" s="112">
        <v>5075463.61</v>
      </c>
    </row>
    <row r="14" ht="17.25" customHeight="1" spans="1:4">
      <c r="A14" s="227" t="s">
        <v>23</v>
      </c>
      <c r="B14" s="112"/>
      <c r="C14" s="68" t="s">
        <v>24</v>
      </c>
      <c r="D14" s="112">
        <v>440021.87</v>
      </c>
    </row>
    <row r="15" ht="17.25" customHeight="1" spans="1:4">
      <c r="A15" s="227" t="s">
        <v>25</v>
      </c>
      <c r="B15" s="112"/>
      <c r="C15" s="68" t="s">
        <v>26</v>
      </c>
      <c r="D15" s="112"/>
    </row>
    <row r="16" ht="17.25" customHeight="1" spans="1:4">
      <c r="A16" s="23"/>
      <c r="B16" s="112"/>
      <c r="C16" s="68" t="s">
        <v>27</v>
      </c>
      <c r="D16" s="112"/>
    </row>
    <row r="17" ht="17.25" customHeight="1" spans="1:4">
      <c r="A17" s="228"/>
      <c r="B17" s="112"/>
      <c r="C17" s="68" t="s">
        <v>28</v>
      </c>
      <c r="D17" s="112"/>
    </row>
    <row r="18" ht="17.25" customHeight="1" spans="1:4">
      <c r="A18" s="228"/>
      <c r="B18" s="112"/>
      <c r="C18" s="68" t="s">
        <v>29</v>
      </c>
      <c r="D18" s="112"/>
    </row>
    <row r="19" ht="17.25" customHeight="1" spans="1:4">
      <c r="A19" s="228"/>
      <c r="B19" s="112"/>
      <c r="C19" s="68" t="s">
        <v>30</v>
      </c>
      <c r="D19" s="112"/>
    </row>
    <row r="20" ht="17.25" customHeight="1" spans="1:4">
      <c r="A20" s="228"/>
      <c r="B20" s="112"/>
      <c r="C20" s="68" t="s">
        <v>31</v>
      </c>
      <c r="D20" s="112"/>
    </row>
    <row r="21" ht="17.25" customHeight="1" spans="1:4">
      <c r="A21" s="228"/>
      <c r="B21" s="112"/>
      <c r="C21" s="68" t="s">
        <v>32</v>
      </c>
      <c r="D21" s="112"/>
    </row>
    <row r="22" ht="17.25" customHeight="1" spans="1:4">
      <c r="A22" s="228"/>
      <c r="B22" s="112"/>
      <c r="C22" s="68" t="s">
        <v>33</v>
      </c>
      <c r="D22" s="112"/>
    </row>
    <row r="23" ht="17.25" customHeight="1" spans="1:4">
      <c r="A23" s="228"/>
      <c r="B23" s="112"/>
      <c r="C23" s="68" t="s">
        <v>34</v>
      </c>
      <c r="D23" s="112"/>
    </row>
    <row r="24" ht="17.25" customHeight="1" spans="1:4">
      <c r="A24" s="228"/>
      <c r="B24" s="112"/>
      <c r="C24" s="68" t="s">
        <v>35</v>
      </c>
      <c r="D24" s="112">
        <v>470370.35</v>
      </c>
    </row>
    <row r="25" ht="17.25" customHeight="1" spans="1:4">
      <c r="A25" s="228"/>
      <c r="B25" s="112"/>
      <c r="C25" s="68" t="s">
        <v>36</v>
      </c>
      <c r="D25" s="112"/>
    </row>
    <row r="26" ht="17.25" customHeight="1" spans="1:4">
      <c r="A26" s="228"/>
      <c r="B26" s="112"/>
      <c r="C26" s="23" t="s">
        <v>37</v>
      </c>
      <c r="D26" s="112"/>
    </row>
    <row r="27" ht="17.25" customHeight="1" spans="1:4">
      <c r="A27" s="228"/>
      <c r="B27" s="112"/>
      <c r="C27" s="68" t="s">
        <v>38</v>
      </c>
      <c r="D27" s="112"/>
    </row>
    <row r="28" ht="16.5" customHeight="1" spans="1:4">
      <c r="A28" s="228"/>
      <c r="B28" s="112"/>
      <c r="C28" s="68" t="s">
        <v>39</v>
      </c>
      <c r="D28" s="112"/>
    </row>
    <row r="29" ht="16.5" customHeight="1" spans="1:4">
      <c r="A29" s="228"/>
      <c r="B29" s="112"/>
      <c r="C29" s="23" t="s">
        <v>40</v>
      </c>
      <c r="D29" s="112"/>
    </row>
    <row r="30" ht="17.25" customHeight="1" spans="1:4">
      <c r="A30" s="228"/>
      <c r="B30" s="112"/>
      <c r="C30" s="23" t="s">
        <v>41</v>
      </c>
      <c r="D30" s="112"/>
    </row>
    <row r="31" ht="17.25" customHeight="1" spans="1:4">
      <c r="A31" s="228"/>
      <c r="B31" s="112"/>
      <c r="C31" s="68" t="s">
        <v>42</v>
      </c>
      <c r="D31" s="112"/>
    </row>
    <row r="32" ht="16.5" customHeight="1" spans="1:4">
      <c r="A32" s="228" t="s">
        <v>43</v>
      </c>
      <c r="B32" s="112">
        <v>5985855.83</v>
      </c>
      <c r="C32" s="228" t="s">
        <v>44</v>
      </c>
      <c r="D32" s="112">
        <v>5985855.83</v>
      </c>
    </row>
    <row r="33" ht="16.5" customHeight="1" spans="1:4">
      <c r="A33" s="23" t="s">
        <v>45</v>
      </c>
      <c r="B33" s="112"/>
      <c r="C33" s="23" t="s">
        <v>46</v>
      </c>
      <c r="D33" s="112"/>
    </row>
    <row r="34" ht="16.5" customHeight="1" spans="1:4">
      <c r="A34" s="68" t="s">
        <v>47</v>
      </c>
      <c r="B34" s="112"/>
      <c r="C34" s="68" t="s">
        <v>47</v>
      </c>
      <c r="D34" s="112"/>
    </row>
    <row r="35" ht="16.5" customHeight="1" spans="1:4">
      <c r="A35" s="68" t="s">
        <v>48</v>
      </c>
      <c r="B35" s="112"/>
      <c r="C35" s="68" t="s">
        <v>49</v>
      </c>
      <c r="D35" s="112"/>
    </row>
    <row r="36" ht="16.5" customHeight="1" spans="1:4">
      <c r="A36" s="229" t="s">
        <v>50</v>
      </c>
      <c r="B36" s="112">
        <v>5985855.83</v>
      </c>
      <c r="C36" s="229" t="s">
        <v>51</v>
      </c>
      <c r="D36" s="112">
        <v>5985855.83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53">
        <v>1</v>
      </c>
      <c r="B1" s="154">
        <v>0</v>
      </c>
      <c r="C1" s="153">
        <v>1</v>
      </c>
      <c r="D1" s="155"/>
      <c r="E1" s="155"/>
      <c r="F1" s="152" t="s">
        <v>376</v>
      </c>
    </row>
    <row r="2" ht="42" customHeight="1" spans="1:6">
      <c r="A2" s="156" t="str">
        <f>"2026"&amp;"年部门政府性基金预算支出预算表"</f>
        <v>2026年部门政府性基金预算支出预算表</v>
      </c>
      <c r="B2" s="156" t="s">
        <v>377</v>
      </c>
      <c r="C2" s="157"/>
      <c r="D2" s="158"/>
      <c r="E2" s="158"/>
      <c r="F2" s="158"/>
    </row>
    <row r="3" ht="13.5" customHeight="1" spans="1:6">
      <c r="A3" s="46" t="str">
        <f>"单位名称："&amp;"昆明市晋宁区人力资源和社会保障局"</f>
        <v>单位名称：昆明市晋宁区人力资源和社会保障局</v>
      </c>
      <c r="B3" s="46" t="s">
        <v>378</v>
      </c>
      <c r="C3" s="153"/>
      <c r="D3" s="155"/>
      <c r="E3" s="155"/>
      <c r="F3" s="152" t="s">
        <v>1</v>
      </c>
    </row>
    <row r="4" ht="19.5" customHeight="1" spans="1:6">
      <c r="A4" s="159" t="s">
        <v>379</v>
      </c>
      <c r="B4" s="160" t="s">
        <v>72</v>
      </c>
      <c r="C4" s="159" t="s">
        <v>73</v>
      </c>
      <c r="D4" s="14" t="s">
        <v>380</v>
      </c>
      <c r="E4" s="15"/>
      <c r="F4" s="38"/>
    </row>
    <row r="5" ht="18.75" customHeight="1" spans="1:6">
      <c r="A5" s="161"/>
      <c r="B5" s="162"/>
      <c r="C5" s="161"/>
      <c r="D5" s="54" t="s">
        <v>55</v>
      </c>
      <c r="E5" s="14" t="s">
        <v>75</v>
      </c>
      <c r="F5" s="54" t="s">
        <v>76</v>
      </c>
    </row>
    <row r="6" ht="18.75" customHeight="1" spans="1:6">
      <c r="A6" s="102">
        <v>1</v>
      </c>
      <c r="B6" s="163" t="s">
        <v>83</v>
      </c>
      <c r="C6" s="102">
        <v>3</v>
      </c>
      <c r="D6" s="16">
        <v>4</v>
      </c>
      <c r="E6" s="16">
        <v>5</v>
      </c>
      <c r="F6" s="16">
        <v>6</v>
      </c>
    </row>
    <row r="7" ht="21" customHeight="1" spans="1:6">
      <c r="A7" s="33"/>
      <c r="B7" s="33"/>
      <c r="C7" s="33"/>
      <c r="D7" s="112"/>
      <c r="E7" s="112"/>
      <c r="F7" s="112"/>
    </row>
    <row r="8" ht="21" customHeight="1" spans="1:6">
      <c r="A8" s="33"/>
      <c r="B8" s="33"/>
      <c r="C8" s="33"/>
      <c r="D8" s="112"/>
      <c r="E8" s="112"/>
      <c r="F8" s="112"/>
    </row>
    <row r="9" ht="18.75" customHeight="1" spans="1:6">
      <c r="A9" s="164" t="s">
        <v>179</v>
      </c>
      <c r="B9" s="164" t="s">
        <v>179</v>
      </c>
      <c r="C9" s="165" t="s">
        <v>179</v>
      </c>
      <c r="D9" s="112"/>
      <c r="E9" s="112"/>
      <c r="F9" s="112"/>
    </row>
    <row r="10" customHeight="1" spans="1:1">
      <c r="A10" s="72" t="s">
        <v>381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selection activeCell="C19" sqref="C19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2:19">
      <c r="B1" s="114"/>
      <c r="C1" s="114"/>
      <c r="R1" s="44"/>
      <c r="S1" s="44" t="s">
        <v>382</v>
      </c>
    </row>
    <row r="2" ht="41.25" customHeight="1" spans="1:19">
      <c r="A2" s="106" t="str">
        <f>"2026"&amp;"年部门政府采购预算表"</f>
        <v>2026年部门政府采购预算表</v>
      </c>
      <c r="B2" s="101"/>
      <c r="C2" s="101"/>
      <c r="D2" s="45"/>
      <c r="E2" s="45"/>
      <c r="F2" s="45"/>
      <c r="G2" s="45"/>
      <c r="H2" s="45"/>
      <c r="I2" s="45"/>
      <c r="J2" s="45"/>
      <c r="K2" s="45"/>
      <c r="L2" s="45"/>
      <c r="M2" s="101"/>
      <c r="N2" s="45"/>
      <c r="O2" s="45"/>
      <c r="P2" s="101"/>
      <c r="Q2" s="45"/>
      <c r="R2" s="101"/>
      <c r="S2" s="101"/>
    </row>
    <row r="3" ht="18.75" customHeight="1" spans="1:19">
      <c r="A3" s="143" t="str">
        <f>"单位名称："&amp;"昆明市晋宁区人力资源和社会保障局"</f>
        <v>单位名称：昆明市晋宁区人力资源和社会保障局</v>
      </c>
      <c r="B3" s="116"/>
      <c r="C3" s="116"/>
      <c r="D3" s="48"/>
      <c r="E3" s="48"/>
      <c r="F3" s="48"/>
      <c r="G3" s="48"/>
      <c r="H3" s="48"/>
      <c r="I3" s="48"/>
      <c r="J3" s="48"/>
      <c r="K3" s="48"/>
      <c r="L3" s="48"/>
      <c r="R3" s="49"/>
      <c r="S3" s="152" t="s">
        <v>1</v>
      </c>
    </row>
    <row r="4" ht="15.75" customHeight="1" spans="1:19">
      <c r="A4" s="51" t="s">
        <v>383</v>
      </c>
      <c r="B4" s="117" t="s">
        <v>379</v>
      </c>
      <c r="C4" s="117" t="s">
        <v>384</v>
      </c>
      <c r="D4" s="118" t="s">
        <v>385</v>
      </c>
      <c r="E4" s="118" t="s">
        <v>386</v>
      </c>
      <c r="F4" s="118" t="s">
        <v>387</v>
      </c>
      <c r="G4" s="118" t="s">
        <v>388</v>
      </c>
      <c r="H4" s="118" t="s">
        <v>389</v>
      </c>
      <c r="I4" s="131" t="s">
        <v>198</v>
      </c>
      <c r="J4" s="131"/>
      <c r="K4" s="131"/>
      <c r="L4" s="131"/>
      <c r="M4" s="132"/>
      <c r="N4" s="131"/>
      <c r="O4" s="131"/>
      <c r="P4" s="139"/>
      <c r="Q4" s="131"/>
      <c r="R4" s="132"/>
      <c r="S4" s="140"/>
    </row>
    <row r="5" ht="17.25" customHeight="1" spans="1:19">
      <c r="A5" s="53"/>
      <c r="B5" s="119"/>
      <c r="C5" s="119"/>
      <c r="D5" s="120"/>
      <c r="E5" s="120"/>
      <c r="F5" s="120"/>
      <c r="G5" s="120"/>
      <c r="H5" s="120"/>
      <c r="I5" s="120" t="s">
        <v>55</v>
      </c>
      <c r="J5" s="120" t="s">
        <v>58</v>
      </c>
      <c r="K5" s="120" t="s">
        <v>390</v>
      </c>
      <c r="L5" s="120" t="s">
        <v>391</v>
      </c>
      <c r="M5" s="133" t="s">
        <v>392</v>
      </c>
      <c r="N5" s="134" t="s">
        <v>393</v>
      </c>
      <c r="O5" s="134"/>
      <c r="P5" s="141"/>
      <c r="Q5" s="134"/>
      <c r="R5" s="142"/>
      <c r="S5" s="121"/>
    </row>
    <row r="6" ht="54" customHeight="1" spans="1:19">
      <c r="A6" s="56"/>
      <c r="B6" s="121"/>
      <c r="C6" s="121"/>
      <c r="D6" s="122"/>
      <c r="E6" s="122"/>
      <c r="F6" s="122"/>
      <c r="G6" s="122"/>
      <c r="H6" s="122"/>
      <c r="I6" s="122"/>
      <c r="J6" s="122" t="s">
        <v>57</v>
      </c>
      <c r="K6" s="122"/>
      <c r="L6" s="122"/>
      <c r="M6" s="135"/>
      <c r="N6" s="122" t="s">
        <v>57</v>
      </c>
      <c r="O6" s="122" t="s">
        <v>64</v>
      </c>
      <c r="P6" s="121" t="s">
        <v>65</v>
      </c>
      <c r="Q6" s="122" t="s">
        <v>66</v>
      </c>
      <c r="R6" s="135" t="s">
        <v>67</v>
      </c>
      <c r="S6" s="121" t="s">
        <v>68</v>
      </c>
    </row>
    <row r="7" ht="18" customHeight="1" spans="1:19">
      <c r="A7" s="144">
        <v>1</v>
      </c>
      <c r="B7" s="144" t="s">
        <v>83</v>
      </c>
      <c r="C7" s="145">
        <v>3</v>
      </c>
      <c r="D7" s="145">
        <v>4</v>
      </c>
      <c r="E7" s="144">
        <v>5</v>
      </c>
      <c r="F7" s="144">
        <v>6</v>
      </c>
      <c r="G7" s="144">
        <v>7</v>
      </c>
      <c r="H7" s="144">
        <v>8</v>
      </c>
      <c r="I7" s="144">
        <v>9</v>
      </c>
      <c r="J7" s="144">
        <v>10</v>
      </c>
      <c r="K7" s="144">
        <v>11</v>
      </c>
      <c r="L7" s="144">
        <v>12</v>
      </c>
      <c r="M7" s="144">
        <v>13</v>
      </c>
      <c r="N7" s="144">
        <v>14</v>
      </c>
      <c r="O7" s="144">
        <v>15</v>
      </c>
      <c r="P7" s="144">
        <v>16</v>
      </c>
      <c r="Q7" s="144">
        <v>17</v>
      </c>
      <c r="R7" s="144">
        <v>18</v>
      </c>
      <c r="S7" s="144">
        <v>19</v>
      </c>
    </row>
    <row r="8" ht="21" customHeight="1" spans="1:19">
      <c r="A8" s="123"/>
      <c r="B8" s="124"/>
      <c r="C8" s="124"/>
      <c r="D8" s="125"/>
      <c r="E8" s="125"/>
      <c r="F8" s="125"/>
      <c r="G8" s="146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</row>
    <row r="9" ht="21" customHeight="1" spans="1:19">
      <c r="A9" s="126" t="s">
        <v>179</v>
      </c>
      <c r="B9" s="127"/>
      <c r="C9" s="127"/>
      <c r="D9" s="128"/>
      <c r="E9" s="128"/>
      <c r="F9" s="128"/>
      <c r="G9" s="147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</row>
    <row r="10" ht="21" customHeight="1" spans="1:19">
      <c r="A10" s="148" t="s">
        <v>394</v>
      </c>
      <c r="B10" s="149"/>
      <c r="C10" s="149"/>
      <c r="D10" s="148"/>
      <c r="E10" s="148"/>
      <c r="F10" s="148"/>
      <c r="G10" s="150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C18" sqref="C18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113"/>
      <c r="B1" s="114"/>
      <c r="C1" s="114"/>
      <c r="D1" s="114"/>
      <c r="E1" s="114"/>
      <c r="F1" s="114"/>
      <c r="G1" s="114"/>
      <c r="H1" s="113"/>
      <c r="I1" s="113"/>
      <c r="J1" s="113"/>
      <c r="K1" s="113"/>
      <c r="L1" s="113"/>
      <c r="M1" s="113"/>
      <c r="N1" s="129"/>
      <c r="O1" s="113"/>
      <c r="P1" s="113"/>
      <c r="Q1" s="114"/>
      <c r="R1" s="113"/>
      <c r="S1" s="137"/>
      <c r="T1" s="137" t="s">
        <v>395</v>
      </c>
    </row>
    <row r="2" ht="41.25" customHeight="1" spans="1:20">
      <c r="A2" s="106" t="str">
        <f>"2026"&amp;"年部门政府购买服务预算表"</f>
        <v>2026年部门政府购买服务预算表</v>
      </c>
      <c r="B2" s="101"/>
      <c r="C2" s="101"/>
      <c r="D2" s="101"/>
      <c r="E2" s="101"/>
      <c r="F2" s="101"/>
      <c r="G2" s="101"/>
      <c r="H2" s="115"/>
      <c r="I2" s="115"/>
      <c r="J2" s="115"/>
      <c r="K2" s="115"/>
      <c r="L2" s="115"/>
      <c r="M2" s="115"/>
      <c r="N2" s="130"/>
      <c r="O2" s="115"/>
      <c r="P2" s="115"/>
      <c r="Q2" s="101"/>
      <c r="R2" s="115"/>
      <c r="S2" s="130"/>
      <c r="T2" s="101"/>
    </row>
    <row r="3" ht="22.5" customHeight="1" spans="1:20">
      <c r="A3" s="107" t="str">
        <f>"单位名称："&amp;"昆明市晋宁区人力资源和社会保障局"</f>
        <v>单位名称：昆明市晋宁区人力资源和社会保障局</v>
      </c>
      <c r="B3" s="116"/>
      <c r="C3" s="116"/>
      <c r="D3" s="116"/>
      <c r="E3" s="116"/>
      <c r="F3" s="116"/>
      <c r="G3" s="116"/>
      <c r="H3" s="108"/>
      <c r="I3" s="108"/>
      <c r="J3" s="108"/>
      <c r="K3" s="108"/>
      <c r="L3" s="108"/>
      <c r="M3" s="108"/>
      <c r="N3" s="129"/>
      <c r="O3" s="113"/>
      <c r="P3" s="113"/>
      <c r="Q3" s="114"/>
      <c r="R3" s="113"/>
      <c r="S3" s="138"/>
      <c r="T3" s="137" t="s">
        <v>1</v>
      </c>
    </row>
    <row r="4" ht="24" customHeight="1" spans="1:20">
      <c r="A4" s="51" t="s">
        <v>383</v>
      </c>
      <c r="B4" s="117" t="s">
        <v>379</v>
      </c>
      <c r="C4" s="117" t="s">
        <v>384</v>
      </c>
      <c r="D4" s="117" t="s">
        <v>396</v>
      </c>
      <c r="E4" s="117" t="s">
        <v>397</v>
      </c>
      <c r="F4" s="117" t="s">
        <v>398</v>
      </c>
      <c r="G4" s="117" t="s">
        <v>399</v>
      </c>
      <c r="H4" s="118" t="s">
        <v>400</v>
      </c>
      <c r="I4" s="118" t="s">
        <v>401</v>
      </c>
      <c r="J4" s="131" t="s">
        <v>198</v>
      </c>
      <c r="K4" s="131"/>
      <c r="L4" s="131"/>
      <c r="M4" s="131"/>
      <c r="N4" s="132"/>
      <c r="O4" s="131"/>
      <c r="P4" s="131"/>
      <c r="Q4" s="139"/>
      <c r="R4" s="131"/>
      <c r="S4" s="132"/>
      <c r="T4" s="140"/>
    </row>
    <row r="5" ht="24" customHeight="1" spans="1:20">
      <c r="A5" s="53"/>
      <c r="B5" s="119"/>
      <c r="C5" s="119"/>
      <c r="D5" s="119"/>
      <c r="E5" s="119"/>
      <c r="F5" s="119"/>
      <c r="G5" s="119"/>
      <c r="H5" s="120"/>
      <c r="I5" s="120"/>
      <c r="J5" s="120" t="s">
        <v>55</v>
      </c>
      <c r="K5" s="120" t="s">
        <v>58</v>
      </c>
      <c r="L5" s="120" t="s">
        <v>390</v>
      </c>
      <c r="M5" s="120" t="s">
        <v>391</v>
      </c>
      <c r="N5" s="133" t="s">
        <v>392</v>
      </c>
      <c r="O5" s="134" t="s">
        <v>393</v>
      </c>
      <c r="P5" s="134"/>
      <c r="Q5" s="141"/>
      <c r="R5" s="134"/>
      <c r="S5" s="142"/>
      <c r="T5" s="121"/>
    </row>
    <row r="6" ht="54" customHeight="1" spans="1:20">
      <c r="A6" s="56"/>
      <c r="B6" s="121"/>
      <c r="C6" s="121"/>
      <c r="D6" s="121"/>
      <c r="E6" s="121"/>
      <c r="F6" s="121"/>
      <c r="G6" s="121"/>
      <c r="H6" s="122"/>
      <c r="I6" s="122"/>
      <c r="J6" s="122"/>
      <c r="K6" s="122" t="s">
        <v>57</v>
      </c>
      <c r="L6" s="122"/>
      <c r="M6" s="122"/>
      <c r="N6" s="135"/>
      <c r="O6" s="122" t="s">
        <v>57</v>
      </c>
      <c r="P6" s="122" t="s">
        <v>64</v>
      </c>
      <c r="Q6" s="121" t="s">
        <v>65</v>
      </c>
      <c r="R6" s="122" t="s">
        <v>66</v>
      </c>
      <c r="S6" s="135" t="s">
        <v>67</v>
      </c>
      <c r="T6" s="121" t="s">
        <v>68</v>
      </c>
    </row>
    <row r="7" ht="17.25" customHeight="1" spans="1:20">
      <c r="A7" s="57">
        <v>1</v>
      </c>
      <c r="B7" s="121">
        <v>2</v>
      </c>
      <c r="C7" s="57">
        <v>3</v>
      </c>
      <c r="D7" s="57">
        <v>4</v>
      </c>
      <c r="E7" s="121">
        <v>5</v>
      </c>
      <c r="F7" s="57">
        <v>6</v>
      </c>
      <c r="G7" s="57">
        <v>7</v>
      </c>
      <c r="H7" s="121">
        <v>8</v>
      </c>
      <c r="I7" s="57">
        <v>9</v>
      </c>
      <c r="J7" s="57">
        <v>10</v>
      </c>
      <c r="K7" s="121">
        <v>11</v>
      </c>
      <c r="L7" s="57">
        <v>12</v>
      </c>
      <c r="M7" s="57">
        <v>13</v>
      </c>
      <c r="N7" s="121">
        <v>14</v>
      </c>
      <c r="O7" s="57">
        <v>15</v>
      </c>
      <c r="P7" s="57">
        <v>16</v>
      </c>
      <c r="Q7" s="121">
        <v>17</v>
      </c>
      <c r="R7" s="57">
        <v>18</v>
      </c>
      <c r="S7" s="57">
        <v>19</v>
      </c>
      <c r="T7" s="57">
        <v>20</v>
      </c>
    </row>
    <row r="8" ht="21" customHeight="1" spans="1:20">
      <c r="A8" s="123"/>
      <c r="B8" s="124"/>
      <c r="C8" s="124"/>
      <c r="D8" s="124"/>
      <c r="E8" s="124"/>
      <c r="F8" s="124"/>
      <c r="G8" s="124"/>
      <c r="H8" s="125"/>
      <c r="I8" s="125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</row>
    <row r="9" ht="21" customHeight="1" spans="1:20">
      <c r="A9" s="126" t="s">
        <v>179</v>
      </c>
      <c r="B9" s="127"/>
      <c r="C9" s="127"/>
      <c r="D9" s="127"/>
      <c r="E9" s="127"/>
      <c r="F9" s="127"/>
      <c r="G9" s="127"/>
      <c r="H9" s="128"/>
      <c r="I9" s="136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</row>
    <row r="10" customHeight="1" spans="1:1">
      <c r="A10" s="97" t="s">
        <v>402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9"/>
  <sheetViews>
    <sheetView showZeros="0" workbookViewId="0">
      <selection activeCell="C23" sqref="C23"/>
    </sheetView>
  </sheetViews>
  <sheetFormatPr defaultColWidth="9.14166666666667" defaultRowHeight="14.25" customHeight="1" outlineLevelCol="4"/>
  <cols>
    <col min="1" max="1" width="37.7083333333333" customWidth="1"/>
    <col min="2" max="5" width="20" customWidth="1"/>
  </cols>
  <sheetData>
    <row r="1" ht="17.25" customHeight="1" spans="4:5">
      <c r="D1" s="105"/>
      <c r="E1" s="44" t="s">
        <v>403</v>
      </c>
    </row>
    <row r="2" ht="41.25" customHeight="1" spans="1:5">
      <c r="A2" s="106" t="str">
        <f>"2026"&amp;"年对下转移支付预算表"</f>
        <v>2026年对下转移支付预算表</v>
      </c>
      <c r="B2" s="45"/>
      <c r="C2" s="45"/>
      <c r="D2" s="45"/>
      <c r="E2" s="101"/>
    </row>
    <row r="3" ht="18" customHeight="1" spans="1:5">
      <c r="A3" s="107" t="str">
        <f>"单位名称："&amp;"昆明市晋宁区人力资源和社会保障局"</f>
        <v>单位名称：昆明市晋宁区人力资源和社会保障局</v>
      </c>
      <c r="B3" s="108"/>
      <c r="C3" s="108"/>
      <c r="D3" s="109"/>
      <c r="E3" s="49" t="s">
        <v>1</v>
      </c>
    </row>
    <row r="4" ht="19.5" customHeight="1" spans="1:5">
      <c r="A4" s="65" t="s">
        <v>404</v>
      </c>
      <c r="B4" s="14" t="s">
        <v>198</v>
      </c>
      <c r="C4" s="15"/>
      <c r="D4" s="15"/>
      <c r="E4" s="102" t="s">
        <v>405</v>
      </c>
    </row>
    <row r="5" ht="40.5" customHeight="1" spans="1:5">
      <c r="A5" s="57"/>
      <c r="B5" s="66" t="s">
        <v>55</v>
      </c>
      <c r="C5" s="51" t="s">
        <v>58</v>
      </c>
      <c r="D5" s="110" t="s">
        <v>390</v>
      </c>
      <c r="E5" s="73" t="s">
        <v>406</v>
      </c>
    </row>
    <row r="6" ht="19.5" customHeight="1" spans="1:5">
      <c r="A6" s="58">
        <v>1</v>
      </c>
      <c r="B6" s="58">
        <v>2</v>
      </c>
      <c r="C6" s="58">
        <v>3</v>
      </c>
      <c r="D6" s="111">
        <v>4</v>
      </c>
      <c r="E6" s="73">
        <v>5</v>
      </c>
    </row>
    <row r="7" ht="19.5" customHeight="1" spans="1:5">
      <c r="A7" s="20"/>
      <c r="B7" s="112"/>
      <c r="C7" s="112"/>
      <c r="D7" s="112"/>
      <c r="E7" s="112"/>
    </row>
    <row r="8" ht="19.5" customHeight="1" spans="1:5">
      <c r="A8" s="103"/>
      <c r="B8" s="112"/>
      <c r="C8" s="112"/>
      <c r="D8" s="112"/>
      <c r="E8" s="112"/>
    </row>
    <row r="9" customHeight="1" spans="1:1">
      <c r="A9" s="97" t="s">
        <v>407</v>
      </c>
    </row>
  </sheetData>
  <mergeCells count="5">
    <mergeCell ref="A2:E2"/>
    <mergeCell ref="A3:D3"/>
    <mergeCell ref="B4:D4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C26" sqref="C26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0:10">
      <c r="J1" s="44" t="s">
        <v>408</v>
      </c>
    </row>
    <row r="2" ht="41.25" customHeight="1" spans="1:10">
      <c r="A2" s="100" t="str">
        <f>"2026"&amp;"年对下转移支付绩效目标表"</f>
        <v>2026年对下转移支付绩效目标表</v>
      </c>
      <c r="B2" s="45"/>
      <c r="C2" s="45"/>
      <c r="D2" s="45"/>
      <c r="E2" s="45"/>
      <c r="F2" s="101"/>
      <c r="G2" s="45"/>
      <c r="H2" s="101"/>
      <c r="I2" s="101"/>
      <c r="J2" s="45"/>
    </row>
    <row r="3" ht="17.25" customHeight="1" spans="1:1">
      <c r="A3" s="46" t="str">
        <f>"单位名称："&amp;"昆明市晋宁区人力资源和社会保障局"</f>
        <v>单位名称：昆明市晋宁区人力资源和社会保障局</v>
      </c>
    </row>
    <row r="4" ht="44.25" customHeight="1" spans="1:10">
      <c r="A4" s="19" t="s">
        <v>404</v>
      </c>
      <c r="B4" s="19" t="s">
        <v>325</v>
      </c>
      <c r="C4" s="19" t="s">
        <v>326</v>
      </c>
      <c r="D4" s="19" t="s">
        <v>327</v>
      </c>
      <c r="E4" s="19" t="s">
        <v>328</v>
      </c>
      <c r="F4" s="102" t="s">
        <v>329</v>
      </c>
      <c r="G4" s="19" t="s">
        <v>330</v>
      </c>
      <c r="H4" s="102" t="s">
        <v>331</v>
      </c>
      <c r="I4" s="102" t="s">
        <v>332</v>
      </c>
      <c r="J4" s="19" t="s">
        <v>333</v>
      </c>
    </row>
    <row r="5" ht="14.25" customHeight="1" spans="1:10">
      <c r="A5" s="19">
        <v>1</v>
      </c>
      <c r="B5" s="19">
        <v>2</v>
      </c>
      <c r="C5" s="19">
        <v>3</v>
      </c>
      <c r="D5" s="19">
        <v>4</v>
      </c>
      <c r="E5" s="19">
        <v>5</v>
      </c>
      <c r="F5" s="102">
        <v>6</v>
      </c>
      <c r="G5" s="19">
        <v>7</v>
      </c>
      <c r="H5" s="102">
        <v>8</v>
      </c>
      <c r="I5" s="102">
        <v>9</v>
      </c>
      <c r="J5" s="19">
        <v>10</v>
      </c>
    </row>
    <row r="6" ht="42" customHeight="1" spans="1:10">
      <c r="A6" s="20"/>
      <c r="B6" s="103"/>
      <c r="C6" s="103"/>
      <c r="D6" s="103"/>
      <c r="E6" s="34"/>
      <c r="F6" s="104"/>
      <c r="G6" s="34"/>
      <c r="H6" s="104"/>
      <c r="I6" s="104"/>
      <c r="J6" s="34"/>
    </row>
    <row r="7" ht="42" customHeight="1" spans="1:10">
      <c r="A7" s="20"/>
      <c r="B7" s="33"/>
      <c r="C7" s="33"/>
      <c r="D7" s="33"/>
      <c r="E7" s="20"/>
      <c r="F7" s="33"/>
      <c r="G7" s="20"/>
      <c r="H7" s="33"/>
      <c r="I7" s="33"/>
      <c r="J7" s="20"/>
    </row>
    <row r="8" customHeight="1" spans="1:1">
      <c r="A8" s="97" t="s">
        <v>409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selection activeCell="B15" sqref="B15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75"/>
      <c r="B1" s="76"/>
      <c r="C1" s="76"/>
      <c r="D1" s="77"/>
      <c r="E1" s="77"/>
      <c r="F1" s="77"/>
      <c r="G1" s="76"/>
      <c r="H1" s="76"/>
      <c r="I1" s="98" t="s">
        <v>410</v>
      </c>
    </row>
    <row r="2" ht="41.25" customHeight="1" spans="1:9">
      <c r="A2" s="78" t="str">
        <f>"2026"&amp;"年新增资产配置预算表"</f>
        <v>2026年新增资产配置预算表</v>
      </c>
      <c r="B2" s="79"/>
      <c r="C2" s="79"/>
      <c r="D2" s="80"/>
      <c r="E2" s="80"/>
      <c r="F2" s="80"/>
      <c r="G2" s="79"/>
      <c r="H2" s="79"/>
      <c r="I2" s="80"/>
    </row>
    <row r="3" customHeight="1" spans="1:9">
      <c r="A3" s="81" t="str">
        <f>"单位名称："&amp;"昆明市晋宁区人力资源和社会保障局"</f>
        <v>单位名称：昆明市晋宁区人力资源和社会保障局</v>
      </c>
      <c r="B3" s="82"/>
      <c r="C3" s="82"/>
      <c r="D3" s="83"/>
      <c r="F3" s="80"/>
      <c r="G3" s="79"/>
      <c r="H3" s="79"/>
      <c r="I3" s="99" t="s">
        <v>1</v>
      </c>
    </row>
    <row r="4" ht="28.5" customHeight="1" spans="1:9">
      <c r="A4" s="84" t="s">
        <v>383</v>
      </c>
      <c r="B4" s="85" t="s">
        <v>379</v>
      </c>
      <c r="C4" s="86" t="s">
        <v>411</v>
      </c>
      <c r="D4" s="84" t="s">
        <v>412</v>
      </c>
      <c r="E4" s="84" t="s">
        <v>413</v>
      </c>
      <c r="F4" s="84" t="s">
        <v>414</v>
      </c>
      <c r="G4" s="85" t="s">
        <v>415</v>
      </c>
      <c r="H4" s="73"/>
      <c r="I4" s="84"/>
    </row>
    <row r="5" ht="21" customHeight="1" spans="1:9">
      <c r="A5" s="86"/>
      <c r="B5" s="87"/>
      <c r="C5" s="87"/>
      <c r="D5" s="88"/>
      <c r="E5" s="87"/>
      <c r="F5" s="87"/>
      <c r="G5" s="85" t="s">
        <v>388</v>
      </c>
      <c r="H5" s="85" t="s">
        <v>416</v>
      </c>
      <c r="I5" s="85" t="s">
        <v>417</v>
      </c>
    </row>
    <row r="6" ht="17.25" customHeight="1" spans="1:9">
      <c r="A6" s="89" t="s">
        <v>82</v>
      </c>
      <c r="B6" s="32" t="s">
        <v>83</v>
      </c>
      <c r="C6" s="89" t="s">
        <v>84</v>
      </c>
      <c r="D6" s="34" t="s">
        <v>85</v>
      </c>
      <c r="E6" s="89" t="s">
        <v>86</v>
      </c>
      <c r="F6" s="32" t="s">
        <v>87</v>
      </c>
      <c r="G6" s="90" t="s">
        <v>88</v>
      </c>
      <c r="H6" s="34" t="s">
        <v>89</v>
      </c>
      <c r="I6" s="34">
        <v>9</v>
      </c>
    </row>
    <row r="7" ht="19.5" customHeight="1" spans="1:9">
      <c r="A7" s="91" t="s">
        <v>70</v>
      </c>
      <c r="B7" s="68" t="s">
        <v>70</v>
      </c>
      <c r="C7" s="68" t="s">
        <v>418</v>
      </c>
      <c r="D7" s="20" t="s">
        <v>419</v>
      </c>
      <c r="E7" s="33" t="s">
        <v>420</v>
      </c>
      <c r="F7" s="90" t="s">
        <v>421</v>
      </c>
      <c r="G7" s="92">
        <v>1</v>
      </c>
      <c r="H7" s="93">
        <v>180000</v>
      </c>
      <c r="I7" s="93">
        <v>180000</v>
      </c>
    </row>
    <row r="8" ht="19.5" customHeight="1" spans="1:9">
      <c r="A8" s="22" t="s">
        <v>55</v>
      </c>
      <c r="B8" s="94"/>
      <c r="C8" s="94"/>
      <c r="D8" s="95"/>
      <c r="E8" s="96"/>
      <c r="F8" s="96"/>
      <c r="G8" s="92">
        <v>1</v>
      </c>
      <c r="H8" s="93">
        <v>180000</v>
      </c>
      <c r="I8" s="93">
        <v>180000</v>
      </c>
    </row>
    <row r="9" customHeight="1" spans="1:1">
      <c r="A9" t="s">
        <v>422</v>
      </c>
    </row>
    <row r="10" customHeight="1" spans="1:1">
      <c r="A10" s="97" t="s">
        <v>423</v>
      </c>
    </row>
  </sheetData>
  <mergeCells count="10"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D27" sqref="D27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4:11">
      <c r="D1" s="43"/>
      <c r="E1" s="43"/>
      <c r="F1" s="43"/>
      <c r="G1" s="43"/>
      <c r="K1" s="44" t="s">
        <v>424</v>
      </c>
    </row>
    <row r="2" ht="41.25" customHeight="1" spans="1:11">
      <c r="A2" s="45" t="str">
        <f>"2026"&amp;"年上级转移支付补助项目支出预算表"</f>
        <v>2026年上级转移支付补助项目支出预算表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ht="13.5" customHeight="1" spans="1:11">
      <c r="A3" s="46" t="str">
        <f>"单位名称："&amp;"昆明市晋宁区人力资源和社会保障局"</f>
        <v>单位名称：昆明市晋宁区人力资源和社会保障局</v>
      </c>
      <c r="B3" s="47"/>
      <c r="C3" s="47"/>
      <c r="D3" s="47"/>
      <c r="E3" s="47"/>
      <c r="F3" s="47"/>
      <c r="G3" s="47"/>
      <c r="H3" s="48"/>
      <c r="I3" s="48"/>
      <c r="J3" s="48"/>
      <c r="K3" s="49" t="s">
        <v>1</v>
      </c>
    </row>
    <row r="4" ht="21.75" customHeight="1" spans="1:11">
      <c r="A4" s="50" t="s">
        <v>294</v>
      </c>
      <c r="B4" s="50" t="s">
        <v>296</v>
      </c>
      <c r="C4" s="50" t="s">
        <v>297</v>
      </c>
      <c r="D4" s="51" t="s">
        <v>298</v>
      </c>
      <c r="E4" s="51" t="s">
        <v>299</v>
      </c>
      <c r="F4" s="51" t="s">
        <v>300</v>
      </c>
      <c r="G4" s="51" t="s">
        <v>301</v>
      </c>
      <c r="H4" s="65" t="s">
        <v>55</v>
      </c>
      <c r="I4" s="14" t="s">
        <v>425</v>
      </c>
      <c r="J4" s="15"/>
      <c r="K4" s="38"/>
    </row>
    <row r="5" ht="21.75" customHeight="1" spans="1:11">
      <c r="A5" s="52"/>
      <c r="B5" s="52"/>
      <c r="C5" s="52"/>
      <c r="D5" s="53"/>
      <c r="E5" s="53"/>
      <c r="F5" s="53"/>
      <c r="G5" s="53"/>
      <c r="H5" s="66"/>
      <c r="I5" s="51" t="s">
        <v>58</v>
      </c>
      <c r="J5" s="51" t="s">
        <v>59</v>
      </c>
      <c r="K5" s="51" t="s">
        <v>60</v>
      </c>
    </row>
    <row r="6" ht="40.5" customHeight="1" spans="1:11">
      <c r="A6" s="55"/>
      <c r="B6" s="55"/>
      <c r="C6" s="55"/>
      <c r="D6" s="56"/>
      <c r="E6" s="56"/>
      <c r="F6" s="56"/>
      <c r="G6" s="56"/>
      <c r="H6" s="57"/>
      <c r="I6" s="56" t="s">
        <v>57</v>
      </c>
      <c r="J6" s="56"/>
      <c r="K6" s="56"/>
    </row>
    <row r="7" ht="15" customHeight="1" spans="1:11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  <c r="H7" s="58">
        <v>8</v>
      </c>
      <c r="I7" s="58">
        <v>9</v>
      </c>
      <c r="J7" s="73">
        <v>10</v>
      </c>
      <c r="K7" s="73">
        <v>11</v>
      </c>
    </row>
    <row r="8" ht="18.75" customHeight="1" spans="1:11">
      <c r="A8" s="20"/>
      <c r="B8" s="33"/>
      <c r="C8" s="20"/>
      <c r="D8" s="20"/>
      <c r="E8" s="20"/>
      <c r="F8" s="20"/>
      <c r="G8" s="20"/>
      <c r="H8" s="67"/>
      <c r="I8" s="74"/>
      <c r="J8" s="74"/>
      <c r="K8" s="67"/>
    </row>
    <row r="9" ht="18.75" customHeight="1" spans="1:11">
      <c r="A9" s="68"/>
      <c r="B9" s="33"/>
      <c r="C9" s="33"/>
      <c r="D9" s="33"/>
      <c r="E9" s="33"/>
      <c r="F9" s="33"/>
      <c r="G9" s="33"/>
      <c r="H9" s="60"/>
      <c r="I9" s="60"/>
      <c r="J9" s="60"/>
      <c r="K9" s="67"/>
    </row>
    <row r="10" ht="18.75" customHeight="1" spans="1:11">
      <c r="A10" s="69" t="s">
        <v>179</v>
      </c>
      <c r="B10" s="70"/>
      <c r="C10" s="70"/>
      <c r="D10" s="70"/>
      <c r="E10" s="70"/>
      <c r="F10" s="70"/>
      <c r="G10" s="71"/>
      <c r="H10" s="60"/>
      <c r="I10" s="60"/>
      <c r="J10" s="60"/>
      <c r="K10" s="67"/>
    </row>
    <row r="11" customHeight="1" spans="1:1">
      <c r="A11" s="72" t="s">
        <v>426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5"/>
  <sheetViews>
    <sheetView showZeros="0" workbookViewId="0">
      <selection activeCell="C25" sqref="C25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4:7">
      <c r="D1" s="43"/>
      <c r="G1" s="44" t="s">
        <v>427</v>
      </c>
    </row>
    <row r="2" ht="41.25" customHeight="1" spans="1:7">
      <c r="A2" s="45" t="str">
        <f>"2026"&amp;"年部门项目中期规划预算表"</f>
        <v>2026年部门项目中期规划预算表</v>
      </c>
      <c r="B2" s="45"/>
      <c r="C2" s="45"/>
      <c r="D2" s="45"/>
      <c r="E2" s="45"/>
      <c r="F2" s="45"/>
      <c r="G2" s="45"/>
    </row>
    <row r="3" ht="13.5" customHeight="1" spans="1:7">
      <c r="A3" s="46" t="str">
        <f>"单位名称："&amp;"昆明市晋宁区人力资源和社会保障局"</f>
        <v>单位名称：昆明市晋宁区人力资源和社会保障局</v>
      </c>
      <c r="B3" s="47"/>
      <c r="C3" s="47"/>
      <c r="D3" s="47"/>
      <c r="E3" s="48"/>
      <c r="F3" s="48"/>
      <c r="G3" s="49" t="s">
        <v>1</v>
      </c>
    </row>
    <row r="4" ht="21.75" customHeight="1" spans="1:7">
      <c r="A4" s="50" t="s">
        <v>297</v>
      </c>
      <c r="B4" s="50" t="s">
        <v>294</v>
      </c>
      <c r="C4" s="50" t="s">
        <v>296</v>
      </c>
      <c r="D4" s="51" t="s">
        <v>428</v>
      </c>
      <c r="E4" s="14" t="s">
        <v>58</v>
      </c>
      <c r="F4" s="15"/>
      <c r="G4" s="38"/>
    </row>
    <row r="5" ht="21.75" customHeight="1" spans="1:7">
      <c r="A5" s="52"/>
      <c r="B5" s="52"/>
      <c r="C5" s="52"/>
      <c r="D5" s="53"/>
      <c r="E5" s="54" t="str">
        <f>"2026"&amp;"年"</f>
        <v>2026年</v>
      </c>
      <c r="F5" s="51" t="str">
        <f>("2026"+1)&amp;"年"</f>
        <v>2027年</v>
      </c>
      <c r="G5" s="51" t="str">
        <f>("2026"+2)&amp;"年"</f>
        <v>2028年</v>
      </c>
    </row>
    <row r="6" ht="40.5" customHeight="1" spans="1:7">
      <c r="A6" s="55"/>
      <c r="B6" s="55"/>
      <c r="C6" s="55"/>
      <c r="D6" s="56"/>
      <c r="E6" s="57"/>
      <c r="F6" s="56" t="s">
        <v>57</v>
      </c>
      <c r="G6" s="56"/>
    </row>
    <row r="7" ht="15" customHeight="1" spans="1:7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</row>
    <row r="8" ht="17.25" customHeight="1" spans="1:7">
      <c r="A8" s="33" t="s">
        <v>70</v>
      </c>
      <c r="B8" s="59"/>
      <c r="C8" s="59"/>
      <c r="D8" s="33"/>
      <c r="E8" s="60">
        <v>501072</v>
      </c>
      <c r="F8" s="60"/>
      <c r="G8" s="60"/>
    </row>
    <row r="9" ht="18.75" customHeight="1" spans="1:7">
      <c r="A9" s="33"/>
      <c r="B9" s="33" t="s">
        <v>429</v>
      </c>
      <c r="C9" s="33" t="s">
        <v>307</v>
      </c>
      <c r="D9" s="33" t="s">
        <v>430</v>
      </c>
      <c r="E9" s="60">
        <v>8736</v>
      </c>
      <c r="F9" s="60"/>
      <c r="G9" s="60"/>
    </row>
    <row r="10" ht="18.75" customHeight="1" spans="1:7">
      <c r="A10" s="61"/>
      <c r="B10" s="33" t="s">
        <v>431</v>
      </c>
      <c r="C10" s="33" t="s">
        <v>311</v>
      </c>
      <c r="D10" s="33" t="s">
        <v>430</v>
      </c>
      <c r="E10" s="60">
        <v>9000</v>
      </c>
      <c r="F10" s="60"/>
      <c r="G10" s="60"/>
    </row>
    <row r="11" ht="18.75" customHeight="1" spans="1:7">
      <c r="A11" s="61"/>
      <c r="B11" s="33" t="s">
        <v>431</v>
      </c>
      <c r="C11" s="33" t="s">
        <v>314</v>
      </c>
      <c r="D11" s="33" t="s">
        <v>430</v>
      </c>
      <c r="E11" s="60">
        <v>50000</v>
      </c>
      <c r="F11" s="60"/>
      <c r="G11" s="60"/>
    </row>
    <row r="12" ht="18.75" customHeight="1" spans="1:7">
      <c r="A12" s="61"/>
      <c r="B12" s="33" t="s">
        <v>431</v>
      </c>
      <c r="C12" s="33" t="s">
        <v>318</v>
      </c>
      <c r="D12" s="33" t="s">
        <v>430</v>
      </c>
      <c r="E12" s="60">
        <v>40000</v>
      </c>
      <c r="F12" s="60"/>
      <c r="G12" s="60"/>
    </row>
    <row r="13" ht="18.75" customHeight="1" spans="1:7">
      <c r="A13" s="61"/>
      <c r="B13" s="33" t="s">
        <v>431</v>
      </c>
      <c r="C13" s="33" t="s">
        <v>320</v>
      </c>
      <c r="D13" s="33" t="s">
        <v>430</v>
      </c>
      <c r="E13" s="60">
        <v>243000</v>
      </c>
      <c r="F13" s="60"/>
      <c r="G13" s="60"/>
    </row>
    <row r="14" ht="18.75" customHeight="1" spans="1:7">
      <c r="A14" s="61"/>
      <c r="B14" s="33" t="s">
        <v>432</v>
      </c>
      <c r="C14" s="33" t="s">
        <v>323</v>
      </c>
      <c r="D14" s="33" t="s">
        <v>430</v>
      </c>
      <c r="E14" s="60">
        <v>150336</v>
      </c>
      <c r="F14" s="60"/>
      <c r="G14" s="60"/>
    </row>
    <row r="15" ht="18.75" customHeight="1" spans="1:7">
      <c r="A15" s="62" t="s">
        <v>55</v>
      </c>
      <c r="B15" s="63" t="s">
        <v>433</v>
      </c>
      <c r="C15" s="63"/>
      <c r="D15" s="64"/>
      <c r="E15" s="60">
        <v>501072</v>
      </c>
      <c r="F15" s="60"/>
      <c r="G15" s="60"/>
    </row>
  </sheetData>
  <mergeCells count="11">
    <mergeCell ref="A2:G2"/>
    <mergeCell ref="A3:D3"/>
    <mergeCell ref="E4:G4"/>
    <mergeCell ref="A15:D15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8"/>
  <sheetViews>
    <sheetView showZeros="0" tabSelected="1" topLeftCell="A7" workbookViewId="0">
      <selection activeCell="A1" sqref="A1"/>
    </sheetView>
  </sheetViews>
  <sheetFormatPr defaultColWidth="8.575" defaultRowHeight="14.25" customHeight="1"/>
  <cols>
    <col min="1" max="1" width="18.1416666666667" customWidth="1"/>
    <col min="2" max="2" width="23.425" customWidth="1"/>
    <col min="3" max="3" width="21.85" customWidth="1"/>
    <col min="4" max="4" width="15.575" customWidth="1"/>
    <col min="5" max="5" width="31.575" customWidth="1"/>
    <col min="6" max="6" width="15.425" customWidth="1"/>
    <col min="7" max="7" width="16.425" customWidth="1"/>
    <col min="8" max="8" width="29.575" customWidth="1"/>
    <col min="9" max="9" width="30.575" customWidth="1"/>
    <col min="10" max="10" width="23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35" t="s">
        <v>434</v>
      </c>
    </row>
    <row r="2" ht="41.25" customHeight="1" spans="1:10">
      <c r="A2" s="1" t="str">
        <f>"2026"&amp;"年部门整体支出绩效目标表"</f>
        <v>2026年部门整体支出绩效目标表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tr">
        <f>"单位名称："&amp;"昆明市晋宁区人力资源和社会保障局"</f>
        <v>单位名称：昆明市晋宁区人力资源和社会保障局</v>
      </c>
      <c r="B3" s="3"/>
      <c r="C3" s="4"/>
      <c r="D3" s="5"/>
      <c r="E3" s="5"/>
      <c r="F3" s="5"/>
      <c r="G3" s="5"/>
      <c r="H3" s="5"/>
      <c r="I3" s="5"/>
      <c r="J3" s="259" t="s">
        <v>1</v>
      </c>
    </row>
    <row r="4" ht="30" customHeight="1" spans="1:10">
      <c r="A4" s="6" t="s">
        <v>435</v>
      </c>
      <c r="B4" s="7"/>
      <c r="C4" s="8"/>
      <c r="D4" s="8"/>
      <c r="E4" s="9"/>
      <c r="F4" s="10" t="s">
        <v>435</v>
      </c>
      <c r="G4" s="9"/>
      <c r="H4" s="11"/>
      <c r="I4" s="8"/>
      <c r="J4" s="9"/>
    </row>
    <row r="5" ht="32.25" customHeight="1" spans="1:10">
      <c r="A5" s="12" t="s">
        <v>436</v>
      </c>
      <c r="B5" s="13"/>
      <c r="C5" s="13"/>
      <c r="D5" s="13"/>
      <c r="E5" s="13"/>
      <c r="F5" s="13"/>
      <c r="G5" s="13"/>
      <c r="H5" s="13"/>
      <c r="I5" s="36"/>
      <c r="J5" s="37"/>
    </row>
    <row r="6" ht="32.25" customHeight="1" spans="1:10">
      <c r="A6" s="14" t="s">
        <v>437</v>
      </c>
      <c r="B6" s="15"/>
      <c r="C6" s="15"/>
      <c r="D6" s="15"/>
      <c r="E6" s="15"/>
      <c r="F6" s="15"/>
      <c r="G6" s="15"/>
      <c r="H6" s="15"/>
      <c r="I6" s="38"/>
      <c r="J6" s="39" t="s">
        <v>438</v>
      </c>
    </row>
    <row r="7" ht="99.75" customHeight="1" spans="1:10">
      <c r="A7" s="16" t="s">
        <v>439</v>
      </c>
      <c r="B7" s="17" t="s">
        <v>440</v>
      </c>
      <c r="C7" s="18"/>
      <c r="D7" s="18"/>
      <c r="E7" s="18"/>
      <c r="F7" s="18"/>
      <c r="G7" s="18"/>
      <c r="H7" s="18"/>
      <c r="I7" s="18"/>
      <c r="J7" s="40" t="s">
        <v>441</v>
      </c>
    </row>
    <row r="8" ht="99.75" customHeight="1" spans="1:10">
      <c r="A8" s="16"/>
      <c r="B8" s="17" t="str">
        <f>"总体绩效目标（"&amp;"2026"&amp;"-"&amp;("2026"+2)&amp;"年期间）"</f>
        <v>总体绩效目标（2026-2028年期间）</v>
      </c>
      <c r="C8" s="18"/>
      <c r="D8" s="18"/>
      <c r="E8" s="18"/>
      <c r="F8" s="18"/>
      <c r="G8" s="18"/>
      <c r="H8" s="18"/>
      <c r="I8" s="18"/>
      <c r="J8" s="40" t="s">
        <v>442</v>
      </c>
    </row>
    <row r="9" ht="75" customHeight="1" spans="1:10">
      <c r="A9" s="17" t="s">
        <v>443</v>
      </c>
      <c r="B9" s="19" t="str">
        <f>"预算年度（"&amp;"2026"&amp;"年）绩效目标"</f>
        <v>预算年度（2026年）绩效目标</v>
      </c>
      <c r="C9" s="20"/>
      <c r="D9" s="20"/>
      <c r="E9" s="20"/>
      <c r="F9" s="20"/>
      <c r="G9" s="20"/>
      <c r="H9" s="20"/>
      <c r="I9" s="20"/>
      <c r="J9" s="41" t="s">
        <v>444</v>
      </c>
    </row>
    <row r="10" ht="32.25" customHeight="1" spans="1:10">
      <c r="A10" s="21" t="s">
        <v>445</v>
      </c>
      <c r="B10" s="21"/>
      <c r="C10" s="21"/>
      <c r="D10" s="21"/>
      <c r="E10" s="21"/>
      <c r="F10" s="21"/>
      <c r="G10" s="21"/>
      <c r="H10" s="21"/>
      <c r="I10" s="21"/>
      <c r="J10" s="21"/>
    </row>
    <row r="11" ht="32.25" customHeight="1" spans="1:10">
      <c r="A11" s="17" t="s">
        <v>446</v>
      </c>
      <c r="B11" s="17"/>
      <c r="C11" s="16" t="s">
        <v>447</v>
      </c>
      <c r="D11" s="16"/>
      <c r="E11" s="16" t="s">
        <v>448</v>
      </c>
      <c r="F11" s="16"/>
      <c r="G11" s="16"/>
      <c r="H11" s="16" t="s">
        <v>449</v>
      </c>
      <c r="I11" s="16"/>
      <c r="J11" s="16"/>
    </row>
    <row r="12" ht="32.25" customHeight="1" spans="1:10">
      <c r="A12" s="17"/>
      <c r="B12" s="17"/>
      <c r="C12" s="16"/>
      <c r="D12" s="16"/>
      <c r="E12" s="17" t="s">
        <v>450</v>
      </c>
      <c r="F12" s="17" t="s">
        <v>451</v>
      </c>
      <c r="G12" s="17" t="s">
        <v>452</v>
      </c>
      <c r="H12" s="17" t="s">
        <v>450</v>
      </c>
      <c r="I12" s="17" t="s">
        <v>451</v>
      </c>
      <c r="J12" s="17" t="s">
        <v>452</v>
      </c>
    </row>
    <row r="13" ht="24" customHeight="1" spans="1:10">
      <c r="A13" s="22" t="s">
        <v>55</v>
      </c>
      <c r="B13" s="23"/>
      <c r="C13" s="23"/>
      <c r="D13" s="23"/>
      <c r="E13" s="24"/>
      <c r="F13" s="24"/>
      <c r="G13" s="24"/>
      <c r="H13" s="25"/>
      <c r="I13" s="25"/>
      <c r="J13" s="25"/>
    </row>
    <row r="14" ht="34.5" customHeight="1" spans="1:10">
      <c r="A14" s="18"/>
      <c r="B14" s="26"/>
      <c r="C14" s="18"/>
      <c r="D14" s="26"/>
      <c r="E14" s="25"/>
      <c r="F14" s="25"/>
      <c r="G14" s="25"/>
      <c r="H14" s="25"/>
      <c r="I14" s="25"/>
      <c r="J14" s="25"/>
    </row>
    <row r="15" ht="32.25" customHeight="1" spans="1:10">
      <c r="A15" s="21" t="s">
        <v>453</v>
      </c>
      <c r="B15" s="21"/>
      <c r="C15" s="21"/>
      <c r="D15" s="21"/>
      <c r="E15" s="21"/>
      <c r="F15" s="21"/>
      <c r="G15" s="21"/>
      <c r="H15" s="21"/>
      <c r="I15" s="21"/>
      <c r="J15" s="21"/>
    </row>
    <row r="16" ht="32.25" customHeight="1" spans="1:10">
      <c r="A16" s="27" t="s">
        <v>454</v>
      </c>
      <c r="B16" s="27"/>
      <c r="C16" s="27"/>
      <c r="D16" s="27"/>
      <c r="E16" s="27"/>
      <c r="F16" s="27"/>
      <c r="G16" s="27"/>
      <c r="H16" s="28" t="s">
        <v>455</v>
      </c>
      <c r="I16" s="42" t="s">
        <v>333</v>
      </c>
      <c r="J16" s="28" t="s">
        <v>456</v>
      </c>
    </row>
    <row r="17" ht="36" customHeight="1" spans="1:10">
      <c r="A17" s="29" t="s">
        <v>326</v>
      </c>
      <c r="B17" s="29" t="s">
        <v>457</v>
      </c>
      <c r="C17" s="30" t="s">
        <v>328</v>
      </c>
      <c r="D17" s="30" t="s">
        <v>329</v>
      </c>
      <c r="E17" s="30" t="s">
        <v>330</v>
      </c>
      <c r="F17" s="30" t="s">
        <v>331</v>
      </c>
      <c r="G17" s="30" t="s">
        <v>332</v>
      </c>
      <c r="H17" s="31"/>
      <c r="I17" s="31"/>
      <c r="J17" s="31"/>
    </row>
    <row r="18" ht="32.25" customHeight="1" spans="1:10">
      <c r="A18" s="32"/>
      <c r="B18" s="32"/>
      <c r="C18" s="33"/>
      <c r="D18" s="32"/>
      <c r="E18" s="32"/>
      <c r="F18" s="32"/>
      <c r="G18" s="32"/>
      <c r="H18" s="34"/>
      <c r="I18" s="20"/>
      <c r="J18" s="34"/>
    </row>
  </sheetData>
  <mergeCells count="22">
    <mergeCell ref="A2:J2"/>
    <mergeCell ref="A3:C3"/>
    <mergeCell ref="B4:J4"/>
    <mergeCell ref="A5:J5"/>
    <mergeCell ref="A6:I6"/>
    <mergeCell ref="C7:I7"/>
    <mergeCell ref="C8:I8"/>
    <mergeCell ref="C9:I9"/>
    <mergeCell ref="A10:J10"/>
    <mergeCell ref="E11:G11"/>
    <mergeCell ref="H11:J11"/>
    <mergeCell ref="A13:D13"/>
    <mergeCell ref="A14:B14"/>
    <mergeCell ref="C14:D14"/>
    <mergeCell ref="A15:J15"/>
    <mergeCell ref="A16:G16"/>
    <mergeCell ref="A7:A8"/>
    <mergeCell ref="H16:H17"/>
    <mergeCell ref="I16:I17"/>
    <mergeCell ref="J16:J17"/>
    <mergeCell ref="A11:B12"/>
    <mergeCell ref="C11:D12"/>
  </mergeCells>
  <pageMargins left="0.84" right="0.84" top="0.9" bottom="0.9" header="0.36" footer="0.36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M32" sqref="M32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">
      <c r="A1" s="99" t="s">
        <v>52</v>
      </c>
    </row>
    <row r="2" ht="41.25" customHeight="1" spans="1:1">
      <c r="A2" s="78" t="str">
        <f>"2026"&amp;"年部门收入预算表"</f>
        <v>2026年部门收入预算表</v>
      </c>
    </row>
    <row r="3" ht="17.25" customHeight="1" spans="1:19">
      <c r="A3" s="81" t="str">
        <f>"单位名称："&amp;"昆明市晋宁区人力资源和社会保障局"</f>
        <v>单位名称：昆明市晋宁区人力资源和社会保障局</v>
      </c>
      <c r="S3" s="83" t="s">
        <v>1</v>
      </c>
    </row>
    <row r="4" ht="21.75" customHeight="1" spans="1:19">
      <c r="A4" s="245" t="s">
        <v>53</v>
      </c>
      <c r="B4" s="246" t="s">
        <v>54</v>
      </c>
      <c r="C4" s="246" t="s">
        <v>55</v>
      </c>
      <c r="D4" s="247" t="s">
        <v>56</v>
      </c>
      <c r="E4" s="247"/>
      <c r="F4" s="247"/>
      <c r="G4" s="247"/>
      <c r="H4" s="247"/>
      <c r="I4" s="164"/>
      <c r="J4" s="247"/>
      <c r="K4" s="247"/>
      <c r="L4" s="247"/>
      <c r="M4" s="247"/>
      <c r="N4" s="253"/>
      <c r="O4" s="247" t="s">
        <v>45</v>
      </c>
      <c r="P4" s="247"/>
      <c r="Q4" s="247"/>
      <c r="R4" s="247"/>
      <c r="S4" s="253"/>
    </row>
    <row r="5" ht="27" customHeight="1" spans="1:19">
      <c r="A5" s="248"/>
      <c r="B5" s="249"/>
      <c r="C5" s="249"/>
      <c r="D5" s="249" t="s">
        <v>57</v>
      </c>
      <c r="E5" s="249" t="s">
        <v>58</v>
      </c>
      <c r="F5" s="249" t="s">
        <v>59</v>
      </c>
      <c r="G5" s="249" t="s">
        <v>60</v>
      </c>
      <c r="H5" s="249" t="s">
        <v>61</v>
      </c>
      <c r="I5" s="254" t="s">
        <v>62</v>
      </c>
      <c r="J5" s="255"/>
      <c r="K5" s="255"/>
      <c r="L5" s="255"/>
      <c r="M5" s="255"/>
      <c r="N5" s="256"/>
      <c r="O5" s="249" t="s">
        <v>57</v>
      </c>
      <c r="P5" s="249" t="s">
        <v>58</v>
      </c>
      <c r="Q5" s="249" t="s">
        <v>59</v>
      </c>
      <c r="R5" s="249" t="s">
        <v>60</v>
      </c>
      <c r="S5" s="249" t="s">
        <v>63</v>
      </c>
    </row>
    <row r="6" ht="30" customHeight="1" spans="1:19">
      <c r="A6" s="250"/>
      <c r="B6" s="136"/>
      <c r="C6" s="147"/>
      <c r="D6" s="147"/>
      <c r="E6" s="147"/>
      <c r="F6" s="147"/>
      <c r="G6" s="147"/>
      <c r="H6" s="147"/>
      <c r="I6" s="104" t="s">
        <v>57</v>
      </c>
      <c r="J6" s="256" t="s">
        <v>64</v>
      </c>
      <c r="K6" s="256" t="s">
        <v>65</v>
      </c>
      <c r="L6" s="256" t="s">
        <v>66</v>
      </c>
      <c r="M6" s="256" t="s">
        <v>67</v>
      </c>
      <c r="N6" s="256" t="s">
        <v>68</v>
      </c>
      <c r="O6" s="257"/>
      <c r="P6" s="257"/>
      <c r="Q6" s="257"/>
      <c r="R6" s="257"/>
      <c r="S6" s="147"/>
    </row>
    <row r="7" ht="15" customHeight="1" spans="1:19">
      <c r="A7" s="251">
        <v>1</v>
      </c>
      <c r="B7" s="251">
        <v>2</v>
      </c>
      <c r="C7" s="251">
        <v>3</v>
      </c>
      <c r="D7" s="251">
        <v>4</v>
      </c>
      <c r="E7" s="251">
        <v>5</v>
      </c>
      <c r="F7" s="251">
        <v>6</v>
      </c>
      <c r="G7" s="251">
        <v>7</v>
      </c>
      <c r="H7" s="251">
        <v>8</v>
      </c>
      <c r="I7" s="104">
        <v>9</v>
      </c>
      <c r="J7" s="251">
        <v>10</v>
      </c>
      <c r="K7" s="251">
        <v>11</v>
      </c>
      <c r="L7" s="251">
        <v>12</v>
      </c>
      <c r="M7" s="251">
        <v>13</v>
      </c>
      <c r="N7" s="251">
        <v>14</v>
      </c>
      <c r="O7" s="251">
        <v>15</v>
      </c>
      <c r="P7" s="251">
        <v>16</v>
      </c>
      <c r="Q7" s="251">
        <v>17</v>
      </c>
      <c r="R7" s="251">
        <v>18</v>
      </c>
      <c r="S7" s="251">
        <v>19</v>
      </c>
    </row>
    <row r="8" ht="18" customHeight="1" spans="1:19">
      <c r="A8" s="33" t="s">
        <v>69</v>
      </c>
      <c r="B8" s="33" t="s">
        <v>70</v>
      </c>
      <c r="C8" s="112">
        <v>5985855.83</v>
      </c>
      <c r="D8" s="112">
        <v>5985855.83</v>
      </c>
      <c r="E8" s="112">
        <v>5985855.83</v>
      </c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</row>
    <row r="9" ht="18" customHeight="1" spans="1:19">
      <c r="A9" s="86" t="s">
        <v>55</v>
      </c>
      <c r="B9" s="252"/>
      <c r="C9" s="112">
        <v>5985855.83</v>
      </c>
      <c r="D9" s="112">
        <v>5985855.83</v>
      </c>
      <c r="E9" s="112">
        <v>5985855.83</v>
      </c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9"/>
  <sheetViews>
    <sheetView showGridLines="0" showZeros="0" workbookViewId="0">
      <selection activeCell="H15" sqref="H15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">
      <c r="A1" s="83" t="s">
        <v>71</v>
      </c>
    </row>
    <row r="2" ht="41.25" customHeight="1" spans="1:1">
      <c r="A2" s="78" t="str">
        <f>"2026"&amp;"年部门支出预算表"</f>
        <v>2026年部门支出预算表</v>
      </c>
    </row>
    <row r="3" ht="17.25" customHeight="1" spans="1:15">
      <c r="A3" s="81" t="str">
        <f>"单位名称："&amp;"昆明市晋宁区人力资源和社会保障局"</f>
        <v>单位名称：昆明市晋宁区人力资源和社会保障局</v>
      </c>
      <c r="O3" s="83" t="s">
        <v>1</v>
      </c>
    </row>
    <row r="4" ht="27" customHeight="1" spans="1:15">
      <c r="A4" s="231" t="s">
        <v>72</v>
      </c>
      <c r="B4" s="231" t="s">
        <v>73</v>
      </c>
      <c r="C4" s="231" t="s">
        <v>55</v>
      </c>
      <c r="D4" s="232" t="s">
        <v>58</v>
      </c>
      <c r="E4" s="233"/>
      <c r="F4" s="234"/>
      <c r="G4" s="235" t="s">
        <v>59</v>
      </c>
      <c r="H4" s="235" t="s">
        <v>60</v>
      </c>
      <c r="I4" s="235" t="s">
        <v>74</v>
      </c>
      <c r="J4" s="232" t="s">
        <v>62</v>
      </c>
      <c r="K4" s="233"/>
      <c r="L4" s="233"/>
      <c r="M4" s="233"/>
      <c r="N4" s="242"/>
      <c r="O4" s="243"/>
    </row>
    <row r="5" ht="42" customHeight="1" spans="1:15">
      <c r="A5" s="236"/>
      <c r="B5" s="236"/>
      <c r="C5" s="237"/>
      <c r="D5" s="238" t="s">
        <v>57</v>
      </c>
      <c r="E5" s="238" t="s">
        <v>75</v>
      </c>
      <c r="F5" s="238" t="s">
        <v>76</v>
      </c>
      <c r="G5" s="237"/>
      <c r="H5" s="237"/>
      <c r="I5" s="244"/>
      <c r="J5" s="238" t="s">
        <v>57</v>
      </c>
      <c r="K5" s="225" t="s">
        <v>77</v>
      </c>
      <c r="L5" s="225" t="s">
        <v>78</v>
      </c>
      <c r="M5" s="225" t="s">
        <v>79</v>
      </c>
      <c r="N5" s="225" t="s">
        <v>80</v>
      </c>
      <c r="O5" s="225" t="s">
        <v>81</v>
      </c>
    </row>
    <row r="6" ht="18" customHeight="1" spans="1:15">
      <c r="A6" s="89" t="s">
        <v>82</v>
      </c>
      <c r="B6" s="89" t="s">
        <v>83</v>
      </c>
      <c r="C6" s="89" t="s">
        <v>84</v>
      </c>
      <c r="D6" s="90" t="s">
        <v>85</v>
      </c>
      <c r="E6" s="90" t="s">
        <v>86</v>
      </c>
      <c r="F6" s="90" t="s">
        <v>87</v>
      </c>
      <c r="G6" s="90" t="s">
        <v>88</v>
      </c>
      <c r="H6" s="90" t="s">
        <v>89</v>
      </c>
      <c r="I6" s="90" t="s">
        <v>90</v>
      </c>
      <c r="J6" s="90" t="s">
        <v>91</v>
      </c>
      <c r="K6" s="90" t="s">
        <v>92</v>
      </c>
      <c r="L6" s="90" t="s">
        <v>93</v>
      </c>
      <c r="M6" s="90" t="s">
        <v>94</v>
      </c>
      <c r="N6" s="89" t="s">
        <v>95</v>
      </c>
      <c r="O6" s="90" t="s">
        <v>96</v>
      </c>
    </row>
    <row r="7" ht="21" customHeight="1" spans="1:15">
      <c r="A7" s="91" t="s">
        <v>97</v>
      </c>
      <c r="B7" s="91" t="s">
        <v>98</v>
      </c>
      <c r="C7" s="112">
        <v>5075463.61</v>
      </c>
      <c r="D7" s="112">
        <v>5075463.61</v>
      </c>
      <c r="E7" s="112">
        <v>4574391.61</v>
      </c>
      <c r="F7" s="112">
        <v>501072</v>
      </c>
      <c r="G7" s="112"/>
      <c r="H7" s="112"/>
      <c r="I7" s="112"/>
      <c r="J7" s="112"/>
      <c r="K7" s="112"/>
      <c r="L7" s="112"/>
      <c r="M7" s="112"/>
      <c r="N7" s="112"/>
      <c r="O7" s="112"/>
    </row>
    <row r="8" ht="21" customHeight="1" spans="1:15">
      <c r="A8" s="239" t="s">
        <v>99</v>
      </c>
      <c r="B8" s="239" t="s">
        <v>100</v>
      </c>
      <c r="C8" s="112">
        <v>4341286.65</v>
      </c>
      <c r="D8" s="112">
        <v>4341286.65</v>
      </c>
      <c r="E8" s="112">
        <v>3848950.65</v>
      </c>
      <c r="F8" s="112">
        <v>492336</v>
      </c>
      <c r="G8" s="112"/>
      <c r="H8" s="112"/>
      <c r="I8" s="112"/>
      <c r="J8" s="112"/>
      <c r="K8" s="112"/>
      <c r="L8" s="112"/>
      <c r="M8" s="112"/>
      <c r="N8" s="112"/>
      <c r="O8" s="112"/>
    </row>
    <row r="9" ht="21" customHeight="1" spans="1:15">
      <c r="A9" s="240" t="s">
        <v>101</v>
      </c>
      <c r="B9" s="240" t="s">
        <v>102</v>
      </c>
      <c r="C9" s="112">
        <v>2933522.67</v>
      </c>
      <c r="D9" s="112">
        <v>2933522.67</v>
      </c>
      <c r="E9" s="112">
        <v>2933522.67</v>
      </c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ht="21" customHeight="1" spans="1:15">
      <c r="A10" s="240" t="s">
        <v>103</v>
      </c>
      <c r="B10" s="240" t="s">
        <v>104</v>
      </c>
      <c r="C10" s="112">
        <v>283000</v>
      </c>
      <c r="D10" s="112">
        <v>283000</v>
      </c>
      <c r="E10" s="112"/>
      <c r="F10" s="112">
        <v>283000</v>
      </c>
      <c r="G10" s="112"/>
      <c r="H10" s="112"/>
      <c r="I10" s="112"/>
      <c r="J10" s="112"/>
      <c r="K10" s="112"/>
      <c r="L10" s="112"/>
      <c r="M10" s="112"/>
      <c r="N10" s="112"/>
      <c r="O10" s="112"/>
    </row>
    <row r="11" ht="21" customHeight="1" spans="1:15">
      <c r="A11" s="240" t="s">
        <v>105</v>
      </c>
      <c r="B11" s="240" t="s">
        <v>106</v>
      </c>
      <c r="C11" s="112">
        <v>50000</v>
      </c>
      <c r="D11" s="112">
        <v>50000</v>
      </c>
      <c r="E11" s="112"/>
      <c r="F11" s="112">
        <v>50000</v>
      </c>
      <c r="G11" s="112"/>
      <c r="H11" s="112"/>
      <c r="I11" s="112"/>
      <c r="J11" s="112"/>
      <c r="K11" s="112"/>
      <c r="L11" s="112"/>
      <c r="M11" s="112"/>
      <c r="N11" s="112"/>
      <c r="O11" s="112"/>
    </row>
    <row r="12" ht="21" customHeight="1" spans="1:15">
      <c r="A12" s="240" t="s">
        <v>107</v>
      </c>
      <c r="B12" s="240" t="s">
        <v>108</v>
      </c>
      <c r="C12" s="112">
        <v>9000</v>
      </c>
      <c r="D12" s="112">
        <v>9000</v>
      </c>
      <c r="E12" s="112"/>
      <c r="F12" s="112">
        <v>9000</v>
      </c>
      <c r="G12" s="112"/>
      <c r="H12" s="112"/>
      <c r="I12" s="112"/>
      <c r="J12" s="112"/>
      <c r="K12" s="112"/>
      <c r="L12" s="112"/>
      <c r="M12" s="112"/>
      <c r="N12" s="112"/>
      <c r="O12" s="112"/>
    </row>
    <row r="13" ht="21" customHeight="1" spans="1:15">
      <c r="A13" s="240" t="s">
        <v>109</v>
      </c>
      <c r="B13" s="240" t="s">
        <v>110</v>
      </c>
      <c r="C13" s="112">
        <v>915427.98</v>
      </c>
      <c r="D13" s="112">
        <v>915427.98</v>
      </c>
      <c r="E13" s="112">
        <v>915427.98</v>
      </c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ht="21" customHeight="1" spans="1:15">
      <c r="A14" s="240" t="s">
        <v>111</v>
      </c>
      <c r="B14" s="240" t="s">
        <v>112</v>
      </c>
      <c r="C14" s="112">
        <v>150336</v>
      </c>
      <c r="D14" s="112">
        <v>150336</v>
      </c>
      <c r="E14" s="112"/>
      <c r="F14" s="112">
        <v>150336</v>
      </c>
      <c r="G14" s="112"/>
      <c r="H14" s="112"/>
      <c r="I14" s="112"/>
      <c r="J14" s="112"/>
      <c r="K14" s="112"/>
      <c r="L14" s="112"/>
      <c r="M14" s="112"/>
      <c r="N14" s="112"/>
      <c r="O14" s="112"/>
    </row>
    <row r="15" ht="21" customHeight="1" spans="1:15">
      <c r="A15" s="239" t="s">
        <v>113</v>
      </c>
      <c r="B15" s="239" t="s">
        <v>114</v>
      </c>
      <c r="C15" s="112">
        <v>725440.96</v>
      </c>
      <c r="D15" s="112">
        <v>725440.96</v>
      </c>
      <c r="E15" s="112">
        <v>725440.96</v>
      </c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ht="21" customHeight="1" spans="1:15">
      <c r="A16" s="240" t="s">
        <v>115</v>
      </c>
      <c r="B16" s="240" t="s">
        <v>116</v>
      </c>
      <c r="C16" s="112">
        <v>276952.5</v>
      </c>
      <c r="D16" s="112">
        <v>276952.5</v>
      </c>
      <c r="E16" s="112">
        <v>276952.5</v>
      </c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ht="21" customHeight="1" spans="1:15">
      <c r="A17" s="240" t="s">
        <v>117</v>
      </c>
      <c r="B17" s="240" t="s">
        <v>118</v>
      </c>
      <c r="C17" s="112">
        <v>448488.46</v>
      </c>
      <c r="D17" s="112">
        <v>448488.46</v>
      </c>
      <c r="E17" s="112">
        <v>448488.46</v>
      </c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ht="21" customHeight="1" spans="1:15">
      <c r="A18" s="239" t="s">
        <v>119</v>
      </c>
      <c r="B18" s="239" t="s">
        <v>120</v>
      </c>
      <c r="C18" s="112">
        <v>8736</v>
      </c>
      <c r="D18" s="112">
        <v>8736</v>
      </c>
      <c r="E18" s="112"/>
      <c r="F18" s="112">
        <v>8736</v>
      </c>
      <c r="G18" s="112"/>
      <c r="H18" s="112"/>
      <c r="I18" s="112"/>
      <c r="J18" s="112"/>
      <c r="K18" s="112"/>
      <c r="L18" s="112"/>
      <c r="M18" s="112"/>
      <c r="N18" s="112"/>
      <c r="O18" s="112"/>
    </row>
    <row r="19" ht="21" customHeight="1" spans="1:15">
      <c r="A19" s="240" t="s">
        <v>121</v>
      </c>
      <c r="B19" s="240" t="s">
        <v>122</v>
      </c>
      <c r="C19" s="112">
        <v>8736</v>
      </c>
      <c r="D19" s="112">
        <v>8736</v>
      </c>
      <c r="E19" s="112"/>
      <c r="F19" s="112">
        <v>8736</v>
      </c>
      <c r="G19" s="112"/>
      <c r="H19" s="112"/>
      <c r="I19" s="112"/>
      <c r="J19" s="112"/>
      <c r="K19" s="112"/>
      <c r="L19" s="112"/>
      <c r="M19" s="112"/>
      <c r="N19" s="112"/>
      <c r="O19" s="112"/>
    </row>
    <row r="20" ht="21" customHeight="1" spans="1:15">
      <c r="A20" s="91" t="s">
        <v>123</v>
      </c>
      <c r="B20" s="91" t="s">
        <v>124</v>
      </c>
      <c r="C20" s="112">
        <v>440021.87</v>
      </c>
      <c r="D20" s="112">
        <v>440021.87</v>
      </c>
      <c r="E20" s="112">
        <v>440021.87</v>
      </c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ht="21" customHeight="1" spans="1:15">
      <c r="A21" s="239" t="s">
        <v>125</v>
      </c>
      <c r="B21" s="239" t="s">
        <v>126</v>
      </c>
      <c r="C21" s="112">
        <v>440021.87</v>
      </c>
      <c r="D21" s="112">
        <v>440021.87</v>
      </c>
      <c r="E21" s="112">
        <v>440021.87</v>
      </c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ht="21" customHeight="1" spans="1:15">
      <c r="A22" s="240" t="s">
        <v>127</v>
      </c>
      <c r="B22" s="240" t="s">
        <v>128</v>
      </c>
      <c r="C22" s="112">
        <v>161220.43</v>
      </c>
      <c r="D22" s="112">
        <v>161220.43</v>
      </c>
      <c r="E22" s="112">
        <v>161220.43</v>
      </c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3" ht="21" customHeight="1" spans="1:15">
      <c r="A23" s="240" t="s">
        <v>129</v>
      </c>
      <c r="B23" s="240" t="s">
        <v>130</v>
      </c>
      <c r="C23" s="112">
        <v>49603.15</v>
      </c>
      <c r="D23" s="112">
        <v>49603.15</v>
      </c>
      <c r="E23" s="112">
        <v>49603.15</v>
      </c>
      <c r="F23" s="112"/>
      <c r="G23" s="112"/>
      <c r="H23" s="112"/>
      <c r="I23" s="112"/>
      <c r="J23" s="112"/>
      <c r="K23" s="112"/>
      <c r="L23" s="112"/>
      <c r="M23" s="112"/>
      <c r="N23" s="112"/>
      <c r="O23" s="112"/>
    </row>
    <row r="24" ht="21" customHeight="1" spans="1:15">
      <c r="A24" s="240" t="s">
        <v>131</v>
      </c>
      <c r="B24" s="240" t="s">
        <v>132</v>
      </c>
      <c r="C24" s="112">
        <v>201432.64</v>
      </c>
      <c r="D24" s="112">
        <v>201432.64</v>
      </c>
      <c r="E24" s="112">
        <v>201432.64</v>
      </c>
      <c r="F24" s="112"/>
      <c r="G24" s="112"/>
      <c r="H24" s="112"/>
      <c r="I24" s="112"/>
      <c r="J24" s="112"/>
      <c r="K24" s="112"/>
      <c r="L24" s="112"/>
      <c r="M24" s="112"/>
      <c r="N24" s="112"/>
      <c r="O24" s="112"/>
    </row>
    <row r="25" ht="21" customHeight="1" spans="1:15">
      <c r="A25" s="240" t="s">
        <v>133</v>
      </c>
      <c r="B25" s="240" t="s">
        <v>134</v>
      </c>
      <c r="C25" s="112">
        <v>27765.65</v>
      </c>
      <c r="D25" s="112">
        <v>27765.65</v>
      </c>
      <c r="E25" s="112">
        <v>27765.65</v>
      </c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ht="21" customHeight="1" spans="1:15">
      <c r="A26" s="91" t="s">
        <v>135</v>
      </c>
      <c r="B26" s="91" t="s">
        <v>136</v>
      </c>
      <c r="C26" s="112">
        <v>470370.35</v>
      </c>
      <c r="D26" s="112">
        <v>470370.35</v>
      </c>
      <c r="E26" s="112">
        <v>470370.35</v>
      </c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ht="21" customHeight="1" spans="1:15">
      <c r="A27" s="239" t="s">
        <v>137</v>
      </c>
      <c r="B27" s="239" t="s">
        <v>138</v>
      </c>
      <c r="C27" s="112">
        <v>470370.35</v>
      </c>
      <c r="D27" s="112">
        <v>470370.35</v>
      </c>
      <c r="E27" s="112">
        <v>470370.35</v>
      </c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ht="21" customHeight="1" spans="1:15">
      <c r="A28" s="240" t="s">
        <v>139</v>
      </c>
      <c r="B28" s="240" t="s">
        <v>140</v>
      </c>
      <c r="C28" s="112">
        <v>470370.35</v>
      </c>
      <c r="D28" s="112">
        <v>470370.35</v>
      </c>
      <c r="E28" s="112">
        <v>470370.35</v>
      </c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ht="21" customHeight="1" spans="1:15">
      <c r="A29" s="241" t="s">
        <v>55</v>
      </c>
      <c r="B29" s="71"/>
      <c r="C29" s="112">
        <v>5985855.83</v>
      </c>
      <c r="D29" s="112">
        <v>5985855.83</v>
      </c>
      <c r="E29" s="112">
        <v>5484783.83</v>
      </c>
      <c r="F29" s="112">
        <v>501072</v>
      </c>
      <c r="G29" s="112"/>
      <c r="H29" s="112"/>
      <c r="I29" s="112"/>
      <c r="J29" s="112"/>
      <c r="K29" s="112"/>
      <c r="L29" s="112"/>
      <c r="M29" s="112"/>
      <c r="N29" s="112"/>
      <c r="O29" s="112"/>
    </row>
  </sheetData>
  <mergeCells count="12">
    <mergeCell ref="A1:O1"/>
    <mergeCell ref="A2:O2"/>
    <mergeCell ref="A3:B3"/>
    <mergeCell ref="D4:F4"/>
    <mergeCell ref="J4:O4"/>
    <mergeCell ref="A29:B29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B20" sqref="B20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79"/>
      <c r="B1" s="83"/>
      <c r="C1" s="83"/>
      <c r="D1" s="83" t="s">
        <v>141</v>
      </c>
    </row>
    <row r="2" ht="41.25" customHeight="1" spans="1:1">
      <c r="A2" s="78" t="str">
        <f>"2026"&amp;"年部门财政拨款收支预算总表"</f>
        <v>2026年部门财政拨款收支预算总表</v>
      </c>
    </row>
    <row r="3" ht="17.25" customHeight="1" spans="1:4">
      <c r="A3" s="81" t="str">
        <f>"单位名称："&amp;"昆明市晋宁区人力资源和社会保障局"</f>
        <v>单位名称：昆明市晋宁区人力资源和社会保障局</v>
      </c>
      <c r="B3" s="224"/>
      <c r="D3" s="83" t="s">
        <v>1</v>
      </c>
    </row>
    <row r="4" ht="17.25" customHeight="1" spans="1:4">
      <c r="A4" s="225" t="s">
        <v>2</v>
      </c>
      <c r="B4" s="226"/>
      <c r="C4" s="225" t="s">
        <v>3</v>
      </c>
      <c r="D4" s="226"/>
    </row>
    <row r="5" ht="18.75" customHeight="1" spans="1:4">
      <c r="A5" s="225" t="s">
        <v>4</v>
      </c>
      <c r="B5" s="225" t="s">
        <v>5</v>
      </c>
      <c r="C5" s="225" t="s">
        <v>6</v>
      </c>
      <c r="D5" s="225" t="s">
        <v>5</v>
      </c>
    </row>
    <row r="6" ht="16.5" customHeight="1" spans="1:4">
      <c r="A6" s="227" t="s">
        <v>142</v>
      </c>
      <c r="B6" s="112">
        <v>5985855.83</v>
      </c>
      <c r="C6" s="227" t="s">
        <v>143</v>
      </c>
      <c r="D6" s="112">
        <v>5985855.83</v>
      </c>
    </row>
    <row r="7" ht="16.5" customHeight="1" spans="1:4">
      <c r="A7" s="227" t="s">
        <v>144</v>
      </c>
      <c r="B7" s="112">
        <v>5985855.83</v>
      </c>
      <c r="C7" s="227" t="s">
        <v>145</v>
      </c>
      <c r="D7" s="112"/>
    </row>
    <row r="8" ht="16.5" customHeight="1" spans="1:4">
      <c r="A8" s="227" t="s">
        <v>146</v>
      </c>
      <c r="B8" s="112"/>
      <c r="C8" s="227" t="s">
        <v>147</v>
      </c>
      <c r="D8" s="112"/>
    </row>
    <row r="9" ht="16.5" customHeight="1" spans="1:4">
      <c r="A9" s="227" t="s">
        <v>148</v>
      </c>
      <c r="B9" s="112"/>
      <c r="C9" s="227" t="s">
        <v>149</v>
      </c>
      <c r="D9" s="112"/>
    </row>
    <row r="10" ht="16.5" customHeight="1" spans="1:4">
      <c r="A10" s="227" t="s">
        <v>150</v>
      </c>
      <c r="B10" s="112"/>
      <c r="C10" s="227" t="s">
        <v>151</v>
      </c>
      <c r="D10" s="112"/>
    </row>
    <row r="11" ht="16.5" customHeight="1" spans="1:4">
      <c r="A11" s="227" t="s">
        <v>144</v>
      </c>
      <c r="B11" s="112"/>
      <c r="C11" s="227" t="s">
        <v>152</v>
      </c>
      <c r="D11" s="112"/>
    </row>
    <row r="12" ht="16.5" customHeight="1" spans="1:4">
      <c r="A12" s="23" t="s">
        <v>146</v>
      </c>
      <c r="B12" s="112"/>
      <c r="C12" s="103" t="s">
        <v>153</v>
      </c>
      <c r="D12" s="112"/>
    </row>
    <row r="13" ht="16.5" customHeight="1" spans="1:4">
      <c r="A13" s="23" t="s">
        <v>148</v>
      </c>
      <c r="B13" s="112"/>
      <c r="C13" s="103" t="s">
        <v>154</v>
      </c>
      <c r="D13" s="112"/>
    </row>
    <row r="14" ht="16.5" customHeight="1" spans="1:4">
      <c r="A14" s="228"/>
      <c r="B14" s="112"/>
      <c r="C14" s="103" t="s">
        <v>155</v>
      </c>
      <c r="D14" s="112">
        <v>5075463.61</v>
      </c>
    </row>
    <row r="15" ht="16.5" customHeight="1" spans="1:4">
      <c r="A15" s="228"/>
      <c r="B15" s="112"/>
      <c r="C15" s="103" t="s">
        <v>156</v>
      </c>
      <c r="D15" s="112">
        <v>440021.87</v>
      </c>
    </row>
    <row r="16" ht="16.5" customHeight="1" spans="1:4">
      <c r="A16" s="228"/>
      <c r="B16" s="112"/>
      <c r="C16" s="103" t="s">
        <v>157</v>
      </c>
      <c r="D16" s="112"/>
    </row>
    <row r="17" ht="16.5" customHeight="1" spans="1:4">
      <c r="A17" s="228"/>
      <c r="B17" s="112"/>
      <c r="C17" s="103" t="s">
        <v>158</v>
      </c>
      <c r="D17" s="112"/>
    </row>
    <row r="18" ht="16.5" customHeight="1" spans="1:4">
      <c r="A18" s="228"/>
      <c r="B18" s="112"/>
      <c r="C18" s="103" t="s">
        <v>159</v>
      </c>
      <c r="D18" s="112"/>
    </row>
    <row r="19" ht="16.5" customHeight="1" spans="1:4">
      <c r="A19" s="228"/>
      <c r="B19" s="112"/>
      <c r="C19" s="103" t="s">
        <v>160</v>
      </c>
      <c r="D19" s="112"/>
    </row>
    <row r="20" ht="16.5" customHeight="1" spans="1:4">
      <c r="A20" s="228"/>
      <c r="B20" s="112"/>
      <c r="C20" s="103" t="s">
        <v>161</v>
      </c>
      <c r="D20" s="112"/>
    </row>
    <row r="21" ht="16.5" customHeight="1" spans="1:4">
      <c r="A21" s="228"/>
      <c r="B21" s="112"/>
      <c r="C21" s="103" t="s">
        <v>162</v>
      </c>
      <c r="D21" s="112"/>
    </row>
    <row r="22" ht="16.5" customHeight="1" spans="1:4">
      <c r="A22" s="228"/>
      <c r="B22" s="112"/>
      <c r="C22" s="103" t="s">
        <v>163</v>
      </c>
      <c r="D22" s="112"/>
    </row>
    <row r="23" ht="16.5" customHeight="1" spans="1:4">
      <c r="A23" s="228"/>
      <c r="B23" s="112"/>
      <c r="C23" s="103" t="s">
        <v>164</v>
      </c>
      <c r="D23" s="112"/>
    </row>
    <row r="24" ht="16.5" customHeight="1" spans="1:4">
      <c r="A24" s="228"/>
      <c r="B24" s="112"/>
      <c r="C24" s="103" t="s">
        <v>165</v>
      </c>
      <c r="D24" s="112"/>
    </row>
    <row r="25" ht="16.5" customHeight="1" spans="1:4">
      <c r="A25" s="228"/>
      <c r="B25" s="112"/>
      <c r="C25" s="103" t="s">
        <v>166</v>
      </c>
      <c r="D25" s="112">
        <v>470370.35</v>
      </c>
    </row>
    <row r="26" ht="16.5" customHeight="1" spans="1:4">
      <c r="A26" s="228"/>
      <c r="B26" s="112"/>
      <c r="C26" s="103" t="s">
        <v>167</v>
      </c>
      <c r="D26" s="112"/>
    </row>
    <row r="27" ht="16.5" customHeight="1" spans="1:4">
      <c r="A27" s="228"/>
      <c r="B27" s="112"/>
      <c r="C27" s="103" t="s">
        <v>168</v>
      </c>
      <c r="D27" s="112"/>
    </row>
    <row r="28" ht="16.5" customHeight="1" spans="1:4">
      <c r="A28" s="228"/>
      <c r="B28" s="112"/>
      <c r="C28" s="103" t="s">
        <v>169</v>
      </c>
      <c r="D28" s="112"/>
    </row>
    <row r="29" ht="16.5" customHeight="1" spans="1:4">
      <c r="A29" s="228"/>
      <c r="B29" s="112"/>
      <c r="C29" s="103" t="s">
        <v>170</v>
      </c>
      <c r="D29" s="112"/>
    </row>
    <row r="30" ht="16.5" customHeight="1" spans="1:4">
      <c r="A30" s="228"/>
      <c r="B30" s="112"/>
      <c r="C30" s="103" t="s">
        <v>171</v>
      </c>
      <c r="D30" s="112"/>
    </row>
    <row r="31" ht="16.5" customHeight="1" spans="1:4">
      <c r="A31" s="228"/>
      <c r="B31" s="112"/>
      <c r="C31" s="23" t="s">
        <v>172</v>
      </c>
      <c r="D31" s="112"/>
    </row>
    <row r="32" ht="16.5" customHeight="1" spans="1:4">
      <c r="A32" s="228"/>
      <c r="B32" s="112"/>
      <c r="C32" s="23" t="s">
        <v>173</v>
      </c>
      <c r="D32" s="112"/>
    </row>
    <row r="33" ht="16.5" customHeight="1" spans="1:4">
      <c r="A33" s="228"/>
      <c r="B33" s="112"/>
      <c r="C33" s="20" t="s">
        <v>174</v>
      </c>
      <c r="D33" s="112"/>
    </row>
    <row r="34" ht="15" customHeight="1" spans="1:4">
      <c r="A34" s="229" t="s">
        <v>50</v>
      </c>
      <c r="B34" s="230">
        <v>5985855.83</v>
      </c>
      <c r="C34" s="229" t="s">
        <v>51</v>
      </c>
      <c r="D34" s="230">
        <v>5985855.83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9"/>
  <sheetViews>
    <sheetView showZeros="0" workbookViewId="0">
      <selection activeCell="D31" sqref="D3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4:7">
      <c r="D1" s="168"/>
      <c r="F1" s="105"/>
      <c r="G1" s="173" t="s">
        <v>175</v>
      </c>
    </row>
    <row r="2" ht="41.25" customHeight="1" spans="1:7">
      <c r="A2" s="158" t="str">
        <f>"2026"&amp;"年一般公共预算支出预算表（按功能科目分类）"</f>
        <v>2026年一般公共预算支出预算表（按功能科目分类）</v>
      </c>
      <c r="B2" s="158"/>
      <c r="C2" s="158"/>
      <c r="D2" s="158"/>
      <c r="E2" s="158"/>
      <c r="F2" s="158"/>
      <c r="G2" s="158"/>
    </row>
    <row r="3" ht="18" customHeight="1" spans="1:7">
      <c r="A3" s="46" t="str">
        <f>"单位名称："&amp;"昆明市晋宁区人力资源和社会保障局"</f>
        <v>单位名称：昆明市晋宁区人力资源和社会保障局</v>
      </c>
      <c r="F3" s="155"/>
      <c r="G3" s="173" t="s">
        <v>1</v>
      </c>
    </row>
    <row r="4" ht="20.25" customHeight="1" spans="1:7">
      <c r="A4" s="218" t="s">
        <v>176</v>
      </c>
      <c r="B4" s="219"/>
      <c r="C4" s="159" t="s">
        <v>55</v>
      </c>
      <c r="D4" s="220" t="s">
        <v>75</v>
      </c>
      <c r="E4" s="15"/>
      <c r="F4" s="38"/>
      <c r="G4" s="170" t="s">
        <v>76</v>
      </c>
    </row>
    <row r="5" ht="20.25" customHeight="1" spans="1:7">
      <c r="A5" s="221" t="s">
        <v>72</v>
      </c>
      <c r="B5" s="221" t="s">
        <v>73</v>
      </c>
      <c r="C5" s="57"/>
      <c r="D5" s="16" t="s">
        <v>57</v>
      </c>
      <c r="E5" s="16" t="s">
        <v>177</v>
      </c>
      <c r="F5" s="16" t="s">
        <v>178</v>
      </c>
      <c r="G5" s="172"/>
    </row>
    <row r="6" ht="15" customHeight="1" spans="1:7">
      <c r="A6" s="22" t="s">
        <v>82</v>
      </c>
      <c r="B6" s="22" t="s">
        <v>83</v>
      </c>
      <c r="C6" s="22" t="s">
        <v>84</v>
      </c>
      <c r="D6" s="22" t="s">
        <v>85</v>
      </c>
      <c r="E6" s="22" t="s">
        <v>86</v>
      </c>
      <c r="F6" s="22" t="s">
        <v>87</v>
      </c>
      <c r="G6" s="22" t="s">
        <v>88</v>
      </c>
    </row>
    <row r="7" ht="18" customHeight="1" spans="1:7">
      <c r="A7" s="20" t="s">
        <v>97</v>
      </c>
      <c r="B7" s="20" t="s">
        <v>98</v>
      </c>
      <c r="C7" s="112">
        <v>5075463.61</v>
      </c>
      <c r="D7" s="112">
        <v>4574391.61</v>
      </c>
      <c r="E7" s="112">
        <v>4043460.55</v>
      </c>
      <c r="F7" s="112">
        <v>530931.06</v>
      </c>
      <c r="G7" s="112">
        <v>501072</v>
      </c>
    </row>
    <row r="8" ht="18" customHeight="1" spans="1:7">
      <c r="A8" s="167" t="s">
        <v>99</v>
      </c>
      <c r="B8" s="167" t="s">
        <v>100</v>
      </c>
      <c r="C8" s="112">
        <v>4341286.65</v>
      </c>
      <c r="D8" s="112">
        <v>3848950.65</v>
      </c>
      <c r="E8" s="112">
        <v>3335772.09</v>
      </c>
      <c r="F8" s="112">
        <v>513178.56</v>
      </c>
      <c r="G8" s="112">
        <v>492336</v>
      </c>
    </row>
    <row r="9" ht="18" customHeight="1" spans="1:7">
      <c r="A9" s="222" t="s">
        <v>101</v>
      </c>
      <c r="B9" s="222" t="s">
        <v>102</v>
      </c>
      <c r="C9" s="112">
        <v>2933522.67</v>
      </c>
      <c r="D9" s="112">
        <v>2933522.67</v>
      </c>
      <c r="E9" s="112">
        <v>2490777.87</v>
      </c>
      <c r="F9" s="112">
        <v>442744.8</v>
      </c>
      <c r="G9" s="112"/>
    </row>
    <row r="10" ht="18" customHeight="1" spans="1:7">
      <c r="A10" s="222" t="s">
        <v>103</v>
      </c>
      <c r="B10" s="222" t="s">
        <v>104</v>
      </c>
      <c r="C10" s="112">
        <v>283000</v>
      </c>
      <c r="D10" s="112"/>
      <c r="E10" s="112"/>
      <c r="F10" s="112"/>
      <c r="G10" s="112">
        <v>283000</v>
      </c>
    </row>
    <row r="11" ht="18" customHeight="1" spans="1:7">
      <c r="A11" s="222" t="s">
        <v>105</v>
      </c>
      <c r="B11" s="222" t="s">
        <v>106</v>
      </c>
      <c r="C11" s="112">
        <v>50000</v>
      </c>
      <c r="D11" s="112"/>
      <c r="E11" s="112"/>
      <c r="F11" s="112"/>
      <c r="G11" s="112">
        <v>50000</v>
      </c>
    </row>
    <row r="12" ht="18" customHeight="1" spans="1:7">
      <c r="A12" s="222" t="s">
        <v>107</v>
      </c>
      <c r="B12" s="222" t="s">
        <v>108</v>
      </c>
      <c r="C12" s="112">
        <v>9000</v>
      </c>
      <c r="D12" s="112"/>
      <c r="E12" s="112"/>
      <c r="F12" s="112"/>
      <c r="G12" s="112">
        <v>9000</v>
      </c>
    </row>
    <row r="13" ht="18" customHeight="1" spans="1:7">
      <c r="A13" s="222" t="s">
        <v>109</v>
      </c>
      <c r="B13" s="222" t="s">
        <v>110</v>
      </c>
      <c r="C13" s="112">
        <v>915427.98</v>
      </c>
      <c r="D13" s="112">
        <v>915427.98</v>
      </c>
      <c r="E13" s="112">
        <v>844994.22</v>
      </c>
      <c r="F13" s="112">
        <v>70433.76</v>
      </c>
      <c r="G13" s="112"/>
    </row>
    <row r="14" ht="18" customHeight="1" spans="1:7">
      <c r="A14" s="222" t="s">
        <v>111</v>
      </c>
      <c r="B14" s="222" t="s">
        <v>112</v>
      </c>
      <c r="C14" s="112">
        <v>150336</v>
      </c>
      <c r="D14" s="112"/>
      <c r="E14" s="112"/>
      <c r="F14" s="112"/>
      <c r="G14" s="112">
        <v>150336</v>
      </c>
    </row>
    <row r="15" ht="18" customHeight="1" spans="1:7">
      <c r="A15" s="167" t="s">
        <v>113</v>
      </c>
      <c r="B15" s="167" t="s">
        <v>114</v>
      </c>
      <c r="C15" s="112">
        <v>725440.96</v>
      </c>
      <c r="D15" s="112">
        <v>725440.96</v>
      </c>
      <c r="E15" s="112">
        <v>707688.46</v>
      </c>
      <c r="F15" s="112">
        <v>17752.5</v>
      </c>
      <c r="G15" s="112"/>
    </row>
    <row r="16" ht="18" customHeight="1" spans="1:7">
      <c r="A16" s="222" t="s">
        <v>115</v>
      </c>
      <c r="B16" s="222" t="s">
        <v>116</v>
      </c>
      <c r="C16" s="112">
        <v>276952.5</v>
      </c>
      <c r="D16" s="112">
        <v>276952.5</v>
      </c>
      <c r="E16" s="112">
        <v>259200</v>
      </c>
      <c r="F16" s="112">
        <v>17752.5</v>
      </c>
      <c r="G16" s="112"/>
    </row>
    <row r="17" ht="18" customHeight="1" spans="1:7">
      <c r="A17" s="222" t="s">
        <v>117</v>
      </c>
      <c r="B17" s="222" t="s">
        <v>118</v>
      </c>
      <c r="C17" s="112">
        <v>448488.46</v>
      </c>
      <c r="D17" s="112">
        <v>448488.46</v>
      </c>
      <c r="E17" s="112">
        <v>448488.46</v>
      </c>
      <c r="F17" s="112"/>
      <c r="G17" s="112"/>
    </row>
    <row r="18" ht="18" customHeight="1" spans="1:7">
      <c r="A18" s="167" t="s">
        <v>119</v>
      </c>
      <c r="B18" s="167" t="s">
        <v>120</v>
      </c>
      <c r="C18" s="112">
        <v>8736</v>
      </c>
      <c r="D18" s="112"/>
      <c r="E18" s="112"/>
      <c r="F18" s="112"/>
      <c r="G18" s="112">
        <v>8736</v>
      </c>
    </row>
    <row r="19" ht="18" customHeight="1" spans="1:7">
      <c r="A19" s="222" t="s">
        <v>121</v>
      </c>
      <c r="B19" s="222" t="s">
        <v>122</v>
      </c>
      <c r="C19" s="112">
        <v>8736</v>
      </c>
      <c r="D19" s="112"/>
      <c r="E19" s="112"/>
      <c r="F19" s="112"/>
      <c r="G19" s="112">
        <v>8736</v>
      </c>
    </row>
    <row r="20" ht="18" customHeight="1" spans="1:7">
      <c r="A20" s="20" t="s">
        <v>123</v>
      </c>
      <c r="B20" s="20" t="s">
        <v>124</v>
      </c>
      <c r="C20" s="112">
        <v>440021.87</v>
      </c>
      <c r="D20" s="112">
        <v>440021.87</v>
      </c>
      <c r="E20" s="112">
        <v>440021.87</v>
      </c>
      <c r="F20" s="112"/>
      <c r="G20" s="112"/>
    </row>
    <row r="21" ht="18" customHeight="1" spans="1:7">
      <c r="A21" s="167" t="s">
        <v>125</v>
      </c>
      <c r="B21" s="167" t="s">
        <v>126</v>
      </c>
      <c r="C21" s="112">
        <v>440021.87</v>
      </c>
      <c r="D21" s="112">
        <v>440021.87</v>
      </c>
      <c r="E21" s="112">
        <v>440021.87</v>
      </c>
      <c r="F21" s="112"/>
      <c r="G21" s="112"/>
    </row>
    <row r="22" ht="18" customHeight="1" spans="1:7">
      <c r="A22" s="222" t="s">
        <v>127</v>
      </c>
      <c r="B22" s="222" t="s">
        <v>128</v>
      </c>
      <c r="C22" s="112">
        <v>161220.43</v>
      </c>
      <c r="D22" s="112">
        <v>161220.43</v>
      </c>
      <c r="E22" s="112">
        <v>161220.43</v>
      </c>
      <c r="F22" s="112"/>
      <c r="G22" s="112"/>
    </row>
    <row r="23" ht="18" customHeight="1" spans="1:7">
      <c r="A23" s="222" t="s">
        <v>129</v>
      </c>
      <c r="B23" s="222" t="s">
        <v>130</v>
      </c>
      <c r="C23" s="112">
        <v>49603.15</v>
      </c>
      <c r="D23" s="112">
        <v>49603.15</v>
      </c>
      <c r="E23" s="112">
        <v>49603.15</v>
      </c>
      <c r="F23" s="112"/>
      <c r="G23" s="112"/>
    </row>
    <row r="24" ht="18" customHeight="1" spans="1:7">
      <c r="A24" s="222" t="s">
        <v>131</v>
      </c>
      <c r="B24" s="222" t="s">
        <v>132</v>
      </c>
      <c r="C24" s="112">
        <v>201432.64</v>
      </c>
      <c r="D24" s="112">
        <v>201432.64</v>
      </c>
      <c r="E24" s="112">
        <v>201432.64</v>
      </c>
      <c r="F24" s="112"/>
      <c r="G24" s="112"/>
    </row>
    <row r="25" ht="18" customHeight="1" spans="1:7">
      <c r="A25" s="222" t="s">
        <v>133</v>
      </c>
      <c r="B25" s="222" t="s">
        <v>134</v>
      </c>
      <c r="C25" s="112">
        <v>27765.65</v>
      </c>
      <c r="D25" s="112">
        <v>27765.65</v>
      </c>
      <c r="E25" s="112">
        <v>27765.65</v>
      </c>
      <c r="F25" s="112"/>
      <c r="G25" s="112"/>
    </row>
    <row r="26" ht="18" customHeight="1" spans="1:7">
      <c r="A26" s="20" t="s">
        <v>135</v>
      </c>
      <c r="B26" s="20" t="s">
        <v>136</v>
      </c>
      <c r="C26" s="112">
        <v>470370.35</v>
      </c>
      <c r="D26" s="112">
        <v>470370.35</v>
      </c>
      <c r="E26" s="112">
        <v>470370.35</v>
      </c>
      <c r="F26" s="112"/>
      <c r="G26" s="112"/>
    </row>
    <row r="27" ht="18" customHeight="1" spans="1:7">
      <c r="A27" s="167" t="s">
        <v>137</v>
      </c>
      <c r="B27" s="167" t="s">
        <v>138</v>
      </c>
      <c r="C27" s="112">
        <v>470370.35</v>
      </c>
      <c r="D27" s="112">
        <v>470370.35</v>
      </c>
      <c r="E27" s="112">
        <v>470370.35</v>
      </c>
      <c r="F27" s="112"/>
      <c r="G27" s="112"/>
    </row>
    <row r="28" ht="18" customHeight="1" spans="1:7">
      <c r="A28" s="222" t="s">
        <v>139</v>
      </c>
      <c r="B28" s="222" t="s">
        <v>140</v>
      </c>
      <c r="C28" s="112">
        <v>470370.35</v>
      </c>
      <c r="D28" s="112">
        <v>470370.35</v>
      </c>
      <c r="E28" s="112">
        <v>470370.35</v>
      </c>
      <c r="F28" s="112"/>
      <c r="G28" s="112"/>
    </row>
    <row r="29" ht="18" customHeight="1" spans="1:7">
      <c r="A29" s="111" t="s">
        <v>179</v>
      </c>
      <c r="B29" s="223" t="s">
        <v>179</v>
      </c>
      <c r="C29" s="112">
        <v>5985855.83</v>
      </c>
      <c r="D29" s="112">
        <v>5484783.83</v>
      </c>
      <c r="E29" s="112">
        <v>4953852.77</v>
      </c>
      <c r="F29" s="112">
        <v>530931.06</v>
      </c>
      <c r="G29" s="112">
        <v>501072</v>
      </c>
    </row>
  </sheetData>
  <mergeCells count="6">
    <mergeCell ref="A2:G2"/>
    <mergeCell ref="A4:B4"/>
    <mergeCell ref="D4:F4"/>
    <mergeCell ref="A29:B29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workbookViewId="0">
      <selection activeCell="C22" sqref="C22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80"/>
      <c r="B1" s="80"/>
      <c r="C1" s="80"/>
      <c r="D1" s="80"/>
      <c r="E1" s="79"/>
      <c r="F1" s="214" t="s">
        <v>180</v>
      </c>
    </row>
    <row r="2" ht="41.25" customHeight="1" spans="1:6">
      <c r="A2" s="215" t="str">
        <f>"2026"&amp;"年一般公共预算“三公”经费支出预算表"</f>
        <v>2026年一般公共预算“三公”经费支出预算表</v>
      </c>
      <c r="B2" s="80"/>
      <c r="C2" s="80"/>
      <c r="D2" s="80"/>
      <c r="E2" s="79"/>
      <c r="F2" s="80"/>
    </row>
    <row r="3" customHeight="1" spans="1:6">
      <c r="A3" s="143" t="str">
        <f>"单位名称："&amp;"昆明市晋宁区人力资源和社会保障局"</f>
        <v>单位名称：昆明市晋宁区人力资源和社会保障局</v>
      </c>
      <c r="B3" s="216"/>
      <c r="D3" s="80"/>
      <c r="E3" s="79"/>
      <c r="F3" s="99" t="s">
        <v>1</v>
      </c>
    </row>
    <row r="4" ht="27" customHeight="1" spans="1:6">
      <c r="A4" s="84" t="s">
        <v>181</v>
      </c>
      <c r="B4" s="84" t="s">
        <v>182</v>
      </c>
      <c r="C4" s="86" t="s">
        <v>183</v>
      </c>
      <c r="D4" s="84"/>
      <c r="E4" s="85"/>
      <c r="F4" s="84" t="s">
        <v>184</v>
      </c>
    </row>
    <row r="5" ht="28.5" customHeight="1" spans="1:6">
      <c r="A5" s="217"/>
      <c r="B5" s="88"/>
      <c r="C5" s="85" t="s">
        <v>57</v>
      </c>
      <c r="D5" s="85" t="s">
        <v>185</v>
      </c>
      <c r="E5" s="85" t="s">
        <v>186</v>
      </c>
      <c r="F5" s="87"/>
    </row>
    <row r="6" ht="17.25" customHeight="1" spans="1:6">
      <c r="A6" s="90" t="s">
        <v>82</v>
      </c>
      <c r="B6" s="90" t="s">
        <v>83</v>
      </c>
      <c r="C6" s="90" t="s">
        <v>84</v>
      </c>
      <c r="D6" s="90" t="s">
        <v>85</v>
      </c>
      <c r="E6" s="90" t="s">
        <v>86</v>
      </c>
      <c r="F6" s="90" t="s">
        <v>87</v>
      </c>
    </row>
    <row r="7" ht="17.25" customHeight="1" spans="1:6">
      <c r="A7" s="112">
        <v>95000</v>
      </c>
      <c r="B7" s="112"/>
      <c r="C7" s="112">
        <v>45000</v>
      </c>
      <c r="D7" s="112"/>
      <c r="E7" s="112">
        <v>45000</v>
      </c>
      <c r="F7" s="112">
        <v>50000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Z57"/>
  <sheetViews>
    <sheetView showZeros="0" topLeftCell="C1" workbookViewId="0">
      <selection activeCell="I16" sqref="I16"/>
    </sheetView>
  </sheetViews>
  <sheetFormatPr defaultColWidth="9.14166666666667" defaultRowHeight="14.25" customHeight="1"/>
  <cols>
    <col min="1" max="2" width="32.85" style="174" customWidth="1"/>
    <col min="3" max="3" width="20.7083333333333" style="174" customWidth="1"/>
    <col min="4" max="4" width="31.2833333333333" style="174" customWidth="1"/>
    <col min="5" max="5" width="10.1416666666667" style="174" customWidth="1"/>
    <col min="6" max="6" width="17.575" style="174" customWidth="1"/>
    <col min="7" max="7" width="10.2833333333333" style="174" customWidth="1"/>
    <col min="8" max="8" width="23" style="174" customWidth="1"/>
    <col min="9" max="26" width="18.7083333333333" style="174" customWidth="1"/>
    <col min="27" max="16384" width="9.14166666666667" style="174"/>
  </cols>
  <sheetData>
    <row r="1" ht="13.5" customHeight="1" spans="2:26">
      <c r="B1" s="175"/>
      <c r="C1" s="176"/>
      <c r="E1" s="177"/>
      <c r="F1" s="177"/>
      <c r="G1" s="177"/>
      <c r="H1" s="177"/>
      <c r="I1" s="195"/>
      <c r="J1" s="195"/>
      <c r="K1" s="195"/>
      <c r="L1" s="195"/>
      <c r="M1" s="195"/>
      <c r="N1" s="195"/>
      <c r="T1" s="195"/>
      <c r="X1" s="176"/>
      <c r="Z1" s="212" t="s">
        <v>187</v>
      </c>
    </row>
    <row r="2" ht="45.75" customHeight="1" spans="1:26">
      <c r="A2" s="178" t="str">
        <f>"2026"&amp;"年部门基本支出预算表"</f>
        <v>2026年部门基本支出预算表</v>
      </c>
      <c r="B2" s="179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9"/>
      <c r="P2" s="179"/>
      <c r="Q2" s="179"/>
      <c r="R2" s="179"/>
      <c r="S2" s="179"/>
      <c r="T2" s="178"/>
      <c r="U2" s="178"/>
      <c r="V2" s="178"/>
      <c r="W2" s="178"/>
      <c r="X2" s="178"/>
      <c r="Y2" s="178"/>
      <c r="Z2" s="178"/>
    </row>
    <row r="3" ht="18.75" customHeight="1" spans="1:26">
      <c r="A3" s="180" t="str">
        <f>"单位名称："&amp;"昆明市晋宁区人力资源和社会保障局"</f>
        <v>单位名称：昆明市晋宁区人力资源和社会保障局</v>
      </c>
      <c r="B3" s="181"/>
      <c r="C3" s="182"/>
      <c r="D3" s="182"/>
      <c r="E3" s="182"/>
      <c r="F3" s="182"/>
      <c r="G3" s="182"/>
      <c r="H3" s="182"/>
      <c r="I3" s="196"/>
      <c r="J3" s="196"/>
      <c r="K3" s="196"/>
      <c r="L3" s="196"/>
      <c r="M3" s="196"/>
      <c r="N3" s="196"/>
      <c r="O3" s="197"/>
      <c r="P3" s="197"/>
      <c r="Q3" s="197"/>
      <c r="R3" s="197"/>
      <c r="S3" s="197"/>
      <c r="T3" s="196"/>
      <c r="X3" s="176"/>
      <c r="Z3" s="212" t="s">
        <v>188</v>
      </c>
    </row>
    <row r="4" ht="18" customHeight="1" spans="1:26">
      <c r="A4" s="183" t="s">
        <v>189</v>
      </c>
      <c r="B4" s="183" t="s">
        <v>190</v>
      </c>
      <c r="C4" s="183" t="s">
        <v>191</v>
      </c>
      <c r="D4" s="183" t="s">
        <v>192</v>
      </c>
      <c r="E4" s="183" t="s">
        <v>193</v>
      </c>
      <c r="F4" s="183" t="s">
        <v>194</v>
      </c>
      <c r="G4" s="183" t="s">
        <v>195</v>
      </c>
      <c r="H4" s="183" t="s">
        <v>196</v>
      </c>
      <c r="I4" s="198" t="s">
        <v>197</v>
      </c>
      <c r="J4" s="199" t="s">
        <v>198</v>
      </c>
      <c r="K4" s="199"/>
      <c r="L4" s="199"/>
      <c r="M4" s="199"/>
      <c r="N4" s="199"/>
      <c r="O4" s="200"/>
      <c r="P4" s="200"/>
      <c r="Q4" s="200"/>
      <c r="R4" s="200"/>
      <c r="S4" s="200"/>
      <c r="T4" s="210" t="s">
        <v>61</v>
      </c>
      <c r="U4" s="199" t="s">
        <v>62</v>
      </c>
      <c r="V4" s="199"/>
      <c r="W4" s="199"/>
      <c r="X4" s="199"/>
      <c r="Y4" s="199"/>
      <c r="Z4" s="202"/>
    </row>
    <row r="5" ht="18" customHeight="1" spans="1:26">
      <c r="A5" s="184"/>
      <c r="B5" s="185"/>
      <c r="C5" s="186"/>
      <c r="D5" s="184"/>
      <c r="E5" s="184"/>
      <c r="F5" s="184"/>
      <c r="G5" s="184"/>
      <c r="H5" s="184"/>
      <c r="I5" s="201" t="s">
        <v>199</v>
      </c>
      <c r="J5" s="198" t="s">
        <v>200</v>
      </c>
      <c r="K5" s="199"/>
      <c r="L5" s="199"/>
      <c r="M5" s="199"/>
      <c r="N5" s="202"/>
      <c r="O5" s="203" t="s">
        <v>201</v>
      </c>
      <c r="P5" s="203" t="s">
        <v>202</v>
      </c>
      <c r="Q5" s="203" t="s">
        <v>203</v>
      </c>
      <c r="R5" s="200"/>
      <c r="S5" s="211"/>
      <c r="T5" s="183" t="s">
        <v>204</v>
      </c>
      <c r="U5" s="198" t="s">
        <v>205</v>
      </c>
      <c r="V5" s="210" t="s">
        <v>64</v>
      </c>
      <c r="W5" s="199" t="s">
        <v>62</v>
      </c>
      <c r="X5" s="210" t="s">
        <v>66</v>
      </c>
      <c r="Y5" s="210" t="s">
        <v>67</v>
      </c>
      <c r="Z5" s="213" t="s">
        <v>68</v>
      </c>
    </row>
    <row r="6" ht="19.5" customHeight="1" spans="1:26">
      <c r="A6" s="185"/>
      <c r="B6" s="185"/>
      <c r="C6" s="185"/>
      <c r="D6" s="185"/>
      <c r="E6" s="185"/>
      <c r="F6" s="185"/>
      <c r="G6" s="185"/>
      <c r="H6" s="185"/>
      <c r="I6" s="185"/>
      <c r="J6" s="204" t="s">
        <v>206</v>
      </c>
      <c r="K6" s="183" t="s">
        <v>207</v>
      </c>
      <c r="L6" s="183" t="s">
        <v>208</v>
      </c>
      <c r="M6" s="183" t="s">
        <v>209</v>
      </c>
      <c r="N6" s="183" t="s">
        <v>210</v>
      </c>
      <c r="O6" s="183"/>
      <c r="P6" s="183"/>
      <c r="Q6" s="183" t="s">
        <v>200</v>
      </c>
      <c r="R6" s="183" t="s">
        <v>211</v>
      </c>
      <c r="S6" s="183" t="s">
        <v>202</v>
      </c>
      <c r="T6" s="185"/>
      <c r="U6" s="183" t="s">
        <v>212</v>
      </c>
      <c r="V6" s="183" t="s">
        <v>213</v>
      </c>
      <c r="W6" s="183" t="s">
        <v>214</v>
      </c>
      <c r="X6" s="183" t="s">
        <v>215</v>
      </c>
      <c r="Y6" s="183" t="s">
        <v>216</v>
      </c>
      <c r="Z6" s="183" t="s">
        <v>217</v>
      </c>
    </row>
    <row r="7" ht="37.5" customHeight="1" spans="1:26">
      <c r="A7" s="187"/>
      <c r="B7" s="188"/>
      <c r="C7" s="187"/>
      <c r="D7" s="187"/>
      <c r="E7" s="187"/>
      <c r="F7" s="187"/>
      <c r="G7" s="187"/>
      <c r="H7" s="187"/>
      <c r="I7" s="187"/>
      <c r="J7" s="205" t="s">
        <v>57</v>
      </c>
      <c r="K7" s="206" t="s">
        <v>218</v>
      </c>
      <c r="L7" s="206" t="s">
        <v>219</v>
      </c>
      <c r="M7" s="206" t="s">
        <v>220</v>
      </c>
      <c r="N7" s="206" t="s">
        <v>221</v>
      </c>
      <c r="O7" s="206"/>
      <c r="P7" s="206"/>
      <c r="Q7" s="206" t="s">
        <v>219</v>
      </c>
      <c r="R7" s="206" t="s">
        <v>220</v>
      </c>
      <c r="S7" s="206" t="s">
        <v>221</v>
      </c>
      <c r="T7" s="206" t="s">
        <v>61</v>
      </c>
      <c r="U7" s="206" t="s">
        <v>57</v>
      </c>
      <c r="V7" s="206" t="s">
        <v>64</v>
      </c>
      <c r="W7" s="206" t="s">
        <v>222</v>
      </c>
      <c r="X7" s="206" t="s">
        <v>66</v>
      </c>
      <c r="Y7" s="206" t="s">
        <v>67</v>
      </c>
      <c r="Z7" s="206" t="s">
        <v>68</v>
      </c>
    </row>
    <row r="8" customHeight="1" spans="1:26">
      <c r="A8" s="189">
        <v>1</v>
      </c>
      <c r="B8" s="189">
        <v>2</v>
      </c>
      <c r="C8" s="189">
        <v>3</v>
      </c>
      <c r="D8" s="189">
        <v>4</v>
      </c>
      <c r="E8" s="189">
        <v>5</v>
      </c>
      <c r="F8" s="189">
        <v>6</v>
      </c>
      <c r="G8" s="189">
        <v>7</v>
      </c>
      <c r="H8" s="189">
        <v>8</v>
      </c>
      <c r="I8" s="189">
        <v>9</v>
      </c>
      <c r="J8" s="189">
        <v>10</v>
      </c>
      <c r="K8" s="189">
        <v>11</v>
      </c>
      <c r="L8" s="189">
        <v>12</v>
      </c>
      <c r="M8" s="189">
        <v>13</v>
      </c>
      <c r="N8" s="189">
        <v>14</v>
      </c>
      <c r="O8" s="189">
        <v>15</v>
      </c>
      <c r="P8" s="189">
        <v>16</v>
      </c>
      <c r="Q8" s="189">
        <v>17</v>
      </c>
      <c r="R8" s="189">
        <v>18</v>
      </c>
      <c r="S8" s="189">
        <v>19</v>
      </c>
      <c r="T8" s="189">
        <v>20</v>
      </c>
      <c r="U8" s="189">
        <v>21</v>
      </c>
      <c r="V8" s="189">
        <v>22</v>
      </c>
      <c r="W8" s="189">
        <v>23</v>
      </c>
      <c r="X8" s="189">
        <v>24</v>
      </c>
      <c r="Y8" s="189">
        <v>25</v>
      </c>
      <c r="Z8" s="189">
        <v>26</v>
      </c>
    </row>
    <row r="9" ht="20.25" customHeight="1" spans="1:26">
      <c r="A9" s="190"/>
      <c r="B9" s="190"/>
      <c r="C9" s="190"/>
      <c r="D9" s="190"/>
      <c r="E9" s="190"/>
      <c r="F9" s="190"/>
      <c r="G9" s="190"/>
      <c r="H9" s="190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ht="20.25" customHeight="1" spans="1:26">
      <c r="A10" s="190" t="s">
        <v>223</v>
      </c>
      <c r="B10" s="190" t="s">
        <v>223</v>
      </c>
      <c r="C10" s="190" t="s">
        <v>224</v>
      </c>
      <c r="D10" s="190" t="s">
        <v>225</v>
      </c>
      <c r="E10" s="190" t="s">
        <v>101</v>
      </c>
      <c r="F10" s="190" t="s">
        <v>226</v>
      </c>
      <c r="G10" s="190" t="s">
        <v>227</v>
      </c>
      <c r="H10" s="190" t="s">
        <v>228</v>
      </c>
      <c r="I10" s="207">
        <v>808560</v>
      </c>
      <c r="J10" s="207">
        <v>808560</v>
      </c>
      <c r="K10" s="208"/>
      <c r="L10" s="208"/>
      <c r="M10" s="207">
        <v>808560</v>
      </c>
      <c r="N10" s="208"/>
      <c r="O10" s="208"/>
      <c r="P10" s="208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ht="20.25" customHeight="1" spans="1:26">
      <c r="A11" s="190" t="s">
        <v>223</v>
      </c>
      <c r="B11" s="190" t="s">
        <v>223</v>
      </c>
      <c r="C11" s="190" t="s">
        <v>224</v>
      </c>
      <c r="D11" s="190" t="s">
        <v>225</v>
      </c>
      <c r="E11" s="190" t="s">
        <v>101</v>
      </c>
      <c r="F11" s="190" t="s">
        <v>226</v>
      </c>
      <c r="G11" s="190" t="s">
        <v>229</v>
      </c>
      <c r="H11" s="190" t="s">
        <v>230</v>
      </c>
      <c r="I11" s="207">
        <v>1074840</v>
      </c>
      <c r="J11" s="207">
        <v>1074840</v>
      </c>
      <c r="K11" s="208"/>
      <c r="L11" s="208"/>
      <c r="M11" s="207">
        <v>1074840</v>
      </c>
      <c r="N11" s="208"/>
      <c r="O11" s="208"/>
      <c r="P11" s="208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ht="20.25" customHeight="1" spans="1:26">
      <c r="A12" s="190" t="s">
        <v>223</v>
      </c>
      <c r="B12" s="190" t="s">
        <v>223</v>
      </c>
      <c r="C12" s="190" t="s">
        <v>224</v>
      </c>
      <c r="D12" s="190" t="s">
        <v>225</v>
      </c>
      <c r="E12" s="190" t="s">
        <v>101</v>
      </c>
      <c r="F12" s="190" t="s">
        <v>226</v>
      </c>
      <c r="G12" s="190" t="s">
        <v>231</v>
      </c>
      <c r="H12" s="190" t="s">
        <v>232</v>
      </c>
      <c r="I12" s="207">
        <v>67380</v>
      </c>
      <c r="J12" s="207">
        <v>67380</v>
      </c>
      <c r="K12" s="208"/>
      <c r="L12" s="208"/>
      <c r="M12" s="207">
        <v>67380</v>
      </c>
      <c r="N12" s="208"/>
      <c r="O12" s="208"/>
      <c r="P12" s="208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ht="20.25" customHeight="1" spans="1:26">
      <c r="A13" s="190" t="s">
        <v>223</v>
      </c>
      <c r="B13" s="190" t="s">
        <v>223</v>
      </c>
      <c r="C13" s="190" t="s">
        <v>233</v>
      </c>
      <c r="D13" s="190" t="s">
        <v>234</v>
      </c>
      <c r="E13" s="190" t="s">
        <v>109</v>
      </c>
      <c r="F13" s="190" t="s">
        <v>235</v>
      </c>
      <c r="G13" s="190" t="s">
        <v>227</v>
      </c>
      <c r="H13" s="190" t="s">
        <v>228</v>
      </c>
      <c r="I13" s="207">
        <v>284532</v>
      </c>
      <c r="J13" s="207">
        <v>284532</v>
      </c>
      <c r="K13" s="208"/>
      <c r="L13" s="208"/>
      <c r="M13" s="207">
        <v>284532</v>
      </c>
      <c r="N13" s="208"/>
      <c r="O13" s="208"/>
      <c r="P13" s="208"/>
      <c r="Q13" s="207"/>
      <c r="R13" s="207"/>
      <c r="S13" s="207"/>
      <c r="T13" s="207"/>
      <c r="U13" s="207"/>
      <c r="V13" s="207"/>
      <c r="W13" s="207"/>
      <c r="X13" s="207"/>
      <c r="Y13" s="207"/>
      <c r="Z13" s="207"/>
    </row>
    <row r="14" ht="20.25" customHeight="1" spans="1:26">
      <c r="A14" s="190" t="s">
        <v>223</v>
      </c>
      <c r="B14" s="190" t="s">
        <v>223</v>
      </c>
      <c r="C14" s="190" t="s">
        <v>233</v>
      </c>
      <c r="D14" s="190" t="s">
        <v>234</v>
      </c>
      <c r="E14" s="190" t="s">
        <v>109</v>
      </c>
      <c r="F14" s="190" t="s">
        <v>235</v>
      </c>
      <c r="G14" s="190" t="s">
        <v>229</v>
      </c>
      <c r="H14" s="190" t="s">
        <v>230</v>
      </c>
      <c r="I14" s="207">
        <v>20460</v>
      </c>
      <c r="J14" s="207">
        <v>20460</v>
      </c>
      <c r="K14" s="208"/>
      <c r="L14" s="208"/>
      <c r="M14" s="207">
        <v>20460</v>
      </c>
      <c r="N14" s="208"/>
      <c r="O14" s="208"/>
      <c r="P14" s="208"/>
      <c r="Q14" s="207"/>
      <c r="R14" s="207"/>
      <c r="S14" s="207"/>
      <c r="T14" s="207"/>
      <c r="U14" s="207"/>
      <c r="V14" s="207"/>
      <c r="W14" s="207"/>
      <c r="X14" s="207"/>
      <c r="Y14" s="207"/>
      <c r="Z14" s="207"/>
    </row>
    <row r="15" ht="20.25" customHeight="1" spans="1:26">
      <c r="A15" s="190" t="s">
        <v>223</v>
      </c>
      <c r="B15" s="190" t="s">
        <v>223</v>
      </c>
      <c r="C15" s="190" t="s">
        <v>233</v>
      </c>
      <c r="D15" s="190" t="s">
        <v>234</v>
      </c>
      <c r="E15" s="190" t="s">
        <v>109</v>
      </c>
      <c r="F15" s="190" t="s">
        <v>235</v>
      </c>
      <c r="G15" s="190" t="s">
        <v>231</v>
      </c>
      <c r="H15" s="190" t="s">
        <v>232</v>
      </c>
      <c r="I15" s="207">
        <v>23711</v>
      </c>
      <c r="J15" s="207">
        <v>23711</v>
      </c>
      <c r="K15" s="208"/>
      <c r="L15" s="208"/>
      <c r="M15" s="207">
        <v>23711</v>
      </c>
      <c r="N15" s="208"/>
      <c r="O15" s="208"/>
      <c r="P15" s="208"/>
      <c r="Q15" s="207"/>
      <c r="R15" s="207"/>
      <c r="S15" s="207"/>
      <c r="T15" s="207"/>
      <c r="U15" s="207"/>
      <c r="V15" s="207"/>
      <c r="W15" s="207"/>
      <c r="X15" s="207"/>
      <c r="Y15" s="207"/>
      <c r="Z15" s="207"/>
    </row>
    <row r="16" ht="20.25" customHeight="1" spans="1:26">
      <c r="A16" s="190" t="s">
        <v>223</v>
      </c>
      <c r="B16" s="190" t="s">
        <v>223</v>
      </c>
      <c r="C16" s="190" t="s">
        <v>233</v>
      </c>
      <c r="D16" s="190" t="s">
        <v>234</v>
      </c>
      <c r="E16" s="190" t="s">
        <v>109</v>
      </c>
      <c r="F16" s="190" t="s">
        <v>235</v>
      </c>
      <c r="G16" s="190" t="s">
        <v>236</v>
      </c>
      <c r="H16" s="190" t="s">
        <v>237</v>
      </c>
      <c r="I16" s="207">
        <v>64140</v>
      </c>
      <c r="J16" s="207">
        <v>64140</v>
      </c>
      <c r="K16" s="208"/>
      <c r="L16" s="208"/>
      <c r="M16" s="207">
        <v>64140</v>
      </c>
      <c r="N16" s="208"/>
      <c r="O16" s="208"/>
      <c r="P16" s="208"/>
      <c r="Q16" s="207"/>
      <c r="R16" s="207"/>
      <c r="S16" s="207"/>
      <c r="T16" s="207"/>
      <c r="U16" s="207"/>
      <c r="V16" s="207"/>
      <c r="W16" s="207"/>
      <c r="X16" s="207"/>
      <c r="Y16" s="207"/>
      <c r="Z16" s="207"/>
    </row>
    <row r="17" ht="20.25" customHeight="1" spans="1:26">
      <c r="A17" s="190" t="s">
        <v>223</v>
      </c>
      <c r="B17" s="190" t="s">
        <v>223</v>
      </c>
      <c r="C17" s="190" t="s">
        <v>233</v>
      </c>
      <c r="D17" s="190" t="s">
        <v>234</v>
      </c>
      <c r="E17" s="190" t="s">
        <v>109</v>
      </c>
      <c r="F17" s="190" t="s">
        <v>235</v>
      </c>
      <c r="G17" s="190" t="s">
        <v>236</v>
      </c>
      <c r="H17" s="190" t="s">
        <v>237</v>
      </c>
      <c r="I17" s="207">
        <v>136416</v>
      </c>
      <c r="J17" s="207">
        <v>136416</v>
      </c>
      <c r="K17" s="208"/>
      <c r="L17" s="208"/>
      <c r="M17" s="207">
        <v>136416</v>
      </c>
      <c r="N17" s="208"/>
      <c r="O17" s="208"/>
      <c r="P17" s="208"/>
      <c r="Q17" s="207"/>
      <c r="R17" s="207"/>
      <c r="S17" s="207"/>
      <c r="T17" s="207"/>
      <c r="U17" s="207"/>
      <c r="V17" s="207"/>
      <c r="W17" s="207"/>
      <c r="X17" s="207"/>
      <c r="Y17" s="207"/>
      <c r="Z17" s="207"/>
    </row>
    <row r="18" ht="20.25" customHeight="1" spans="1:26">
      <c r="A18" s="190" t="s">
        <v>223</v>
      </c>
      <c r="B18" s="190" t="s">
        <v>223</v>
      </c>
      <c r="C18" s="190" t="s">
        <v>233</v>
      </c>
      <c r="D18" s="190" t="s">
        <v>234</v>
      </c>
      <c r="E18" s="190" t="s">
        <v>109</v>
      </c>
      <c r="F18" s="190" t="s">
        <v>235</v>
      </c>
      <c r="G18" s="190" t="s">
        <v>236</v>
      </c>
      <c r="H18" s="190" t="s">
        <v>237</v>
      </c>
      <c r="I18" s="207">
        <v>122340</v>
      </c>
      <c r="J18" s="207">
        <v>122340</v>
      </c>
      <c r="K18" s="208"/>
      <c r="L18" s="208"/>
      <c r="M18" s="207">
        <v>122340</v>
      </c>
      <c r="N18" s="208"/>
      <c r="O18" s="208"/>
      <c r="P18" s="208"/>
      <c r="Q18" s="207"/>
      <c r="R18" s="207"/>
      <c r="S18" s="207"/>
      <c r="T18" s="207"/>
      <c r="U18" s="207"/>
      <c r="V18" s="207"/>
      <c r="W18" s="207"/>
      <c r="X18" s="207"/>
      <c r="Y18" s="207"/>
      <c r="Z18" s="207"/>
    </row>
    <row r="19" ht="20.25" customHeight="1" spans="1:26">
      <c r="A19" s="190" t="s">
        <v>223</v>
      </c>
      <c r="B19" s="190" t="s">
        <v>223</v>
      </c>
      <c r="C19" s="190" t="s">
        <v>238</v>
      </c>
      <c r="D19" s="190" t="s">
        <v>239</v>
      </c>
      <c r="E19" s="190" t="s">
        <v>117</v>
      </c>
      <c r="F19" s="190" t="s">
        <v>240</v>
      </c>
      <c r="G19" s="190" t="s">
        <v>241</v>
      </c>
      <c r="H19" s="190" t="s">
        <v>242</v>
      </c>
      <c r="I19" s="207">
        <v>121966.08</v>
      </c>
      <c r="J19" s="207">
        <v>121966.08</v>
      </c>
      <c r="K19" s="208"/>
      <c r="L19" s="208"/>
      <c r="M19" s="207">
        <v>121966.08</v>
      </c>
      <c r="N19" s="208"/>
      <c r="O19" s="208"/>
      <c r="P19" s="208"/>
      <c r="Q19" s="207"/>
      <c r="R19" s="207"/>
      <c r="S19" s="207"/>
      <c r="T19" s="207"/>
      <c r="U19" s="207"/>
      <c r="V19" s="207"/>
      <c r="W19" s="207"/>
      <c r="X19" s="207"/>
      <c r="Y19" s="207"/>
      <c r="Z19" s="207"/>
    </row>
    <row r="20" ht="20.25" customHeight="1" spans="1:26">
      <c r="A20" s="190" t="s">
        <v>223</v>
      </c>
      <c r="B20" s="190" t="s">
        <v>223</v>
      </c>
      <c r="C20" s="190" t="s">
        <v>238</v>
      </c>
      <c r="D20" s="190" t="s">
        <v>239</v>
      </c>
      <c r="E20" s="190" t="s">
        <v>117</v>
      </c>
      <c r="F20" s="190" t="s">
        <v>240</v>
      </c>
      <c r="G20" s="190" t="s">
        <v>241</v>
      </c>
      <c r="H20" s="190" t="s">
        <v>242</v>
      </c>
      <c r="I20" s="207">
        <v>326522.38</v>
      </c>
      <c r="J20" s="207">
        <v>326522.38</v>
      </c>
      <c r="K20" s="208"/>
      <c r="L20" s="208"/>
      <c r="M20" s="207">
        <v>326522.38</v>
      </c>
      <c r="N20" s="208"/>
      <c r="O20" s="208"/>
      <c r="P20" s="208"/>
      <c r="Q20" s="207"/>
      <c r="R20" s="207"/>
      <c r="S20" s="207"/>
      <c r="T20" s="207"/>
      <c r="U20" s="207"/>
      <c r="V20" s="207"/>
      <c r="W20" s="207"/>
      <c r="X20" s="207"/>
      <c r="Y20" s="207"/>
      <c r="Z20" s="207"/>
    </row>
    <row r="21" ht="20.25" customHeight="1" spans="1:26">
      <c r="A21" s="190" t="s">
        <v>223</v>
      </c>
      <c r="B21" s="190" t="s">
        <v>223</v>
      </c>
      <c r="C21" s="190" t="s">
        <v>238</v>
      </c>
      <c r="D21" s="190" t="s">
        <v>239</v>
      </c>
      <c r="E21" s="190" t="s">
        <v>127</v>
      </c>
      <c r="F21" s="190" t="s">
        <v>243</v>
      </c>
      <c r="G21" s="190" t="s">
        <v>244</v>
      </c>
      <c r="H21" s="190" t="s">
        <v>245</v>
      </c>
      <c r="I21" s="207">
        <v>161220.43</v>
      </c>
      <c r="J21" s="207">
        <v>161220.43</v>
      </c>
      <c r="K21" s="208"/>
      <c r="L21" s="208"/>
      <c r="M21" s="207">
        <v>161220.43</v>
      </c>
      <c r="N21" s="208"/>
      <c r="O21" s="208"/>
      <c r="P21" s="208"/>
      <c r="Q21" s="207"/>
      <c r="R21" s="207"/>
      <c r="S21" s="207"/>
      <c r="T21" s="207"/>
      <c r="U21" s="207"/>
      <c r="V21" s="207"/>
      <c r="W21" s="207"/>
      <c r="X21" s="207"/>
      <c r="Y21" s="207"/>
      <c r="Z21" s="207"/>
    </row>
    <row r="22" ht="20.25" customHeight="1" spans="1:26">
      <c r="A22" s="190" t="s">
        <v>223</v>
      </c>
      <c r="B22" s="190" t="s">
        <v>223</v>
      </c>
      <c r="C22" s="190" t="s">
        <v>238</v>
      </c>
      <c r="D22" s="190" t="s">
        <v>239</v>
      </c>
      <c r="E22" s="190" t="s">
        <v>129</v>
      </c>
      <c r="F22" s="190" t="s">
        <v>246</v>
      </c>
      <c r="G22" s="190" t="s">
        <v>244</v>
      </c>
      <c r="H22" s="190" t="s">
        <v>245</v>
      </c>
      <c r="I22" s="207">
        <v>49603.15</v>
      </c>
      <c r="J22" s="207">
        <v>49603.15</v>
      </c>
      <c r="K22" s="208"/>
      <c r="L22" s="208"/>
      <c r="M22" s="207">
        <v>49603.15</v>
      </c>
      <c r="N22" s="208"/>
      <c r="O22" s="208"/>
      <c r="P22" s="208"/>
      <c r="Q22" s="207"/>
      <c r="R22" s="207"/>
      <c r="S22" s="207"/>
      <c r="T22" s="207"/>
      <c r="U22" s="207"/>
      <c r="V22" s="207"/>
      <c r="W22" s="207"/>
      <c r="X22" s="207"/>
      <c r="Y22" s="207"/>
      <c r="Z22" s="207"/>
    </row>
    <row r="23" ht="20.25" customHeight="1" spans="1:26">
      <c r="A23" s="190" t="s">
        <v>223</v>
      </c>
      <c r="B23" s="190" t="s">
        <v>223</v>
      </c>
      <c r="C23" s="190" t="s">
        <v>238</v>
      </c>
      <c r="D23" s="190" t="s">
        <v>239</v>
      </c>
      <c r="E23" s="190" t="s">
        <v>131</v>
      </c>
      <c r="F23" s="190" t="s">
        <v>247</v>
      </c>
      <c r="G23" s="190" t="s">
        <v>248</v>
      </c>
      <c r="H23" s="190" t="s">
        <v>249</v>
      </c>
      <c r="I23" s="207">
        <v>68000</v>
      </c>
      <c r="J23" s="207">
        <v>68000</v>
      </c>
      <c r="K23" s="208"/>
      <c r="L23" s="208"/>
      <c r="M23" s="207">
        <v>68000</v>
      </c>
      <c r="N23" s="208"/>
      <c r="O23" s="208"/>
      <c r="P23" s="208"/>
      <c r="Q23" s="207"/>
      <c r="R23" s="207"/>
      <c r="S23" s="207"/>
      <c r="T23" s="207"/>
      <c r="U23" s="207"/>
      <c r="V23" s="207"/>
      <c r="W23" s="207"/>
      <c r="X23" s="207"/>
      <c r="Y23" s="207"/>
      <c r="Z23" s="207"/>
    </row>
    <row r="24" ht="20.25" customHeight="1" spans="1:26">
      <c r="A24" s="190" t="s">
        <v>223</v>
      </c>
      <c r="B24" s="190" t="s">
        <v>223</v>
      </c>
      <c r="C24" s="190" t="s">
        <v>238</v>
      </c>
      <c r="D24" s="190" t="s">
        <v>239</v>
      </c>
      <c r="E24" s="190" t="s">
        <v>131</v>
      </c>
      <c r="F24" s="190" t="s">
        <v>247</v>
      </c>
      <c r="G24" s="190" t="s">
        <v>248</v>
      </c>
      <c r="H24" s="190" t="s">
        <v>249</v>
      </c>
      <c r="I24" s="207">
        <v>102038.24</v>
      </c>
      <c r="J24" s="207">
        <v>102038.24</v>
      </c>
      <c r="K24" s="208"/>
      <c r="L24" s="208"/>
      <c r="M24" s="207">
        <v>102038.24</v>
      </c>
      <c r="N24" s="208"/>
      <c r="O24" s="208"/>
      <c r="P24" s="208"/>
      <c r="Q24" s="207"/>
      <c r="R24" s="207"/>
      <c r="S24" s="207"/>
      <c r="T24" s="207"/>
      <c r="U24" s="207"/>
      <c r="V24" s="207"/>
      <c r="W24" s="207"/>
      <c r="X24" s="207"/>
      <c r="Y24" s="207"/>
      <c r="Z24" s="207"/>
    </row>
    <row r="25" ht="20.25" customHeight="1" spans="1:26">
      <c r="A25" s="190" t="s">
        <v>223</v>
      </c>
      <c r="B25" s="190" t="s">
        <v>223</v>
      </c>
      <c r="C25" s="190" t="s">
        <v>238</v>
      </c>
      <c r="D25" s="190" t="s">
        <v>239</v>
      </c>
      <c r="E25" s="190" t="s">
        <v>131</v>
      </c>
      <c r="F25" s="190" t="s">
        <v>247</v>
      </c>
      <c r="G25" s="190" t="s">
        <v>248</v>
      </c>
      <c r="H25" s="190" t="s">
        <v>249</v>
      </c>
      <c r="I25" s="207">
        <v>31394.4</v>
      </c>
      <c r="J25" s="207">
        <v>31394.4</v>
      </c>
      <c r="K25" s="208"/>
      <c r="L25" s="208"/>
      <c r="M25" s="207">
        <v>31394.4</v>
      </c>
      <c r="N25" s="208"/>
      <c r="O25" s="208"/>
      <c r="P25" s="208"/>
      <c r="Q25" s="207"/>
      <c r="R25" s="207"/>
      <c r="S25" s="207"/>
      <c r="T25" s="207"/>
      <c r="U25" s="207"/>
      <c r="V25" s="207"/>
      <c r="W25" s="207"/>
      <c r="X25" s="207"/>
      <c r="Y25" s="207"/>
      <c r="Z25" s="207"/>
    </row>
    <row r="26" ht="20.25" customHeight="1" spans="1:26">
      <c r="A26" s="190" t="s">
        <v>223</v>
      </c>
      <c r="B26" s="190" t="s">
        <v>223</v>
      </c>
      <c r="C26" s="190" t="s">
        <v>238</v>
      </c>
      <c r="D26" s="190" t="s">
        <v>239</v>
      </c>
      <c r="E26" s="190" t="s">
        <v>101</v>
      </c>
      <c r="F26" s="190" t="s">
        <v>226</v>
      </c>
      <c r="G26" s="190" t="s">
        <v>250</v>
      </c>
      <c r="H26" s="190" t="s">
        <v>251</v>
      </c>
      <c r="I26" s="207">
        <v>1957.87</v>
      </c>
      <c r="J26" s="207">
        <v>1957.87</v>
      </c>
      <c r="K26" s="208"/>
      <c r="L26" s="208"/>
      <c r="M26" s="207">
        <v>1957.87</v>
      </c>
      <c r="N26" s="208"/>
      <c r="O26" s="208"/>
      <c r="P26" s="208"/>
      <c r="Q26" s="207"/>
      <c r="R26" s="207"/>
      <c r="S26" s="207"/>
      <c r="T26" s="207"/>
      <c r="U26" s="207"/>
      <c r="V26" s="207"/>
      <c r="W26" s="207"/>
      <c r="X26" s="207"/>
      <c r="Y26" s="207"/>
      <c r="Z26" s="207"/>
    </row>
    <row r="27" ht="20.25" customHeight="1" spans="1:26">
      <c r="A27" s="190" t="s">
        <v>223</v>
      </c>
      <c r="B27" s="190" t="s">
        <v>223</v>
      </c>
      <c r="C27" s="190" t="s">
        <v>238</v>
      </c>
      <c r="D27" s="190" t="s">
        <v>239</v>
      </c>
      <c r="E27" s="190" t="s">
        <v>109</v>
      </c>
      <c r="F27" s="190" t="s">
        <v>235</v>
      </c>
      <c r="G27" s="190" t="s">
        <v>250</v>
      </c>
      <c r="H27" s="190" t="s">
        <v>251</v>
      </c>
      <c r="I27" s="207">
        <v>4395.22</v>
      </c>
      <c r="J27" s="207">
        <v>4395.22</v>
      </c>
      <c r="K27" s="208"/>
      <c r="L27" s="208"/>
      <c r="M27" s="207">
        <v>4395.22</v>
      </c>
      <c r="N27" s="208"/>
      <c r="O27" s="208"/>
      <c r="P27" s="208"/>
      <c r="Q27" s="207"/>
      <c r="R27" s="207"/>
      <c r="S27" s="207"/>
      <c r="T27" s="207"/>
      <c r="U27" s="207"/>
      <c r="V27" s="207"/>
      <c r="W27" s="207"/>
      <c r="X27" s="207"/>
      <c r="Y27" s="207"/>
      <c r="Z27" s="207"/>
    </row>
    <row r="28" ht="20.25" customHeight="1" spans="1:26">
      <c r="A28" s="190" t="s">
        <v>223</v>
      </c>
      <c r="B28" s="190" t="s">
        <v>223</v>
      </c>
      <c r="C28" s="190" t="s">
        <v>238</v>
      </c>
      <c r="D28" s="190" t="s">
        <v>239</v>
      </c>
      <c r="E28" s="190" t="s">
        <v>133</v>
      </c>
      <c r="F28" s="190" t="s">
        <v>252</v>
      </c>
      <c r="G28" s="190" t="s">
        <v>250</v>
      </c>
      <c r="H28" s="190" t="s">
        <v>251</v>
      </c>
      <c r="I28" s="207">
        <v>3617.04</v>
      </c>
      <c r="J28" s="207">
        <v>3617.04</v>
      </c>
      <c r="K28" s="208"/>
      <c r="L28" s="208"/>
      <c r="M28" s="207">
        <v>3617.04</v>
      </c>
      <c r="N28" s="208"/>
      <c r="O28" s="208"/>
      <c r="P28" s="208"/>
      <c r="Q28" s="207"/>
      <c r="R28" s="207"/>
      <c r="S28" s="207"/>
      <c r="T28" s="207"/>
      <c r="U28" s="207"/>
      <c r="V28" s="207"/>
      <c r="W28" s="207"/>
      <c r="X28" s="207"/>
      <c r="Y28" s="207"/>
      <c r="Z28" s="207"/>
    </row>
    <row r="29" ht="20.25" customHeight="1" spans="1:26">
      <c r="A29" s="190" t="s">
        <v>223</v>
      </c>
      <c r="B29" s="190" t="s">
        <v>223</v>
      </c>
      <c r="C29" s="190" t="s">
        <v>238</v>
      </c>
      <c r="D29" s="190" t="s">
        <v>239</v>
      </c>
      <c r="E29" s="190" t="s">
        <v>133</v>
      </c>
      <c r="F29" s="190" t="s">
        <v>252</v>
      </c>
      <c r="G29" s="190" t="s">
        <v>250</v>
      </c>
      <c r="H29" s="190" t="s">
        <v>251</v>
      </c>
      <c r="I29" s="207">
        <v>9300.96</v>
      </c>
      <c r="J29" s="207">
        <v>9300.96</v>
      </c>
      <c r="K29" s="208"/>
      <c r="L29" s="208"/>
      <c r="M29" s="207">
        <v>9300.96</v>
      </c>
      <c r="N29" s="208"/>
      <c r="O29" s="208"/>
      <c r="P29" s="208"/>
      <c r="Q29" s="207"/>
      <c r="R29" s="207"/>
      <c r="S29" s="207"/>
      <c r="T29" s="207"/>
      <c r="U29" s="207"/>
      <c r="V29" s="207"/>
      <c r="W29" s="207"/>
      <c r="X29" s="207"/>
      <c r="Y29" s="207"/>
      <c r="Z29" s="207"/>
    </row>
    <row r="30" ht="20.25" customHeight="1" spans="1:26">
      <c r="A30" s="190" t="s">
        <v>223</v>
      </c>
      <c r="B30" s="190" t="s">
        <v>223</v>
      </c>
      <c r="C30" s="190" t="s">
        <v>238</v>
      </c>
      <c r="D30" s="190" t="s">
        <v>239</v>
      </c>
      <c r="E30" s="190" t="s">
        <v>133</v>
      </c>
      <c r="F30" s="190" t="s">
        <v>252</v>
      </c>
      <c r="G30" s="190" t="s">
        <v>250</v>
      </c>
      <c r="H30" s="190" t="s">
        <v>251</v>
      </c>
      <c r="I30" s="207">
        <v>3537.45</v>
      </c>
      <c r="J30" s="207">
        <v>3537.45</v>
      </c>
      <c r="K30" s="208"/>
      <c r="L30" s="208"/>
      <c r="M30" s="207">
        <v>3537.45</v>
      </c>
      <c r="N30" s="208"/>
      <c r="O30" s="208"/>
      <c r="P30" s="208"/>
      <c r="Q30" s="207"/>
      <c r="R30" s="207"/>
      <c r="S30" s="207"/>
      <c r="T30" s="207"/>
      <c r="U30" s="207"/>
      <c r="V30" s="207"/>
      <c r="W30" s="207"/>
      <c r="X30" s="207"/>
      <c r="Y30" s="207"/>
      <c r="Z30" s="207"/>
    </row>
    <row r="31" ht="20.25" customHeight="1" spans="1:26">
      <c r="A31" s="190" t="s">
        <v>223</v>
      </c>
      <c r="B31" s="190" t="s">
        <v>223</v>
      </c>
      <c r="C31" s="190" t="s">
        <v>238</v>
      </c>
      <c r="D31" s="190" t="s">
        <v>239</v>
      </c>
      <c r="E31" s="190" t="s">
        <v>133</v>
      </c>
      <c r="F31" s="190" t="s">
        <v>252</v>
      </c>
      <c r="G31" s="190" t="s">
        <v>250</v>
      </c>
      <c r="H31" s="190" t="s">
        <v>251</v>
      </c>
      <c r="I31" s="207">
        <v>2009.24</v>
      </c>
      <c r="J31" s="207">
        <v>2009.24</v>
      </c>
      <c r="K31" s="208"/>
      <c r="L31" s="208"/>
      <c r="M31" s="207">
        <v>2009.24</v>
      </c>
      <c r="N31" s="208"/>
      <c r="O31" s="208"/>
      <c r="P31" s="208"/>
      <c r="Q31" s="207"/>
      <c r="R31" s="207"/>
      <c r="S31" s="207"/>
      <c r="T31" s="207"/>
      <c r="U31" s="207"/>
      <c r="V31" s="207"/>
      <c r="W31" s="207"/>
      <c r="X31" s="207"/>
      <c r="Y31" s="207"/>
      <c r="Z31" s="207"/>
    </row>
    <row r="32" ht="20.25" customHeight="1" spans="1:26">
      <c r="A32" s="190" t="s">
        <v>223</v>
      </c>
      <c r="B32" s="190" t="s">
        <v>223</v>
      </c>
      <c r="C32" s="190" t="s">
        <v>238</v>
      </c>
      <c r="D32" s="190" t="s">
        <v>239</v>
      </c>
      <c r="E32" s="190" t="s">
        <v>133</v>
      </c>
      <c r="F32" s="190" t="s">
        <v>252</v>
      </c>
      <c r="G32" s="190" t="s">
        <v>250</v>
      </c>
      <c r="H32" s="190" t="s">
        <v>251</v>
      </c>
      <c r="I32" s="207">
        <v>9300.96</v>
      </c>
      <c r="J32" s="207">
        <v>9300.96</v>
      </c>
      <c r="K32" s="208"/>
      <c r="L32" s="208"/>
      <c r="M32" s="207">
        <v>9300.96</v>
      </c>
      <c r="N32" s="208"/>
      <c r="O32" s="208"/>
      <c r="P32" s="208"/>
      <c r="Q32" s="207"/>
      <c r="R32" s="207"/>
      <c r="S32" s="207"/>
      <c r="T32" s="207"/>
      <c r="U32" s="207"/>
      <c r="V32" s="207"/>
      <c r="W32" s="207"/>
      <c r="X32" s="207"/>
      <c r="Y32" s="207"/>
      <c r="Z32" s="207"/>
    </row>
    <row r="33" ht="20.25" customHeight="1" spans="1:26">
      <c r="A33" s="190" t="s">
        <v>223</v>
      </c>
      <c r="B33" s="190" t="s">
        <v>223</v>
      </c>
      <c r="C33" s="190" t="s">
        <v>253</v>
      </c>
      <c r="D33" s="190" t="s">
        <v>254</v>
      </c>
      <c r="E33" s="190" t="s">
        <v>139</v>
      </c>
      <c r="F33" s="190" t="s">
        <v>254</v>
      </c>
      <c r="G33" s="190" t="s">
        <v>255</v>
      </c>
      <c r="H33" s="190" t="s">
        <v>254</v>
      </c>
      <c r="I33" s="207">
        <v>116002.56</v>
      </c>
      <c r="J33" s="207">
        <v>116002.56</v>
      </c>
      <c r="K33" s="208"/>
      <c r="L33" s="208"/>
      <c r="M33" s="207">
        <v>116002.56</v>
      </c>
      <c r="N33" s="208"/>
      <c r="O33" s="208"/>
      <c r="P33" s="208"/>
      <c r="Q33" s="207"/>
      <c r="R33" s="207"/>
      <c r="S33" s="207"/>
      <c r="T33" s="207"/>
      <c r="U33" s="207"/>
      <c r="V33" s="207"/>
      <c r="W33" s="207"/>
      <c r="X33" s="207"/>
      <c r="Y33" s="207"/>
      <c r="Z33" s="207"/>
    </row>
    <row r="34" ht="20.25" customHeight="1" spans="1:26">
      <c r="A34" s="190" t="s">
        <v>223</v>
      </c>
      <c r="B34" s="190" t="s">
        <v>223</v>
      </c>
      <c r="C34" s="190" t="s">
        <v>253</v>
      </c>
      <c r="D34" s="190" t="s">
        <v>254</v>
      </c>
      <c r="E34" s="190" t="s">
        <v>139</v>
      </c>
      <c r="F34" s="190" t="s">
        <v>254</v>
      </c>
      <c r="G34" s="190" t="s">
        <v>255</v>
      </c>
      <c r="H34" s="190" t="s">
        <v>254</v>
      </c>
      <c r="I34" s="207">
        <v>354367.79</v>
      </c>
      <c r="J34" s="207">
        <v>354367.79</v>
      </c>
      <c r="K34" s="208"/>
      <c r="L34" s="208"/>
      <c r="M34" s="207">
        <v>354367.79</v>
      </c>
      <c r="N34" s="208"/>
      <c r="O34" s="208"/>
      <c r="P34" s="208"/>
      <c r="Q34" s="207"/>
      <c r="R34" s="207"/>
      <c r="S34" s="207"/>
      <c r="T34" s="207"/>
      <c r="U34" s="207"/>
      <c r="V34" s="207"/>
      <c r="W34" s="207"/>
      <c r="X34" s="207"/>
      <c r="Y34" s="207"/>
      <c r="Z34" s="207"/>
    </row>
    <row r="35" ht="20.25" customHeight="1" spans="1:26">
      <c r="A35" s="190" t="s">
        <v>223</v>
      </c>
      <c r="B35" s="190" t="s">
        <v>223</v>
      </c>
      <c r="C35" s="190" t="s">
        <v>256</v>
      </c>
      <c r="D35" s="190" t="s">
        <v>257</v>
      </c>
      <c r="E35" s="190" t="s">
        <v>101</v>
      </c>
      <c r="F35" s="190" t="s">
        <v>226</v>
      </c>
      <c r="G35" s="190" t="s">
        <v>258</v>
      </c>
      <c r="H35" s="190" t="s">
        <v>259</v>
      </c>
      <c r="I35" s="209">
        <v>45000</v>
      </c>
      <c r="J35" s="207">
        <v>45000</v>
      </c>
      <c r="K35" s="208"/>
      <c r="L35" s="208"/>
      <c r="M35" s="207">
        <v>45000</v>
      </c>
      <c r="N35" s="208"/>
      <c r="O35" s="208"/>
      <c r="P35" s="208"/>
      <c r="Q35" s="207"/>
      <c r="R35" s="207"/>
      <c r="S35" s="207"/>
      <c r="T35" s="207"/>
      <c r="U35" s="207"/>
      <c r="V35" s="207"/>
      <c r="W35" s="207"/>
      <c r="X35" s="207"/>
      <c r="Y35" s="207"/>
      <c r="Z35" s="207"/>
    </row>
    <row r="36" ht="20.25" customHeight="1" spans="1:26">
      <c r="A36" s="190" t="s">
        <v>223</v>
      </c>
      <c r="B36" s="190" t="s">
        <v>223</v>
      </c>
      <c r="C36" s="190" t="s">
        <v>260</v>
      </c>
      <c r="D36" s="190" t="s">
        <v>261</v>
      </c>
      <c r="E36" s="190" t="s">
        <v>101</v>
      </c>
      <c r="F36" s="190" t="s">
        <v>226</v>
      </c>
      <c r="G36" s="190" t="s">
        <v>262</v>
      </c>
      <c r="H36" s="190" t="s">
        <v>261</v>
      </c>
      <c r="I36" s="209">
        <v>50000</v>
      </c>
      <c r="J36" s="207">
        <v>50000</v>
      </c>
      <c r="K36" s="208"/>
      <c r="L36" s="208"/>
      <c r="M36" s="207">
        <v>50000</v>
      </c>
      <c r="N36" s="208"/>
      <c r="O36" s="208"/>
      <c r="P36" s="208"/>
      <c r="Q36" s="207"/>
      <c r="R36" s="207"/>
      <c r="S36" s="207"/>
      <c r="T36" s="207"/>
      <c r="U36" s="207"/>
      <c r="V36" s="207"/>
      <c r="W36" s="207"/>
      <c r="X36" s="207"/>
      <c r="Y36" s="207"/>
      <c r="Z36" s="207"/>
    </row>
    <row r="37" ht="20.25" customHeight="1" spans="1:26">
      <c r="A37" s="190" t="s">
        <v>223</v>
      </c>
      <c r="B37" s="190" t="s">
        <v>223</v>
      </c>
      <c r="C37" s="190" t="s">
        <v>263</v>
      </c>
      <c r="D37" s="190" t="s">
        <v>264</v>
      </c>
      <c r="E37" s="190" t="s">
        <v>101</v>
      </c>
      <c r="F37" s="190" t="s">
        <v>226</v>
      </c>
      <c r="G37" s="190" t="s">
        <v>265</v>
      </c>
      <c r="H37" s="190" t="s">
        <v>266</v>
      </c>
      <c r="I37" s="209">
        <v>160200</v>
      </c>
      <c r="J37" s="207">
        <v>160200</v>
      </c>
      <c r="K37" s="208"/>
      <c r="L37" s="208"/>
      <c r="M37" s="207">
        <v>160200</v>
      </c>
      <c r="N37" s="208"/>
      <c r="O37" s="208"/>
      <c r="P37" s="208"/>
      <c r="Q37" s="207"/>
      <c r="R37" s="207"/>
      <c r="S37" s="207"/>
      <c r="T37" s="207"/>
      <c r="U37" s="207"/>
      <c r="V37" s="207"/>
      <c r="W37" s="207"/>
      <c r="X37" s="207"/>
      <c r="Y37" s="207"/>
      <c r="Z37" s="207"/>
    </row>
    <row r="38" ht="20.25" customHeight="1" spans="1:26">
      <c r="A38" s="190" t="s">
        <v>223</v>
      </c>
      <c r="B38" s="190" t="s">
        <v>223</v>
      </c>
      <c r="C38" s="190" t="s">
        <v>267</v>
      </c>
      <c r="D38" s="190" t="s">
        <v>268</v>
      </c>
      <c r="E38" s="190" t="s">
        <v>101</v>
      </c>
      <c r="F38" s="190" t="s">
        <v>226</v>
      </c>
      <c r="G38" s="190" t="s">
        <v>269</v>
      </c>
      <c r="H38" s="190" t="s">
        <v>268</v>
      </c>
      <c r="I38" s="209">
        <v>43108.8</v>
      </c>
      <c r="J38" s="207">
        <v>43108.8</v>
      </c>
      <c r="K38" s="208"/>
      <c r="L38" s="208"/>
      <c r="M38" s="207">
        <v>43108.8</v>
      </c>
      <c r="N38" s="208"/>
      <c r="O38" s="208"/>
      <c r="P38" s="208"/>
      <c r="Q38" s="207"/>
      <c r="R38" s="207"/>
      <c r="S38" s="207"/>
      <c r="T38" s="207"/>
      <c r="U38" s="207"/>
      <c r="V38" s="207"/>
      <c r="W38" s="207"/>
      <c r="X38" s="207"/>
      <c r="Y38" s="207"/>
      <c r="Z38" s="207"/>
    </row>
    <row r="39" ht="20.25" customHeight="1" spans="1:26">
      <c r="A39" s="190" t="s">
        <v>223</v>
      </c>
      <c r="B39" s="190" t="s">
        <v>223</v>
      </c>
      <c r="C39" s="190" t="s">
        <v>267</v>
      </c>
      <c r="D39" s="190" t="s">
        <v>268</v>
      </c>
      <c r="E39" s="190" t="s">
        <v>109</v>
      </c>
      <c r="F39" s="190" t="s">
        <v>235</v>
      </c>
      <c r="G39" s="190" t="s">
        <v>269</v>
      </c>
      <c r="H39" s="190" t="s">
        <v>268</v>
      </c>
      <c r="I39" s="209">
        <v>15077.76</v>
      </c>
      <c r="J39" s="207">
        <v>15077.76</v>
      </c>
      <c r="K39" s="208"/>
      <c r="L39" s="208"/>
      <c r="M39" s="207">
        <v>15077.76</v>
      </c>
      <c r="N39" s="208"/>
      <c r="O39" s="208"/>
      <c r="P39" s="208"/>
      <c r="Q39" s="207"/>
      <c r="R39" s="207"/>
      <c r="S39" s="207"/>
      <c r="T39" s="207"/>
      <c r="U39" s="207"/>
      <c r="V39" s="207"/>
      <c r="W39" s="207"/>
      <c r="X39" s="207"/>
      <c r="Y39" s="207"/>
      <c r="Z39" s="207"/>
    </row>
    <row r="40" ht="20.25" customHeight="1" spans="1:26">
      <c r="A40" s="190" t="s">
        <v>223</v>
      </c>
      <c r="B40" s="190" t="s">
        <v>223</v>
      </c>
      <c r="C40" s="190" t="s">
        <v>267</v>
      </c>
      <c r="D40" s="190" t="s">
        <v>268</v>
      </c>
      <c r="E40" s="190" t="s">
        <v>115</v>
      </c>
      <c r="F40" s="190" t="s">
        <v>270</v>
      </c>
      <c r="G40" s="190" t="s">
        <v>269</v>
      </c>
      <c r="H40" s="190" t="s">
        <v>268</v>
      </c>
      <c r="I40" s="209">
        <v>1552.5</v>
      </c>
      <c r="J40" s="207">
        <v>1552.5</v>
      </c>
      <c r="K40" s="208"/>
      <c r="L40" s="208"/>
      <c r="M40" s="207">
        <v>1552.5</v>
      </c>
      <c r="N40" s="208"/>
      <c r="O40" s="208"/>
      <c r="P40" s="208"/>
      <c r="Q40" s="207"/>
      <c r="R40" s="207"/>
      <c r="S40" s="207"/>
      <c r="T40" s="207"/>
      <c r="U40" s="207"/>
      <c r="V40" s="207"/>
      <c r="W40" s="207"/>
      <c r="X40" s="207"/>
      <c r="Y40" s="207"/>
      <c r="Z40" s="207"/>
    </row>
    <row r="41" ht="20.25" customHeight="1" spans="1:26">
      <c r="A41" s="190" t="s">
        <v>223</v>
      </c>
      <c r="B41" s="190" t="s">
        <v>223</v>
      </c>
      <c r="C41" s="190" t="s">
        <v>271</v>
      </c>
      <c r="D41" s="190" t="s">
        <v>272</v>
      </c>
      <c r="E41" s="190" t="s">
        <v>101</v>
      </c>
      <c r="F41" s="190" t="s">
        <v>226</v>
      </c>
      <c r="G41" s="190" t="s">
        <v>273</v>
      </c>
      <c r="H41" s="190" t="s">
        <v>274</v>
      </c>
      <c r="I41" s="209">
        <v>52836</v>
      </c>
      <c r="J41" s="207">
        <v>52836</v>
      </c>
      <c r="K41" s="208"/>
      <c r="L41" s="208"/>
      <c r="M41" s="207">
        <v>52836</v>
      </c>
      <c r="N41" s="208"/>
      <c r="O41" s="208"/>
      <c r="P41" s="208"/>
      <c r="Q41" s="207"/>
      <c r="R41" s="207"/>
      <c r="S41" s="207"/>
      <c r="T41" s="207"/>
      <c r="U41" s="207"/>
      <c r="V41" s="207"/>
      <c r="W41" s="207"/>
      <c r="X41" s="207"/>
      <c r="Y41" s="207"/>
      <c r="Z41" s="207"/>
    </row>
    <row r="42" ht="20.25" customHeight="1" spans="1:26">
      <c r="A42" s="190" t="s">
        <v>223</v>
      </c>
      <c r="B42" s="190" t="s">
        <v>223</v>
      </c>
      <c r="C42" s="190" t="s">
        <v>271</v>
      </c>
      <c r="D42" s="190" t="s">
        <v>272</v>
      </c>
      <c r="E42" s="190" t="s">
        <v>109</v>
      </c>
      <c r="F42" s="190" t="s">
        <v>235</v>
      </c>
      <c r="G42" s="190" t="s">
        <v>273</v>
      </c>
      <c r="H42" s="190" t="s">
        <v>274</v>
      </c>
      <c r="I42" s="209">
        <v>21756</v>
      </c>
      <c r="J42" s="207">
        <v>21756</v>
      </c>
      <c r="K42" s="208"/>
      <c r="L42" s="208"/>
      <c r="M42" s="207">
        <v>21756</v>
      </c>
      <c r="N42" s="208"/>
      <c r="O42" s="208"/>
      <c r="P42" s="208"/>
      <c r="Q42" s="207"/>
      <c r="R42" s="207"/>
      <c r="S42" s="207"/>
      <c r="T42" s="207"/>
      <c r="U42" s="207"/>
      <c r="V42" s="207"/>
      <c r="W42" s="207"/>
      <c r="X42" s="207"/>
      <c r="Y42" s="207"/>
      <c r="Z42" s="207"/>
    </row>
    <row r="43" ht="20.25" customHeight="1" spans="1:26">
      <c r="A43" s="190" t="s">
        <v>223</v>
      </c>
      <c r="B43" s="190" t="s">
        <v>223</v>
      </c>
      <c r="C43" s="190" t="s">
        <v>271</v>
      </c>
      <c r="D43" s="190" t="s">
        <v>272</v>
      </c>
      <c r="E43" s="190" t="s">
        <v>101</v>
      </c>
      <c r="F43" s="190" t="s">
        <v>226</v>
      </c>
      <c r="G43" s="190" t="s">
        <v>275</v>
      </c>
      <c r="H43" s="190" t="s">
        <v>276</v>
      </c>
      <c r="I43" s="209">
        <v>34000</v>
      </c>
      <c r="J43" s="207">
        <v>34000</v>
      </c>
      <c r="K43" s="208"/>
      <c r="L43" s="208"/>
      <c r="M43" s="207">
        <v>34000</v>
      </c>
      <c r="N43" s="208"/>
      <c r="O43" s="208"/>
      <c r="P43" s="208"/>
      <c r="Q43" s="207"/>
      <c r="R43" s="207"/>
      <c r="S43" s="207"/>
      <c r="T43" s="207"/>
      <c r="U43" s="207"/>
      <c r="V43" s="207"/>
      <c r="W43" s="207"/>
      <c r="X43" s="207"/>
      <c r="Y43" s="207"/>
      <c r="Z43" s="207"/>
    </row>
    <row r="44" ht="20.25" customHeight="1" spans="1:26">
      <c r="A44" s="190" t="s">
        <v>223</v>
      </c>
      <c r="B44" s="190" t="s">
        <v>223</v>
      </c>
      <c r="C44" s="190" t="s">
        <v>271</v>
      </c>
      <c r="D44" s="190" t="s">
        <v>272</v>
      </c>
      <c r="E44" s="190" t="s">
        <v>109</v>
      </c>
      <c r="F44" s="190" t="s">
        <v>235</v>
      </c>
      <c r="G44" s="190" t="s">
        <v>275</v>
      </c>
      <c r="H44" s="190" t="s">
        <v>276</v>
      </c>
      <c r="I44" s="209">
        <v>14000</v>
      </c>
      <c r="J44" s="207">
        <v>14000</v>
      </c>
      <c r="K44" s="208"/>
      <c r="L44" s="208"/>
      <c r="M44" s="207">
        <v>14000</v>
      </c>
      <c r="N44" s="208"/>
      <c r="O44" s="208"/>
      <c r="P44" s="208"/>
      <c r="Q44" s="207"/>
      <c r="R44" s="207"/>
      <c r="S44" s="207"/>
      <c r="T44" s="207"/>
      <c r="U44" s="207"/>
      <c r="V44" s="207"/>
      <c r="W44" s="207"/>
      <c r="X44" s="207"/>
      <c r="Y44" s="207"/>
      <c r="Z44" s="207"/>
    </row>
    <row r="45" ht="20.25" customHeight="1" spans="1:26">
      <c r="A45" s="190" t="s">
        <v>223</v>
      </c>
      <c r="B45" s="190" t="s">
        <v>223</v>
      </c>
      <c r="C45" s="190" t="s">
        <v>271</v>
      </c>
      <c r="D45" s="190" t="s">
        <v>272</v>
      </c>
      <c r="E45" s="190" t="s">
        <v>101</v>
      </c>
      <c r="F45" s="190" t="s">
        <v>226</v>
      </c>
      <c r="G45" s="190" t="s">
        <v>277</v>
      </c>
      <c r="H45" s="190" t="s">
        <v>278</v>
      </c>
      <c r="I45" s="209">
        <v>10000</v>
      </c>
      <c r="J45" s="207">
        <v>10000</v>
      </c>
      <c r="K45" s="208"/>
      <c r="L45" s="208"/>
      <c r="M45" s="207">
        <v>10000</v>
      </c>
      <c r="N45" s="208"/>
      <c r="O45" s="208"/>
      <c r="P45" s="208"/>
      <c r="Q45" s="207"/>
      <c r="R45" s="207"/>
      <c r="S45" s="207"/>
      <c r="T45" s="207"/>
      <c r="U45" s="207"/>
      <c r="V45" s="207"/>
      <c r="W45" s="207"/>
      <c r="X45" s="207"/>
      <c r="Y45" s="207"/>
      <c r="Z45" s="207"/>
    </row>
    <row r="46" ht="20.25" customHeight="1" spans="1:26">
      <c r="A46" s="190" t="s">
        <v>223</v>
      </c>
      <c r="B46" s="190" t="s">
        <v>223</v>
      </c>
      <c r="C46" s="190" t="s">
        <v>271</v>
      </c>
      <c r="D46" s="190" t="s">
        <v>272</v>
      </c>
      <c r="E46" s="190" t="s">
        <v>101</v>
      </c>
      <c r="F46" s="190" t="s">
        <v>226</v>
      </c>
      <c r="G46" s="190" t="s">
        <v>279</v>
      </c>
      <c r="H46" s="190" t="s">
        <v>280</v>
      </c>
      <c r="I46" s="207">
        <v>47600</v>
      </c>
      <c r="J46" s="207">
        <v>47600</v>
      </c>
      <c r="K46" s="208"/>
      <c r="L46" s="208"/>
      <c r="M46" s="207">
        <v>47600</v>
      </c>
      <c r="N46" s="208"/>
      <c r="O46" s="208"/>
      <c r="P46" s="208"/>
      <c r="Q46" s="207"/>
      <c r="R46" s="207"/>
      <c r="S46" s="207"/>
      <c r="T46" s="207"/>
      <c r="U46" s="207"/>
      <c r="V46" s="207"/>
      <c r="W46" s="207"/>
      <c r="X46" s="207"/>
      <c r="Y46" s="207"/>
      <c r="Z46" s="207"/>
    </row>
    <row r="47" ht="20.25" customHeight="1" spans="1:26">
      <c r="A47" s="190" t="s">
        <v>223</v>
      </c>
      <c r="B47" s="190" t="s">
        <v>223</v>
      </c>
      <c r="C47" s="190" t="s">
        <v>271</v>
      </c>
      <c r="D47" s="190" t="s">
        <v>272</v>
      </c>
      <c r="E47" s="190" t="s">
        <v>109</v>
      </c>
      <c r="F47" s="190" t="s">
        <v>235</v>
      </c>
      <c r="G47" s="190" t="s">
        <v>279</v>
      </c>
      <c r="H47" s="190" t="s">
        <v>280</v>
      </c>
      <c r="I47" s="207">
        <v>19600</v>
      </c>
      <c r="J47" s="207">
        <v>19600</v>
      </c>
      <c r="K47" s="208"/>
      <c r="L47" s="208"/>
      <c r="M47" s="207">
        <v>19600</v>
      </c>
      <c r="N47" s="208"/>
      <c r="O47" s="208"/>
      <c r="P47" s="208"/>
      <c r="Q47" s="207"/>
      <c r="R47" s="207"/>
      <c r="S47" s="207"/>
      <c r="T47" s="207"/>
      <c r="U47" s="207"/>
      <c r="V47" s="207"/>
      <c r="W47" s="207"/>
      <c r="X47" s="207"/>
      <c r="Y47" s="207"/>
      <c r="Z47" s="207"/>
    </row>
    <row r="48" ht="20.25" customHeight="1" spans="1:26">
      <c r="A48" s="190" t="s">
        <v>223</v>
      </c>
      <c r="B48" s="190" t="s">
        <v>223</v>
      </c>
      <c r="C48" s="190" t="s">
        <v>271</v>
      </c>
      <c r="D48" s="190" t="s">
        <v>272</v>
      </c>
      <c r="E48" s="190" t="s">
        <v>115</v>
      </c>
      <c r="F48" s="190" t="s">
        <v>270</v>
      </c>
      <c r="G48" s="190" t="s">
        <v>279</v>
      </c>
      <c r="H48" s="190" t="s">
        <v>280</v>
      </c>
      <c r="I48" s="207">
        <v>16200</v>
      </c>
      <c r="J48" s="207">
        <v>16200</v>
      </c>
      <c r="K48" s="208"/>
      <c r="L48" s="208"/>
      <c r="M48" s="207">
        <v>16200</v>
      </c>
      <c r="N48" s="208"/>
      <c r="O48" s="208"/>
      <c r="P48" s="208"/>
      <c r="Q48" s="207"/>
      <c r="R48" s="207"/>
      <c r="S48" s="207"/>
      <c r="T48" s="207"/>
      <c r="U48" s="207"/>
      <c r="V48" s="207"/>
      <c r="W48" s="207"/>
      <c r="X48" s="207"/>
      <c r="Y48" s="207"/>
      <c r="Z48" s="207"/>
    </row>
    <row r="49" ht="20.25" customHeight="1" spans="1:26">
      <c r="A49" s="190" t="s">
        <v>223</v>
      </c>
      <c r="B49" s="190" t="s">
        <v>223</v>
      </c>
      <c r="C49" s="190" t="s">
        <v>281</v>
      </c>
      <c r="D49" s="190" t="s">
        <v>282</v>
      </c>
      <c r="E49" s="190" t="s">
        <v>115</v>
      </c>
      <c r="F49" s="190" t="s">
        <v>270</v>
      </c>
      <c r="G49" s="190" t="s">
        <v>283</v>
      </c>
      <c r="H49" s="190" t="s">
        <v>284</v>
      </c>
      <c r="I49" s="207">
        <v>259200</v>
      </c>
      <c r="J49" s="207">
        <v>259200</v>
      </c>
      <c r="K49" s="208"/>
      <c r="L49" s="208"/>
      <c r="M49" s="207">
        <v>259200</v>
      </c>
      <c r="N49" s="208"/>
      <c r="O49" s="208"/>
      <c r="P49" s="208"/>
      <c r="Q49" s="207"/>
      <c r="R49" s="207"/>
      <c r="S49" s="207"/>
      <c r="T49" s="207"/>
      <c r="U49" s="207"/>
      <c r="V49" s="207"/>
      <c r="W49" s="207"/>
      <c r="X49" s="207"/>
      <c r="Y49" s="207"/>
      <c r="Z49" s="207"/>
    </row>
    <row r="50" ht="20.25" customHeight="1" spans="1:26">
      <c r="A50" s="190" t="s">
        <v>223</v>
      </c>
      <c r="B50" s="190" t="s">
        <v>223</v>
      </c>
      <c r="C50" s="190" t="s">
        <v>285</v>
      </c>
      <c r="D50" s="190" t="s">
        <v>286</v>
      </c>
      <c r="E50" s="190" t="s">
        <v>101</v>
      </c>
      <c r="F50" s="190" t="s">
        <v>226</v>
      </c>
      <c r="G50" s="190" t="s">
        <v>231</v>
      </c>
      <c r="H50" s="190" t="s">
        <v>232</v>
      </c>
      <c r="I50" s="207">
        <v>272040</v>
      </c>
      <c r="J50" s="207">
        <v>272040</v>
      </c>
      <c r="K50" s="208"/>
      <c r="L50" s="208"/>
      <c r="M50" s="207">
        <v>272040</v>
      </c>
      <c r="N50" s="208"/>
      <c r="O50" s="208"/>
      <c r="P50" s="208"/>
      <c r="Q50" s="207"/>
      <c r="R50" s="207"/>
      <c r="S50" s="207"/>
      <c r="T50" s="207"/>
      <c r="U50" s="207"/>
      <c r="V50" s="207"/>
      <c r="W50" s="207"/>
      <c r="X50" s="207"/>
      <c r="Y50" s="207"/>
      <c r="Z50" s="207"/>
    </row>
    <row r="51" ht="20.25" customHeight="1" spans="1:26">
      <c r="A51" s="190" t="s">
        <v>223</v>
      </c>
      <c r="B51" s="190" t="s">
        <v>223</v>
      </c>
      <c r="C51" s="190" t="s">
        <v>285</v>
      </c>
      <c r="D51" s="190" t="s">
        <v>286</v>
      </c>
      <c r="E51" s="190" t="s">
        <v>101</v>
      </c>
      <c r="F51" s="190" t="s">
        <v>226</v>
      </c>
      <c r="G51" s="190" t="s">
        <v>231</v>
      </c>
      <c r="H51" s="190" t="s">
        <v>232</v>
      </c>
      <c r="I51" s="207">
        <v>170000</v>
      </c>
      <c r="J51" s="207">
        <v>170000</v>
      </c>
      <c r="K51" s="208"/>
      <c r="L51" s="208"/>
      <c r="M51" s="207">
        <v>170000</v>
      </c>
      <c r="N51" s="208"/>
      <c r="O51" s="208"/>
      <c r="P51" s="208"/>
      <c r="Q51" s="207"/>
      <c r="R51" s="207"/>
      <c r="S51" s="207"/>
      <c r="T51" s="207"/>
      <c r="U51" s="207"/>
      <c r="V51" s="207"/>
      <c r="W51" s="207"/>
      <c r="X51" s="207"/>
      <c r="Y51" s="207"/>
      <c r="Z51" s="207"/>
    </row>
    <row r="52" ht="20.25" customHeight="1" spans="1:26">
      <c r="A52" s="190" t="s">
        <v>223</v>
      </c>
      <c r="B52" s="190" t="s">
        <v>223</v>
      </c>
      <c r="C52" s="190" t="s">
        <v>287</v>
      </c>
      <c r="D52" s="190" t="s">
        <v>288</v>
      </c>
      <c r="E52" s="190" t="s">
        <v>109</v>
      </c>
      <c r="F52" s="190" t="s">
        <v>235</v>
      </c>
      <c r="G52" s="190" t="s">
        <v>231</v>
      </c>
      <c r="H52" s="190" t="s">
        <v>232</v>
      </c>
      <c r="I52" s="207">
        <v>63000</v>
      </c>
      <c r="J52" s="207">
        <v>63000</v>
      </c>
      <c r="K52" s="208"/>
      <c r="L52" s="208"/>
      <c r="M52" s="207">
        <v>63000</v>
      </c>
      <c r="N52" s="208"/>
      <c r="O52" s="208"/>
      <c r="P52" s="208"/>
      <c r="Q52" s="207"/>
      <c r="R52" s="207"/>
      <c r="S52" s="207"/>
      <c r="T52" s="207"/>
      <c r="U52" s="207"/>
      <c r="V52" s="207"/>
      <c r="W52" s="207"/>
      <c r="X52" s="207"/>
      <c r="Y52" s="207"/>
      <c r="Z52" s="207"/>
    </row>
    <row r="53" ht="20.25" customHeight="1" spans="1:26">
      <c r="A53" s="190" t="s">
        <v>223</v>
      </c>
      <c r="B53" s="190" t="s">
        <v>223</v>
      </c>
      <c r="C53" s="190" t="s">
        <v>287</v>
      </c>
      <c r="D53" s="190" t="s">
        <v>288</v>
      </c>
      <c r="E53" s="190" t="s">
        <v>109</v>
      </c>
      <c r="F53" s="190" t="s">
        <v>235</v>
      </c>
      <c r="G53" s="190" t="s">
        <v>236</v>
      </c>
      <c r="H53" s="190" t="s">
        <v>237</v>
      </c>
      <c r="I53" s="207">
        <v>58800</v>
      </c>
      <c r="J53" s="207">
        <v>58800</v>
      </c>
      <c r="K53" s="208"/>
      <c r="L53" s="208"/>
      <c r="M53" s="207">
        <v>58800</v>
      </c>
      <c r="N53" s="208"/>
      <c r="O53" s="208"/>
      <c r="P53" s="208"/>
      <c r="Q53" s="207"/>
      <c r="R53" s="207"/>
      <c r="S53" s="207"/>
      <c r="T53" s="207"/>
      <c r="U53" s="207"/>
      <c r="V53" s="207"/>
      <c r="W53" s="207"/>
      <c r="X53" s="207"/>
      <c r="Y53" s="207"/>
      <c r="Z53" s="207"/>
    </row>
    <row r="54" ht="20.25" customHeight="1" spans="1:26">
      <c r="A54" s="190" t="s">
        <v>223</v>
      </c>
      <c r="B54" s="190" t="s">
        <v>223</v>
      </c>
      <c r="C54" s="190" t="s">
        <v>287</v>
      </c>
      <c r="D54" s="190" t="s">
        <v>288</v>
      </c>
      <c r="E54" s="190" t="s">
        <v>109</v>
      </c>
      <c r="F54" s="190" t="s">
        <v>235</v>
      </c>
      <c r="G54" s="190" t="s">
        <v>236</v>
      </c>
      <c r="H54" s="190" t="s">
        <v>237</v>
      </c>
      <c r="I54" s="207">
        <v>67200</v>
      </c>
      <c r="J54" s="207">
        <v>67200</v>
      </c>
      <c r="K54" s="208"/>
      <c r="L54" s="208"/>
      <c r="M54" s="207">
        <v>67200</v>
      </c>
      <c r="N54" s="208"/>
      <c r="O54" s="208"/>
      <c r="P54" s="208"/>
      <c r="Q54" s="207"/>
      <c r="R54" s="207"/>
      <c r="S54" s="207"/>
      <c r="T54" s="207"/>
      <c r="U54" s="207"/>
      <c r="V54" s="207"/>
      <c r="W54" s="207"/>
      <c r="X54" s="207"/>
      <c r="Y54" s="207"/>
      <c r="Z54" s="207"/>
    </row>
    <row r="55" ht="20.25" customHeight="1" spans="1:26">
      <c r="A55" s="190" t="s">
        <v>223</v>
      </c>
      <c r="B55" s="190" t="s">
        <v>223</v>
      </c>
      <c r="C55" s="190" t="s">
        <v>289</v>
      </c>
      <c r="D55" s="190" t="s">
        <v>290</v>
      </c>
      <c r="E55" s="190" t="s">
        <v>101</v>
      </c>
      <c r="F55" s="190" t="s">
        <v>226</v>
      </c>
      <c r="G55" s="190" t="s">
        <v>291</v>
      </c>
      <c r="H55" s="190" t="s">
        <v>292</v>
      </c>
      <c r="I55" s="207">
        <v>40243.68</v>
      </c>
      <c r="J55" s="207">
        <v>40243.68</v>
      </c>
      <c r="K55" s="208"/>
      <c r="L55" s="208"/>
      <c r="M55" s="207">
        <v>40243.68</v>
      </c>
      <c r="N55" s="208"/>
      <c r="O55" s="208"/>
      <c r="P55" s="208"/>
      <c r="Q55" s="207"/>
      <c r="R55" s="207"/>
      <c r="S55" s="207"/>
      <c r="T55" s="207"/>
      <c r="U55" s="207"/>
      <c r="V55" s="207"/>
      <c r="W55" s="207"/>
      <c r="X55" s="207"/>
      <c r="Y55" s="207"/>
      <c r="Z55" s="207"/>
    </row>
    <row r="56" ht="20.25" customHeight="1" spans="1:26">
      <c r="A56" s="190" t="s">
        <v>223</v>
      </c>
      <c r="B56" s="190" t="s">
        <v>223</v>
      </c>
      <c r="C56" s="190" t="s">
        <v>289</v>
      </c>
      <c r="D56" s="190" t="s">
        <v>290</v>
      </c>
      <c r="E56" s="190" t="s">
        <v>101</v>
      </c>
      <c r="F56" s="190" t="s">
        <v>226</v>
      </c>
      <c r="G56" s="190" t="s">
        <v>291</v>
      </c>
      <c r="H56" s="190" t="s">
        <v>292</v>
      </c>
      <c r="I56" s="207">
        <v>55756.32</v>
      </c>
      <c r="J56" s="207">
        <v>55756.32</v>
      </c>
      <c r="K56" s="208"/>
      <c r="L56" s="208"/>
      <c r="M56" s="207">
        <v>55756.32</v>
      </c>
      <c r="N56" s="208"/>
      <c r="O56" s="208"/>
      <c r="P56" s="208"/>
      <c r="Q56" s="207"/>
      <c r="R56" s="207"/>
      <c r="S56" s="207"/>
      <c r="T56" s="207"/>
      <c r="U56" s="207"/>
      <c r="V56" s="207"/>
      <c r="W56" s="207"/>
      <c r="X56" s="207"/>
      <c r="Y56" s="207"/>
      <c r="Z56" s="207"/>
    </row>
    <row r="57" ht="17.25" customHeight="1" spans="1:26">
      <c r="A57" s="191">
        <v>5484783.83</v>
      </c>
      <c r="B57" s="192"/>
      <c r="C57" s="193"/>
      <c r="D57" s="193"/>
      <c r="E57" s="193"/>
      <c r="F57" s="193"/>
      <c r="G57" s="193"/>
      <c r="H57" s="194"/>
      <c r="I57" s="207">
        <v>5484783.83</v>
      </c>
      <c r="J57" s="207">
        <v>5484783.83</v>
      </c>
      <c r="K57" s="207"/>
      <c r="L57" s="207"/>
      <c r="M57" s="207">
        <v>5484783.83</v>
      </c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  <c r="Z57" s="207"/>
    </row>
  </sheetData>
  <mergeCells count="34">
    <mergeCell ref="A2:Z2"/>
    <mergeCell ref="A3:H3"/>
    <mergeCell ref="I4:Z4"/>
    <mergeCell ref="J5:N5"/>
    <mergeCell ref="Q5:S5"/>
    <mergeCell ref="U5:Z5"/>
    <mergeCell ref="A57:H57"/>
    <mergeCell ref="A57:H57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5:O7"/>
    <mergeCell ref="P5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5"/>
  <sheetViews>
    <sheetView showZeros="0" workbookViewId="0">
      <selection activeCell="I9" sqref="I9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2:23">
      <c r="B1" s="168"/>
      <c r="E1" s="43"/>
      <c r="F1" s="43"/>
      <c r="G1" s="43"/>
      <c r="H1" s="43"/>
      <c r="U1" s="168"/>
      <c r="W1" s="173" t="s">
        <v>293</v>
      </c>
    </row>
    <row r="2" ht="46.5" customHeight="1" spans="1:23">
      <c r="A2" s="45" t="str">
        <f>"2026"&amp;"年部门项目支出预算表"</f>
        <v>2026年部门项目支出预算表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ht="13.5" customHeight="1" spans="1:23">
      <c r="A3" s="46" t="str">
        <f>"单位名称："&amp;"昆明市晋宁区人力资源和社会保障局"</f>
        <v>单位名称：昆明市晋宁区人力资源和社会保障局</v>
      </c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  <c r="N3" s="48"/>
      <c r="O3" s="48"/>
      <c r="P3" s="48"/>
      <c r="Q3" s="48"/>
      <c r="U3" s="168"/>
      <c r="W3" s="152" t="s">
        <v>1</v>
      </c>
    </row>
    <row r="4" ht="21.75" customHeight="1" spans="1:23">
      <c r="A4" s="50" t="s">
        <v>294</v>
      </c>
      <c r="B4" s="51" t="s">
        <v>295</v>
      </c>
      <c r="C4" s="50" t="s">
        <v>296</v>
      </c>
      <c r="D4" s="50" t="s">
        <v>297</v>
      </c>
      <c r="E4" s="51" t="s">
        <v>298</v>
      </c>
      <c r="F4" s="51" t="s">
        <v>299</v>
      </c>
      <c r="G4" s="51" t="s">
        <v>300</v>
      </c>
      <c r="H4" s="51" t="s">
        <v>301</v>
      </c>
      <c r="I4" s="65" t="s">
        <v>55</v>
      </c>
      <c r="J4" s="14" t="s">
        <v>302</v>
      </c>
      <c r="K4" s="15"/>
      <c r="L4" s="15"/>
      <c r="M4" s="38"/>
      <c r="N4" s="14" t="s">
        <v>303</v>
      </c>
      <c r="O4" s="15"/>
      <c r="P4" s="38"/>
      <c r="Q4" s="51" t="s">
        <v>61</v>
      </c>
      <c r="R4" s="14" t="s">
        <v>62</v>
      </c>
      <c r="S4" s="15"/>
      <c r="T4" s="15"/>
      <c r="U4" s="15"/>
      <c r="V4" s="15"/>
      <c r="W4" s="38"/>
    </row>
    <row r="5" ht="21.75" customHeight="1" spans="1:23">
      <c r="A5" s="52"/>
      <c r="B5" s="66"/>
      <c r="C5" s="52"/>
      <c r="D5" s="52"/>
      <c r="E5" s="53"/>
      <c r="F5" s="53"/>
      <c r="G5" s="53"/>
      <c r="H5" s="53"/>
      <c r="I5" s="66"/>
      <c r="J5" s="169" t="s">
        <v>58</v>
      </c>
      <c r="K5" s="170"/>
      <c r="L5" s="51" t="s">
        <v>59</v>
      </c>
      <c r="M5" s="51" t="s">
        <v>60</v>
      </c>
      <c r="N5" s="51" t="s">
        <v>58</v>
      </c>
      <c r="O5" s="51" t="s">
        <v>59</v>
      </c>
      <c r="P5" s="51" t="s">
        <v>60</v>
      </c>
      <c r="Q5" s="53"/>
      <c r="R5" s="51" t="s">
        <v>57</v>
      </c>
      <c r="S5" s="51" t="s">
        <v>64</v>
      </c>
      <c r="T5" s="51" t="s">
        <v>222</v>
      </c>
      <c r="U5" s="51" t="s">
        <v>66</v>
      </c>
      <c r="V5" s="51" t="s">
        <v>67</v>
      </c>
      <c r="W5" s="51" t="s">
        <v>68</v>
      </c>
    </row>
    <row r="6" ht="21" customHeight="1" spans="1:23">
      <c r="A6" s="66"/>
      <c r="B6" s="66"/>
      <c r="C6" s="66"/>
      <c r="D6" s="66"/>
      <c r="E6" s="66"/>
      <c r="F6" s="66"/>
      <c r="G6" s="66"/>
      <c r="H6" s="66"/>
      <c r="I6" s="66"/>
      <c r="J6" s="171" t="s">
        <v>57</v>
      </c>
      <c r="K6" s="172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</row>
    <row r="7" ht="39.75" customHeight="1" spans="1:23">
      <c r="A7" s="55"/>
      <c r="B7" s="57"/>
      <c r="C7" s="55"/>
      <c r="D7" s="55"/>
      <c r="E7" s="56"/>
      <c r="F7" s="56"/>
      <c r="G7" s="56"/>
      <c r="H7" s="56"/>
      <c r="I7" s="57"/>
      <c r="J7" s="19" t="s">
        <v>57</v>
      </c>
      <c r="K7" s="19" t="s">
        <v>304</v>
      </c>
      <c r="L7" s="56"/>
      <c r="M7" s="56"/>
      <c r="N7" s="56"/>
      <c r="O7" s="56"/>
      <c r="P7" s="56"/>
      <c r="Q7" s="56"/>
      <c r="R7" s="56"/>
      <c r="S7" s="56"/>
      <c r="T7" s="56"/>
      <c r="U7" s="57"/>
      <c r="V7" s="56"/>
      <c r="W7" s="56"/>
    </row>
    <row r="8" ht="15" customHeight="1" spans="1:23">
      <c r="A8" s="58">
        <v>1</v>
      </c>
      <c r="B8" s="58">
        <v>2</v>
      </c>
      <c r="C8" s="58">
        <v>3</v>
      </c>
      <c r="D8" s="58">
        <v>4</v>
      </c>
      <c r="E8" s="58">
        <v>5</v>
      </c>
      <c r="F8" s="58">
        <v>6</v>
      </c>
      <c r="G8" s="58">
        <v>7</v>
      </c>
      <c r="H8" s="58">
        <v>8</v>
      </c>
      <c r="I8" s="58">
        <v>9</v>
      </c>
      <c r="J8" s="58">
        <v>10</v>
      </c>
      <c r="K8" s="58">
        <v>11</v>
      </c>
      <c r="L8" s="73">
        <v>12</v>
      </c>
      <c r="M8" s="73">
        <v>13</v>
      </c>
      <c r="N8" s="73">
        <v>14</v>
      </c>
      <c r="O8" s="73">
        <v>15</v>
      </c>
      <c r="P8" s="73">
        <v>16</v>
      </c>
      <c r="Q8" s="73">
        <v>17</v>
      </c>
      <c r="R8" s="73">
        <v>18</v>
      </c>
      <c r="S8" s="73">
        <v>19</v>
      </c>
      <c r="T8" s="73">
        <v>20</v>
      </c>
      <c r="U8" s="58">
        <v>21</v>
      </c>
      <c r="V8" s="73">
        <v>22</v>
      </c>
      <c r="W8" s="58">
        <v>23</v>
      </c>
    </row>
    <row r="9" ht="21.75" customHeight="1" spans="1:23">
      <c r="A9" s="103" t="s">
        <v>305</v>
      </c>
      <c r="B9" s="103" t="s">
        <v>306</v>
      </c>
      <c r="C9" s="103" t="s">
        <v>307</v>
      </c>
      <c r="D9" s="103" t="s">
        <v>70</v>
      </c>
      <c r="E9" s="103" t="s">
        <v>121</v>
      </c>
      <c r="F9" s="103" t="s">
        <v>122</v>
      </c>
      <c r="G9" s="103" t="s">
        <v>283</v>
      </c>
      <c r="H9" s="103" t="s">
        <v>308</v>
      </c>
      <c r="I9" s="112">
        <v>8736</v>
      </c>
      <c r="J9" s="112">
        <v>8736</v>
      </c>
      <c r="K9" s="112">
        <v>8736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</row>
    <row r="10" ht="21.75" customHeight="1" spans="1:23">
      <c r="A10" s="103" t="s">
        <v>309</v>
      </c>
      <c r="B10" s="103" t="s">
        <v>310</v>
      </c>
      <c r="C10" s="103" t="s">
        <v>311</v>
      </c>
      <c r="D10" s="103" t="s">
        <v>70</v>
      </c>
      <c r="E10" s="103" t="s">
        <v>107</v>
      </c>
      <c r="F10" s="103" t="s">
        <v>108</v>
      </c>
      <c r="G10" s="103" t="s">
        <v>273</v>
      </c>
      <c r="H10" s="103" t="s">
        <v>312</v>
      </c>
      <c r="I10" s="112">
        <v>9000</v>
      </c>
      <c r="J10" s="112">
        <v>9000</v>
      </c>
      <c r="K10" s="112">
        <v>9000</v>
      </c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</row>
    <row r="11" ht="21.75" customHeight="1" spans="1:23">
      <c r="A11" s="103" t="s">
        <v>309</v>
      </c>
      <c r="B11" s="103" t="s">
        <v>313</v>
      </c>
      <c r="C11" s="103" t="s">
        <v>314</v>
      </c>
      <c r="D11" s="103" t="s">
        <v>70</v>
      </c>
      <c r="E11" s="103" t="s">
        <v>105</v>
      </c>
      <c r="F11" s="103" t="s">
        <v>106</v>
      </c>
      <c r="G11" s="103" t="s">
        <v>315</v>
      </c>
      <c r="H11" s="103" t="s">
        <v>316</v>
      </c>
      <c r="I11" s="112">
        <v>50000</v>
      </c>
      <c r="J11" s="112">
        <v>50000</v>
      </c>
      <c r="K11" s="112">
        <v>50000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</row>
    <row r="12" ht="21.75" customHeight="1" spans="1:23">
      <c r="A12" s="103" t="s">
        <v>309</v>
      </c>
      <c r="B12" s="103" t="s">
        <v>317</v>
      </c>
      <c r="C12" s="103" t="s">
        <v>318</v>
      </c>
      <c r="D12" s="103" t="s">
        <v>70</v>
      </c>
      <c r="E12" s="103" t="s">
        <v>103</v>
      </c>
      <c r="F12" s="103" t="s">
        <v>104</v>
      </c>
      <c r="G12" s="103" t="s">
        <v>315</v>
      </c>
      <c r="H12" s="103" t="s">
        <v>316</v>
      </c>
      <c r="I12" s="112">
        <v>40000</v>
      </c>
      <c r="J12" s="112">
        <v>40000</v>
      </c>
      <c r="K12" s="112">
        <v>40000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</row>
    <row r="13" ht="21.75" customHeight="1" spans="1:23">
      <c r="A13" s="103" t="s">
        <v>309</v>
      </c>
      <c r="B13" s="103" t="s">
        <v>319</v>
      </c>
      <c r="C13" s="103" t="s">
        <v>320</v>
      </c>
      <c r="D13" s="103" t="s">
        <v>70</v>
      </c>
      <c r="E13" s="103" t="s">
        <v>103</v>
      </c>
      <c r="F13" s="103" t="s">
        <v>104</v>
      </c>
      <c r="G13" s="103" t="s">
        <v>273</v>
      </c>
      <c r="H13" s="103" t="s">
        <v>312</v>
      </c>
      <c r="I13" s="112">
        <v>243000</v>
      </c>
      <c r="J13" s="112">
        <v>243000</v>
      </c>
      <c r="K13" s="112">
        <v>243000</v>
      </c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</row>
    <row r="14" ht="21.75" customHeight="1" spans="1:23">
      <c r="A14" s="103" t="s">
        <v>321</v>
      </c>
      <c r="B14" s="103" t="s">
        <v>322</v>
      </c>
      <c r="C14" s="103" t="s">
        <v>323</v>
      </c>
      <c r="D14" s="103" t="s">
        <v>70</v>
      </c>
      <c r="E14" s="103" t="s">
        <v>111</v>
      </c>
      <c r="F14" s="103" t="s">
        <v>112</v>
      </c>
      <c r="G14" s="103" t="s">
        <v>283</v>
      </c>
      <c r="H14" s="103" t="s">
        <v>308</v>
      </c>
      <c r="I14" s="112">
        <v>150336</v>
      </c>
      <c r="J14" s="112">
        <v>150336</v>
      </c>
      <c r="K14" s="112">
        <v>150336</v>
      </c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</row>
    <row r="15" ht="18.75" customHeight="1" spans="1:23">
      <c r="A15" s="69" t="s">
        <v>179</v>
      </c>
      <c r="B15" s="70"/>
      <c r="C15" s="70"/>
      <c r="D15" s="70"/>
      <c r="E15" s="70"/>
      <c r="F15" s="70"/>
      <c r="G15" s="70"/>
      <c r="H15" s="71"/>
      <c r="I15" s="112">
        <v>501072</v>
      </c>
      <c r="J15" s="112">
        <v>501072</v>
      </c>
      <c r="K15" s="112">
        <v>501072</v>
      </c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</row>
  </sheetData>
  <mergeCells count="28">
    <mergeCell ref="A2:W2"/>
    <mergeCell ref="A3:H3"/>
    <mergeCell ref="J4:M4"/>
    <mergeCell ref="N4:P4"/>
    <mergeCell ref="R4:W4"/>
    <mergeCell ref="A15:H15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4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0:10">
      <c r="J1" s="44" t="s">
        <v>324</v>
      </c>
    </row>
    <row r="2" ht="39.75" customHeight="1" spans="1:10">
      <c r="A2" s="100" t="str">
        <f>"2026"&amp;"年部门项目支出绩效目标表"</f>
        <v>2026年部门项目支出绩效目标表</v>
      </c>
      <c r="B2" s="45"/>
      <c r="C2" s="45"/>
      <c r="D2" s="45"/>
      <c r="E2" s="45"/>
      <c r="F2" s="101"/>
      <c r="G2" s="45"/>
      <c r="H2" s="101"/>
      <c r="I2" s="101"/>
      <c r="J2" s="45"/>
    </row>
    <row r="3" ht="17.25" customHeight="1" spans="1:1">
      <c r="A3" s="46" t="str">
        <f>"单位名称："&amp;"昆明市晋宁区人力资源和社会保障局"</f>
        <v>单位名称：昆明市晋宁区人力资源和社会保障局</v>
      </c>
    </row>
    <row r="4" ht="44.25" customHeight="1" spans="1:10">
      <c r="A4" s="19" t="s">
        <v>296</v>
      </c>
      <c r="B4" s="19" t="s">
        <v>325</v>
      </c>
      <c r="C4" s="19" t="s">
        <v>326</v>
      </c>
      <c r="D4" s="19" t="s">
        <v>327</v>
      </c>
      <c r="E4" s="19" t="s">
        <v>328</v>
      </c>
      <c r="F4" s="102" t="s">
        <v>329</v>
      </c>
      <c r="G4" s="19" t="s">
        <v>330</v>
      </c>
      <c r="H4" s="102" t="s">
        <v>331</v>
      </c>
      <c r="I4" s="102" t="s">
        <v>332</v>
      </c>
      <c r="J4" s="19" t="s">
        <v>333</v>
      </c>
    </row>
    <row r="5" ht="18.75" customHeight="1" spans="1:10">
      <c r="A5" s="166">
        <v>1</v>
      </c>
      <c r="B5" s="166">
        <v>2</v>
      </c>
      <c r="C5" s="166">
        <v>3</v>
      </c>
      <c r="D5" s="166">
        <v>4</v>
      </c>
      <c r="E5" s="166">
        <v>5</v>
      </c>
      <c r="F5" s="73">
        <v>6</v>
      </c>
      <c r="G5" s="166">
        <v>7</v>
      </c>
      <c r="H5" s="73">
        <v>8</v>
      </c>
      <c r="I5" s="73">
        <v>9</v>
      </c>
      <c r="J5" s="166">
        <v>10</v>
      </c>
    </row>
    <row r="6" ht="42" customHeight="1" spans="1:10">
      <c r="A6" s="20" t="s">
        <v>70</v>
      </c>
      <c r="B6" s="103"/>
      <c r="C6" s="103"/>
      <c r="D6" s="103"/>
      <c r="E6" s="34"/>
      <c r="F6" s="104"/>
      <c r="G6" s="34"/>
      <c r="H6" s="104"/>
      <c r="I6" s="104"/>
      <c r="J6" s="34"/>
    </row>
    <row r="7" ht="42" customHeight="1" spans="1:10">
      <c r="A7" s="167" t="s">
        <v>318</v>
      </c>
      <c r="B7" s="33" t="s">
        <v>334</v>
      </c>
      <c r="C7" s="33" t="s">
        <v>335</v>
      </c>
      <c r="D7" s="33" t="s">
        <v>336</v>
      </c>
      <c r="E7" s="20" t="s">
        <v>337</v>
      </c>
      <c r="F7" s="33" t="s">
        <v>338</v>
      </c>
      <c r="G7" s="20" t="s">
        <v>339</v>
      </c>
      <c r="H7" s="33" t="s">
        <v>340</v>
      </c>
      <c r="I7" s="33" t="s">
        <v>341</v>
      </c>
      <c r="J7" s="20" t="s">
        <v>337</v>
      </c>
    </row>
    <row r="8" ht="42" customHeight="1" spans="1:10">
      <c r="A8" s="167" t="s">
        <v>318</v>
      </c>
      <c r="B8" s="33" t="s">
        <v>334</v>
      </c>
      <c r="C8" s="33" t="s">
        <v>342</v>
      </c>
      <c r="D8" s="33" t="s">
        <v>343</v>
      </c>
      <c r="E8" s="20" t="s">
        <v>334</v>
      </c>
      <c r="F8" s="33" t="s">
        <v>338</v>
      </c>
      <c r="G8" s="20" t="s">
        <v>344</v>
      </c>
      <c r="H8" s="33" t="s">
        <v>345</v>
      </c>
      <c r="I8" s="33" t="s">
        <v>346</v>
      </c>
      <c r="J8" s="20" t="s">
        <v>334</v>
      </c>
    </row>
    <row r="9" ht="42" customHeight="1" spans="1:10">
      <c r="A9" s="167" t="s">
        <v>318</v>
      </c>
      <c r="B9" s="33" t="s">
        <v>334</v>
      </c>
      <c r="C9" s="33" t="s">
        <v>347</v>
      </c>
      <c r="D9" s="33" t="s">
        <v>348</v>
      </c>
      <c r="E9" s="20" t="s">
        <v>348</v>
      </c>
      <c r="F9" s="33" t="s">
        <v>338</v>
      </c>
      <c r="G9" s="20" t="s">
        <v>349</v>
      </c>
      <c r="H9" s="33" t="s">
        <v>345</v>
      </c>
      <c r="I9" s="33" t="s">
        <v>346</v>
      </c>
      <c r="J9" s="20" t="s">
        <v>348</v>
      </c>
    </row>
    <row r="10" ht="42" customHeight="1" spans="1:10">
      <c r="A10" s="167" t="s">
        <v>311</v>
      </c>
      <c r="B10" s="33" t="s">
        <v>350</v>
      </c>
      <c r="C10" s="33" t="s">
        <v>335</v>
      </c>
      <c r="D10" s="33" t="s">
        <v>351</v>
      </c>
      <c r="E10" s="20" t="s">
        <v>351</v>
      </c>
      <c r="F10" s="33" t="s">
        <v>352</v>
      </c>
      <c r="G10" s="20" t="s">
        <v>353</v>
      </c>
      <c r="H10" s="33" t="s">
        <v>354</v>
      </c>
      <c r="I10" s="33" t="s">
        <v>346</v>
      </c>
      <c r="J10" s="20" t="s">
        <v>355</v>
      </c>
    </row>
    <row r="11" ht="42" customHeight="1" spans="1:10">
      <c r="A11" s="167" t="s">
        <v>311</v>
      </c>
      <c r="B11" s="33" t="s">
        <v>350</v>
      </c>
      <c r="C11" s="33" t="s">
        <v>342</v>
      </c>
      <c r="D11" s="33" t="s">
        <v>343</v>
      </c>
      <c r="E11" s="20" t="s">
        <v>356</v>
      </c>
      <c r="F11" s="33" t="s">
        <v>352</v>
      </c>
      <c r="G11" s="20" t="s">
        <v>353</v>
      </c>
      <c r="H11" s="33" t="s">
        <v>354</v>
      </c>
      <c r="I11" s="33" t="s">
        <v>346</v>
      </c>
      <c r="J11" s="20" t="s">
        <v>355</v>
      </c>
    </row>
    <row r="12" ht="42" customHeight="1" spans="1:10">
      <c r="A12" s="167" t="s">
        <v>311</v>
      </c>
      <c r="B12" s="33" t="s">
        <v>350</v>
      </c>
      <c r="C12" s="33" t="s">
        <v>347</v>
      </c>
      <c r="D12" s="33" t="s">
        <v>348</v>
      </c>
      <c r="E12" s="20" t="s">
        <v>357</v>
      </c>
      <c r="F12" s="33" t="s">
        <v>352</v>
      </c>
      <c r="G12" s="20" t="s">
        <v>353</v>
      </c>
      <c r="H12" s="33" t="s">
        <v>354</v>
      </c>
      <c r="I12" s="33" t="s">
        <v>346</v>
      </c>
      <c r="J12" s="20" t="s">
        <v>355</v>
      </c>
    </row>
    <row r="13" ht="42" customHeight="1" spans="1:10">
      <c r="A13" s="167" t="s">
        <v>323</v>
      </c>
      <c r="B13" s="33" t="s">
        <v>358</v>
      </c>
      <c r="C13" s="33" t="s">
        <v>335</v>
      </c>
      <c r="D13" s="33" t="s">
        <v>336</v>
      </c>
      <c r="E13" s="20" t="s">
        <v>336</v>
      </c>
      <c r="F13" s="33" t="s">
        <v>338</v>
      </c>
      <c r="G13" s="20" t="s">
        <v>87</v>
      </c>
      <c r="H13" s="33" t="s">
        <v>359</v>
      </c>
      <c r="I13" s="33" t="s">
        <v>341</v>
      </c>
      <c r="J13" s="20" t="s">
        <v>360</v>
      </c>
    </row>
    <row r="14" ht="42" customHeight="1" spans="1:10">
      <c r="A14" s="167" t="s">
        <v>323</v>
      </c>
      <c r="B14" s="33" t="s">
        <v>358</v>
      </c>
      <c r="C14" s="33" t="s">
        <v>342</v>
      </c>
      <c r="D14" s="33" t="s">
        <v>343</v>
      </c>
      <c r="E14" s="20" t="s">
        <v>356</v>
      </c>
      <c r="F14" s="33" t="s">
        <v>338</v>
      </c>
      <c r="G14" s="20" t="s">
        <v>344</v>
      </c>
      <c r="H14" s="33" t="s">
        <v>345</v>
      </c>
      <c r="I14" s="33" t="s">
        <v>346</v>
      </c>
      <c r="J14" s="20" t="s">
        <v>360</v>
      </c>
    </row>
    <row r="15" ht="42" customHeight="1" spans="1:10">
      <c r="A15" s="167" t="s">
        <v>323</v>
      </c>
      <c r="B15" s="33" t="s">
        <v>358</v>
      </c>
      <c r="C15" s="33" t="s">
        <v>347</v>
      </c>
      <c r="D15" s="33" t="s">
        <v>348</v>
      </c>
      <c r="E15" s="20" t="s">
        <v>361</v>
      </c>
      <c r="F15" s="33" t="s">
        <v>338</v>
      </c>
      <c r="G15" s="20" t="s">
        <v>349</v>
      </c>
      <c r="H15" s="33" t="s">
        <v>345</v>
      </c>
      <c r="I15" s="33" t="s">
        <v>346</v>
      </c>
      <c r="J15" s="20" t="s">
        <v>360</v>
      </c>
    </row>
    <row r="16" ht="42" customHeight="1" spans="1:10">
      <c r="A16" s="167" t="s">
        <v>320</v>
      </c>
      <c r="B16" s="33" t="s">
        <v>362</v>
      </c>
      <c r="C16" s="33" t="s">
        <v>335</v>
      </c>
      <c r="D16" s="33" t="s">
        <v>351</v>
      </c>
      <c r="E16" s="20" t="s">
        <v>362</v>
      </c>
      <c r="F16" s="33" t="s">
        <v>338</v>
      </c>
      <c r="G16" s="20" t="s">
        <v>349</v>
      </c>
      <c r="H16" s="33" t="s">
        <v>345</v>
      </c>
      <c r="I16" s="33" t="s">
        <v>346</v>
      </c>
      <c r="J16" s="20" t="s">
        <v>362</v>
      </c>
    </row>
    <row r="17" ht="42" customHeight="1" spans="1:10">
      <c r="A17" s="167" t="s">
        <v>320</v>
      </c>
      <c r="B17" s="33" t="s">
        <v>362</v>
      </c>
      <c r="C17" s="33" t="s">
        <v>342</v>
      </c>
      <c r="D17" s="33" t="s">
        <v>343</v>
      </c>
      <c r="E17" s="20" t="s">
        <v>363</v>
      </c>
      <c r="F17" s="33" t="s">
        <v>338</v>
      </c>
      <c r="G17" s="20" t="s">
        <v>349</v>
      </c>
      <c r="H17" s="33" t="s">
        <v>345</v>
      </c>
      <c r="I17" s="33" t="s">
        <v>346</v>
      </c>
      <c r="J17" s="20" t="s">
        <v>363</v>
      </c>
    </row>
    <row r="18" ht="42" customHeight="1" spans="1:10">
      <c r="A18" s="167" t="s">
        <v>320</v>
      </c>
      <c r="B18" s="33" t="s">
        <v>362</v>
      </c>
      <c r="C18" s="33" t="s">
        <v>347</v>
      </c>
      <c r="D18" s="33" t="s">
        <v>348</v>
      </c>
      <c r="E18" s="20" t="s">
        <v>348</v>
      </c>
      <c r="F18" s="33" t="s">
        <v>338</v>
      </c>
      <c r="G18" s="20" t="s">
        <v>349</v>
      </c>
      <c r="H18" s="33" t="s">
        <v>345</v>
      </c>
      <c r="I18" s="33" t="s">
        <v>346</v>
      </c>
      <c r="J18" s="20" t="s">
        <v>348</v>
      </c>
    </row>
    <row r="19" ht="42" customHeight="1" spans="1:10">
      <c r="A19" s="167" t="s">
        <v>307</v>
      </c>
      <c r="B19" s="33" t="s">
        <v>364</v>
      </c>
      <c r="C19" s="33" t="s">
        <v>335</v>
      </c>
      <c r="D19" s="33" t="s">
        <v>336</v>
      </c>
      <c r="E19" s="20" t="s">
        <v>365</v>
      </c>
      <c r="F19" s="33" t="s">
        <v>338</v>
      </c>
      <c r="G19" s="20" t="s">
        <v>366</v>
      </c>
      <c r="H19" s="33" t="s">
        <v>359</v>
      </c>
      <c r="I19" s="33" t="s">
        <v>341</v>
      </c>
      <c r="J19" s="20" t="s">
        <v>367</v>
      </c>
    </row>
    <row r="20" ht="42" customHeight="1" spans="1:10">
      <c r="A20" s="167" t="s">
        <v>307</v>
      </c>
      <c r="B20" s="33" t="s">
        <v>364</v>
      </c>
      <c r="C20" s="33" t="s">
        <v>342</v>
      </c>
      <c r="D20" s="33" t="s">
        <v>343</v>
      </c>
      <c r="E20" s="20" t="s">
        <v>368</v>
      </c>
      <c r="F20" s="33" t="s">
        <v>338</v>
      </c>
      <c r="G20" s="20" t="s">
        <v>366</v>
      </c>
      <c r="H20" s="33" t="s">
        <v>359</v>
      </c>
      <c r="I20" s="33" t="s">
        <v>341</v>
      </c>
      <c r="J20" s="20" t="s">
        <v>368</v>
      </c>
    </row>
    <row r="21" ht="42" customHeight="1" spans="1:10">
      <c r="A21" s="167" t="s">
        <v>307</v>
      </c>
      <c r="B21" s="33" t="s">
        <v>364</v>
      </c>
      <c r="C21" s="33" t="s">
        <v>347</v>
      </c>
      <c r="D21" s="33" t="s">
        <v>348</v>
      </c>
      <c r="E21" s="20" t="s">
        <v>369</v>
      </c>
      <c r="F21" s="33" t="s">
        <v>352</v>
      </c>
      <c r="G21" s="20" t="s">
        <v>370</v>
      </c>
      <c r="H21" s="33" t="s">
        <v>345</v>
      </c>
      <c r="I21" s="33" t="s">
        <v>346</v>
      </c>
      <c r="J21" s="20" t="s">
        <v>369</v>
      </c>
    </row>
    <row r="22" ht="42" customHeight="1" spans="1:10">
      <c r="A22" s="167" t="s">
        <v>314</v>
      </c>
      <c r="B22" s="33" t="s">
        <v>371</v>
      </c>
      <c r="C22" s="33" t="s">
        <v>335</v>
      </c>
      <c r="D22" s="33" t="s">
        <v>351</v>
      </c>
      <c r="E22" s="20" t="s">
        <v>351</v>
      </c>
      <c r="F22" s="33" t="s">
        <v>338</v>
      </c>
      <c r="G22" s="20" t="s">
        <v>372</v>
      </c>
      <c r="H22" s="33" t="s">
        <v>373</v>
      </c>
      <c r="I22" s="33" t="s">
        <v>346</v>
      </c>
      <c r="J22" s="20" t="s">
        <v>374</v>
      </c>
    </row>
    <row r="23" ht="42" customHeight="1" spans="1:10">
      <c r="A23" s="167" t="s">
        <v>314</v>
      </c>
      <c r="B23" s="33" t="s">
        <v>371</v>
      </c>
      <c r="C23" s="33" t="s">
        <v>342</v>
      </c>
      <c r="D23" s="33" t="s">
        <v>343</v>
      </c>
      <c r="E23" s="20" t="s">
        <v>356</v>
      </c>
      <c r="F23" s="33" t="s">
        <v>338</v>
      </c>
      <c r="G23" s="20" t="s">
        <v>372</v>
      </c>
      <c r="H23" s="33" t="s">
        <v>373</v>
      </c>
      <c r="I23" s="33" t="s">
        <v>346</v>
      </c>
      <c r="J23" s="20" t="s">
        <v>374</v>
      </c>
    </row>
    <row r="24" ht="42" customHeight="1" spans="1:10">
      <c r="A24" s="167" t="s">
        <v>314</v>
      </c>
      <c r="B24" s="33" t="s">
        <v>371</v>
      </c>
      <c r="C24" s="33" t="s">
        <v>347</v>
      </c>
      <c r="D24" s="33" t="s">
        <v>348</v>
      </c>
      <c r="E24" s="20" t="s">
        <v>357</v>
      </c>
      <c r="F24" s="33" t="s">
        <v>338</v>
      </c>
      <c r="G24" s="20" t="s">
        <v>372</v>
      </c>
      <c r="H24" s="33" t="s">
        <v>375</v>
      </c>
      <c r="I24" s="33" t="s">
        <v>346</v>
      </c>
      <c r="J24" s="20" t="s">
        <v>374</v>
      </c>
    </row>
  </sheetData>
  <mergeCells count="14">
    <mergeCell ref="A2:J2"/>
    <mergeCell ref="A3:H3"/>
    <mergeCell ref="A7:A9"/>
    <mergeCell ref="A10:A12"/>
    <mergeCell ref="A13:A15"/>
    <mergeCell ref="A16:A18"/>
    <mergeCell ref="A19:A21"/>
    <mergeCell ref="A22:A24"/>
    <mergeCell ref="B7:B9"/>
    <mergeCell ref="B10:B12"/>
    <mergeCell ref="B13:B15"/>
    <mergeCell ref="B16:B18"/>
    <mergeCell ref="B19:B21"/>
    <mergeCell ref="B22:B24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  <vt:lpstr>部门整体支出绩效目标表13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xsd</cp:lastModifiedBy>
  <dcterms:created xsi:type="dcterms:W3CDTF">2026-03-27T05:58:00Z</dcterms:created>
  <dcterms:modified xsi:type="dcterms:W3CDTF">2026-03-30T01:55:30Z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