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5" activeTab="7"/>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按功能科目分类）"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7" r:id="rId13"/>
    <sheet name="对下转移支付绩效目标表" sheetId="18" r:id="rId14"/>
    <sheet name="新增资产配置表" sheetId="13" r:id="rId15"/>
    <sheet name="上级转移支付补助项目支出预算表" sheetId="14" r:id="rId16"/>
    <sheet name="部门项目中期规划预算表" sheetId="15" r:id="rId17"/>
  </sheets>
  <definedNames>
    <definedName name="_xlnm.Print_Titles" localSheetId="12">对下转移支付预算表!$A:$A,对下转移支付预算表!$1:$1</definedName>
    <definedName name="_xlnm.Print_Titles" localSheetId="13">对下转移支付绩效目标表!$A:$A,对下转移支付绩效目标表!$1:$1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<sst xmlns="http://schemas.openxmlformats.org/spreadsheetml/2006/main" count="1532" uniqueCount="498">
  <si>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</si>
  <si>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</si>
  <si>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</si>
  <si>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</si>
  <si>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</si>
  <si>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</si>
  <si>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</si>
  <si>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</si>
  <si>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</si>
  <si>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</si>
  <si>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</si>
  <si>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</si>
  <si>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</si>
  <si>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</si>
  <si>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</si>
  <si>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</si>
  <si>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</si>
  <si>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</si>
  <si>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</si>
  <si>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</si>
  <si>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</si>
  <si>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</si>
  <si>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</si>
  <si>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</si>
  <si>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</si>
  <si>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</si>
  <si>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</si>
  <si>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</si>
  <si>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</si>
  <si>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</si>
  <si>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</si>
  <si>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</si>
  <si>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</si>
  <si>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</si>
  <si>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</si>
  <si>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</si>
  <si>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</si>
  <si>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</si>
  <si>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</si>
  <si>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</si>
  <si>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</si>
  <si>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</si>
  <si>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</si>
  <si>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</si>
  <si>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</si>
  <si>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</si>
  <si>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</si>
  <si>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</si>
  <si>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</si>
  <si>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</si>
  <si>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</si>
  <si>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</si>
  <si>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</si>
  <si>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</si>
  <si>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</si>
  <si>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</si>
  <si>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</si>
  <si>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</si>
  <si>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</si>
  <si>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</si>
  <si>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</si>
  <si>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</si>
  <si>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</si>
  <si>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</si>
  <si>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</si>
  <si>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</si>
  <si>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125001</t>
  </si>
  <si>
    <t>昆明市晋宁区农业农村局</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</si>
  <si>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</si>
  <si>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</si>
  <si>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</si>
  <si>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</si>
  <si>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</si>
  <si>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</si>
  <si>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</si>
  <si>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</si>
  <si>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</si>
  <si>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</si>
  <si>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</si>
  <si>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</si>
  <si>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</si>
  <si>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</si>
  <si>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</si>
  <si>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</si>
  <si>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</si>
  <si>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</si>
  <si>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</si>
  <si>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</si>
  <si>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</si>
  <si>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</si>
  <si>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</si>
  <si>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</si>
  <si>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</si>
  <si>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</si>
  <si>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</si>
  <si>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</si>
  <si>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</si>
  <si>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</si>
  <si>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</si>
  <si>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</si>
  <si>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</si>
  <si>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</si>
  <si>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</si>
  <si>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</si>
  <si>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</si>
  <si>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</si>
  <si>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</si>
  <si>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</si>
  <si>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</si>
  <si>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</si>
  <si>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</si>
  <si>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</si>
  <si>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</si>
  <si>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</si>
  <si>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</si>
  <si>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</si>
  <si>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</si>
  <si>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</si>
  <si>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</si>
  <si>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21208</t>
  </si>
  <si>
    <t>国有土地使用权出让收入安排的支出</t>
  </si>
  <si>
    <t>2120814</t>
  </si>
  <si>
    <t>农业生产发展支出</t>
  </si>
  <si>
    <t>213</t>
  </si>
  <si>
    <t>农林水支出</t>
  </si>
  <si>
    <t>21301</t>
  </si>
  <si>
    <t>农业农村</t>
  </si>
  <si>
    <t>2130101</t>
  </si>
  <si>
    <t>行政运行</t>
  </si>
  <si>
    <t>2130111</t>
  </si>
  <si>
    <t>统计监测与信息服务</t>
  </si>
  <si>
    <t>2130121</t>
  </si>
  <si>
    <t>农业结构调整补贴</t>
  </si>
  <si>
    <t>2130122</t>
  </si>
  <si>
    <t>农业生产发展</t>
  </si>
  <si>
    <t>2130126</t>
  </si>
  <si>
    <t>农村社会事业</t>
  </si>
  <si>
    <t>2130135</t>
  </si>
  <si>
    <t>农业生态资源保护</t>
  </si>
  <si>
    <t>2130153</t>
  </si>
  <si>
    <t>耕地建设与利用</t>
  </si>
  <si>
    <t>221</t>
  </si>
  <si>
    <t>住房保障支出</t>
  </si>
  <si>
    <t>22102</t>
  </si>
  <si>
    <t>住房改革支出</t>
  </si>
  <si>
    <t>2210201</t>
  </si>
  <si>
    <t>住房公积金</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</si>
  <si>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</si>
  <si>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</si>
  <si>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</si>
  <si>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</si>
  <si>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</si>
  <si>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</si>
  <si>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</si>
  <si>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</si>
  <si>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</si>
  <si>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</si>
  <si>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</si>
  <si>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</si>
  <si>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</si>
  <si>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</si>
  <si>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</si>
  <si>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</si>
  <si>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</si>
  <si>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</si>
  <si>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</si>
  <si>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</si>
  <si>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</si>
  <si>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</si>
  <si>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</si>
  <si>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</si>
  <si>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</si>
  <si>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</si>
  <si>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</si>
  <si>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</si>
  <si>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</si>
  <si>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</si>
  <si>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</si>
  <si>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</si>
  <si>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</si>
  <si>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部门预算支出功能分类科目</t>
  </si>
  <si>
    <t>人员经费</t>
  </si>
  <si>
    <t>公用经费</t>
  </si>
  <si>
    <t>合  计</t>
  </si>
  <si>
    <t>“三公”经费合计</t>
  </si>
  <si>
    <t>因公出国（境）费</t>
  </si>
  <si>
    <t>公务用车购置及运行费</t>
  </si>
  <si>
    <t>公务接待费</t>
  </si>
  <si>
    <t>公务用车购置费</t>
  </si>
  <si>
    <t>公务用车运行费</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</si>
  <si>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</si>
  <si>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</si>
  <si>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</si>
  <si>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</si>
  <si>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</si>
  <si>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</si>
  <si>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</si>
  <si>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</si>
  <si>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</si>
  <si>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</si>
  <si>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</si>
  <si>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</si>
  <si>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</si>
  <si>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</si>
  <si>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</si>
  <si>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</si>
  <si>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</si>
  <si>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</si>
  <si>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530122210000000001460</t>
  </si>
  <si>
    <t>行政人员支出工资</t>
  </si>
  <si>
    <t>30101</t>
  </si>
  <si>
    <t>基本工资</t>
  </si>
  <si>
    <t>30102</t>
  </si>
  <si>
    <t>津贴补贴</t>
  </si>
  <si>
    <t>30103</t>
  </si>
  <si>
    <t>奖金</t>
  </si>
  <si>
    <t>530122210000000001463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</si>
  <si>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</si>
  <si>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</si>
  <si>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</si>
  <si>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</si>
  <si>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</si>
  <si>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</si>
  <si>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</si>
  <si>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</si>
  <si>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</si>
  <si>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</si>
  <si>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</si>
  <si>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530122210000000001466</t>
  </si>
  <si>
    <t>公车购置及运维费</t>
  </si>
  <si>
    <t>30231</t>
  </si>
  <si>
    <t>公务用车运行维护费</t>
  </si>
  <si>
    <t>530122210000000001467</t>
  </si>
  <si>
    <t>30217</t>
  </si>
  <si>
    <t>530122210000000001468</t>
  </si>
  <si>
    <t>公务交通补贴</t>
  </si>
  <si>
    <t>30239</t>
  </si>
  <si>
    <t>其他交通费用</t>
  </si>
  <si>
    <t>530122210000000001469</t>
  </si>
  <si>
    <t>工会经费</t>
  </si>
  <si>
    <t>30228</t>
  </si>
  <si>
    <t>530122210000000001470</t>
  </si>
  <si>
    <t>一般公用经费</t>
  </si>
  <si>
    <t>30201</t>
  </si>
  <si>
    <t>办公费</t>
  </si>
  <si>
    <t>30211</t>
  </si>
  <si>
    <t>差旅费</t>
  </si>
  <si>
    <t>30215</t>
  </si>
  <si>
    <t>会议费</t>
  </si>
  <si>
    <t>30299</t>
  </si>
  <si>
    <t>其他商品和服务支出</t>
  </si>
  <si>
    <t>530122210000000003428</t>
  </si>
  <si>
    <t>30113</t>
  </si>
  <si>
    <t>530122231100001237072</t>
  </si>
  <si>
    <t>离退休人员支出</t>
  </si>
  <si>
    <t>30305</t>
  </si>
  <si>
    <t>生活补助</t>
  </si>
  <si>
    <t>530122231100001522641</t>
  </si>
  <si>
    <t>行政人员绩效奖励</t>
  </si>
  <si>
    <t>530122241100002240127</t>
  </si>
  <si>
    <t>其他人员支出</t>
  </si>
  <si>
    <t>30199</t>
  </si>
  <si>
    <t>其他工资福利支出</t>
  </si>
  <si>
    <t>项目分类</t>
  </si>
  <si>
    <t>项目单位</t>
  </si>
  <si>
    <t>经济科目编码</t>
  </si>
  <si>
    <t>经济科目名称</t>
  </si>
  <si>
    <t>本年拨款</t>
  </si>
  <si>
    <t>其中：本次下达</t>
  </si>
  <si>
    <t>对个人和家庭的补助</t>
  </si>
  <si>
    <t>530122261100004964971</t>
  </si>
  <si>
    <t>遗属生活困难补助专项资金</t>
  </si>
  <si>
    <t>专项业务类</t>
  </si>
  <si>
    <t>530122211100000116571</t>
  </si>
  <si>
    <t>农产品加工、休闲农业及统计检测补助经费</t>
  </si>
  <si>
    <t>30218</t>
  </si>
  <si>
    <t>专用材料费</t>
  </si>
  <si>
    <t>530122211100000223719</t>
  </si>
  <si>
    <t>农田建设专项资金</t>
  </si>
  <si>
    <t>31005</t>
  </si>
  <si>
    <t>基础设施建设</t>
  </si>
  <si>
    <t>530122221100000850380</t>
  </si>
  <si>
    <t>生物产业发展、生物创新统计、新兴生物产业重点项目与统计专项资金</t>
  </si>
  <si>
    <t>530122221100000850625</t>
  </si>
  <si>
    <t>农业生产发展专项资金</t>
  </si>
  <si>
    <t>530122231100001794526</t>
  </si>
  <si>
    <t>长江经济带农业面源污染治理宝峰片区补助资金</t>
  </si>
  <si>
    <t>530122231100002066725</t>
  </si>
  <si>
    <t>长江经济带农业面源污染治理专项资金</t>
  </si>
  <si>
    <t>530122251100003590929</t>
  </si>
  <si>
    <t>利息收入资金</t>
  </si>
  <si>
    <t>30240</t>
  </si>
  <si>
    <t>税金及附加费用</t>
  </si>
  <si>
    <t>530122251100003595165</t>
  </si>
  <si>
    <t>信息进村入户工程项目资金</t>
  </si>
  <si>
    <t>530122261100005343652</t>
  </si>
  <si>
    <t>晋宁区2021年度高标准农田市级补助资金</t>
  </si>
  <si>
    <t>30905</t>
  </si>
  <si>
    <t>民生类</t>
  </si>
  <si>
    <t>530122210000000002223</t>
  </si>
  <si>
    <t>驻村工作队员补助经费</t>
  </si>
  <si>
    <t>530122251100003610642</t>
  </si>
  <si>
    <t>2025年晋宁区滇池环湖路临湖一侧农业产业结构调整土地流转补助资金</t>
  </si>
  <si>
    <t>30310</t>
  </si>
  <si>
    <t>个人农业生产补贴</t>
  </si>
  <si>
    <t>事业发展类</t>
  </si>
  <si>
    <t>530122221100000772534</t>
  </si>
  <si>
    <t>2021年烤烟工作补助经费</t>
  </si>
  <si>
    <t>530122231100001856110</t>
  </si>
  <si>
    <t>晋宁区国家农村产业融合发展示范园创建服务经费</t>
  </si>
  <si>
    <t>530122261100004957960</t>
  </si>
  <si>
    <t>2026年区级农业保险费专项资金</t>
  </si>
  <si>
    <t>项目年度绩效目标</t>
  </si>
  <si>
    <t>一级指标</t>
  </si>
  <si>
    <t>二级指标</t>
  </si>
  <si>
    <t>三级指标</t>
  </si>
  <si>
    <t>指标性质</t>
  </si>
  <si>
    <t>指标值</t>
  </si>
  <si>
    <t>度量单位</t>
  </si>
  <si>
    <t>指标属性</t>
  </si>
  <si>
    <t>指标内容</t>
  </si>
  <si>
    <t>农田建设专项资金 （区）级2021</t>
  </si>
  <si>
    <t>产出指标</t>
  </si>
  <si>
    <t>数量指标</t>
  </si>
  <si>
    <t>新增高标准农田建设面积</t>
  </si>
  <si>
    <t>&gt;=</t>
  </si>
  <si>
    <t>19500</t>
  </si>
  <si>
    <t>亩</t>
  </si>
  <si>
    <t>定量指标</t>
  </si>
  <si>
    <t>新增高标准农田建设面积是否完成</t>
  </si>
  <si>
    <t>质量指标</t>
  </si>
  <si>
    <t>验收合格率</t>
  </si>
  <si>
    <t>95</t>
  </si>
  <si>
    <t>%</t>
  </si>
  <si>
    <t>验收合格率是否达到</t>
  </si>
  <si>
    <t>效益指标</t>
  </si>
  <si>
    <t>社会效益</t>
  </si>
  <si>
    <t>粮食综合生产能力</t>
  </si>
  <si>
    <t>明显提升</t>
  </si>
  <si>
    <t>定性指标</t>
  </si>
  <si>
    <t>是否完成</t>
  </si>
  <si>
    <t>田间道路通达度</t>
  </si>
  <si>
    <t>90</t>
  </si>
  <si>
    <t>满意度指标</t>
  </si>
  <si>
    <t>服务对象满意度</t>
  </si>
  <si>
    <t>是否达到</t>
  </si>
  <si>
    <t>（一）生产收购计划。2021年，全区安排种植红花大金元一个品种。指导性种植面积16000亩，计划收购量4万担，其中出口备货计划2330担，上等烟比例68%左右。计划在各连片区安排10%的面积作为示范样板，共计1600亩，以样板带动连片及大面积的标准化生产。
（二）生物质新能源烘烤技术推广应用。全区计划新建生物质新能源烤房130座，计划收集利用回收秸秆1000吨；计划生产供应生物质颗粒燃料1637.5吨。</t>
  </si>
  <si>
    <t>烤烟种植面积</t>
  </si>
  <si>
    <t>16000</t>
  </si>
  <si>
    <t>收购量</t>
  </si>
  <si>
    <t>40000</t>
  </si>
  <si>
    <t>担</t>
  </si>
  <si>
    <t>出口备货计划</t>
  </si>
  <si>
    <t>2330</t>
  </si>
  <si>
    <t>上等烟比例</t>
  </si>
  <si>
    <t>80</t>
  </si>
  <si>
    <t>示范样板面积</t>
  </si>
  <si>
    <t>=</t>
  </si>
  <si>
    <t>新建生物质新能源烤房</t>
  </si>
  <si>
    <t>130</t>
  </si>
  <si>
    <t>座</t>
  </si>
  <si>
    <t>生态效益</t>
  </si>
  <si>
    <t>生物质燃料供应</t>
  </si>
  <si>
    <t>1637.5</t>
  </si>
  <si>
    <t>吨</t>
  </si>
  <si>
    <t>回收秸秆</t>
  </si>
  <si>
    <t>1000</t>
  </si>
  <si>
    <t xml:space="preserve">完成2025年晋宁区滇池环湖路临湖一侧农业产业结构调整任务						
</t>
  </si>
  <si>
    <t>完成2025年晋宁区滇池环湖路临湖一侧农业产业结构调整土地流转补助</t>
  </si>
  <si>
    <t>7248.9216</t>
  </si>
  <si>
    <t xml:space="preserve">《昆明市人民政府办公室关于调整补充滇池环湖路临湖一侧农业产业结构调整实施意见部分内容的通知》昆政办【2024】38号文件
</t>
  </si>
  <si>
    <t>时效指标</t>
  </si>
  <si>
    <t>2025</t>
  </si>
  <si>
    <t>年</t>
  </si>
  <si>
    <t>有效提升临湖一侧生态环境</t>
  </si>
  <si>
    <t>有效提升</t>
  </si>
  <si>
    <t>群众满意度</t>
  </si>
  <si>
    <t>&gt;</t>
  </si>
  <si>
    <t>申报国家农村产业融合发展示范园创建规划、设计服务费</t>
  </si>
  <si>
    <t>设计规划项目数量1个</t>
  </si>
  <si>
    <t>个</t>
  </si>
  <si>
    <t>国家农村产业融合发展示范园创建</t>
  </si>
  <si>
    <t>有效促进晋宁区产业发展</t>
  </si>
  <si>
    <t>国家农村产业融合发展示范园创建空</t>
  </si>
  <si>
    <t>服务对象满意度大于85%</t>
  </si>
  <si>
    <t>85</t>
  </si>
  <si>
    <t>建设2021年高标准农田</t>
  </si>
  <si>
    <t>建设面积</t>
  </si>
  <si>
    <t>道路通达度</t>
  </si>
  <si>
    <t>20000</t>
  </si>
  <si>
    <t>元</t>
  </si>
  <si>
    <t>99</t>
  </si>
  <si>
    <t>185554.77</t>
  </si>
  <si>
    <t>经济效益</t>
  </si>
  <si>
    <t>坚持“聚焦产业、合理布局、市县级主责、积极稳妥”的原则，围绕高原特色农业“1+10+3”重点产业，按照省级险种与市县险种协同发展的模式，优化完善特色农产品保险财政综合奖补机制。</t>
  </si>
  <si>
    <t>完成花卉累计投保面积</t>
  </si>
  <si>
    <t>4.5</t>
  </si>
  <si>
    <t>万亩</t>
  </si>
  <si>
    <t>完成花卉投保额</t>
  </si>
  <si>
    <t>150</t>
  </si>
  <si>
    <t>万元</t>
  </si>
  <si>
    <t>花农满意度</t>
  </si>
  <si>
    <t>2人遗属生活困难补助专项资金</t>
  </si>
  <si>
    <t>人</t>
  </si>
  <si>
    <t>20342.4</t>
  </si>
  <si>
    <t>服务群众满意</t>
  </si>
  <si>
    <t>生物产业发展、生物创新统计、新兴生物产业重点项目与统计</t>
  </si>
  <si>
    <t>显著提升</t>
  </si>
  <si>
    <t>生物产业发展完整性</t>
  </si>
  <si>
    <t>服务满意度</t>
  </si>
  <si>
    <t>项目按照批准的实施方案完成年度建设任务和治理任务，同步建立可持续的工程建后管护运营长效机制，打造长江经济带农业面源污染治理示范区。</t>
  </si>
  <si>
    <t>建设项目数</t>
  </si>
  <si>
    <t>昆财农【2022】146号</t>
  </si>
  <si>
    <t>项目建设质量合格率</t>
  </si>
  <si>
    <t>100</t>
  </si>
  <si>
    <t>按照实施方案进度计划率</t>
  </si>
  <si>
    <t>按计划实施</t>
  </si>
  <si>
    <t>完工项目畜禽粪污综合利用率</t>
  </si>
  <si>
    <t>完工项目测土配方施肥技术覆盖率</t>
  </si>
  <si>
    <t>昆财农【2022】146号完成</t>
  </si>
  <si>
    <t>可持续影响</t>
  </si>
  <si>
    <t>完工项目水产生态健康养殖水平</t>
  </si>
  <si>
    <t>进一步提高</t>
  </si>
  <si>
    <t>受益群众和机构满意度</t>
  </si>
  <si>
    <t>空完成农产品加工、休闲农业及统计监测工作。</t>
  </si>
  <si>
    <t>完成农产品加工、休闲农业及统计监测工作。</t>
  </si>
  <si>
    <t>户</t>
  </si>
  <si>
    <t>昆明市财政局 昆明市农业农村局关于下达2021年省级农业发展专项资金（第二批）的通知</t>
  </si>
  <si>
    <t>完成农产品加工、休闲农业及统计监测工作。空</t>
  </si>
  <si>
    <t>98</t>
  </si>
  <si>
    <t>长江经济带农业面源污染治理</t>
  </si>
  <si>
    <t>建设项目个数</t>
  </si>
  <si>
    <t>建设项目3个</t>
  </si>
  <si>
    <t>项目建设合格率</t>
  </si>
  <si>
    <t>项目建设合格率100%</t>
  </si>
  <si>
    <t>畜禽粪污综合利用率</t>
  </si>
  <si>
    <t>项目畜禽粪污综合利用达80%以上</t>
  </si>
  <si>
    <t>受益群众 和机构满意度达90%以上</t>
  </si>
  <si>
    <t>农业生产发展专项资金农业生产发展产业数量有效提升</t>
  </si>
  <si>
    <t>农业生产发展产业数量有效提升</t>
  </si>
  <si>
    <t>农业生产发专项资金</t>
  </si>
  <si>
    <t>保障22人驻村工作队员开展工作， 保障晋宁区脱贫攻坚工作如期完成。</t>
  </si>
  <si>
    <t>驻村工作队员人数</t>
  </si>
  <si>
    <t>22</t>
  </si>
  <si>
    <t>补助人数22人</t>
  </si>
  <si>
    <t>执行时间</t>
  </si>
  <si>
    <t>补助时限</t>
  </si>
  <si>
    <t>巩固脱贫攻坚成果， 1271建档立卡贫困人均收入增加。</t>
  </si>
  <si>
    <t>巩固脱贫攻坚成果</t>
  </si>
  <si>
    <t>驻村工作人员满意度</t>
  </si>
  <si>
    <t>驻村队员满意度</t>
  </si>
  <si>
    <t>政府性基金预算支出预算表</t>
  </si>
  <si>
    <t>单位名称：昆明市发展和改革委员会</t>
  </si>
  <si>
    <t>政府性基金预算支出</t>
  </si>
  <si>
    <t>预算项目</t>
  </si>
  <si>
    <t>采购项目</t>
  </si>
  <si>
    <t>采购品目</t>
  </si>
  <si>
    <t>计量
单位</t>
  </si>
  <si>
    <t>数量</t>
  </si>
  <si>
    <t>面向中小企业预留资金</t>
  </si>
  <si>
    <t>政府性基金</t>
  </si>
  <si>
    <t>国有资本经营收益</t>
  </si>
  <si>
    <t>财政专户管理的收入</t>
  </si>
  <si>
    <t>单位自筹</t>
  </si>
  <si>
    <t>采购复印纸</t>
  </si>
  <si>
    <t>复印纸</t>
  </si>
  <si>
    <t>批</t>
  </si>
  <si>
    <t>备注：当面向中小企业预留资金大于合计时，面向中小企业预留资金为三年预计数。</t>
  </si>
  <si>
    <t>政府购买服务项目</t>
  </si>
  <si>
    <t>政府购买服务指导性目录代码</t>
  </si>
  <si>
    <t>基本支出/项目支出</t>
  </si>
  <si>
    <t>所属服务类别</t>
  </si>
  <si>
    <t>所属服务领域</t>
  </si>
  <si>
    <t>购买内容简述</t>
  </si>
  <si>
    <t>预算09-1表</t>
  </si>
  <si>
    <t>单位名称（项目）</t>
  </si>
  <si>
    <t>地区</t>
  </si>
  <si>
    <t>磨憨经济合作区</t>
  </si>
  <si>
    <t>预算09-2表</t>
  </si>
  <si>
    <t>资产类别</t>
  </si>
  <si>
    <t>资产分类代码.名称</t>
  </si>
  <si>
    <t>资产名称</t>
  </si>
  <si>
    <t>计量单位</t>
  </si>
  <si>
    <t>财政部门批复数（元）</t>
  </si>
  <si>
    <t>单价</t>
  </si>
  <si>
    <t>金额</t>
  </si>
  <si>
    <t>A02 设备</t>
  </si>
  <si>
    <t>A02030501 轿车</t>
  </si>
  <si>
    <t>新能源汽车</t>
  </si>
  <si>
    <t>辆</t>
  </si>
  <si>
    <t>上级补助</t>
  </si>
  <si>
    <t>项目级次</t>
  </si>
  <si>
    <t>114 对个人和家庭的补助</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</si>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</sst>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10"/>
      <color rgb="FF000000"/>
      <name val="SimSun"/>
      <charset val="134"/>
    </font>
    <font>
      <b/>
      <sz val="9"/>
      <color rgb="FF000000"/>
      <name val="宋体"/>
      <charset val="134"/>
    </font>
    <font>
      <sz val="9.75"/>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4">
      <alignment horizontal="right" vertical="center"/>
    </xf>
    <xf numFmtId="177" fontId="34" fillId="0" borderId="4">
      <alignment horizontal="right" vertical="center"/>
    </xf>
    <xf numFmtId="10" fontId="34" fillId="0" borderId="4">
      <alignment horizontal="right" vertical="center"/>
    </xf>
    <xf numFmtId="178" fontId="34" fillId="0" borderId="4">
      <alignment horizontal="right" vertical="center"/>
    </xf>
    <xf numFmtId="49" fontId="34" fillId="0" borderId="4">
      <alignment horizontal="left" vertical="center" wrapText="1"/>
    </xf>
    <xf numFmtId="178" fontId="34" fillId="0" borderId="4">
      <alignment horizontal="right" vertical="center"/>
    </xf>
    <xf numFmtId="179" fontId="34" fillId="0" borderId="4">
      <alignment horizontal="right" vertical="center"/>
    </xf>
    <xf numFmtId="180" fontId="34" fillId="0" borderId="4">
      <alignment horizontal="right" vertical="center"/>
    </xf>
  </cellStyleXfs>
  <cellXfs count="205">
    <xf numFmtId="0" fontId="0" fillId="0" borderId="0" xfId="0"/>
    <xf numFmtId="49" fontId="1" fillId="0" borderId="0" xfId="0" applyNumberFormat="1" applyFont="1"/>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1" fillId="0" borderId="4" xfId="0" applyFont="1" applyBorder="1" applyAlignment="1">
      <alignment horizontal="center" vertical="center"/>
    </xf>
    <xf numFmtId="178" fontId="5" fillId="0" borderId="4" xfId="54" applyFont="1" applyAlignment="1">
      <alignment horizontal="left" vertical="center"/>
    </xf>
    <xf numFmtId="178" fontId="5" fillId="0" borderId="4" xfId="54" applyFont="1">
      <alignment horizontal="right" vertical="center"/>
    </xf>
    <xf numFmtId="0" fontId="3"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protection locked="0"/>
    </xf>
    <xf numFmtId="49" fontId="5" fillId="0" borderId="4" xfId="53" applyFont="1">
      <alignment horizontal="left" vertical="center" wrapText="1"/>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1" fillId="0" borderId="0" xfId="0" applyFont="1" applyAlignment="1" applyProtection="1">
      <alignment horizontal="right" vertical="center"/>
      <protection locked="0"/>
    </xf>
    <xf numFmtId="0" fontId="4" fillId="0" borderId="0" xfId="0" applyFont="1"/>
    <xf numFmtId="0" fontId="1" fillId="0" borderId="0" xfId="0" applyFont="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178" fontId="5" fillId="0" borderId="4" xfId="0" applyNumberFormat="1" applyFont="1" applyBorder="1" applyAlignment="1">
      <alignment horizontal="right" vertical="center"/>
    </xf>
    <xf numFmtId="0" fontId="4" fillId="0" borderId="4" xfId="0"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2" borderId="4" xfId="0" applyFont="1" applyFill="1" applyBorder="1" applyAlignment="1" applyProtection="1">
      <alignment horizontal="center" vertical="center" wrapText="1"/>
      <protection locked="0"/>
    </xf>
    <xf numFmtId="0" fontId="0" fillId="0" borderId="4" xfId="0" applyBorder="1"/>
    <xf numFmtId="0" fontId="3" fillId="0" borderId="4"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3" fillId="2" borderId="4" xfId="0" applyFont="1" applyFill="1" applyBorder="1" applyAlignment="1">
      <alignment horizontal="left" vertical="center"/>
    </xf>
    <xf numFmtId="0" fontId="4" fillId="2" borderId="4" xfId="0" applyFont="1" applyFill="1" applyBorder="1" applyAlignment="1">
      <alignment horizontal="center" vertical="center"/>
    </xf>
    <xf numFmtId="0" fontId="4" fillId="0" borderId="4" xfId="0" applyFont="1" applyBorder="1" applyAlignment="1">
      <alignment horizontal="center" vertical="center"/>
    </xf>
    <xf numFmtId="0" fontId="1" fillId="0" borderId="4" xfId="0" applyFont="1" applyBorder="1" applyAlignment="1" applyProtection="1">
      <alignment horizontal="center" vertical="center"/>
      <protection locked="0"/>
    </xf>
    <xf numFmtId="0" fontId="3" fillId="2" borderId="0" xfId="0" applyFont="1" applyFill="1" applyAlignment="1" applyProtection="1">
      <alignment horizontal="right" vertical="top"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3"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2" borderId="4"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right" vertical="center"/>
      <protection locked="0"/>
    </xf>
    <xf numFmtId="0" fontId="1" fillId="2" borderId="4" xfId="0" applyFont="1" applyFill="1" applyBorder="1" applyAlignment="1" applyProtection="1">
      <alignment horizontal="right" vertical="center" wrapText="1"/>
      <protection locked="0"/>
    </xf>
    <xf numFmtId="0" fontId="3" fillId="2" borderId="4" xfId="0" applyFont="1" applyFill="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3" fillId="0" borderId="4" xfId="0" applyFont="1" applyBorder="1" applyAlignment="1">
      <alignment horizontal="center" vertical="center" wrapText="1"/>
    </xf>
    <xf numFmtId="0" fontId="3" fillId="2" borderId="4" xfId="0" applyFont="1" applyFill="1" applyBorder="1" applyAlignment="1">
      <alignment horizontal="left" vertical="center" wrapText="1"/>
    </xf>
    <xf numFmtId="0" fontId="3" fillId="0" borderId="4" xfId="0" applyFont="1" applyBorder="1" applyAlignment="1" applyProtection="1">
      <alignment horizontal="left" vertical="center" wrapText="1"/>
      <protection locked="0"/>
    </xf>
    <xf numFmtId="0" fontId="3" fillId="0" borderId="4" xfId="0" applyFont="1" applyBorder="1" applyAlignment="1">
      <alignment horizontal="center" vertical="center"/>
    </xf>
    <xf numFmtId="0" fontId="3" fillId="0" borderId="4" xfId="0" applyFont="1" applyBorder="1" applyAlignment="1" applyProtection="1">
      <alignment horizontal="left"/>
      <protection locked="0"/>
    </xf>
    <xf numFmtId="0" fontId="3" fillId="0" borderId="4" xfId="0" applyFont="1" applyBorder="1" applyAlignment="1">
      <alignment horizontal="left"/>
    </xf>
    <xf numFmtId="0" fontId="3" fillId="2" borderId="4" xfId="0" applyFont="1" applyFill="1" applyBorder="1" applyAlignment="1" applyProtection="1">
      <alignment horizontal="center" vertical="center" wrapText="1"/>
      <protection locked="0"/>
    </xf>
    <xf numFmtId="3" fontId="3" fillId="2" borderId="4" xfId="0" applyNumberFormat="1" applyFont="1" applyFill="1" applyBorder="1" applyAlignment="1" applyProtection="1">
      <alignment horizontal="right" vertical="center"/>
      <protection locked="0"/>
    </xf>
    <xf numFmtId="4" fontId="3" fillId="0" borderId="4" xfId="0" applyNumberFormat="1" applyFont="1" applyBorder="1" applyAlignment="1" applyProtection="1">
      <alignment horizontal="right" vertical="center"/>
      <protection locked="0"/>
    </xf>
    <xf numFmtId="0" fontId="3" fillId="2" borderId="4" xfId="0" applyFont="1" applyFill="1" applyBorder="1" applyAlignment="1">
      <alignment horizontal="right" vertical="center"/>
    </xf>
    <xf numFmtId="0" fontId="3" fillId="2" borderId="0" xfId="0" applyFont="1" applyFill="1" applyAlignment="1" applyProtection="1">
      <alignment horizontal="right" vertical="center" wrapText="1"/>
      <protection locked="0"/>
    </xf>
    <xf numFmtId="0" fontId="0" fillId="0" borderId="0" xfId="0" applyFont="1" applyBorder="1"/>
    <xf numFmtId="0" fontId="8" fillId="0" borderId="0"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3" fillId="0" borderId="4" xfId="0" applyFont="1" applyBorder="1" applyAlignment="1">
      <alignment vertical="center" wrapText="1"/>
    </xf>
    <xf numFmtId="0" fontId="2" fillId="0" borderId="0"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wrapText="1"/>
    </xf>
    <xf numFmtId="0" fontId="1" fillId="0" borderId="5" xfId="0" applyFont="1" applyBorder="1" applyAlignment="1">
      <alignment horizontal="center" vertical="center"/>
    </xf>
    <xf numFmtId="0" fontId="3" fillId="0" borderId="0" xfId="0" applyFont="1" applyBorder="1" applyAlignment="1" applyProtection="1">
      <alignment horizontal="right"/>
      <protection locked="0"/>
    </xf>
    <xf numFmtId="0" fontId="1" fillId="0" borderId="0" xfId="0" applyFont="1" applyAlignment="1">
      <alignment wrapText="1"/>
    </xf>
    <xf numFmtId="0" fontId="1" fillId="0" borderId="0" xfId="0" applyFont="1" applyProtection="1">
      <protection locked="0"/>
    </xf>
    <xf numFmtId="0" fontId="8" fillId="0" borderId="0" xfId="0" applyFont="1" applyAlignment="1">
      <alignment horizontal="center" vertical="center" wrapText="1"/>
    </xf>
    <xf numFmtId="0" fontId="2" fillId="0" borderId="0" xfId="0" applyFont="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3" fillId="0" borderId="3" xfId="0" applyFont="1" applyBorder="1" applyAlignment="1">
      <alignment horizontal="left" vertical="center" wrapText="1"/>
    </xf>
    <xf numFmtId="0" fontId="3" fillId="0" borderId="11" xfId="0" applyFont="1" applyBorder="1" applyAlignment="1" applyProtection="1">
      <alignment horizontal="left" vertical="center"/>
      <protection locked="0"/>
    </xf>
    <xf numFmtId="0" fontId="3" fillId="0" borderId="12" xfId="0" applyFont="1" applyBorder="1" applyAlignment="1">
      <alignment horizontal="center" vertical="center"/>
    </xf>
    <xf numFmtId="0" fontId="3" fillId="0" borderId="13" xfId="0" applyFont="1" applyBorder="1" applyAlignment="1" applyProtection="1">
      <alignment horizontal="left" vertical="center"/>
      <protection locked="0"/>
    </xf>
    <xf numFmtId="0" fontId="2" fillId="0" borderId="0" xfId="0" applyFont="1" applyAlignment="1">
      <alignment horizontal="center" vertical="center" wrapText="1"/>
    </xf>
    <xf numFmtId="0" fontId="4" fillId="0" borderId="0" xfId="0" applyFont="1" applyAlignment="1">
      <alignment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11" xfId="0" applyFont="1" applyBorder="1" applyAlignment="1">
      <alignment horizontal="left" vertical="center" wrapText="1"/>
    </xf>
    <xf numFmtId="0" fontId="3" fillId="0" borderId="13" xfId="0" applyFont="1" applyBorder="1" applyAlignment="1">
      <alignment horizontal="left" vertical="center"/>
    </xf>
    <xf numFmtId="0" fontId="4" fillId="0" borderId="6" xfId="0" applyFont="1" applyBorder="1" applyAlignment="1">
      <alignment horizontal="center" vertical="center" wrapText="1"/>
    </xf>
    <xf numFmtId="0" fontId="3" fillId="2" borderId="11" xfId="0" applyFont="1" applyFill="1" applyBorder="1" applyAlignment="1">
      <alignment horizontal="left" vertical="center"/>
    </xf>
    <xf numFmtId="0" fontId="3" fillId="0" borderId="0" xfId="0" applyFont="1" applyAlignment="1" applyProtection="1">
      <alignment vertical="top" wrapText="1"/>
      <protection locked="0"/>
    </xf>
    <xf numFmtId="0" fontId="2" fillId="0" borderId="0" xfId="0" applyFont="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0" xfId="0" applyFont="1" applyAlignment="1" applyProtection="1">
      <alignment horizontal="right" vertical="center" wrapText="1"/>
      <protection locked="0"/>
    </xf>
    <xf numFmtId="0" fontId="3" fillId="0" borderId="0" xfId="0" applyFont="1" applyAlignment="1" applyProtection="1">
      <alignment horizontal="right"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3" fillId="0" borderId="0" xfId="0" applyFont="1" applyAlignment="1">
      <alignment horizontal="left" vertical="center"/>
    </xf>
    <xf numFmtId="180" fontId="5" fillId="0" borderId="4" xfId="56" applyFont="1" applyAlignment="1">
      <alignment horizontal="center" vertical="center"/>
    </xf>
    <xf numFmtId="180" fontId="5" fillId="0" borderId="4" xfId="0" applyNumberFormat="1" applyFont="1" applyBorder="1" applyAlignment="1">
      <alignment horizontal="center" vertical="center"/>
    </xf>
    <xf numFmtId="0" fontId="3" fillId="0" borderId="0" xfId="0" applyFont="1" applyBorder="1" applyAlignment="1">
      <alignment horizontal="left" vertical="center"/>
    </xf>
    <xf numFmtId="3" fontId="3" fillId="0" borderId="11" xfId="0" applyNumberFormat="1" applyFont="1" applyBorder="1" applyAlignment="1">
      <alignment horizontal="right" vertical="center"/>
    </xf>
    <xf numFmtId="0" fontId="3" fillId="2" borderId="11" xfId="0" applyFont="1" applyFill="1" applyBorder="1" applyAlignment="1">
      <alignment horizontal="right" vertical="center"/>
    </xf>
    <xf numFmtId="0" fontId="3"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3" fillId="0" borderId="0" xfId="0" applyFont="1" applyAlignment="1" applyProtection="1">
      <alignment horizontal="right"/>
      <protection locked="0"/>
    </xf>
    <xf numFmtId="0" fontId="3"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protection locked="0"/>
    </xf>
    <xf numFmtId="0" fontId="3" fillId="2" borderId="4" xfId="0" applyFont="1" applyFill="1" applyBorder="1" applyAlignment="1" applyProtection="1">
      <alignment horizontal="left" vertical="center" wrapText="1" indent="1"/>
      <protection locked="0"/>
    </xf>
    <xf numFmtId="0" fontId="3" fillId="2" borderId="4" xfId="0" applyFont="1" applyFill="1" applyBorder="1" applyAlignment="1" applyProtection="1">
      <alignment horizontal="left" vertical="center" wrapText="1" indent="2"/>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8" fillId="0" borderId="0" xfId="0" applyFont="1" applyAlignment="1">
      <alignment horizontal="center" vertical="center"/>
    </xf>
    <xf numFmtId="0" fontId="1" fillId="0" borderId="4" xfId="0" applyFont="1" applyBorder="1" applyAlignment="1">
      <alignment horizontal="center" vertical="center" wrapText="1"/>
    </xf>
    <xf numFmtId="49" fontId="5" fillId="0" borderId="4" xfId="53" applyFont="1" applyAlignment="1">
      <alignment horizontal="left" vertical="center" wrapText="1" indent="1"/>
    </xf>
    <xf numFmtId="0" fontId="1" fillId="0" borderId="0" xfId="0" applyFont="1" applyAlignment="1">
      <alignment vertical="top"/>
    </xf>
    <xf numFmtId="0" fontId="1" fillId="0" borderId="5" xfId="0" applyFont="1" applyBorder="1" applyAlignment="1" applyProtection="1">
      <alignment horizontal="center" vertical="center" wrapText="1"/>
      <protection locked="0"/>
    </xf>
    <xf numFmtId="0" fontId="3" fillId="0" borderId="6" xfId="0" applyFont="1" applyBorder="1" applyAlignment="1">
      <alignment horizontal="left" vertical="center"/>
    </xf>
    <xf numFmtId="0" fontId="3" fillId="2" borderId="7" xfId="0" applyFont="1" applyFill="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vertical="top"/>
      <protection locked="0"/>
    </xf>
    <xf numFmtId="0" fontId="4" fillId="0" borderId="0" xfId="0" applyFont="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3" fillId="0" borderId="4" xfId="0" applyFont="1" applyBorder="1" applyAlignment="1">
      <alignment horizontal="left" vertical="center"/>
    </xf>
    <xf numFmtId="0" fontId="3" fillId="0" borderId="6" xfId="0" applyFont="1" applyBorder="1" applyAlignment="1" applyProtection="1">
      <alignment horizontal="left" vertical="center"/>
      <protection locked="0"/>
    </xf>
    <xf numFmtId="49" fontId="1" fillId="0" borderId="0" xfId="0" applyNumberFormat="1" applyFont="1" applyProtection="1">
      <protection locked="0"/>
    </xf>
    <xf numFmtId="0" fontId="3" fillId="0" borderId="7"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4" xfId="0" applyFont="1" applyFill="1" applyBorder="1" applyAlignment="1" applyProtection="1">
      <alignment vertical="top" wrapText="1"/>
      <protection locked="0"/>
    </xf>
    <xf numFmtId="4" fontId="3" fillId="2" borderId="4" xfId="0" applyNumberFormat="1" applyFont="1" applyFill="1" applyBorder="1" applyAlignment="1">
      <alignment horizontal="right" vertical="top"/>
    </xf>
    <xf numFmtId="4" fontId="3" fillId="0" borderId="4" xfId="0" applyNumberFormat="1" applyFont="1" applyBorder="1" applyAlignment="1">
      <alignment horizontal="right" vertical="center"/>
    </xf>
    <xf numFmtId="4" fontId="3" fillId="2" borderId="4" xfId="0" applyNumberFormat="1" applyFont="1" applyFill="1" applyBorder="1" applyAlignment="1" applyProtection="1">
      <alignment horizontal="right" vertical="center"/>
      <protection locked="0"/>
    </xf>
    <xf numFmtId="0" fontId="12" fillId="0" borderId="0" xfId="0" applyFont="1" applyAlignment="1">
      <alignment horizontal="right"/>
    </xf>
    <xf numFmtId="49" fontId="4" fillId="0" borderId="4" xfId="0" applyNumberFormat="1" applyFont="1" applyBorder="1" applyAlignment="1">
      <alignment horizontal="center" vertical="center" wrapText="1"/>
    </xf>
    <xf numFmtId="49" fontId="4" fillId="0" borderId="4" xfId="0" applyNumberFormat="1" applyFont="1" applyBorder="1" applyAlignment="1">
      <alignment horizontal="center" vertical="center"/>
    </xf>
    <xf numFmtId="4" fontId="3" fillId="0" borderId="4" xfId="0" applyNumberFormat="1" applyFont="1" applyBorder="1" applyAlignment="1" applyProtection="1">
      <alignment horizontal="right" vertical="center" wrapText="1"/>
      <protection locked="0"/>
    </xf>
    <xf numFmtId="4" fontId="3" fillId="0" borderId="4" xfId="0" applyNumberFormat="1" applyFont="1" applyBorder="1" applyAlignment="1">
      <alignment horizontal="right" vertical="center" wrapText="1"/>
    </xf>
    <xf numFmtId="0" fontId="3" fillId="0" borderId="4" xfId="0" applyFont="1" applyBorder="1" applyAlignment="1">
      <alignment horizontal="left" vertical="center" wrapText="1" indent="1"/>
    </xf>
    <xf numFmtId="0" fontId="3" fillId="0" borderId="4" xfId="0" applyFont="1" applyBorder="1" applyAlignment="1">
      <alignment horizontal="left" vertical="center" wrapText="1" indent="2"/>
    </xf>
    <xf numFmtId="0" fontId="1" fillId="0" borderId="0" xfId="0" applyFont="1" applyAlignment="1">
      <alignment horizontal="right" vertical="center"/>
    </xf>
    <xf numFmtId="0" fontId="3" fillId="0" borderId="0" xfId="0" applyFont="1" applyAlignment="1" applyProtection="1">
      <alignment horizontal="left" vertical="center" wrapText="1"/>
      <protection locked="0"/>
    </xf>
    <xf numFmtId="0" fontId="6" fillId="2" borderId="0" xfId="0" applyFont="1" applyFill="1" applyAlignment="1">
      <alignment horizontal="left" vertical="center"/>
    </xf>
    <xf numFmtId="0" fontId="6" fillId="0" borderId="4" xfId="0" applyFont="1" applyBorder="1" applyAlignment="1" applyProtection="1">
      <alignment vertical="top" wrapText="1"/>
      <protection locked="0"/>
    </xf>
    <xf numFmtId="0" fontId="3" fillId="0" borderId="4" xfId="0" applyFont="1" applyBorder="1" applyAlignment="1" applyProtection="1">
      <alignment vertical="center" wrapText="1"/>
      <protection locked="0"/>
    </xf>
    <xf numFmtId="0" fontId="13" fillId="0" borderId="4" xfId="0" applyFont="1" applyBorder="1" applyAlignment="1">
      <alignment horizontal="center" vertical="center"/>
    </xf>
    <xf numFmtId="0" fontId="13" fillId="0" borderId="4" xfId="0" applyFont="1" applyBorder="1" applyAlignment="1">
      <alignment horizontal="right" vertical="center"/>
    </xf>
    <xf numFmtId="0" fontId="3" fillId="0" borderId="4" xfId="0" applyFont="1" applyBorder="1" applyAlignment="1">
      <alignment horizontal="right" vertical="center"/>
    </xf>
    <xf numFmtId="0" fontId="13" fillId="0" borderId="4" xfId="0" applyFont="1" applyBorder="1" applyAlignment="1" applyProtection="1">
      <alignment horizontal="center" vertical="center" wrapText="1"/>
      <protection locked="0"/>
    </xf>
    <xf numFmtId="4" fontId="13" fillId="0" borderId="4" xfId="0" applyNumberFormat="1" applyFont="1" applyBorder="1" applyAlignment="1" applyProtection="1">
      <alignment horizontal="right" vertical="center"/>
      <protection locked="0"/>
    </xf>
    <xf numFmtId="0" fontId="3" fillId="2" borderId="4" xfId="0" applyFont="1" applyFill="1" applyBorder="1" applyAlignment="1">
      <alignment horizontal="left" vertical="center" wrapText="1" indent="1"/>
    </xf>
    <xf numFmtId="0" fontId="3" fillId="2" borderId="4" xfId="0" applyFont="1" applyFill="1" applyBorder="1" applyAlignment="1">
      <alignment horizontal="left" vertical="center" wrapText="1" indent="2"/>
    </xf>
    <xf numFmtId="0" fontId="3" fillId="2" borderId="0" xfId="0" applyFont="1" applyFill="1" applyBorder="1" applyAlignment="1" applyProtection="1">
      <alignment horizontal="right" vertical="center" wrapText="1"/>
      <protection locked="0"/>
    </xf>
    <xf numFmtId="0" fontId="0" fillId="0" borderId="0" xfId="0" applyBorder="1"/>
    <xf numFmtId="0" fontId="7"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left" vertical="center" wrapText="1"/>
      <protection locked="0"/>
    </xf>
    <xf numFmtId="0" fontId="0" fillId="0" borderId="0" xfId="0" applyBorder="1" applyAlignment="1">
      <alignment horizontal="left" vertical="center"/>
    </xf>
    <xf numFmtId="0" fontId="1" fillId="2" borderId="0" xfId="0" applyFont="1" applyFill="1" applyBorder="1" applyAlignment="1" applyProtection="1">
      <alignment horizontal="right" vertical="center" wrapText="1"/>
      <protection locked="0"/>
    </xf>
    <xf numFmtId="0" fontId="0" fillId="0" borderId="0" xfId="0" applyBorder="1" applyAlignment="1">
      <alignment horizontal="right" vertical="center"/>
    </xf>
    <xf numFmtId="0" fontId="3" fillId="2" borderId="4" xfId="0" applyFont="1" applyFill="1" applyBorder="1" applyAlignment="1">
      <alignment horizontal="center" vertical="center"/>
    </xf>
    <xf numFmtId="49" fontId="5" fillId="0" borderId="4" xfId="53" applyFont="1" applyAlignment="1">
      <alignment horizontal="center" vertical="center" wrapText="1"/>
    </xf>
    <xf numFmtId="0" fontId="3" fillId="2" borderId="4" xfId="0" applyFont="1" applyFill="1" applyBorder="1" applyAlignment="1" applyProtection="1">
      <alignment horizontal="right" vertical="center"/>
      <protection locked="0"/>
    </xf>
    <xf numFmtId="0" fontId="14" fillId="0" borderId="0" xfId="0" applyFont="1" applyBorder="1" applyAlignment="1">
      <alignment horizontal="right" vertical="center"/>
    </xf>
    <xf numFmtId="0" fontId="14" fillId="0" borderId="4" xfId="0" applyFont="1" applyBorder="1" applyAlignment="1" applyProtection="1">
      <alignment horizontal="center" vertical="center" wrapText="1"/>
      <protection locked="0"/>
    </xf>
    <xf numFmtId="0" fontId="14" fillId="0" borderId="4" xfId="0" applyFont="1" applyBorder="1" applyAlignment="1" applyProtection="1">
      <alignment vertical="top" wrapText="1"/>
      <protection locked="0"/>
    </xf>
    <xf numFmtId="0" fontId="3" fillId="0" borderId="4"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21" workbookViewId="0">
      <selection activeCell="A1" sqref="A1"/>
    </sheetView>
  </sheetViews>
  <sheetFormatPr defaultColWidth="8.575" defaultRowHeight="12.75" customHeight="1" outlineLevelCol="3"/>
  <cols>
    <col min="1" max="4" width="41" customWidth="1"/>
  </cols>
  <sheetData>
    <row r="1" ht="15" customHeight="1" spans="1:4">
      <c r="A1" s="47"/>
      <c r="B1" s="47"/>
      <c r="C1" s="47"/>
      <c r="D1" s="64"/>
    </row>
    <row r="2" ht="41.25" customHeight="1" spans="1:1">
      <c r="A2" s="42" t="str">
        <f>"2026"&amp;"年部门财务收支预算总表"</f>
        <v>2026年部门财务收支预算总表</v>
      </c>
    </row>
    <row r="3" ht="17.25" customHeight="1" spans="1:4">
      <c r="A3" s="45" t="str">
        <f>"单位名称："&amp;"昆明市晋宁区农业农村局"</f>
        <v>单位名称：昆明市晋宁区农业农村局</v>
      </c>
      <c r="B3" s="181"/>
      <c r="D3" s="155" t="s">
        <v>0</v>
      </c>
    </row>
    <row r="4" ht="23.25" customHeight="1" spans="1:4">
      <c r="A4" s="202" t="s">
        <v>1</v>
      </c>
      <c r="B4" s="203"/>
      <c r="C4" s="202" t="s">
        <v>2</v>
      </c>
      <c r="D4" s="203"/>
    </row>
    <row r="5" ht="24" customHeight="1" spans="1:4">
      <c r="A5" s="202" t="s">
        <v>3</v>
      </c>
      <c r="B5" s="202" t="s">
        <v>4</v>
      </c>
      <c r="C5" s="202" t="s">
        <v>5</v>
      </c>
      <c r="D5" s="202" t="s">
        <v>4</v>
      </c>
    </row>
    <row r="6" ht="17.25" customHeight="1" spans="1:4">
      <c r="A6" s="183" t="s">
        <v>6</v>
      </c>
      <c r="B6" s="13">
        <v>23830045.97</v>
      </c>
      <c r="C6" s="183" t="s">
        <v>7</v>
      </c>
      <c r="D6" s="13"/>
    </row>
    <row r="7" ht="17.25" customHeight="1" spans="1:4">
      <c r="A7" s="183" t="s">
        <v>8</v>
      </c>
      <c r="B7" s="13">
        <v>2690000</v>
      </c>
      <c r="C7" s="183" t="s">
        <v>9</v>
      </c>
      <c r="D7" s="13"/>
    </row>
    <row r="8" ht="17.25" customHeight="1" spans="1:4">
      <c r="A8" s="183" t="s">
        <v>10</v>
      </c>
      <c r="B8" s="13"/>
      <c r="C8" s="204" t="s">
        <v>11</v>
      </c>
      <c r="D8" s="13"/>
    </row>
    <row r="9" ht="17.25" customHeight="1" spans="1:4">
      <c r="A9" s="183" t="s">
        <v>12</v>
      </c>
      <c r="B9" s="13"/>
      <c r="C9" s="204" t="s">
        <v>13</v>
      </c>
      <c r="D9" s="13"/>
    </row>
    <row r="10" ht="17.25" customHeight="1" spans="1:4">
      <c r="A10" s="183" t="s">
        <v>14</v>
      </c>
      <c r="B10" s="13">
        <v>526314.27</v>
      </c>
      <c r="C10" s="204" t="s">
        <v>15</v>
      </c>
      <c r="D10" s="13"/>
    </row>
    <row r="11" ht="17.25" customHeight="1" spans="1:4">
      <c r="A11" s="183" t="s">
        <v>16</v>
      </c>
      <c r="B11" s="13"/>
      <c r="C11" s="204" t="s">
        <v>17</v>
      </c>
      <c r="D11" s="13"/>
    </row>
    <row r="12" ht="17.25" customHeight="1" spans="1:4">
      <c r="A12" s="183" t="s">
        <v>18</v>
      </c>
      <c r="B12" s="13"/>
      <c r="C12" s="56" t="s">
        <v>19</v>
      </c>
      <c r="D12" s="13"/>
    </row>
    <row r="13" ht="17.25" customHeight="1" spans="1:4">
      <c r="A13" s="183" t="s">
        <v>20</v>
      </c>
      <c r="B13" s="13"/>
      <c r="C13" s="56" t="s">
        <v>21</v>
      </c>
      <c r="D13" s="13">
        <v>860190.08</v>
      </c>
    </row>
    <row r="14" ht="17.25" customHeight="1" spans="1:4">
      <c r="A14" s="183" t="s">
        <v>22</v>
      </c>
      <c r="B14" s="13"/>
      <c r="C14" s="56" t="s">
        <v>23</v>
      </c>
      <c r="D14" s="13">
        <v>424219.97</v>
      </c>
    </row>
    <row r="15" ht="17.25" customHeight="1" spans="1:4">
      <c r="A15" s="183" t="s">
        <v>24</v>
      </c>
      <c r="B15" s="28">
        <v>526314.27</v>
      </c>
      <c r="C15" s="56" t="s">
        <v>25</v>
      </c>
      <c r="D15" s="13"/>
    </row>
    <row r="16" ht="17.25" customHeight="1" spans="1:4">
      <c r="A16" s="159"/>
      <c r="B16" s="13"/>
      <c r="C16" s="56" t="s">
        <v>26</v>
      </c>
      <c r="D16" s="13">
        <v>2690000</v>
      </c>
    </row>
    <row r="17" ht="17.25" customHeight="1" spans="1:4">
      <c r="A17" s="184"/>
      <c r="B17" s="13"/>
      <c r="C17" s="56" t="s">
        <v>27</v>
      </c>
      <c r="D17" s="13">
        <v>22607683.79</v>
      </c>
    </row>
    <row r="18" ht="17.25" customHeight="1" spans="1:4">
      <c r="A18" s="184"/>
      <c r="B18" s="13"/>
      <c r="C18" s="56" t="s">
        <v>28</v>
      </c>
      <c r="D18" s="13"/>
    </row>
    <row r="19" ht="17.25" customHeight="1" spans="1:4">
      <c r="A19" s="184"/>
      <c r="B19" s="13"/>
      <c r="C19" s="56" t="s">
        <v>29</v>
      </c>
      <c r="D19" s="13"/>
    </row>
    <row r="20" ht="17.25" customHeight="1" spans="1:4">
      <c r="A20" s="184"/>
      <c r="B20" s="13"/>
      <c r="C20" s="56" t="s">
        <v>30</v>
      </c>
      <c r="D20" s="13"/>
    </row>
    <row r="21" ht="17.25" customHeight="1" spans="1:4">
      <c r="A21" s="184"/>
      <c r="B21" s="13"/>
      <c r="C21" s="56" t="s">
        <v>31</v>
      </c>
      <c r="D21" s="13"/>
    </row>
    <row r="22" ht="17.25" customHeight="1" spans="1:4">
      <c r="A22" s="184"/>
      <c r="B22" s="13"/>
      <c r="C22" s="56" t="s">
        <v>32</v>
      </c>
      <c r="D22" s="13"/>
    </row>
    <row r="23" ht="17.25" customHeight="1" spans="1:4">
      <c r="A23" s="184"/>
      <c r="B23" s="13"/>
      <c r="C23" s="56" t="s">
        <v>33</v>
      </c>
      <c r="D23" s="13"/>
    </row>
    <row r="24" ht="17.25" customHeight="1" spans="1:4">
      <c r="A24" s="184"/>
      <c r="B24" s="13"/>
      <c r="C24" s="56" t="s">
        <v>34</v>
      </c>
      <c r="D24" s="13">
        <v>464266.4</v>
      </c>
    </row>
    <row r="25" ht="17.25" customHeight="1" spans="1:4">
      <c r="A25" s="184"/>
      <c r="B25" s="13"/>
      <c r="C25" s="56" t="s">
        <v>35</v>
      </c>
      <c r="D25" s="13"/>
    </row>
    <row r="26" ht="17.25" customHeight="1" spans="1:4">
      <c r="A26" s="184"/>
      <c r="B26" s="13"/>
      <c r="C26" s="159" t="s">
        <v>36</v>
      </c>
      <c r="D26" s="13"/>
    </row>
    <row r="27" ht="17.25" customHeight="1" spans="1:4">
      <c r="A27" s="184"/>
      <c r="B27" s="13"/>
      <c r="C27" s="56" t="s">
        <v>37</v>
      </c>
      <c r="D27" s="13"/>
    </row>
    <row r="28" ht="16.5" customHeight="1" spans="1:4">
      <c r="A28" s="184"/>
      <c r="B28" s="13"/>
      <c r="C28" s="56" t="s">
        <v>38</v>
      </c>
      <c r="D28" s="13"/>
    </row>
    <row r="29" ht="16.5" customHeight="1" spans="1:4">
      <c r="A29" s="184"/>
      <c r="B29" s="13"/>
      <c r="C29" s="159" t="s">
        <v>39</v>
      </c>
      <c r="D29" s="13"/>
    </row>
    <row r="30" ht="17.25" customHeight="1" spans="1:4">
      <c r="A30" s="184"/>
      <c r="B30" s="13"/>
      <c r="C30" s="159" t="s">
        <v>40</v>
      </c>
      <c r="D30" s="13"/>
    </row>
    <row r="31" ht="17.25" customHeight="1" spans="1:4">
      <c r="A31" s="184"/>
      <c r="B31" s="13"/>
      <c r="C31" s="56" t="s">
        <v>41</v>
      </c>
      <c r="D31" s="13"/>
    </row>
    <row r="32" ht="16.5" customHeight="1" spans="1:4">
      <c r="A32" s="184" t="s">
        <v>42</v>
      </c>
      <c r="B32" s="13">
        <v>27046360.24</v>
      </c>
      <c r="C32" s="184" t="s">
        <v>43</v>
      </c>
      <c r="D32" s="13">
        <v>27046360.24</v>
      </c>
    </row>
    <row r="33" ht="16.5" customHeight="1" spans="1:4">
      <c r="A33" s="159" t="s">
        <v>44</v>
      </c>
      <c r="B33" s="13"/>
      <c r="C33" s="159" t="s">
        <v>45</v>
      </c>
      <c r="D33" s="13"/>
    </row>
    <row r="34" ht="16.5" customHeight="1" spans="1:4">
      <c r="A34" s="56" t="s">
        <v>46</v>
      </c>
      <c r="B34" s="28"/>
      <c r="C34" s="56" t="s">
        <v>46</v>
      </c>
      <c r="D34" s="28"/>
    </row>
    <row r="35" ht="16.5" customHeight="1" spans="1:4">
      <c r="A35" s="56" t="s">
        <v>47</v>
      </c>
      <c r="B35" s="28"/>
      <c r="C35" s="56" t="s">
        <v>48</v>
      </c>
      <c r="D35" s="28"/>
    </row>
    <row r="36" ht="16.5" customHeight="1" spans="1:4">
      <c r="A36" s="187" t="s">
        <v>49</v>
      </c>
      <c r="B36" s="13">
        <v>27046360.24</v>
      </c>
      <c r="C36" s="187" t="s">
        <v>50</v>
      </c>
      <c r="D36" s="13">
        <v>27046360.24</v>
      </c>
    </row>
  </sheetData>
  <mergeCells count="4">
    <mergeCell ref="A2:D2"/>
    <mergeCell ref="A3:B3"/>
    <mergeCell ref="A4:B4"/>
    <mergeCell ref="C4:D4"/>
  </mergeCells>
  <printOptions horizontalCentered="1"/>
  <pageMargins left="0" right="0" top="1" bottom="1" header="0.5" footer="0.5"/>
  <pageSetup paperSize="9" scale="6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9">
        <v>1</v>
      </c>
      <c r="B1" s="130">
        <v>0</v>
      </c>
      <c r="C1" s="129">
        <v>1</v>
      </c>
      <c r="D1" s="131"/>
      <c r="E1" s="131"/>
      <c r="F1" s="128"/>
    </row>
    <row r="2" ht="42" customHeight="1" spans="1:6">
      <c r="A2" s="132" t="str">
        <f>"2026"&amp;"年部门政府性基金预算支出预算表"</f>
        <v>2026年部门政府性基金预算支出预算表</v>
      </c>
      <c r="B2" s="132" t="s">
        <v>451</v>
      </c>
      <c r="C2" s="133"/>
      <c r="D2" s="134"/>
      <c r="E2" s="134"/>
      <c r="F2" s="134"/>
    </row>
    <row r="3" ht="13.5" customHeight="1" spans="1:6">
      <c r="A3" s="3" t="str">
        <f>"单位名称："&amp;"昆明市晋宁区农业农村局"</f>
        <v>单位名称：昆明市晋宁区农业农村局</v>
      </c>
      <c r="B3" s="3" t="s">
        <v>452</v>
      </c>
      <c r="C3" s="129"/>
      <c r="D3" s="131"/>
      <c r="E3" s="131"/>
      <c r="F3" s="128" t="s">
        <v>0</v>
      </c>
    </row>
    <row r="4" ht="19.5" customHeight="1" spans="1:6">
      <c r="A4" s="135" t="s">
        <v>191</v>
      </c>
      <c r="B4" s="136" t="s">
        <v>68</v>
      </c>
      <c r="C4" s="135" t="s">
        <v>69</v>
      </c>
      <c r="D4" s="23" t="s">
        <v>453</v>
      </c>
      <c r="E4" s="24"/>
      <c r="F4" s="25"/>
    </row>
    <row r="5" ht="18.75" customHeight="1" spans="1:6">
      <c r="A5" s="137"/>
      <c r="B5" s="138"/>
      <c r="C5" s="137"/>
      <c r="D5" s="26" t="s">
        <v>53</v>
      </c>
      <c r="E5" s="23" t="s">
        <v>71</v>
      </c>
      <c r="F5" s="26" t="s">
        <v>72</v>
      </c>
    </row>
    <row r="6" ht="18.75" customHeight="1" spans="1:6">
      <c r="A6" s="71">
        <v>1</v>
      </c>
      <c r="B6" s="139" t="s">
        <v>79</v>
      </c>
      <c r="C6" s="71">
        <v>3</v>
      </c>
      <c r="D6" s="37">
        <v>4</v>
      </c>
      <c r="E6" s="37">
        <v>5</v>
      </c>
      <c r="F6" s="37">
        <v>6</v>
      </c>
    </row>
    <row r="7" ht="21" customHeight="1" spans="1:6">
      <c r="A7" s="14" t="s">
        <v>67</v>
      </c>
      <c r="B7" s="14"/>
      <c r="C7" s="14"/>
      <c r="D7" s="13">
        <v>2690000</v>
      </c>
      <c r="E7" s="13"/>
      <c r="F7" s="13">
        <v>2690000</v>
      </c>
    </row>
    <row r="8" ht="21" customHeight="1" spans="1:6">
      <c r="A8" s="14" t="s">
        <v>67</v>
      </c>
      <c r="B8" s="14" t="s">
        <v>117</v>
      </c>
      <c r="C8" s="14" t="s">
        <v>118</v>
      </c>
      <c r="D8" s="13">
        <v>2690000</v>
      </c>
      <c r="E8" s="13"/>
      <c r="F8" s="13">
        <v>2690000</v>
      </c>
    </row>
    <row r="9" ht="21" customHeight="1" spans="1:6">
      <c r="A9" s="14" t="s">
        <v>67</v>
      </c>
      <c r="B9" s="140" t="s">
        <v>119</v>
      </c>
      <c r="C9" s="140" t="s">
        <v>120</v>
      </c>
      <c r="D9" s="13">
        <v>2690000</v>
      </c>
      <c r="E9" s="13"/>
      <c r="F9" s="13">
        <v>2690000</v>
      </c>
    </row>
    <row r="10" ht="21" customHeight="1" spans="1:6">
      <c r="A10" s="14" t="s">
        <v>67</v>
      </c>
      <c r="B10" s="141" t="s">
        <v>121</v>
      </c>
      <c r="C10" s="141" t="s">
        <v>122</v>
      </c>
      <c r="D10" s="13">
        <v>2690000</v>
      </c>
      <c r="E10" s="13"/>
      <c r="F10" s="13">
        <v>2690000</v>
      </c>
    </row>
    <row r="11" ht="18.75" customHeight="1" spans="1:6">
      <c r="A11" s="142" t="s">
        <v>183</v>
      </c>
      <c r="B11" s="142" t="s">
        <v>183</v>
      </c>
      <c r="C11" s="143" t="s">
        <v>183</v>
      </c>
      <c r="D11" s="13">
        <v>2690000</v>
      </c>
      <c r="E11" s="13"/>
      <c r="F11" s="13">
        <v>2690000</v>
      </c>
    </row>
  </sheetData>
  <mergeCells count="7">
    <mergeCell ref="A2:F2"/>
    <mergeCell ref="A3:C3"/>
    <mergeCell ref="D4:F4"/>
    <mergeCell ref="A11:C11"/>
    <mergeCell ref="A4:A5"/>
    <mergeCell ref="B4:B5"/>
    <mergeCell ref="C4:C5"/>
  </mergeCells>
  <printOptions horizontalCentered="1"/>
  <pageMargins left="0" right="0" top="1" bottom="1" header="0.5" footer="0.5"/>
  <pageSetup paperSize="9" scale="6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opLeftCell="P1"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5"/>
      <c r="C1" s="85"/>
      <c r="R1" s="126"/>
      <c r="S1" s="126"/>
    </row>
    <row r="2" ht="41.25" customHeight="1" spans="1:19">
      <c r="A2" s="86" t="str">
        <f>"2026"&amp;"年部门政府采购预算表"</f>
        <v>2026年部门政府采购预算表</v>
      </c>
      <c r="B2" s="87"/>
      <c r="C2" s="87"/>
      <c r="D2" s="2"/>
      <c r="E2" s="2"/>
      <c r="F2" s="2"/>
      <c r="G2" s="2"/>
      <c r="H2" s="2"/>
      <c r="I2" s="2"/>
      <c r="J2" s="2"/>
      <c r="K2" s="2"/>
      <c r="L2" s="2"/>
      <c r="M2" s="87"/>
      <c r="N2" s="2"/>
      <c r="O2" s="2"/>
      <c r="P2" s="87"/>
      <c r="Q2" s="2"/>
      <c r="R2" s="87"/>
      <c r="S2" s="87"/>
    </row>
    <row r="3" ht="18.75" customHeight="1" spans="1:19">
      <c r="A3" s="118" t="str">
        <f>"单位名称："&amp;"昆明市晋宁区农业农村局"</f>
        <v>单位名称：昆明市晋宁区农业农村局</v>
      </c>
      <c r="B3" s="89"/>
      <c r="C3" s="89"/>
      <c r="D3" s="21"/>
      <c r="E3" s="21"/>
      <c r="F3" s="21"/>
      <c r="G3" s="21"/>
      <c r="H3" s="21"/>
      <c r="I3" s="21"/>
      <c r="J3" s="21"/>
      <c r="K3" s="21"/>
      <c r="L3" s="21"/>
      <c r="R3" s="127"/>
      <c r="S3" s="128" t="s">
        <v>0</v>
      </c>
    </row>
    <row r="4" ht="15.75" customHeight="1" spans="1:19">
      <c r="A4" s="6" t="s">
        <v>190</v>
      </c>
      <c r="B4" s="90" t="s">
        <v>191</v>
      </c>
      <c r="C4" s="90" t="s">
        <v>454</v>
      </c>
      <c r="D4" s="99" t="s">
        <v>455</v>
      </c>
      <c r="E4" s="99" t="s">
        <v>456</v>
      </c>
      <c r="F4" s="99" t="s">
        <v>457</v>
      </c>
      <c r="G4" s="99" t="s">
        <v>458</v>
      </c>
      <c r="H4" s="99" t="s">
        <v>459</v>
      </c>
      <c r="I4" s="104" t="s">
        <v>198</v>
      </c>
      <c r="J4" s="104"/>
      <c r="K4" s="104"/>
      <c r="L4" s="104"/>
      <c r="M4" s="108"/>
      <c r="N4" s="104"/>
      <c r="O4" s="104"/>
      <c r="P4" s="114"/>
      <c r="Q4" s="104"/>
      <c r="R4" s="108"/>
      <c r="S4" s="115"/>
    </row>
    <row r="5" ht="17.25" customHeight="1" spans="1:19">
      <c r="A5" s="8"/>
      <c r="B5" s="91"/>
      <c r="C5" s="91"/>
      <c r="D5" s="100"/>
      <c r="E5" s="100"/>
      <c r="F5" s="100"/>
      <c r="G5" s="100"/>
      <c r="H5" s="100"/>
      <c r="I5" s="100" t="s">
        <v>53</v>
      </c>
      <c r="J5" s="100" t="s">
        <v>56</v>
      </c>
      <c r="K5" s="100" t="s">
        <v>460</v>
      </c>
      <c r="L5" s="100" t="s">
        <v>461</v>
      </c>
      <c r="M5" s="109" t="s">
        <v>462</v>
      </c>
      <c r="N5" s="110" t="s">
        <v>463</v>
      </c>
      <c r="O5" s="110"/>
      <c r="P5" s="116"/>
      <c r="Q5" s="110"/>
      <c r="R5" s="117"/>
      <c r="S5" s="92"/>
    </row>
    <row r="6" ht="54" customHeight="1" spans="1:19">
      <c r="A6" s="10"/>
      <c r="B6" s="92"/>
      <c r="C6" s="92"/>
      <c r="D6" s="101"/>
      <c r="E6" s="101"/>
      <c r="F6" s="101"/>
      <c r="G6" s="101"/>
      <c r="H6" s="101"/>
      <c r="I6" s="101"/>
      <c r="J6" s="101" t="s">
        <v>55</v>
      </c>
      <c r="K6" s="101"/>
      <c r="L6" s="101"/>
      <c r="M6" s="111"/>
      <c r="N6" s="101" t="s">
        <v>55</v>
      </c>
      <c r="O6" s="101" t="s">
        <v>61</v>
      </c>
      <c r="P6" s="92" t="s">
        <v>62</v>
      </c>
      <c r="Q6" s="101" t="s">
        <v>63</v>
      </c>
      <c r="R6" s="111" t="s">
        <v>64</v>
      </c>
      <c r="S6" s="92" t="s">
        <v>65</v>
      </c>
    </row>
    <row r="7" ht="18" customHeight="1" spans="1:19">
      <c r="A7" s="119">
        <v>1</v>
      </c>
      <c r="B7" s="119" t="s">
        <v>79</v>
      </c>
      <c r="C7" s="120">
        <v>3</v>
      </c>
      <c r="D7" s="120">
        <v>4</v>
      </c>
      <c r="E7" s="119">
        <v>5</v>
      </c>
      <c r="F7" s="119">
        <v>6</v>
      </c>
      <c r="G7" s="119">
        <v>7</v>
      </c>
      <c r="H7" s="119">
        <v>8</v>
      </c>
      <c r="I7" s="119">
        <v>9</v>
      </c>
      <c r="J7" s="119">
        <v>10</v>
      </c>
      <c r="K7" s="119">
        <v>11</v>
      </c>
      <c r="L7" s="119">
        <v>12</v>
      </c>
      <c r="M7" s="119">
        <v>13</v>
      </c>
      <c r="N7" s="119">
        <v>14</v>
      </c>
      <c r="O7" s="119">
        <v>15</v>
      </c>
      <c r="P7" s="119">
        <v>16</v>
      </c>
      <c r="Q7" s="119">
        <v>17</v>
      </c>
      <c r="R7" s="119">
        <v>18</v>
      </c>
      <c r="S7" s="119">
        <v>19</v>
      </c>
    </row>
    <row r="8" ht="21" customHeight="1" spans="1:19">
      <c r="A8" s="93" t="s">
        <v>67</v>
      </c>
      <c r="B8" s="94" t="s">
        <v>67</v>
      </c>
      <c r="C8" s="94" t="s">
        <v>242</v>
      </c>
      <c r="D8" s="102" t="s">
        <v>464</v>
      </c>
      <c r="E8" s="102" t="s">
        <v>465</v>
      </c>
      <c r="F8" s="102" t="s">
        <v>466</v>
      </c>
      <c r="G8" s="122">
        <v>1</v>
      </c>
      <c r="H8" s="13">
        <v>3000</v>
      </c>
      <c r="I8" s="13">
        <v>3000</v>
      </c>
      <c r="J8" s="13">
        <v>3000</v>
      </c>
      <c r="K8" s="13"/>
      <c r="L8" s="13"/>
      <c r="M8" s="13"/>
      <c r="N8" s="13"/>
      <c r="O8" s="13"/>
      <c r="P8" s="28"/>
      <c r="Q8" s="28"/>
      <c r="R8" s="13"/>
      <c r="S8" s="13"/>
    </row>
    <row r="9" ht="21" customHeight="1" spans="1:19">
      <c r="A9" s="95" t="s">
        <v>183</v>
      </c>
      <c r="B9" s="96"/>
      <c r="C9" s="96"/>
      <c r="D9" s="103"/>
      <c r="E9" s="103"/>
      <c r="F9" s="103"/>
      <c r="G9" s="123"/>
      <c r="H9" s="13">
        <v>3000</v>
      </c>
      <c r="I9" s="13">
        <v>3000</v>
      </c>
      <c r="J9" s="13">
        <v>3000</v>
      </c>
      <c r="K9" s="13"/>
      <c r="L9" s="13"/>
      <c r="M9" s="13"/>
      <c r="N9" s="13"/>
      <c r="O9" s="13"/>
      <c r="P9" s="28"/>
      <c r="Q9" s="28"/>
      <c r="R9" s="13"/>
      <c r="S9" s="13"/>
    </row>
    <row r="10" ht="21" customHeight="1" spans="1:19">
      <c r="A10" s="121" t="s">
        <v>467</v>
      </c>
      <c r="B10" s="68"/>
      <c r="C10" s="68"/>
      <c r="D10" s="121"/>
      <c r="E10" s="121"/>
      <c r="F10" s="121"/>
      <c r="G10" s="124"/>
      <c r="H10" s="125"/>
      <c r="I10" s="125"/>
      <c r="J10" s="125"/>
      <c r="K10" s="125"/>
      <c r="L10" s="125"/>
      <c r="M10" s="125"/>
      <c r="N10" s="125"/>
      <c r="O10" s="125"/>
      <c r="P10" s="125"/>
      <c r="Q10" s="125"/>
      <c r="R10" s="125"/>
      <c r="S10" s="125"/>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 right="0" top="1" bottom="1" header="0.5" footer="0.5"/>
  <pageSetup paperSize="9" scale="6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4"/>
      <c r="B1" s="85"/>
      <c r="C1" s="85"/>
      <c r="D1" s="85"/>
      <c r="E1" s="85"/>
      <c r="F1" s="85"/>
      <c r="G1" s="85"/>
      <c r="H1" s="84"/>
      <c r="I1" s="84"/>
      <c r="J1" s="84"/>
      <c r="K1" s="84"/>
      <c r="L1" s="84"/>
      <c r="M1" s="84"/>
      <c r="N1" s="106"/>
      <c r="O1" s="84"/>
      <c r="P1" s="84"/>
      <c r="Q1" s="85"/>
      <c r="R1" s="84"/>
      <c r="S1" s="112"/>
      <c r="T1" s="112"/>
    </row>
    <row r="2" ht="41.25" customHeight="1" spans="1:20">
      <c r="A2" s="86" t="str">
        <f>"2026"&amp;"年部门政府购买服务预算表"</f>
        <v>2026年部门政府购买服务预算表</v>
      </c>
      <c r="B2" s="87"/>
      <c r="C2" s="87"/>
      <c r="D2" s="87"/>
      <c r="E2" s="87"/>
      <c r="F2" s="87"/>
      <c r="G2" s="87"/>
      <c r="H2" s="97"/>
      <c r="I2" s="97"/>
      <c r="J2" s="97"/>
      <c r="K2" s="97"/>
      <c r="L2" s="97"/>
      <c r="M2" s="97"/>
      <c r="N2" s="107"/>
      <c r="O2" s="97"/>
      <c r="P2" s="97"/>
      <c r="Q2" s="87"/>
      <c r="R2" s="97"/>
      <c r="S2" s="107"/>
      <c r="T2" s="87"/>
    </row>
    <row r="3" ht="22.5" customHeight="1" spans="1:20">
      <c r="A3" s="88" t="str">
        <f>"单位名称："&amp;"昆明市晋宁区农业农村局"</f>
        <v>单位名称：昆明市晋宁区农业农村局</v>
      </c>
      <c r="B3" s="89"/>
      <c r="C3" s="89"/>
      <c r="D3" s="89"/>
      <c r="E3" s="89"/>
      <c r="F3" s="89"/>
      <c r="G3" s="89"/>
      <c r="H3" s="98"/>
      <c r="I3" s="98"/>
      <c r="J3" s="98"/>
      <c r="K3" s="98"/>
      <c r="L3" s="98"/>
      <c r="M3" s="98"/>
      <c r="N3" s="106"/>
      <c r="O3" s="84"/>
      <c r="P3" s="84"/>
      <c r="Q3" s="85"/>
      <c r="R3" s="84"/>
      <c r="S3" s="113"/>
      <c r="T3" s="112" t="s">
        <v>0</v>
      </c>
    </row>
    <row r="4" ht="24" customHeight="1" spans="1:20">
      <c r="A4" s="6" t="s">
        <v>190</v>
      </c>
      <c r="B4" s="90" t="s">
        <v>191</v>
      </c>
      <c r="C4" s="90" t="s">
        <v>454</v>
      </c>
      <c r="D4" s="90" t="s">
        <v>468</v>
      </c>
      <c r="E4" s="90" t="s">
        <v>469</v>
      </c>
      <c r="F4" s="90" t="s">
        <v>470</v>
      </c>
      <c r="G4" s="90" t="s">
        <v>471</v>
      </c>
      <c r="H4" s="99" t="s">
        <v>472</v>
      </c>
      <c r="I4" s="99" t="s">
        <v>473</v>
      </c>
      <c r="J4" s="104" t="s">
        <v>198</v>
      </c>
      <c r="K4" s="104"/>
      <c r="L4" s="104"/>
      <c r="M4" s="104"/>
      <c r="N4" s="108"/>
      <c r="O4" s="104"/>
      <c r="P4" s="104"/>
      <c r="Q4" s="114"/>
      <c r="R4" s="104"/>
      <c r="S4" s="108"/>
      <c r="T4" s="115"/>
    </row>
    <row r="5" ht="24" customHeight="1" spans="1:20">
      <c r="A5" s="8"/>
      <c r="B5" s="91"/>
      <c r="C5" s="91"/>
      <c r="D5" s="91"/>
      <c r="E5" s="91"/>
      <c r="F5" s="91"/>
      <c r="G5" s="91"/>
      <c r="H5" s="100"/>
      <c r="I5" s="100"/>
      <c r="J5" s="100" t="s">
        <v>53</v>
      </c>
      <c r="K5" s="100" t="s">
        <v>56</v>
      </c>
      <c r="L5" s="100" t="s">
        <v>460</v>
      </c>
      <c r="M5" s="100" t="s">
        <v>461</v>
      </c>
      <c r="N5" s="109" t="s">
        <v>462</v>
      </c>
      <c r="O5" s="110" t="s">
        <v>463</v>
      </c>
      <c r="P5" s="110"/>
      <c r="Q5" s="116"/>
      <c r="R5" s="110"/>
      <c r="S5" s="117"/>
      <c r="T5" s="92"/>
    </row>
    <row r="6" ht="54" customHeight="1" spans="1:20">
      <c r="A6" s="10"/>
      <c r="B6" s="92"/>
      <c r="C6" s="92"/>
      <c r="D6" s="92"/>
      <c r="E6" s="92"/>
      <c r="F6" s="92"/>
      <c r="G6" s="92"/>
      <c r="H6" s="101"/>
      <c r="I6" s="101"/>
      <c r="J6" s="101"/>
      <c r="K6" s="101" t="s">
        <v>55</v>
      </c>
      <c r="L6" s="101"/>
      <c r="M6" s="101"/>
      <c r="N6" s="111"/>
      <c r="O6" s="101" t="s">
        <v>55</v>
      </c>
      <c r="P6" s="101" t="s">
        <v>61</v>
      </c>
      <c r="Q6" s="92" t="s">
        <v>62</v>
      </c>
      <c r="R6" s="101" t="s">
        <v>63</v>
      </c>
      <c r="S6" s="111" t="s">
        <v>64</v>
      </c>
      <c r="T6" s="92" t="s">
        <v>65</v>
      </c>
    </row>
    <row r="7" ht="17.25" customHeight="1" spans="1:20">
      <c r="A7" s="27">
        <v>1</v>
      </c>
      <c r="B7" s="92">
        <v>2</v>
      </c>
      <c r="C7" s="27">
        <v>3</v>
      </c>
      <c r="D7" s="27">
        <v>4</v>
      </c>
      <c r="E7" s="92">
        <v>5</v>
      </c>
      <c r="F7" s="27">
        <v>6</v>
      </c>
      <c r="G7" s="27">
        <v>7</v>
      </c>
      <c r="H7" s="92">
        <v>8</v>
      </c>
      <c r="I7" s="27">
        <v>9</v>
      </c>
      <c r="J7" s="27">
        <v>10</v>
      </c>
      <c r="K7" s="92">
        <v>11</v>
      </c>
      <c r="L7" s="27">
        <v>12</v>
      </c>
      <c r="M7" s="27">
        <v>13</v>
      </c>
      <c r="N7" s="92">
        <v>14</v>
      </c>
      <c r="O7" s="27">
        <v>15</v>
      </c>
      <c r="P7" s="27">
        <v>16</v>
      </c>
      <c r="Q7" s="92">
        <v>17</v>
      </c>
      <c r="R7" s="27">
        <v>18</v>
      </c>
      <c r="S7" s="27">
        <v>19</v>
      </c>
      <c r="T7" s="27">
        <v>20</v>
      </c>
    </row>
    <row r="8" ht="21" customHeight="1" spans="1:20">
      <c r="A8" s="93"/>
      <c r="B8" s="94"/>
      <c r="C8" s="94"/>
      <c r="D8" s="94"/>
      <c r="E8" s="94"/>
      <c r="F8" s="94"/>
      <c r="G8" s="94"/>
      <c r="H8" s="102"/>
      <c r="I8" s="102"/>
      <c r="J8" s="13"/>
      <c r="K8" s="13"/>
      <c r="L8" s="13"/>
      <c r="M8" s="13"/>
      <c r="N8" s="13"/>
      <c r="O8" s="13"/>
      <c r="P8" s="13"/>
      <c r="Q8" s="28"/>
      <c r="R8" s="28"/>
      <c r="S8" s="13"/>
      <c r="T8" s="13"/>
    </row>
    <row r="9" ht="21" customHeight="1" spans="1:20">
      <c r="A9" s="95" t="s">
        <v>183</v>
      </c>
      <c r="B9" s="96"/>
      <c r="C9" s="96"/>
      <c r="D9" s="96"/>
      <c r="E9" s="96"/>
      <c r="F9" s="96"/>
      <c r="G9" s="96"/>
      <c r="H9" s="103"/>
      <c r="I9" s="105"/>
      <c r="J9" s="13"/>
      <c r="K9" s="13"/>
      <c r="L9" s="13"/>
      <c r="M9" s="13"/>
      <c r="N9" s="13"/>
      <c r="O9" s="13"/>
      <c r="P9" s="13"/>
      <c r="Q9" s="28"/>
      <c r="R9" s="28"/>
      <c r="S9" s="13"/>
      <c r="T9" s="13"/>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 right="0" top="1" bottom="1" header="0.5" footer="0.5"/>
  <pageSetup paperSize="9" scale="6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8"/>
  <sheetViews>
    <sheetView showZeros="0" workbookViewId="0">
      <selection activeCell="A1" sqref="A1"/>
    </sheetView>
  </sheetViews>
  <sheetFormatPr defaultColWidth="8" defaultRowHeight="14.25" customHeight="1" outlineLevelRow="7" outlineLevelCol="4"/>
  <cols>
    <col min="1" max="1" width="33" style="65" customWidth="1"/>
    <col min="2" max="5" width="17.5" style="65" customWidth="1"/>
    <col min="6" max="16384" width="8" style="65"/>
  </cols>
  <sheetData>
    <row r="1" ht="17.25" customHeight="1" spans="4:5">
      <c r="D1" s="74"/>
      <c r="E1" s="73" t="s">
        <v>474</v>
      </c>
    </row>
    <row r="2" ht="41.25" customHeight="1" spans="1:5">
      <c r="A2" s="75" t="str">
        <f>"2026"&amp;"年对下转移支付预算表"</f>
        <v>2026年对下转移支付预算表</v>
      </c>
      <c r="B2" s="67"/>
      <c r="C2" s="67"/>
      <c r="D2" s="67"/>
      <c r="E2" s="70"/>
    </row>
    <row r="3" ht="18" customHeight="1" spans="1:5">
      <c r="A3" s="76" t="str">
        <f>"单位名称："&amp;"昆明市晋宁区农业农村局"</f>
        <v>单位名称：昆明市晋宁区农业农村局</v>
      </c>
      <c r="B3" s="77"/>
      <c r="C3" s="77"/>
      <c r="D3" s="78"/>
      <c r="E3" s="83" t="s">
        <v>0</v>
      </c>
    </row>
    <row r="4" ht="19.5" customHeight="1" spans="1:5">
      <c r="A4" s="79" t="s">
        <v>475</v>
      </c>
      <c r="B4" s="23" t="s">
        <v>198</v>
      </c>
      <c r="C4" s="24"/>
      <c r="D4" s="24"/>
      <c r="E4" s="71" t="s">
        <v>476</v>
      </c>
    </row>
    <row r="5" ht="40.5" customHeight="1" spans="1:5">
      <c r="A5" s="27"/>
      <c r="B5" s="80" t="s">
        <v>53</v>
      </c>
      <c r="C5" s="6" t="s">
        <v>56</v>
      </c>
      <c r="D5" s="81" t="s">
        <v>460</v>
      </c>
      <c r="E5" s="38" t="s">
        <v>477</v>
      </c>
    </row>
    <row r="6" ht="19.5" customHeight="1" spans="1:5">
      <c r="A6" s="11">
        <v>1</v>
      </c>
      <c r="B6" s="11">
        <v>2</v>
      </c>
      <c r="C6" s="11">
        <v>3</v>
      </c>
      <c r="D6" s="82">
        <v>4</v>
      </c>
      <c r="E6" s="38">
        <v>5</v>
      </c>
    </row>
    <row r="7" ht="19.5" customHeight="1" spans="1:5">
      <c r="A7" s="33"/>
      <c r="B7" s="28"/>
      <c r="C7" s="28"/>
      <c r="D7" s="28"/>
      <c r="E7" s="28"/>
    </row>
    <row r="8" ht="19.5" customHeight="1" spans="1:5">
      <c r="A8" s="69"/>
      <c r="B8" s="28"/>
      <c r="C8" s="28"/>
      <c r="D8" s="28"/>
      <c r="E8" s="28"/>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E31" sqref="E31"/>
    </sheetView>
  </sheetViews>
  <sheetFormatPr defaultColWidth="8" defaultRowHeight="12" customHeight="1" outlineLevelRow="6"/>
  <cols>
    <col min="1" max="1" width="30" style="65" customWidth="1"/>
    <col min="2" max="2" width="25.375" style="65" customWidth="1"/>
    <col min="3" max="5" width="20.625" style="65" customWidth="1"/>
    <col min="6" max="6" width="9.875" style="65" customWidth="1"/>
    <col min="7" max="7" width="22" style="65" customWidth="1"/>
    <col min="8" max="8" width="13.625" style="65" customWidth="1"/>
    <col min="9" max="9" width="11.75" style="65" customWidth="1"/>
    <col min="10" max="10" width="16.5" style="65" customWidth="1"/>
    <col min="11" max="16384" width="8" style="65"/>
  </cols>
  <sheetData>
    <row r="1" ht="16.5" customHeight="1" spans="10:10">
      <c r="J1" s="73" t="s">
        <v>478</v>
      </c>
    </row>
    <row r="2" ht="41.25" customHeight="1" spans="1:10">
      <c r="A2" s="66" t="str">
        <f>"2026"&amp;"年对下转移支付绩效目标表"</f>
        <v>2026年对下转移支付绩效目标表</v>
      </c>
      <c r="B2" s="67"/>
      <c r="C2" s="67"/>
      <c r="D2" s="67"/>
      <c r="E2" s="67"/>
      <c r="F2" s="70"/>
      <c r="G2" s="67"/>
      <c r="H2" s="70"/>
      <c r="I2" s="70"/>
      <c r="J2" s="67"/>
    </row>
    <row r="3" ht="17.25" customHeight="1" spans="1:8">
      <c r="A3" s="68" t="str">
        <f>"单位名称："&amp;"昆明市晋宁区农业农村局"</f>
        <v>单位名称：昆明市晋宁区农业农村局</v>
      </c>
      <c r="B3" s="68"/>
      <c r="C3" s="68"/>
      <c r="D3" s="68"/>
      <c r="E3" s="68"/>
      <c r="F3" s="68"/>
      <c r="G3" s="68"/>
      <c r="H3" s="68"/>
    </row>
    <row r="4" ht="44.25" customHeight="1" spans="1:10">
      <c r="A4" s="30" t="s">
        <v>475</v>
      </c>
      <c r="B4" s="30" t="s">
        <v>312</v>
      </c>
      <c r="C4" s="30" t="s">
        <v>313</v>
      </c>
      <c r="D4" s="30" t="s">
        <v>314</v>
      </c>
      <c r="E4" s="30" t="s">
        <v>315</v>
      </c>
      <c r="F4" s="71" t="s">
        <v>316</v>
      </c>
      <c r="G4" s="30" t="s">
        <v>317</v>
      </c>
      <c r="H4" s="71" t="s">
        <v>318</v>
      </c>
      <c r="I4" s="71" t="s">
        <v>319</v>
      </c>
      <c r="J4" s="30" t="s">
        <v>320</v>
      </c>
    </row>
    <row r="5" ht="14.25" customHeight="1" spans="1:10">
      <c r="A5" s="30">
        <v>1</v>
      </c>
      <c r="B5" s="30">
        <v>2</v>
      </c>
      <c r="C5" s="30">
        <v>3</v>
      </c>
      <c r="D5" s="30">
        <v>4</v>
      </c>
      <c r="E5" s="30">
        <v>5</v>
      </c>
      <c r="F5" s="71">
        <v>6</v>
      </c>
      <c r="G5" s="30">
        <v>7</v>
      </c>
      <c r="H5" s="71">
        <v>8</v>
      </c>
      <c r="I5" s="71">
        <v>9</v>
      </c>
      <c r="J5" s="30">
        <v>10</v>
      </c>
    </row>
    <row r="6" ht="42" customHeight="1" spans="1:10">
      <c r="A6" s="33"/>
      <c r="B6" s="69"/>
      <c r="C6" s="69"/>
      <c r="D6" s="69"/>
      <c r="E6" s="54"/>
      <c r="F6" s="72"/>
      <c r="G6" s="54"/>
      <c r="H6" s="72"/>
      <c r="I6" s="72"/>
      <c r="J6" s="54"/>
    </row>
    <row r="7" ht="42" customHeight="1" spans="1:10">
      <c r="A7" s="33"/>
      <c r="B7" s="14"/>
      <c r="C7" s="14"/>
      <c r="D7" s="14"/>
      <c r="E7" s="33"/>
      <c r="F7" s="14"/>
      <c r="G7" s="33"/>
      <c r="H7" s="14"/>
      <c r="I7" s="14"/>
      <c r="J7" s="33"/>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workbookViewId="0">
      <selection activeCell="A1" sqref="A1:I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39"/>
      <c r="B1" s="40"/>
      <c r="C1" s="40"/>
      <c r="D1" s="41"/>
      <c r="E1" s="41"/>
      <c r="F1" s="41"/>
      <c r="G1" s="40"/>
      <c r="H1" s="40"/>
      <c r="I1" s="41"/>
    </row>
    <row r="2" ht="41.25" customHeight="1" spans="1:9">
      <c r="A2" s="42" t="str">
        <f>"2026"&amp;"年新增资产配置预算表"</f>
        <v>2026年新增资产配置预算表</v>
      </c>
      <c r="B2" s="43"/>
      <c r="C2" s="43"/>
      <c r="D2" s="44"/>
      <c r="E2" s="44"/>
      <c r="F2" s="44"/>
      <c r="G2" s="43"/>
      <c r="H2" s="43"/>
      <c r="I2" s="44"/>
    </row>
    <row r="3" customHeight="1" spans="1:9">
      <c r="A3" s="45" t="str">
        <f>"单位名称："&amp;"昆明市晋宁区农业农村局"</f>
        <v>单位名称：昆明市晋宁区农业农村局</v>
      </c>
      <c r="B3" s="46"/>
      <c r="C3" s="46"/>
      <c r="D3" s="47"/>
      <c r="F3" s="44"/>
      <c r="G3" s="43"/>
      <c r="H3" s="43"/>
      <c r="I3" s="64" t="s">
        <v>0</v>
      </c>
    </row>
    <row r="4" ht="28.5" customHeight="1" spans="1:9">
      <c r="A4" s="34" t="s">
        <v>190</v>
      </c>
      <c r="B4" s="48" t="s">
        <v>191</v>
      </c>
      <c r="C4" s="49" t="s">
        <v>479</v>
      </c>
      <c r="D4" s="34" t="s">
        <v>480</v>
      </c>
      <c r="E4" s="34" t="s">
        <v>481</v>
      </c>
      <c r="F4" s="34" t="s">
        <v>482</v>
      </c>
      <c r="G4" s="48" t="s">
        <v>483</v>
      </c>
      <c r="H4" s="38"/>
      <c r="I4" s="34"/>
    </row>
    <row r="5" ht="21" customHeight="1" spans="1:9">
      <c r="A5" s="49"/>
      <c r="B5" s="50"/>
      <c r="C5" s="50"/>
      <c r="D5" s="51"/>
      <c r="E5" s="50"/>
      <c r="F5" s="50"/>
      <c r="G5" s="48" t="s">
        <v>458</v>
      </c>
      <c r="H5" s="48" t="s">
        <v>484</v>
      </c>
      <c r="I5" s="48" t="s">
        <v>485</v>
      </c>
    </row>
    <row r="6" ht="17.25" customHeight="1" spans="1:9">
      <c r="A6" s="52" t="s">
        <v>78</v>
      </c>
      <c r="B6" s="53" t="s">
        <v>79</v>
      </c>
      <c r="C6" s="52" t="s">
        <v>80</v>
      </c>
      <c r="D6" s="54" t="s">
        <v>81</v>
      </c>
      <c r="E6" s="52" t="s">
        <v>82</v>
      </c>
      <c r="F6" s="53" t="s">
        <v>83</v>
      </c>
      <c r="G6" s="60" t="s">
        <v>84</v>
      </c>
      <c r="H6" s="54" t="s">
        <v>85</v>
      </c>
      <c r="I6" s="54">
        <v>9</v>
      </c>
    </row>
    <row r="7" ht="19.5" customHeight="1" spans="1:9">
      <c r="A7" s="55" t="s">
        <v>67</v>
      </c>
      <c r="B7" s="56" t="s">
        <v>67</v>
      </c>
      <c r="C7" s="56" t="s">
        <v>486</v>
      </c>
      <c r="D7" s="33" t="s">
        <v>487</v>
      </c>
      <c r="E7" s="14" t="s">
        <v>488</v>
      </c>
      <c r="F7" s="60" t="s">
        <v>489</v>
      </c>
      <c r="G7" s="61">
        <v>1</v>
      </c>
      <c r="H7" s="62">
        <v>180000</v>
      </c>
      <c r="I7" s="62">
        <v>180000</v>
      </c>
    </row>
    <row r="8" ht="19.5" customHeight="1" spans="1:9">
      <c r="A8" s="57" t="s">
        <v>53</v>
      </c>
      <c r="B8" s="58"/>
      <c r="C8" s="58"/>
      <c r="D8" s="59"/>
      <c r="E8" s="63"/>
      <c r="F8" s="63"/>
      <c r="G8" s="61">
        <v>1</v>
      </c>
      <c r="H8" s="62">
        <v>180000</v>
      </c>
      <c r="I8" s="62">
        <v>180000</v>
      </c>
    </row>
  </sheetData>
  <mergeCells count="11">
    <mergeCell ref="A1:I1"/>
    <mergeCell ref="A2:I2"/>
    <mergeCell ref="A3:C3"/>
    <mergeCell ref="G4:I4"/>
    <mergeCell ref="A8:F8"/>
    <mergeCell ref="A4:A5"/>
    <mergeCell ref="B4:B5"/>
    <mergeCell ref="C4:C5"/>
    <mergeCell ref="D4:D5"/>
    <mergeCell ref="E4:E5"/>
    <mergeCell ref="F4:F5"/>
  </mergeCells>
  <printOptions horizontalCentered="1"/>
  <pageMargins left="0" right="0" top="1" bottom="1" header="0.5" footer="0.5"/>
  <pageSetup paperSize="9" scale="69"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topLeftCell="C1" workbookViewId="0">
      <selection activeCell="A1" sqref="A1"/>
    </sheetView>
  </sheetViews>
  <sheetFormatPr defaultColWidth="9.14166666666667" defaultRowHeight="14.25" customHeight="1"/>
  <cols>
    <col min="1" max="1" width="10.2833333333333" customWidth="1"/>
    <col min="2" max="2" width="30.425" customWidth="1"/>
    <col min="3" max="3" width="23.85" customWidth="1"/>
    <col min="4" max="4" width="11.1416666666667" customWidth="1"/>
    <col min="5" max="5" width="32.7083333333333" customWidth="1"/>
    <col min="6" max="6" width="9.85" customWidth="1"/>
    <col min="7" max="7" width="17.7083333333333" customWidth="1"/>
    <col min="8" max="11" width="23.1416666666667" customWidth="1"/>
  </cols>
  <sheetData>
    <row r="1" ht="13.5" customHeight="1" spans="4:11">
      <c r="D1" s="1"/>
      <c r="E1" s="1"/>
      <c r="F1" s="1"/>
      <c r="G1" s="1"/>
      <c r="K1" s="20"/>
    </row>
    <row r="2" ht="41.25" customHeight="1" spans="1:11">
      <c r="A2" s="2" t="str">
        <f>"2026"&amp;"年上级转移支付补助项目支出预算表"</f>
        <v>2026年上级转移支付补助项目支出预算表</v>
      </c>
      <c r="B2" s="2"/>
      <c r="C2" s="2"/>
      <c r="D2" s="2"/>
      <c r="E2" s="2"/>
      <c r="F2" s="2"/>
      <c r="G2" s="2"/>
      <c r="H2" s="2"/>
      <c r="I2" s="2"/>
      <c r="J2" s="2"/>
      <c r="K2" s="2"/>
    </row>
    <row r="3" ht="13.5" customHeight="1" spans="1:11">
      <c r="A3" s="3" t="str">
        <f>"单位名称："&amp;"昆明市晋宁区农业农村局"</f>
        <v>单位名称：昆明市晋宁区农业农村局</v>
      </c>
      <c r="B3" s="4"/>
      <c r="C3" s="4"/>
      <c r="D3" s="4"/>
      <c r="E3" s="4"/>
      <c r="F3" s="4"/>
      <c r="G3" s="4"/>
      <c r="H3" s="21"/>
      <c r="I3" s="21"/>
      <c r="J3" s="21"/>
      <c r="K3" s="22" t="s">
        <v>0</v>
      </c>
    </row>
    <row r="4" ht="21.75" customHeight="1" spans="1:11">
      <c r="A4" s="29" t="s">
        <v>263</v>
      </c>
      <c r="B4" s="29" t="s">
        <v>193</v>
      </c>
      <c r="C4" s="29" t="s">
        <v>264</v>
      </c>
      <c r="D4" s="30" t="s">
        <v>194</v>
      </c>
      <c r="E4" s="30" t="s">
        <v>195</v>
      </c>
      <c r="F4" s="30" t="s">
        <v>265</v>
      </c>
      <c r="G4" s="30" t="s">
        <v>266</v>
      </c>
      <c r="H4" s="36" t="s">
        <v>53</v>
      </c>
      <c r="I4" s="37" t="s">
        <v>490</v>
      </c>
      <c r="J4" s="37"/>
      <c r="K4" s="37"/>
    </row>
    <row r="5" ht="21.75" customHeight="1" spans="1:11">
      <c r="A5" s="29"/>
      <c r="B5" s="29"/>
      <c r="C5" s="29"/>
      <c r="D5" s="30"/>
      <c r="E5" s="30"/>
      <c r="F5" s="30"/>
      <c r="G5" s="30"/>
      <c r="H5" s="37"/>
      <c r="I5" s="30" t="s">
        <v>56</v>
      </c>
      <c r="J5" s="30" t="s">
        <v>57</v>
      </c>
      <c r="K5" s="30" t="s">
        <v>58</v>
      </c>
    </row>
    <row r="6" ht="40.5" customHeight="1" spans="1:11">
      <c r="A6" s="31"/>
      <c r="B6" s="31"/>
      <c r="C6" s="31"/>
      <c r="D6" s="30"/>
      <c r="E6" s="30"/>
      <c r="F6" s="30"/>
      <c r="G6" s="30"/>
      <c r="H6" s="37"/>
      <c r="I6" s="30" t="s">
        <v>55</v>
      </c>
      <c r="J6" s="30"/>
      <c r="K6" s="30"/>
    </row>
    <row r="7" ht="20.25" customHeight="1" spans="1:11">
      <c r="A7" s="11">
        <v>1</v>
      </c>
      <c r="B7" s="11">
        <v>2</v>
      </c>
      <c r="C7" s="11">
        <v>3</v>
      </c>
      <c r="D7" s="11">
        <v>4</v>
      </c>
      <c r="E7" s="11">
        <v>5</v>
      </c>
      <c r="F7" s="11">
        <v>6</v>
      </c>
      <c r="G7" s="11">
        <v>7</v>
      </c>
      <c r="H7" s="11">
        <v>8</v>
      </c>
      <c r="I7" s="11">
        <v>9</v>
      </c>
      <c r="J7" s="38">
        <v>10</v>
      </c>
      <c r="K7" s="38">
        <v>11</v>
      </c>
    </row>
    <row r="8" ht="18" customHeight="1" spans="1:11">
      <c r="A8" s="32"/>
      <c r="B8" s="16"/>
      <c r="C8" s="32"/>
      <c r="D8" s="32"/>
      <c r="E8" s="32"/>
      <c r="F8" s="32"/>
      <c r="G8" s="32"/>
      <c r="H8" s="13"/>
      <c r="I8" s="13"/>
      <c r="J8" s="13"/>
      <c r="K8" s="13"/>
    </row>
    <row r="9" ht="24" customHeight="1" spans="1:11">
      <c r="A9" s="33"/>
      <c r="B9" s="14"/>
      <c r="C9" s="33"/>
      <c r="D9" s="33"/>
      <c r="E9" s="33"/>
      <c r="F9" s="33"/>
      <c r="G9" s="33"/>
      <c r="H9" s="13"/>
      <c r="I9" s="13"/>
      <c r="J9" s="13"/>
      <c r="K9" s="13"/>
    </row>
    <row r="10" ht="18.75" customHeight="1" spans="1:11">
      <c r="A10" s="34" t="s">
        <v>183</v>
      </c>
      <c r="B10" s="35"/>
      <c r="C10" s="35"/>
      <c r="D10" s="35"/>
      <c r="E10" s="35"/>
      <c r="F10" s="35"/>
      <c r="G10" s="35"/>
      <c r="H10" s="13"/>
      <c r="I10" s="13"/>
      <c r="J10" s="13"/>
      <c r="K10" s="13"/>
    </row>
  </sheetData>
  <mergeCells count="16">
    <mergeCell ref="A2:K2"/>
    <mergeCell ref="A3:G3"/>
    <mergeCell ref="H3:J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 right="0" top="1" bottom="1" header="0.5" footer="0.5"/>
  <pageSetup paperSize="9" scale="6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workbookViewId="0">
      <selection activeCell="F23" sqref="F23"/>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0"/>
    </row>
    <row r="2" ht="41.25" customHeight="1" spans="1:7">
      <c r="A2" s="2" t="str">
        <f>"2026"&amp;"年部门项目中期规划预算表"</f>
        <v>2026年部门项目中期规划预算表</v>
      </c>
      <c r="B2" s="2"/>
      <c r="C2" s="2"/>
      <c r="D2" s="2"/>
      <c r="E2" s="2"/>
      <c r="F2" s="2"/>
      <c r="G2" s="2"/>
    </row>
    <row r="3" ht="13.5" customHeight="1" spans="1:7">
      <c r="A3" s="3" t="str">
        <f>"单位名称："&amp;"昆明市晋宁区农业农村局"</f>
        <v>单位名称：昆明市晋宁区农业农村局</v>
      </c>
      <c r="B3" s="4"/>
      <c r="C3" s="4"/>
      <c r="D3" s="4"/>
      <c r="E3" s="21"/>
      <c r="F3" s="21"/>
      <c r="G3" s="22" t="s">
        <v>0</v>
      </c>
    </row>
    <row r="4" ht="21.75" customHeight="1" spans="1:7">
      <c r="A4" s="5" t="s">
        <v>264</v>
      </c>
      <c r="B4" s="5" t="s">
        <v>263</v>
      </c>
      <c r="C4" s="5" t="s">
        <v>193</v>
      </c>
      <c r="D4" s="6" t="s">
        <v>491</v>
      </c>
      <c r="E4" s="23" t="s">
        <v>56</v>
      </c>
      <c r="F4" s="24"/>
      <c r="G4" s="25"/>
    </row>
    <row r="5" ht="21.75" customHeight="1" spans="1:7">
      <c r="A5" s="7"/>
      <c r="B5" s="7"/>
      <c r="C5" s="7"/>
      <c r="D5" s="8"/>
      <c r="E5" s="26" t="str">
        <f>"2026"&amp;"年"</f>
        <v>2026年</v>
      </c>
      <c r="F5" s="26" t="str">
        <f>("2026"+1)&amp;"年"</f>
        <v>2027年</v>
      </c>
      <c r="G5" s="26" t="str">
        <f>("2026"+2)&amp;"年"</f>
        <v>2028年</v>
      </c>
    </row>
    <row r="6" ht="40.5" customHeight="1" spans="1:7">
      <c r="A6" s="9"/>
      <c r="B6" s="9"/>
      <c r="C6" s="9"/>
      <c r="D6" s="10"/>
      <c r="E6" s="27"/>
      <c r="F6" s="27"/>
      <c r="G6" s="27"/>
    </row>
    <row r="7" ht="15" customHeight="1" spans="1:7">
      <c r="A7" s="11">
        <v>1</v>
      </c>
      <c r="B7" s="11">
        <v>2</v>
      </c>
      <c r="C7" s="11">
        <v>3</v>
      </c>
      <c r="D7" s="11">
        <v>4</v>
      </c>
      <c r="E7" s="11">
        <v>5</v>
      </c>
      <c r="F7" s="11">
        <v>6</v>
      </c>
      <c r="G7" s="11">
        <v>7</v>
      </c>
    </row>
    <row r="8" customHeight="1" spans="1:7">
      <c r="A8" s="12" t="s">
        <v>67</v>
      </c>
      <c r="B8" s="13"/>
      <c r="C8" s="13"/>
      <c r="D8" s="13"/>
      <c r="E8" s="13">
        <v>17985130.4</v>
      </c>
      <c r="F8" s="13"/>
      <c r="G8" s="13"/>
    </row>
    <row r="9" ht="17.25" customHeight="1" spans="1:7">
      <c r="A9" s="14"/>
      <c r="B9" s="15" t="s">
        <v>492</v>
      </c>
      <c r="C9" s="15" t="s">
        <v>271</v>
      </c>
      <c r="D9" s="14" t="s">
        <v>493</v>
      </c>
      <c r="E9" s="28">
        <v>20342.4</v>
      </c>
      <c r="F9" s="28"/>
      <c r="G9" s="28"/>
    </row>
    <row r="10" ht="17.25" customHeight="1" spans="1:7">
      <c r="A10" s="16"/>
      <c r="B10" s="15" t="s">
        <v>494</v>
      </c>
      <c r="C10" s="15" t="s">
        <v>286</v>
      </c>
      <c r="D10" s="14" t="s">
        <v>493</v>
      </c>
      <c r="E10" s="28">
        <v>6225200</v>
      </c>
      <c r="F10" s="28"/>
      <c r="G10" s="28"/>
    </row>
    <row r="11" ht="17.25" customHeight="1" spans="1:7">
      <c r="A11" s="16"/>
      <c r="B11" s="15" t="s">
        <v>494</v>
      </c>
      <c r="C11" s="15" t="s">
        <v>288</v>
      </c>
      <c r="D11" s="14" t="s">
        <v>493</v>
      </c>
      <c r="E11" s="28">
        <v>1179588</v>
      </c>
      <c r="F11" s="28"/>
      <c r="G11" s="28"/>
    </row>
    <row r="12" ht="17.25" customHeight="1" spans="1:7">
      <c r="A12" s="16"/>
      <c r="B12" s="15" t="s">
        <v>495</v>
      </c>
      <c r="C12" s="15" t="s">
        <v>300</v>
      </c>
      <c r="D12" s="14" t="s">
        <v>493</v>
      </c>
      <c r="E12" s="28">
        <v>350000</v>
      </c>
      <c r="F12" s="28"/>
      <c r="G12" s="28"/>
    </row>
    <row r="13" ht="17.25" customHeight="1" spans="1:7">
      <c r="A13" s="16"/>
      <c r="B13" s="15" t="s">
        <v>495</v>
      </c>
      <c r="C13" s="15" t="s">
        <v>302</v>
      </c>
      <c r="D13" s="14" t="s">
        <v>493</v>
      </c>
      <c r="E13" s="28">
        <v>9910000</v>
      </c>
      <c r="F13" s="28"/>
      <c r="G13" s="28"/>
    </row>
    <row r="14" ht="17.25" customHeight="1" spans="1:7">
      <c r="A14" s="16"/>
      <c r="B14" s="15" t="s">
        <v>496</v>
      </c>
      <c r="C14" s="15" t="s">
        <v>311</v>
      </c>
      <c r="D14" s="14" t="s">
        <v>493</v>
      </c>
      <c r="E14" s="28">
        <v>300000</v>
      </c>
      <c r="F14" s="28"/>
      <c r="G14" s="28"/>
    </row>
    <row r="15" ht="18.75" customHeight="1" spans="1:7">
      <c r="A15" s="17" t="s">
        <v>53</v>
      </c>
      <c r="B15" s="18" t="s">
        <v>497</v>
      </c>
      <c r="C15" s="18"/>
      <c r="D15" s="19"/>
      <c r="E15" s="28">
        <v>17985130.4</v>
      </c>
      <c r="F15" s="28"/>
      <c r="G15" s="28"/>
    </row>
  </sheetData>
  <mergeCells count="11">
    <mergeCell ref="A2:G2"/>
    <mergeCell ref="A3:F3"/>
    <mergeCell ref="E4:G4"/>
    <mergeCell ref="A15:D15"/>
    <mergeCell ref="A4:A6"/>
    <mergeCell ref="B4:B6"/>
    <mergeCell ref="C4:C6"/>
    <mergeCell ref="D4:D6"/>
    <mergeCell ref="E5:E6"/>
    <mergeCell ref="F5:F6"/>
    <mergeCell ref="G5:G6"/>
  </mergeCells>
  <printOptions horizontalCentered="1"/>
  <pageMargins left="0" right="0" top="1" bottom="1" header="0.5" footer="0.5"/>
  <pageSetup paperSize="9" scale="6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7" sqref="$A7:$XFD9"/>
    </sheetView>
  </sheetViews>
  <sheetFormatPr defaultColWidth="8.425" defaultRowHeight="12.75" customHeight="1"/>
  <cols>
    <col min="1" max="1" width="26.575" customWidth="1"/>
    <col min="2" max="2" width="39.7083333333333" customWidth="1"/>
    <col min="3" max="3" width="20.2833333333333" customWidth="1"/>
    <col min="4" max="5" width="20.7083333333333" customWidth="1"/>
    <col min="6" max="6" width="19.1416666666667" customWidth="1"/>
    <col min="7" max="7" width="24.575" customWidth="1"/>
    <col min="8" max="8" width="20.425" customWidth="1"/>
    <col min="9" max="9" width="22.7083333333333" customWidth="1"/>
    <col min="10" max="10" width="25" customWidth="1"/>
    <col min="11" max="11" width="20.2833333333333" customWidth="1"/>
    <col min="12" max="12" width="20.575" customWidth="1"/>
    <col min="13" max="13" width="25.7083333333333" customWidth="1"/>
    <col min="14" max="14" width="19" customWidth="1"/>
    <col min="15" max="16" width="23.85" customWidth="1"/>
    <col min="17" max="17" width="24.1416666666667" customWidth="1"/>
    <col min="18" max="18" width="27.575" customWidth="1"/>
    <col min="19" max="19" width="21.1416666666667" customWidth="1"/>
    <col min="20" max="20" width="32.425" customWidth="1"/>
  </cols>
  <sheetData>
    <row r="1" ht="17.25" customHeight="1" spans="1:20">
      <c r="A1" s="191"/>
      <c r="B1" s="192"/>
      <c r="C1" s="192"/>
      <c r="D1" s="192"/>
      <c r="E1" s="192"/>
      <c r="F1" s="192"/>
      <c r="G1" s="192"/>
      <c r="H1" s="192"/>
      <c r="I1" s="192"/>
      <c r="J1" s="192"/>
      <c r="K1" s="192"/>
      <c r="L1" s="192"/>
      <c r="M1" s="192"/>
      <c r="N1" s="192"/>
      <c r="O1" s="192"/>
      <c r="P1" s="192"/>
      <c r="Q1" s="192"/>
      <c r="R1" s="192"/>
      <c r="S1" s="192"/>
      <c r="T1" s="192"/>
    </row>
    <row r="2" ht="41.25" customHeight="1" spans="1:20">
      <c r="A2" s="193" t="str">
        <f>"2026"&amp;"年部门收入预算表"</f>
        <v>2026年部门收入预算表</v>
      </c>
      <c r="B2" s="192"/>
      <c r="C2" s="192"/>
      <c r="D2" s="192"/>
      <c r="E2" s="192"/>
      <c r="F2" s="192"/>
      <c r="G2" s="192"/>
      <c r="H2" s="192"/>
      <c r="I2" s="192"/>
      <c r="J2" s="192"/>
      <c r="K2" s="192"/>
      <c r="L2" s="192"/>
      <c r="M2" s="192"/>
      <c r="N2" s="192"/>
      <c r="O2" s="192"/>
      <c r="P2" s="192"/>
      <c r="Q2" s="192"/>
      <c r="R2" s="192"/>
      <c r="S2" s="192"/>
      <c r="T2" s="192"/>
    </row>
    <row r="3" ht="17.25" customHeight="1" spans="1:20">
      <c r="A3" s="194" t="str">
        <f>"单位名称："&amp;"昆明市晋宁区农业农村局"</f>
        <v>单位名称：昆明市晋宁区农业农村局</v>
      </c>
      <c r="B3" s="195"/>
      <c r="C3" s="196"/>
      <c r="D3" s="197"/>
      <c r="E3" s="197"/>
      <c r="F3" s="197"/>
      <c r="G3" s="197"/>
      <c r="H3" s="197"/>
      <c r="I3" s="197"/>
      <c r="J3" s="197"/>
      <c r="K3" s="197"/>
      <c r="L3" s="197"/>
      <c r="M3" s="197"/>
      <c r="N3" s="197"/>
      <c r="O3" s="197"/>
      <c r="P3" s="197"/>
      <c r="Q3" s="197"/>
      <c r="R3" s="197"/>
      <c r="S3" s="197"/>
      <c r="T3" s="201" t="s">
        <v>0</v>
      </c>
    </row>
    <row r="4" ht="21.75" customHeight="1" spans="1:20">
      <c r="A4" s="34" t="s">
        <v>51</v>
      </c>
      <c r="B4" s="34" t="s">
        <v>52</v>
      </c>
      <c r="C4" s="34" t="s">
        <v>53</v>
      </c>
      <c r="D4" s="34" t="s">
        <v>54</v>
      </c>
      <c r="E4" s="34"/>
      <c r="F4" s="34"/>
      <c r="G4" s="34"/>
      <c r="H4" s="34"/>
      <c r="I4" s="38"/>
      <c r="J4" s="34"/>
      <c r="K4" s="34"/>
      <c r="L4" s="34"/>
      <c r="M4" s="34"/>
      <c r="N4" s="34"/>
      <c r="O4" s="34" t="s">
        <v>44</v>
      </c>
      <c r="P4" s="34"/>
      <c r="Q4" s="34"/>
      <c r="R4" s="34"/>
      <c r="S4" s="34"/>
      <c r="T4" s="34"/>
    </row>
    <row r="5" ht="27" customHeight="1" spans="1:20">
      <c r="A5" s="34"/>
      <c r="B5" s="34"/>
      <c r="C5" s="34"/>
      <c r="D5" s="34" t="s">
        <v>55</v>
      </c>
      <c r="E5" s="34" t="s">
        <v>56</v>
      </c>
      <c r="F5" s="34" t="s">
        <v>57</v>
      </c>
      <c r="G5" s="34" t="s">
        <v>58</v>
      </c>
      <c r="H5" s="34" t="s">
        <v>59</v>
      </c>
      <c r="I5" s="38" t="s">
        <v>60</v>
      </c>
      <c r="J5" s="34"/>
      <c r="K5" s="34"/>
      <c r="L5" s="34"/>
      <c r="M5" s="34"/>
      <c r="N5" s="34"/>
      <c r="O5" s="34" t="s">
        <v>55</v>
      </c>
      <c r="P5" s="34" t="s">
        <v>56</v>
      </c>
      <c r="Q5" s="34" t="s">
        <v>57</v>
      </c>
      <c r="R5" s="34" t="s">
        <v>58</v>
      </c>
      <c r="S5" s="34" t="s">
        <v>59</v>
      </c>
      <c r="T5" s="34" t="s">
        <v>60</v>
      </c>
    </row>
    <row r="6" ht="30" customHeight="1" spans="1:20">
      <c r="A6" s="35"/>
      <c r="B6" s="35"/>
      <c r="C6" s="63"/>
      <c r="D6" s="63"/>
      <c r="E6" s="63"/>
      <c r="F6" s="63"/>
      <c r="G6" s="63"/>
      <c r="H6" s="63"/>
      <c r="I6" s="72" t="s">
        <v>55</v>
      </c>
      <c r="J6" s="34" t="s">
        <v>61</v>
      </c>
      <c r="K6" s="34" t="s">
        <v>62</v>
      </c>
      <c r="L6" s="34" t="s">
        <v>63</v>
      </c>
      <c r="M6" s="34" t="s">
        <v>64</v>
      </c>
      <c r="N6" s="34" t="s">
        <v>65</v>
      </c>
      <c r="O6" s="200"/>
      <c r="P6" s="200"/>
      <c r="Q6" s="200"/>
      <c r="R6" s="200"/>
      <c r="S6" s="200"/>
      <c r="T6" s="63"/>
    </row>
    <row r="7" ht="41" customHeight="1" spans="1:20">
      <c r="A7" s="198">
        <v>1</v>
      </c>
      <c r="B7" s="198">
        <v>2</v>
      </c>
      <c r="C7" s="198">
        <v>3</v>
      </c>
      <c r="D7" s="198">
        <v>4</v>
      </c>
      <c r="E7" s="198">
        <v>5</v>
      </c>
      <c r="F7" s="198">
        <v>6</v>
      </c>
      <c r="G7" s="198">
        <v>7</v>
      </c>
      <c r="H7" s="198">
        <v>8</v>
      </c>
      <c r="I7" s="72">
        <v>9</v>
      </c>
      <c r="J7" s="198">
        <v>10</v>
      </c>
      <c r="K7" s="198">
        <v>11</v>
      </c>
      <c r="L7" s="198">
        <v>12</v>
      </c>
      <c r="M7" s="198">
        <v>13</v>
      </c>
      <c r="N7" s="198">
        <v>14</v>
      </c>
      <c r="O7" s="198">
        <v>15</v>
      </c>
      <c r="P7" s="198">
        <v>16</v>
      </c>
      <c r="Q7" s="198">
        <v>17</v>
      </c>
      <c r="R7" s="198">
        <v>18</v>
      </c>
      <c r="S7" s="198">
        <v>19</v>
      </c>
      <c r="T7" s="198">
        <v>20</v>
      </c>
    </row>
    <row r="8" ht="41" customHeight="1" spans="1:20">
      <c r="A8" s="14" t="s">
        <v>66</v>
      </c>
      <c r="B8" s="14" t="s">
        <v>67</v>
      </c>
      <c r="C8" s="171">
        <v>27046360.24</v>
      </c>
      <c r="D8" s="171">
        <v>27046360.24</v>
      </c>
      <c r="E8" s="171">
        <v>23830045.97</v>
      </c>
      <c r="F8" s="171">
        <v>2690000</v>
      </c>
      <c r="G8" s="171"/>
      <c r="H8" s="171"/>
      <c r="I8" s="171">
        <v>526314.27</v>
      </c>
      <c r="J8" s="171"/>
      <c r="K8" s="171"/>
      <c r="L8" s="171"/>
      <c r="M8" s="171"/>
      <c r="N8" s="171">
        <v>526314.27</v>
      </c>
      <c r="O8" s="171"/>
      <c r="P8" s="171"/>
      <c r="Q8" s="171"/>
      <c r="R8" s="171"/>
      <c r="S8" s="171"/>
      <c r="T8" s="171"/>
    </row>
    <row r="9" ht="41" customHeight="1" spans="1:20">
      <c r="A9" s="199" t="s">
        <v>53</v>
      </c>
      <c r="B9" s="199"/>
      <c r="C9" s="171">
        <v>27046360.24</v>
      </c>
      <c r="D9" s="171">
        <v>27046360.24</v>
      </c>
      <c r="E9" s="171">
        <v>23830045.97</v>
      </c>
      <c r="F9" s="171">
        <v>2690000</v>
      </c>
      <c r="G9" s="171"/>
      <c r="H9" s="171"/>
      <c r="I9" s="171">
        <v>526314.27</v>
      </c>
      <c r="J9" s="171"/>
      <c r="K9" s="171"/>
      <c r="L9" s="171"/>
      <c r="M9" s="171"/>
      <c r="N9" s="171">
        <v>526314.27</v>
      </c>
      <c r="O9" s="171"/>
      <c r="P9" s="171"/>
      <c r="Q9" s="171"/>
      <c r="R9" s="171"/>
      <c r="S9" s="171"/>
      <c r="T9" s="171"/>
    </row>
  </sheetData>
  <mergeCells count="21">
    <mergeCell ref="A1:T1"/>
    <mergeCell ref="A2:T2"/>
    <mergeCell ref="A3:B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 right="0" top="1" bottom="1" header="0.5" footer="0.5"/>
  <pageSetup paperSize="9" scale="3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4"/>
  <sheetViews>
    <sheetView showZeros="0" topLeftCell="A7" workbookViewId="0">
      <selection activeCell="A1" sqref="A1:O1"/>
    </sheetView>
  </sheetViews>
  <sheetFormatPr defaultColWidth="14" defaultRowHeight="12.75" customHeight="1"/>
  <cols>
    <col min="1" max="1" width="14.85" customWidth="1"/>
    <col min="2" max="2" width="28.85" customWidth="1"/>
    <col min="3" max="3" width="19.2833333333333" customWidth="1"/>
    <col min="4" max="4" width="20.2833333333333" customWidth="1"/>
    <col min="5" max="5" width="17" customWidth="1"/>
    <col min="6" max="6" width="22" customWidth="1"/>
    <col min="7" max="7" width="16" customWidth="1"/>
    <col min="8" max="8" width="16.2833333333333" customWidth="1"/>
    <col min="9" max="9" width="15.7083333333333" customWidth="1"/>
    <col min="10" max="10" width="18.575" customWidth="1"/>
    <col min="11" max="11" width="16.7083333333333" customWidth="1"/>
    <col min="12" max="12" width="16.2833333333333" customWidth="1"/>
  </cols>
  <sheetData>
    <row r="1" ht="17.25" customHeight="1" spans="1:1">
      <c r="A1" s="47"/>
    </row>
    <row r="2" ht="41.25" customHeight="1" spans="1:1">
      <c r="A2" s="42" t="str">
        <f>"2026"&amp;"年部门支出预算表"</f>
        <v>2026年部门支出预算表</v>
      </c>
    </row>
    <row r="3" ht="17.25" customHeight="1" spans="1:15">
      <c r="A3" s="167" t="str">
        <f>"单位名称："&amp;"昆明市晋宁区农业农村局"</f>
        <v>单位名称：昆明市晋宁区农业农村局</v>
      </c>
      <c r="O3" s="47" t="s">
        <v>0</v>
      </c>
    </row>
    <row r="4" ht="27" customHeight="1" spans="1:15">
      <c r="A4" s="36" t="s">
        <v>68</v>
      </c>
      <c r="B4" s="36" t="s">
        <v>69</v>
      </c>
      <c r="C4" s="36" t="s">
        <v>53</v>
      </c>
      <c r="D4" s="71" t="s">
        <v>56</v>
      </c>
      <c r="E4" s="71"/>
      <c r="F4" s="71"/>
      <c r="G4" s="71" t="s">
        <v>57</v>
      </c>
      <c r="H4" s="71" t="s">
        <v>58</v>
      </c>
      <c r="I4" s="71" t="s">
        <v>70</v>
      </c>
      <c r="J4" s="71" t="s">
        <v>60</v>
      </c>
      <c r="K4" s="71"/>
      <c r="L4" s="71"/>
      <c r="M4" s="71"/>
      <c r="N4" s="37"/>
      <c r="O4" s="37"/>
    </row>
    <row r="5" ht="42" customHeight="1" spans="1:15">
      <c r="A5" s="31"/>
      <c r="B5" s="31"/>
      <c r="C5" s="71"/>
      <c r="D5" s="71" t="s">
        <v>55</v>
      </c>
      <c r="E5" s="71" t="s">
        <v>71</v>
      </c>
      <c r="F5" s="71" t="s">
        <v>72</v>
      </c>
      <c r="G5" s="71"/>
      <c r="H5" s="71"/>
      <c r="I5" s="29"/>
      <c r="J5" s="71" t="s">
        <v>55</v>
      </c>
      <c r="K5" s="29" t="s">
        <v>73</v>
      </c>
      <c r="L5" s="29" t="s">
        <v>74</v>
      </c>
      <c r="M5" s="29" t="s">
        <v>75</v>
      </c>
      <c r="N5" s="29" t="s">
        <v>76</v>
      </c>
      <c r="O5" s="29" t="s">
        <v>77</v>
      </c>
    </row>
    <row r="6" ht="18" customHeight="1" spans="1:15">
      <c r="A6" s="52" t="s">
        <v>78</v>
      </c>
      <c r="B6" s="52" t="s">
        <v>79</v>
      </c>
      <c r="C6" s="52" t="s">
        <v>80</v>
      </c>
      <c r="D6" s="60" t="s">
        <v>81</v>
      </c>
      <c r="E6" s="60" t="s">
        <v>82</v>
      </c>
      <c r="F6" s="60" t="s">
        <v>83</v>
      </c>
      <c r="G6" s="60" t="s">
        <v>84</v>
      </c>
      <c r="H6" s="60" t="s">
        <v>85</v>
      </c>
      <c r="I6" s="60" t="s">
        <v>86</v>
      </c>
      <c r="J6" s="60" t="s">
        <v>87</v>
      </c>
      <c r="K6" s="60" t="s">
        <v>88</v>
      </c>
      <c r="L6" s="60" t="s">
        <v>89</v>
      </c>
      <c r="M6" s="60" t="s">
        <v>90</v>
      </c>
      <c r="N6" s="52" t="s">
        <v>91</v>
      </c>
      <c r="O6" s="60" t="s">
        <v>92</v>
      </c>
    </row>
    <row r="7" ht="21" customHeight="1" spans="1:15">
      <c r="A7" s="55" t="s">
        <v>93</v>
      </c>
      <c r="B7" s="55" t="s">
        <v>94</v>
      </c>
      <c r="C7" s="170">
        <v>860190.08</v>
      </c>
      <c r="D7" s="171">
        <v>860190.08</v>
      </c>
      <c r="E7" s="171">
        <v>839847.68</v>
      </c>
      <c r="F7" s="171">
        <v>20342.4</v>
      </c>
      <c r="G7" s="171"/>
      <c r="H7" s="171"/>
      <c r="I7" s="171"/>
      <c r="J7" s="171"/>
      <c r="K7" s="171"/>
      <c r="L7" s="171"/>
      <c r="M7" s="171"/>
      <c r="N7" s="170"/>
      <c r="O7" s="170"/>
    </row>
    <row r="8" ht="21" customHeight="1" spans="1:15">
      <c r="A8" s="189" t="s">
        <v>95</v>
      </c>
      <c r="B8" s="189" t="s">
        <v>96</v>
      </c>
      <c r="C8" s="170">
        <v>839847.68</v>
      </c>
      <c r="D8" s="171">
        <v>839847.68</v>
      </c>
      <c r="E8" s="171">
        <v>839847.68</v>
      </c>
      <c r="F8" s="171"/>
      <c r="G8" s="171"/>
      <c r="H8" s="171"/>
      <c r="I8" s="171"/>
      <c r="J8" s="171"/>
      <c r="K8" s="171"/>
      <c r="L8" s="171"/>
      <c r="M8" s="171"/>
      <c r="N8" s="170"/>
      <c r="O8" s="170"/>
    </row>
    <row r="9" ht="21" customHeight="1" spans="1:15">
      <c r="A9" s="190" t="s">
        <v>97</v>
      </c>
      <c r="B9" s="190" t="s">
        <v>98</v>
      </c>
      <c r="C9" s="170">
        <v>201609.81</v>
      </c>
      <c r="D9" s="171">
        <v>201609.81</v>
      </c>
      <c r="E9" s="171">
        <v>201609.81</v>
      </c>
      <c r="F9" s="171"/>
      <c r="G9" s="171"/>
      <c r="H9" s="171"/>
      <c r="I9" s="171"/>
      <c r="J9" s="171"/>
      <c r="K9" s="171"/>
      <c r="L9" s="171"/>
      <c r="M9" s="171"/>
      <c r="N9" s="170"/>
      <c r="O9" s="170"/>
    </row>
    <row r="10" ht="21" customHeight="1" spans="1:15">
      <c r="A10" s="190" t="s">
        <v>99</v>
      </c>
      <c r="B10" s="190" t="s">
        <v>100</v>
      </c>
      <c r="C10" s="170">
        <v>438237.87</v>
      </c>
      <c r="D10" s="171">
        <v>438237.87</v>
      </c>
      <c r="E10" s="171">
        <v>438237.87</v>
      </c>
      <c r="F10" s="171"/>
      <c r="G10" s="171"/>
      <c r="H10" s="171"/>
      <c r="I10" s="171"/>
      <c r="J10" s="171"/>
      <c r="K10" s="171"/>
      <c r="L10" s="171"/>
      <c r="M10" s="171"/>
      <c r="N10" s="170"/>
      <c r="O10" s="170"/>
    </row>
    <row r="11" ht="21" customHeight="1" spans="1:15">
      <c r="A11" s="190" t="s">
        <v>101</v>
      </c>
      <c r="B11" s="190" t="s">
        <v>102</v>
      </c>
      <c r="C11" s="170">
        <v>200000</v>
      </c>
      <c r="D11" s="171">
        <v>200000</v>
      </c>
      <c r="E11" s="171">
        <v>200000</v>
      </c>
      <c r="F11" s="171"/>
      <c r="G11" s="171"/>
      <c r="H11" s="171"/>
      <c r="I11" s="171"/>
      <c r="J11" s="171"/>
      <c r="K11" s="171"/>
      <c r="L11" s="171"/>
      <c r="M11" s="171"/>
      <c r="N11" s="170"/>
      <c r="O11" s="170"/>
    </row>
    <row r="12" ht="21" customHeight="1" spans="1:15">
      <c r="A12" s="189" t="s">
        <v>103</v>
      </c>
      <c r="B12" s="189" t="s">
        <v>104</v>
      </c>
      <c r="C12" s="170">
        <v>20342.4</v>
      </c>
      <c r="D12" s="171">
        <v>20342.4</v>
      </c>
      <c r="E12" s="171"/>
      <c r="F12" s="171">
        <v>20342.4</v>
      </c>
      <c r="G12" s="171"/>
      <c r="H12" s="171"/>
      <c r="I12" s="171"/>
      <c r="J12" s="171"/>
      <c r="K12" s="171"/>
      <c r="L12" s="171"/>
      <c r="M12" s="171"/>
      <c r="N12" s="170"/>
      <c r="O12" s="170"/>
    </row>
    <row r="13" ht="21" customHeight="1" spans="1:15">
      <c r="A13" s="190" t="s">
        <v>105</v>
      </c>
      <c r="B13" s="190" t="s">
        <v>106</v>
      </c>
      <c r="C13" s="170">
        <v>20342.4</v>
      </c>
      <c r="D13" s="171">
        <v>20342.4</v>
      </c>
      <c r="E13" s="171"/>
      <c r="F13" s="171">
        <v>20342.4</v>
      </c>
      <c r="G13" s="171"/>
      <c r="H13" s="171"/>
      <c r="I13" s="171"/>
      <c r="J13" s="171"/>
      <c r="K13" s="171"/>
      <c r="L13" s="171"/>
      <c r="M13" s="171"/>
      <c r="N13" s="170"/>
      <c r="O13" s="170"/>
    </row>
    <row r="14" ht="21" customHeight="1" spans="1:15">
      <c r="A14" s="55" t="s">
        <v>107</v>
      </c>
      <c r="B14" s="55" t="s">
        <v>108</v>
      </c>
      <c r="C14" s="170">
        <v>424219.97</v>
      </c>
      <c r="D14" s="171">
        <v>424219.97</v>
      </c>
      <c r="E14" s="171">
        <v>424219.97</v>
      </c>
      <c r="F14" s="171"/>
      <c r="G14" s="171"/>
      <c r="H14" s="171"/>
      <c r="I14" s="171"/>
      <c r="J14" s="171"/>
      <c r="K14" s="171"/>
      <c r="L14" s="171"/>
      <c r="M14" s="171"/>
      <c r="N14" s="170"/>
      <c r="O14" s="170"/>
    </row>
    <row r="15" ht="21" customHeight="1" spans="1:15">
      <c r="A15" s="189" t="s">
        <v>109</v>
      </c>
      <c r="B15" s="189" t="s">
        <v>110</v>
      </c>
      <c r="C15" s="170">
        <v>424219.97</v>
      </c>
      <c r="D15" s="171">
        <v>424219.97</v>
      </c>
      <c r="E15" s="171">
        <v>424219.97</v>
      </c>
      <c r="F15" s="171"/>
      <c r="G15" s="171"/>
      <c r="H15" s="171"/>
      <c r="I15" s="171"/>
      <c r="J15" s="171"/>
      <c r="K15" s="171"/>
      <c r="L15" s="171"/>
      <c r="M15" s="171"/>
      <c r="N15" s="170"/>
      <c r="O15" s="170"/>
    </row>
    <row r="16" ht="21" customHeight="1" spans="1:15">
      <c r="A16" s="190" t="s">
        <v>111</v>
      </c>
      <c r="B16" s="190" t="s">
        <v>112</v>
      </c>
      <c r="C16" s="170">
        <v>216379.95</v>
      </c>
      <c r="D16" s="171">
        <v>216379.95</v>
      </c>
      <c r="E16" s="171">
        <v>216379.95</v>
      </c>
      <c r="F16" s="171"/>
      <c r="G16" s="171"/>
      <c r="H16" s="171"/>
      <c r="I16" s="171"/>
      <c r="J16" s="171"/>
      <c r="K16" s="171"/>
      <c r="L16" s="171"/>
      <c r="M16" s="171"/>
      <c r="N16" s="170"/>
      <c r="O16" s="170"/>
    </row>
    <row r="17" ht="21" customHeight="1" spans="1:15">
      <c r="A17" s="190" t="s">
        <v>113</v>
      </c>
      <c r="B17" s="190" t="s">
        <v>114</v>
      </c>
      <c r="C17" s="170">
        <v>184949.33</v>
      </c>
      <c r="D17" s="171">
        <v>184949.33</v>
      </c>
      <c r="E17" s="171">
        <v>184949.33</v>
      </c>
      <c r="F17" s="171"/>
      <c r="G17" s="171"/>
      <c r="H17" s="171"/>
      <c r="I17" s="171"/>
      <c r="J17" s="171"/>
      <c r="K17" s="171"/>
      <c r="L17" s="171"/>
      <c r="M17" s="171"/>
      <c r="N17" s="170"/>
      <c r="O17" s="170"/>
    </row>
    <row r="18" ht="21" customHeight="1" spans="1:15">
      <c r="A18" s="190" t="s">
        <v>115</v>
      </c>
      <c r="B18" s="190" t="s">
        <v>116</v>
      </c>
      <c r="C18" s="170">
        <v>22890.69</v>
      </c>
      <c r="D18" s="171">
        <v>22890.69</v>
      </c>
      <c r="E18" s="171">
        <v>22890.69</v>
      </c>
      <c r="F18" s="171"/>
      <c r="G18" s="171"/>
      <c r="H18" s="171"/>
      <c r="I18" s="171"/>
      <c r="J18" s="171"/>
      <c r="K18" s="171"/>
      <c r="L18" s="171"/>
      <c r="M18" s="171"/>
      <c r="N18" s="170"/>
      <c r="O18" s="170"/>
    </row>
    <row r="19" ht="21" customHeight="1" spans="1:15">
      <c r="A19" s="55" t="s">
        <v>117</v>
      </c>
      <c r="B19" s="55" t="s">
        <v>118</v>
      </c>
      <c r="C19" s="170">
        <v>2690000</v>
      </c>
      <c r="D19" s="171"/>
      <c r="E19" s="171"/>
      <c r="F19" s="171"/>
      <c r="G19" s="171">
        <v>2690000</v>
      </c>
      <c r="H19" s="171"/>
      <c r="I19" s="171"/>
      <c r="J19" s="171"/>
      <c r="K19" s="171"/>
      <c r="L19" s="171"/>
      <c r="M19" s="171"/>
      <c r="N19" s="170"/>
      <c r="O19" s="170"/>
    </row>
    <row r="20" ht="21" customHeight="1" spans="1:15">
      <c r="A20" s="189" t="s">
        <v>119</v>
      </c>
      <c r="B20" s="189" t="s">
        <v>120</v>
      </c>
      <c r="C20" s="170">
        <v>2690000</v>
      </c>
      <c r="D20" s="171"/>
      <c r="E20" s="171"/>
      <c r="F20" s="171"/>
      <c r="G20" s="171">
        <v>2690000</v>
      </c>
      <c r="H20" s="171"/>
      <c r="I20" s="171"/>
      <c r="J20" s="171"/>
      <c r="K20" s="171"/>
      <c r="L20" s="171"/>
      <c r="M20" s="171"/>
      <c r="N20" s="170"/>
      <c r="O20" s="170"/>
    </row>
    <row r="21" ht="21" customHeight="1" spans="1:15">
      <c r="A21" s="190" t="s">
        <v>121</v>
      </c>
      <c r="B21" s="190" t="s">
        <v>122</v>
      </c>
      <c r="C21" s="170">
        <v>2690000</v>
      </c>
      <c r="D21" s="171"/>
      <c r="E21" s="171"/>
      <c r="F21" s="171"/>
      <c r="G21" s="171">
        <v>2690000</v>
      </c>
      <c r="H21" s="171"/>
      <c r="I21" s="171"/>
      <c r="J21" s="171"/>
      <c r="K21" s="171"/>
      <c r="L21" s="171"/>
      <c r="M21" s="171"/>
      <c r="N21" s="170"/>
      <c r="O21" s="170"/>
    </row>
    <row r="22" ht="21" customHeight="1" spans="1:15">
      <c r="A22" s="55" t="s">
        <v>123</v>
      </c>
      <c r="B22" s="55" t="s">
        <v>124</v>
      </c>
      <c r="C22" s="170">
        <v>22607683.79</v>
      </c>
      <c r="D22" s="171">
        <v>22081369.52</v>
      </c>
      <c r="E22" s="171">
        <v>4116581.52</v>
      </c>
      <c r="F22" s="171">
        <v>17964788</v>
      </c>
      <c r="G22" s="171"/>
      <c r="H22" s="171"/>
      <c r="I22" s="171"/>
      <c r="J22" s="171">
        <v>526314.27</v>
      </c>
      <c r="K22" s="171"/>
      <c r="L22" s="171"/>
      <c r="M22" s="171"/>
      <c r="N22" s="170"/>
      <c r="O22" s="170">
        <v>526314.27</v>
      </c>
    </row>
    <row r="23" ht="21" customHeight="1" spans="1:15">
      <c r="A23" s="189" t="s">
        <v>125</v>
      </c>
      <c r="B23" s="189" t="s">
        <v>126</v>
      </c>
      <c r="C23" s="170">
        <v>22607683.79</v>
      </c>
      <c r="D23" s="171">
        <v>22081369.52</v>
      </c>
      <c r="E23" s="171">
        <v>4116581.52</v>
      </c>
      <c r="F23" s="171">
        <v>17964788</v>
      </c>
      <c r="G23" s="171"/>
      <c r="H23" s="171"/>
      <c r="I23" s="171"/>
      <c r="J23" s="171">
        <v>526314.27</v>
      </c>
      <c r="K23" s="171"/>
      <c r="L23" s="171"/>
      <c r="M23" s="171"/>
      <c r="N23" s="170"/>
      <c r="O23" s="170">
        <v>526314.27</v>
      </c>
    </row>
    <row r="24" ht="21" customHeight="1" spans="1:15">
      <c r="A24" s="190" t="s">
        <v>127</v>
      </c>
      <c r="B24" s="190" t="s">
        <v>128</v>
      </c>
      <c r="C24" s="170">
        <v>4136581.52</v>
      </c>
      <c r="D24" s="171">
        <v>4116581.52</v>
      </c>
      <c r="E24" s="171">
        <v>4116581.52</v>
      </c>
      <c r="F24" s="171"/>
      <c r="G24" s="171"/>
      <c r="H24" s="171"/>
      <c r="I24" s="171"/>
      <c r="J24" s="171">
        <v>20000</v>
      </c>
      <c r="K24" s="171"/>
      <c r="L24" s="171"/>
      <c r="M24" s="171"/>
      <c r="N24" s="170"/>
      <c r="O24" s="170">
        <v>20000</v>
      </c>
    </row>
    <row r="25" ht="21" customHeight="1" spans="1:15">
      <c r="A25" s="190" t="s">
        <v>129</v>
      </c>
      <c r="B25" s="190" t="s">
        <v>130</v>
      </c>
      <c r="C25" s="170">
        <v>166766.05</v>
      </c>
      <c r="D25" s="171"/>
      <c r="E25" s="171"/>
      <c r="F25" s="171"/>
      <c r="G25" s="171"/>
      <c r="H25" s="171"/>
      <c r="I25" s="171"/>
      <c r="J25" s="171">
        <v>166766.05</v>
      </c>
      <c r="K25" s="171"/>
      <c r="L25" s="171"/>
      <c r="M25" s="171"/>
      <c r="N25" s="170"/>
      <c r="O25" s="170">
        <v>166766.05</v>
      </c>
    </row>
    <row r="26" ht="21" customHeight="1" spans="1:15">
      <c r="A26" s="190" t="s">
        <v>131</v>
      </c>
      <c r="B26" s="190" t="s">
        <v>132</v>
      </c>
      <c r="C26" s="170">
        <v>9910000</v>
      </c>
      <c r="D26" s="171">
        <v>9910000</v>
      </c>
      <c r="E26" s="171"/>
      <c r="F26" s="171">
        <v>9910000</v>
      </c>
      <c r="G26" s="171"/>
      <c r="H26" s="171"/>
      <c r="I26" s="171"/>
      <c r="J26" s="171"/>
      <c r="K26" s="171"/>
      <c r="L26" s="171"/>
      <c r="M26" s="171"/>
      <c r="N26" s="170"/>
      <c r="O26" s="170"/>
    </row>
    <row r="27" ht="21" customHeight="1" spans="1:15">
      <c r="A27" s="190" t="s">
        <v>133</v>
      </c>
      <c r="B27" s="190" t="s">
        <v>134</v>
      </c>
      <c r="C27" s="170">
        <v>487596.62</v>
      </c>
      <c r="D27" s="171">
        <v>300000</v>
      </c>
      <c r="E27" s="171"/>
      <c r="F27" s="171">
        <v>300000</v>
      </c>
      <c r="G27" s="171"/>
      <c r="H27" s="171"/>
      <c r="I27" s="171"/>
      <c r="J27" s="171">
        <v>187596.62</v>
      </c>
      <c r="K27" s="171"/>
      <c r="L27" s="171"/>
      <c r="M27" s="171"/>
      <c r="N27" s="170"/>
      <c r="O27" s="170">
        <v>187596.62</v>
      </c>
    </row>
    <row r="28" ht="21" customHeight="1" spans="1:15">
      <c r="A28" s="190" t="s">
        <v>135</v>
      </c>
      <c r="B28" s="190" t="s">
        <v>136</v>
      </c>
      <c r="C28" s="170">
        <v>350000</v>
      </c>
      <c r="D28" s="171">
        <v>350000</v>
      </c>
      <c r="E28" s="171"/>
      <c r="F28" s="171">
        <v>350000</v>
      </c>
      <c r="G28" s="171"/>
      <c r="H28" s="171"/>
      <c r="I28" s="171"/>
      <c r="J28" s="171"/>
      <c r="K28" s="171"/>
      <c r="L28" s="171"/>
      <c r="M28" s="171"/>
      <c r="N28" s="170"/>
      <c r="O28" s="170"/>
    </row>
    <row r="29" ht="21" customHeight="1" spans="1:15">
      <c r="A29" s="190" t="s">
        <v>137</v>
      </c>
      <c r="B29" s="190" t="s">
        <v>138</v>
      </c>
      <c r="C29" s="170">
        <v>7404788</v>
      </c>
      <c r="D29" s="171">
        <v>7404788</v>
      </c>
      <c r="E29" s="171"/>
      <c r="F29" s="171">
        <v>7404788</v>
      </c>
      <c r="G29" s="171"/>
      <c r="H29" s="171"/>
      <c r="I29" s="171"/>
      <c r="J29" s="171"/>
      <c r="K29" s="171"/>
      <c r="L29" s="171"/>
      <c r="M29" s="171"/>
      <c r="N29" s="170"/>
      <c r="O29" s="170"/>
    </row>
    <row r="30" ht="21" customHeight="1" spans="1:15">
      <c r="A30" s="190" t="s">
        <v>139</v>
      </c>
      <c r="B30" s="190" t="s">
        <v>140</v>
      </c>
      <c r="C30" s="170">
        <v>151951.6</v>
      </c>
      <c r="D30" s="171"/>
      <c r="E30" s="171"/>
      <c r="F30" s="171"/>
      <c r="G30" s="171"/>
      <c r="H30" s="171"/>
      <c r="I30" s="171"/>
      <c r="J30" s="171">
        <v>151951.6</v>
      </c>
      <c r="K30" s="171"/>
      <c r="L30" s="171"/>
      <c r="M30" s="171"/>
      <c r="N30" s="170"/>
      <c r="O30" s="170">
        <v>151951.6</v>
      </c>
    </row>
    <row r="31" ht="21" customHeight="1" spans="1:15">
      <c r="A31" s="55" t="s">
        <v>141</v>
      </c>
      <c r="B31" s="55" t="s">
        <v>142</v>
      </c>
      <c r="C31" s="170">
        <v>464266.4</v>
      </c>
      <c r="D31" s="171">
        <v>464266.4</v>
      </c>
      <c r="E31" s="171">
        <v>464266.4</v>
      </c>
      <c r="F31" s="171"/>
      <c r="G31" s="171"/>
      <c r="H31" s="171"/>
      <c r="I31" s="171"/>
      <c r="J31" s="171"/>
      <c r="K31" s="171"/>
      <c r="L31" s="171"/>
      <c r="M31" s="171"/>
      <c r="N31" s="170"/>
      <c r="O31" s="170"/>
    </row>
    <row r="32" ht="21" customHeight="1" spans="1:15">
      <c r="A32" s="189" t="s">
        <v>143</v>
      </c>
      <c r="B32" s="189" t="s">
        <v>144</v>
      </c>
      <c r="C32" s="170">
        <v>464266.4</v>
      </c>
      <c r="D32" s="171">
        <v>464266.4</v>
      </c>
      <c r="E32" s="171">
        <v>464266.4</v>
      </c>
      <c r="F32" s="171"/>
      <c r="G32" s="171"/>
      <c r="H32" s="171"/>
      <c r="I32" s="171"/>
      <c r="J32" s="171"/>
      <c r="K32" s="171"/>
      <c r="L32" s="171"/>
      <c r="M32" s="171"/>
      <c r="N32" s="170"/>
      <c r="O32" s="170"/>
    </row>
    <row r="33" ht="21" customHeight="1" spans="1:15">
      <c r="A33" s="190" t="s">
        <v>145</v>
      </c>
      <c r="B33" s="190" t="s">
        <v>146</v>
      </c>
      <c r="C33" s="170">
        <v>464266.4</v>
      </c>
      <c r="D33" s="171">
        <v>464266.4</v>
      </c>
      <c r="E33" s="171">
        <v>464266.4</v>
      </c>
      <c r="F33" s="171"/>
      <c r="G33" s="171"/>
      <c r="H33" s="171"/>
      <c r="I33" s="171"/>
      <c r="J33" s="171"/>
      <c r="K33" s="171"/>
      <c r="L33" s="171"/>
      <c r="M33" s="171"/>
      <c r="N33" s="170"/>
      <c r="O33" s="170"/>
    </row>
    <row r="34" ht="21" customHeight="1" spans="1:15">
      <c r="A34" s="52" t="s">
        <v>53</v>
      </c>
      <c r="B34" s="35"/>
      <c r="C34" s="171">
        <v>27046360.24</v>
      </c>
      <c r="D34" s="171">
        <v>23830045.97</v>
      </c>
      <c r="E34" s="171">
        <v>5844915.57</v>
      </c>
      <c r="F34" s="171">
        <v>17985130.4</v>
      </c>
      <c r="G34" s="171">
        <v>2690000</v>
      </c>
      <c r="H34" s="171"/>
      <c r="I34" s="171"/>
      <c r="J34" s="171">
        <v>526314.27</v>
      </c>
      <c r="K34" s="171"/>
      <c r="L34" s="171"/>
      <c r="M34" s="171"/>
      <c r="N34" s="171"/>
      <c r="O34" s="171">
        <v>526314.27</v>
      </c>
    </row>
  </sheetData>
  <mergeCells count="12">
    <mergeCell ref="A1:O1"/>
    <mergeCell ref="A2:O2"/>
    <mergeCell ref="A3:C3"/>
    <mergeCell ref="D4:F4"/>
    <mergeCell ref="J4:O4"/>
    <mergeCell ref="A34:B34"/>
    <mergeCell ref="A4:A5"/>
    <mergeCell ref="B4:B5"/>
    <mergeCell ref="C4:C5"/>
    <mergeCell ref="G4:G5"/>
    <mergeCell ref="H4:H5"/>
    <mergeCell ref="I4:I5"/>
  </mergeCells>
  <printOptions horizontalCentered="1"/>
  <pageMargins left="0" right="0" top="1" bottom="1" header="0.5" footer="0.5"/>
  <pageSetup paperSize="9" scale="56"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Zeros="0" workbookViewId="0">
      <selection activeCell="A1" sqref="A1"/>
    </sheetView>
  </sheetViews>
  <sheetFormatPr defaultColWidth="8.575" defaultRowHeight="12.75" customHeight="1" outlineLevelCol="3"/>
  <cols>
    <col min="1" max="4" width="35.575" customWidth="1"/>
  </cols>
  <sheetData>
    <row r="1" ht="15" customHeight="1" spans="1:4">
      <c r="A1" s="43"/>
      <c r="B1" s="47"/>
      <c r="C1" s="47"/>
      <c r="D1" s="47"/>
    </row>
    <row r="2" ht="41.25" customHeight="1" spans="1:1">
      <c r="A2" s="42" t="str">
        <f>"2026"&amp;"年部门财政拨款收支预算总表"</f>
        <v>2026年部门财政拨款收支预算总表</v>
      </c>
    </row>
    <row r="3" ht="17.25" customHeight="1" spans="1:4">
      <c r="A3" s="180" t="str">
        <f>"单位名称："&amp;"昆明市晋宁区农业农村局"</f>
        <v>单位名称：昆明市晋宁区农业农村局</v>
      </c>
      <c r="B3" s="181"/>
      <c r="D3" s="47" t="s">
        <v>0</v>
      </c>
    </row>
    <row r="4" ht="17.25" customHeight="1" spans="1:4">
      <c r="A4" s="29" t="s">
        <v>1</v>
      </c>
      <c r="B4" s="182"/>
      <c r="C4" s="29" t="s">
        <v>2</v>
      </c>
      <c r="D4" s="182"/>
    </row>
    <row r="5" ht="18.75" customHeight="1" spans="1:4">
      <c r="A5" s="29" t="s">
        <v>3</v>
      </c>
      <c r="B5" s="29" t="str">
        <f t="shared" ref="B5:D5" si="0">"2026"&amp;"年预算"</f>
        <v>2026年预算</v>
      </c>
      <c r="C5" s="29" t="s">
        <v>5</v>
      </c>
      <c r="D5" s="29" t="str">
        <f t="shared" si="0"/>
        <v>2026年预算</v>
      </c>
    </row>
    <row r="6" ht="16.5" customHeight="1" spans="1:4">
      <c r="A6" s="183" t="s">
        <v>147</v>
      </c>
      <c r="B6" s="62">
        <v>26520045.97</v>
      </c>
      <c r="C6" s="183" t="s">
        <v>148</v>
      </c>
      <c r="D6" s="62">
        <v>26520045.97</v>
      </c>
    </row>
    <row r="7" ht="16.5" customHeight="1" spans="1:4">
      <c r="A7" s="183" t="s">
        <v>149</v>
      </c>
      <c r="B7" s="62">
        <v>23830045.97</v>
      </c>
      <c r="C7" s="183" t="s">
        <v>150</v>
      </c>
      <c r="D7" s="62"/>
    </row>
    <row r="8" ht="16.5" customHeight="1" spans="1:4">
      <c r="A8" s="183" t="s">
        <v>151</v>
      </c>
      <c r="B8" s="62">
        <v>2690000</v>
      </c>
      <c r="C8" s="183" t="s">
        <v>152</v>
      </c>
      <c r="D8" s="62"/>
    </row>
    <row r="9" ht="16.5" customHeight="1" spans="1:4">
      <c r="A9" s="183" t="s">
        <v>153</v>
      </c>
      <c r="B9" s="62"/>
      <c r="C9" s="183" t="s">
        <v>154</v>
      </c>
      <c r="D9" s="62"/>
    </row>
    <row r="10" ht="16.5" customHeight="1" spans="1:4">
      <c r="A10" s="183" t="s">
        <v>155</v>
      </c>
      <c r="B10" s="62"/>
      <c r="C10" s="183" t="s">
        <v>156</v>
      </c>
      <c r="D10" s="62"/>
    </row>
    <row r="11" ht="16.5" customHeight="1" spans="1:4">
      <c r="A11" s="183" t="s">
        <v>149</v>
      </c>
      <c r="B11" s="62"/>
      <c r="C11" s="183" t="s">
        <v>157</v>
      </c>
      <c r="D11" s="62"/>
    </row>
    <row r="12" ht="16.5" customHeight="1" spans="1:4">
      <c r="A12" s="159" t="s">
        <v>151</v>
      </c>
      <c r="B12" s="170"/>
      <c r="C12" s="69" t="s">
        <v>158</v>
      </c>
      <c r="D12" s="170"/>
    </row>
    <row r="13" ht="16.5" customHeight="1" spans="1:4">
      <c r="A13" s="159" t="s">
        <v>153</v>
      </c>
      <c r="B13" s="170"/>
      <c r="C13" s="69" t="s">
        <v>159</v>
      </c>
      <c r="D13" s="170"/>
    </row>
    <row r="14" ht="16.5" customHeight="1" spans="1:4">
      <c r="A14" s="184"/>
      <c r="B14" s="185"/>
      <c r="C14" s="69" t="s">
        <v>160</v>
      </c>
      <c r="D14" s="170">
        <v>860190.08</v>
      </c>
    </row>
    <row r="15" ht="16.5" customHeight="1" spans="1:4">
      <c r="A15" s="184"/>
      <c r="B15" s="185"/>
      <c r="C15" s="69" t="s">
        <v>161</v>
      </c>
      <c r="D15" s="170">
        <v>424219.97</v>
      </c>
    </row>
    <row r="16" ht="16.5" customHeight="1" spans="1:4">
      <c r="A16" s="184"/>
      <c r="B16" s="185"/>
      <c r="C16" s="69" t="s">
        <v>162</v>
      </c>
      <c r="D16" s="170"/>
    </row>
    <row r="17" ht="16.5" customHeight="1" spans="1:4">
      <c r="A17" s="184"/>
      <c r="B17" s="185"/>
      <c r="C17" s="69" t="s">
        <v>163</v>
      </c>
      <c r="D17" s="170">
        <v>2690000</v>
      </c>
    </row>
    <row r="18" ht="16.5" customHeight="1" spans="1:4">
      <c r="A18" s="184"/>
      <c r="B18" s="185"/>
      <c r="C18" s="69" t="s">
        <v>164</v>
      </c>
      <c r="D18" s="170">
        <v>22081369.52</v>
      </c>
    </row>
    <row r="19" ht="16.5" customHeight="1" spans="1:4">
      <c r="A19" s="184"/>
      <c r="B19" s="185"/>
      <c r="C19" s="69" t="s">
        <v>165</v>
      </c>
      <c r="D19" s="170"/>
    </row>
    <row r="20" ht="16.5" customHeight="1" spans="1:4">
      <c r="A20" s="184"/>
      <c r="B20" s="185"/>
      <c r="C20" s="69" t="s">
        <v>166</v>
      </c>
      <c r="D20" s="170"/>
    </row>
    <row r="21" ht="16.5" customHeight="1" spans="1:4">
      <c r="A21" s="184"/>
      <c r="B21" s="185"/>
      <c r="C21" s="69" t="s">
        <v>167</v>
      </c>
      <c r="D21" s="170"/>
    </row>
    <row r="22" ht="16.5" customHeight="1" spans="1:4">
      <c r="A22" s="184"/>
      <c r="B22" s="185"/>
      <c r="C22" s="69" t="s">
        <v>168</v>
      </c>
      <c r="D22" s="170"/>
    </row>
    <row r="23" ht="16.5" customHeight="1" spans="1:4">
      <c r="A23" s="184"/>
      <c r="B23" s="185"/>
      <c r="C23" s="69" t="s">
        <v>169</v>
      </c>
      <c r="D23" s="170"/>
    </row>
    <row r="24" ht="16.5" customHeight="1" spans="1:4">
      <c r="A24" s="184"/>
      <c r="B24" s="185"/>
      <c r="C24" s="69" t="s">
        <v>170</v>
      </c>
      <c r="D24" s="170"/>
    </row>
    <row r="25" ht="16.5" customHeight="1" spans="1:4">
      <c r="A25" s="184"/>
      <c r="B25" s="185"/>
      <c r="C25" s="69" t="s">
        <v>171</v>
      </c>
      <c r="D25" s="170">
        <v>464266.4</v>
      </c>
    </row>
    <row r="26" ht="16.5" customHeight="1" spans="1:4">
      <c r="A26" s="184"/>
      <c r="B26" s="185"/>
      <c r="C26" s="69" t="s">
        <v>172</v>
      </c>
      <c r="D26" s="170"/>
    </row>
    <row r="27" ht="16.5" customHeight="1" spans="1:4">
      <c r="A27" s="184"/>
      <c r="B27" s="185"/>
      <c r="C27" s="69" t="s">
        <v>173</v>
      </c>
      <c r="D27" s="170"/>
    </row>
    <row r="28" ht="16.5" customHeight="1" spans="1:4">
      <c r="A28" s="184"/>
      <c r="B28" s="185"/>
      <c r="C28" s="69" t="s">
        <v>174</v>
      </c>
      <c r="D28" s="170"/>
    </row>
    <row r="29" ht="16.5" customHeight="1" spans="1:4">
      <c r="A29" s="184"/>
      <c r="B29" s="185"/>
      <c r="C29" s="69" t="s">
        <v>175</v>
      </c>
      <c r="D29" s="170"/>
    </row>
    <row r="30" ht="16.5" customHeight="1" spans="1:4">
      <c r="A30" s="184"/>
      <c r="B30" s="185"/>
      <c r="C30" s="69" t="s">
        <v>176</v>
      </c>
      <c r="D30" s="170"/>
    </row>
    <row r="31" ht="16.5" customHeight="1" spans="1:4">
      <c r="A31" s="184"/>
      <c r="B31" s="185"/>
      <c r="C31" s="159" t="s">
        <v>177</v>
      </c>
      <c r="D31" s="170"/>
    </row>
    <row r="32" ht="16.5" customHeight="1" spans="1:4">
      <c r="A32" s="184"/>
      <c r="B32" s="185"/>
      <c r="C32" s="159" t="s">
        <v>178</v>
      </c>
      <c r="D32" s="170"/>
    </row>
    <row r="33" ht="16.5" customHeight="1" spans="1:4">
      <c r="A33" s="184"/>
      <c r="B33" s="185"/>
      <c r="C33" s="33" t="s">
        <v>179</v>
      </c>
      <c r="D33" s="186"/>
    </row>
    <row r="34" ht="15" customHeight="1" spans="1:4">
      <c r="A34" s="187" t="s">
        <v>49</v>
      </c>
      <c r="B34" s="188">
        <v>26520045.97</v>
      </c>
      <c r="C34" s="187" t="s">
        <v>50</v>
      </c>
      <c r="D34" s="188">
        <v>26520045.97</v>
      </c>
    </row>
  </sheetData>
  <mergeCells count="4">
    <mergeCell ref="A2:D2"/>
    <mergeCell ref="A3:B3"/>
    <mergeCell ref="A4:B4"/>
    <mergeCell ref="C4:D4"/>
  </mergeCells>
  <printOptions horizontalCentered="1"/>
  <pageMargins left="0" right="0" top="1" bottom="1" header="0.5" footer="0.5"/>
  <pageSetup paperSize="9" scale="6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47"/>
      <c r="F1" s="179"/>
      <c r="G1" s="155"/>
    </row>
    <row r="2" ht="41.25" customHeight="1" spans="1:7">
      <c r="A2" s="134" t="str">
        <f>"2026"&amp;"年一般公共预算支出预算表（按功能科目分类）"</f>
        <v>2026年一般公共预算支出预算表（按功能科目分类）</v>
      </c>
      <c r="B2" s="134"/>
      <c r="C2" s="134"/>
      <c r="D2" s="134"/>
      <c r="E2" s="134"/>
      <c r="F2" s="134"/>
      <c r="G2" s="134"/>
    </row>
    <row r="3" ht="18" customHeight="1" spans="1:7">
      <c r="A3" s="3" t="str">
        <f>"单位名称："&amp;"昆明市晋宁区农业农村局"</f>
        <v>单位名称：昆明市晋宁区农业农村局</v>
      </c>
      <c r="F3" s="131"/>
      <c r="G3" s="128" t="s">
        <v>0</v>
      </c>
    </row>
    <row r="4" ht="20.25" customHeight="1" spans="1:7">
      <c r="A4" s="173" t="s">
        <v>180</v>
      </c>
      <c r="B4" s="173"/>
      <c r="C4" s="71" t="s">
        <v>53</v>
      </c>
      <c r="D4" s="71" t="s">
        <v>71</v>
      </c>
      <c r="E4" s="37"/>
      <c r="F4" s="37"/>
      <c r="G4" s="37" t="s">
        <v>72</v>
      </c>
    </row>
    <row r="5" ht="20.25" customHeight="1" spans="1:7">
      <c r="A5" s="174" t="s">
        <v>68</v>
      </c>
      <c r="B5" s="174" t="s">
        <v>69</v>
      </c>
      <c r="C5" s="37"/>
      <c r="D5" s="37" t="s">
        <v>55</v>
      </c>
      <c r="E5" s="37" t="s">
        <v>181</v>
      </c>
      <c r="F5" s="37" t="s">
        <v>182</v>
      </c>
      <c r="G5" s="37"/>
    </row>
    <row r="6" ht="15" customHeight="1" spans="1:7">
      <c r="A6" s="57" t="s">
        <v>78</v>
      </c>
      <c r="B6" s="57" t="s">
        <v>79</v>
      </c>
      <c r="C6" s="57" t="s">
        <v>80</v>
      </c>
      <c r="D6" s="57" t="s">
        <v>81</v>
      </c>
      <c r="E6" s="57" t="s">
        <v>82</v>
      </c>
      <c r="F6" s="57" t="s">
        <v>83</v>
      </c>
      <c r="G6" s="57" t="s">
        <v>84</v>
      </c>
    </row>
    <row r="7" ht="18" customHeight="1" spans="1:7">
      <c r="A7" s="33" t="s">
        <v>93</v>
      </c>
      <c r="B7" s="33" t="s">
        <v>94</v>
      </c>
      <c r="C7" s="175">
        <v>860190.08</v>
      </c>
      <c r="D7" s="176">
        <v>839847.68</v>
      </c>
      <c r="E7" s="176">
        <v>825437.87</v>
      </c>
      <c r="F7" s="176">
        <v>14409.81</v>
      </c>
      <c r="G7" s="176">
        <v>20342.4</v>
      </c>
    </row>
    <row r="8" ht="18" customHeight="1" spans="1:7">
      <c r="A8" s="177" t="s">
        <v>95</v>
      </c>
      <c r="B8" s="177" t="s">
        <v>96</v>
      </c>
      <c r="C8" s="175">
        <v>839847.68</v>
      </c>
      <c r="D8" s="176">
        <v>839847.68</v>
      </c>
      <c r="E8" s="176">
        <v>825437.87</v>
      </c>
      <c r="F8" s="176">
        <v>14409.81</v>
      </c>
      <c r="G8" s="176"/>
    </row>
    <row r="9" ht="18" customHeight="1" spans="1:7">
      <c r="A9" s="178" t="s">
        <v>97</v>
      </c>
      <c r="B9" s="178" t="s">
        <v>98</v>
      </c>
      <c r="C9" s="175">
        <v>201609.81</v>
      </c>
      <c r="D9" s="176">
        <v>201609.81</v>
      </c>
      <c r="E9" s="176">
        <v>187200</v>
      </c>
      <c r="F9" s="176">
        <v>14409.81</v>
      </c>
      <c r="G9" s="176"/>
    </row>
    <row r="10" ht="18" customHeight="1" spans="1:7">
      <c r="A10" s="178" t="s">
        <v>99</v>
      </c>
      <c r="B10" s="178" t="s">
        <v>100</v>
      </c>
      <c r="C10" s="175">
        <v>438237.87</v>
      </c>
      <c r="D10" s="176">
        <v>438237.87</v>
      </c>
      <c r="E10" s="176">
        <v>438237.87</v>
      </c>
      <c r="F10" s="176"/>
      <c r="G10" s="176"/>
    </row>
    <row r="11" ht="18" customHeight="1" spans="1:7">
      <c r="A11" s="178" t="s">
        <v>101</v>
      </c>
      <c r="B11" s="178" t="s">
        <v>102</v>
      </c>
      <c r="C11" s="175">
        <v>200000</v>
      </c>
      <c r="D11" s="176">
        <v>200000</v>
      </c>
      <c r="E11" s="176">
        <v>200000</v>
      </c>
      <c r="F11" s="176"/>
      <c r="G11" s="176"/>
    </row>
    <row r="12" ht="18" customHeight="1" spans="1:7">
      <c r="A12" s="177" t="s">
        <v>103</v>
      </c>
      <c r="B12" s="177" t="s">
        <v>104</v>
      </c>
      <c r="C12" s="175">
        <v>20342.4</v>
      </c>
      <c r="D12" s="176"/>
      <c r="E12" s="176"/>
      <c r="F12" s="176"/>
      <c r="G12" s="176">
        <v>20342.4</v>
      </c>
    </row>
    <row r="13" ht="18" customHeight="1" spans="1:7">
      <c r="A13" s="178" t="s">
        <v>105</v>
      </c>
      <c r="B13" s="178" t="s">
        <v>106</v>
      </c>
      <c r="C13" s="175">
        <v>20342.4</v>
      </c>
      <c r="D13" s="176"/>
      <c r="E13" s="176"/>
      <c r="F13" s="176"/>
      <c r="G13" s="176">
        <v>20342.4</v>
      </c>
    </row>
    <row r="14" ht="18" customHeight="1" spans="1:7">
      <c r="A14" s="33" t="s">
        <v>107</v>
      </c>
      <c r="B14" s="33" t="s">
        <v>108</v>
      </c>
      <c r="C14" s="175">
        <v>424219.97</v>
      </c>
      <c r="D14" s="176">
        <v>424219.97</v>
      </c>
      <c r="E14" s="176">
        <v>424219.97</v>
      </c>
      <c r="F14" s="176"/>
      <c r="G14" s="176"/>
    </row>
    <row r="15" ht="18" customHeight="1" spans="1:7">
      <c r="A15" s="177" t="s">
        <v>109</v>
      </c>
      <c r="B15" s="177" t="s">
        <v>110</v>
      </c>
      <c r="C15" s="175">
        <v>424219.97</v>
      </c>
      <c r="D15" s="176">
        <v>424219.97</v>
      </c>
      <c r="E15" s="176">
        <v>424219.97</v>
      </c>
      <c r="F15" s="176"/>
      <c r="G15" s="176"/>
    </row>
    <row r="16" ht="18" customHeight="1" spans="1:7">
      <c r="A16" s="178" t="s">
        <v>111</v>
      </c>
      <c r="B16" s="178" t="s">
        <v>112</v>
      </c>
      <c r="C16" s="175">
        <v>216379.95</v>
      </c>
      <c r="D16" s="176">
        <v>216379.95</v>
      </c>
      <c r="E16" s="176">
        <v>216379.95</v>
      </c>
      <c r="F16" s="176"/>
      <c r="G16" s="176"/>
    </row>
    <row r="17" ht="18" customHeight="1" spans="1:7">
      <c r="A17" s="178" t="s">
        <v>113</v>
      </c>
      <c r="B17" s="178" t="s">
        <v>114</v>
      </c>
      <c r="C17" s="175">
        <v>184949.33</v>
      </c>
      <c r="D17" s="176">
        <v>184949.33</v>
      </c>
      <c r="E17" s="176">
        <v>184949.33</v>
      </c>
      <c r="F17" s="176"/>
      <c r="G17" s="176"/>
    </row>
    <row r="18" ht="18" customHeight="1" spans="1:7">
      <c r="A18" s="178" t="s">
        <v>115</v>
      </c>
      <c r="B18" s="178" t="s">
        <v>116</v>
      </c>
      <c r="C18" s="175">
        <v>22890.69</v>
      </c>
      <c r="D18" s="176">
        <v>22890.69</v>
      </c>
      <c r="E18" s="176">
        <v>22890.69</v>
      </c>
      <c r="F18" s="176"/>
      <c r="G18" s="176"/>
    </row>
    <row r="19" ht="18" customHeight="1" spans="1:7">
      <c r="A19" s="33" t="s">
        <v>123</v>
      </c>
      <c r="B19" s="33" t="s">
        <v>124</v>
      </c>
      <c r="C19" s="175">
        <v>22081369.52</v>
      </c>
      <c r="D19" s="176">
        <v>4116581.52</v>
      </c>
      <c r="E19" s="176">
        <v>3558643.2</v>
      </c>
      <c r="F19" s="176">
        <v>557938.32</v>
      </c>
      <c r="G19" s="176">
        <v>17964788</v>
      </c>
    </row>
    <row r="20" ht="18" customHeight="1" spans="1:7">
      <c r="A20" s="177" t="s">
        <v>125</v>
      </c>
      <c r="B20" s="177" t="s">
        <v>126</v>
      </c>
      <c r="C20" s="175">
        <v>22081369.52</v>
      </c>
      <c r="D20" s="176">
        <v>4116581.52</v>
      </c>
      <c r="E20" s="176">
        <v>3558643.2</v>
      </c>
      <c r="F20" s="176">
        <v>557938.32</v>
      </c>
      <c r="G20" s="176">
        <v>17964788</v>
      </c>
    </row>
    <row r="21" ht="18" customHeight="1" spans="1:7">
      <c r="A21" s="178" t="s">
        <v>127</v>
      </c>
      <c r="B21" s="178" t="s">
        <v>128</v>
      </c>
      <c r="C21" s="175">
        <v>4116581.52</v>
      </c>
      <c r="D21" s="176">
        <v>4116581.52</v>
      </c>
      <c r="E21" s="176">
        <v>3558643.2</v>
      </c>
      <c r="F21" s="176">
        <v>557938.32</v>
      </c>
      <c r="G21" s="176"/>
    </row>
    <row r="22" ht="18" customHeight="1" spans="1:7">
      <c r="A22" s="178" t="s">
        <v>131</v>
      </c>
      <c r="B22" s="178" t="s">
        <v>132</v>
      </c>
      <c r="C22" s="175">
        <v>9910000</v>
      </c>
      <c r="D22" s="176"/>
      <c r="E22" s="176"/>
      <c r="F22" s="176"/>
      <c r="G22" s="176">
        <v>9910000</v>
      </c>
    </row>
    <row r="23" ht="18" customHeight="1" spans="1:7">
      <c r="A23" s="178" t="s">
        <v>133</v>
      </c>
      <c r="B23" s="178" t="s">
        <v>134</v>
      </c>
      <c r="C23" s="175">
        <v>300000</v>
      </c>
      <c r="D23" s="176"/>
      <c r="E23" s="176"/>
      <c r="F23" s="176"/>
      <c r="G23" s="176">
        <v>300000</v>
      </c>
    </row>
    <row r="24" ht="18" customHeight="1" spans="1:7">
      <c r="A24" s="178" t="s">
        <v>135</v>
      </c>
      <c r="B24" s="178" t="s">
        <v>136</v>
      </c>
      <c r="C24" s="175">
        <v>350000</v>
      </c>
      <c r="D24" s="176"/>
      <c r="E24" s="176"/>
      <c r="F24" s="176"/>
      <c r="G24" s="176">
        <v>350000</v>
      </c>
    </row>
    <row r="25" ht="18" customHeight="1" spans="1:7">
      <c r="A25" s="178" t="s">
        <v>137</v>
      </c>
      <c r="B25" s="178" t="s">
        <v>138</v>
      </c>
      <c r="C25" s="175">
        <v>7404788</v>
      </c>
      <c r="D25" s="176"/>
      <c r="E25" s="176"/>
      <c r="F25" s="176"/>
      <c r="G25" s="176">
        <v>7404788</v>
      </c>
    </row>
    <row r="26" ht="18" customHeight="1" spans="1:7">
      <c r="A26" s="33" t="s">
        <v>141</v>
      </c>
      <c r="B26" s="33" t="s">
        <v>142</v>
      </c>
      <c r="C26" s="175">
        <v>464266.4</v>
      </c>
      <c r="D26" s="176">
        <v>464266.4</v>
      </c>
      <c r="E26" s="176">
        <v>464266.4</v>
      </c>
      <c r="F26" s="176"/>
      <c r="G26" s="176"/>
    </row>
    <row r="27" ht="18" customHeight="1" spans="1:7">
      <c r="A27" s="177" t="s">
        <v>143</v>
      </c>
      <c r="B27" s="177" t="s">
        <v>144</v>
      </c>
      <c r="C27" s="175">
        <v>464266.4</v>
      </c>
      <c r="D27" s="176">
        <v>464266.4</v>
      </c>
      <c r="E27" s="176">
        <v>464266.4</v>
      </c>
      <c r="F27" s="176"/>
      <c r="G27" s="176"/>
    </row>
    <row r="28" ht="18" customHeight="1" spans="1:7">
      <c r="A28" s="178" t="s">
        <v>145</v>
      </c>
      <c r="B28" s="178" t="s">
        <v>146</v>
      </c>
      <c r="C28" s="175">
        <v>464266.4</v>
      </c>
      <c r="D28" s="176">
        <v>464266.4</v>
      </c>
      <c r="E28" s="176">
        <v>464266.4</v>
      </c>
      <c r="F28" s="176"/>
      <c r="G28" s="176"/>
    </row>
    <row r="29" ht="18" customHeight="1" spans="1:7">
      <c r="A29" s="11" t="s">
        <v>183</v>
      </c>
      <c r="B29" s="11" t="s">
        <v>183</v>
      </c>
      <c r="C29" s="175">
        <v>23830045.97</v>
      </c>
      <c r="D29" s="176">
        <v>5844915.57</v>
      </c>
      <c r="E29" s="175">
        <v>5272567.44</v>
      </c>
      <c r="F29" s="175">
        <v>572348.13</v>
      </c>
      <c r="G29" s="175">
        <v>17985130.4</v>
      </c>
    </row>
  </sheetData>
  <mergeCells count="7">
    <mergeCell ref="A2:G2"/>
    <mergeCell ref="A3:E3"/>
    <mergeCell ref="A4:B4"/>
    <mergeCell ref="D4:F4"/>
    <mergeCell ref="A29:B29"/>
    <mergeCell ref="C4:C5"/>
    <mergeCell ref="G4:G5"/>
  </mergeCells>
  <printOptions horizontalCentered="1"/>
  <pageMargins left="0" right="0" top="1" bottom="1" header="0.5" footer="0.5"/>
  <pageSetup paperSize="9" scale="6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4"/>
      <c r="B1" s="44"/>
      <c r="C1" s="44"/>
      <c r="D1" s="44"/>
      <c r="E1" s="43"/>
      <c r="F1" s="44"/>
    </row>
    <row r="2" ht="41.25" customHeight="1" spans="1:6">
      <c r="A2" s="166" t="str">
        <f>"2026"&amp;"年一般公共预算“三公”经费支出预算表"</f>
        <v>2026年一般公共预算“三公”经费支出预算表</v>
      </c>
      <c r="B2" s="44"/>
      <c r="C2" s="44"/>
      <c r="D2" s="44"/>
      <c r="E2" s="43"/>
      <c r="F2" s="44"/>
    </row>
    <row r="3" customHeight="1" spans="1:6">
      <c r="A3" s="118" t="str">
        <f>"单位名称："&amp;"昆明市晋宁区农业农村局"</f>
        <v>单位名称：昆明市晋宁区农业农村局</v>
      </c>
      <c r="B3" s="167"/>
      <c r="C3" s="64"/>
      <c r="D3" s="44"/>
      <c r="E3" s="43"/>
      <c r="F3" s="172" t="s">
        <v>0</v>
      </c>
    </row>
    <row r="4" ht="27" customHeight="1" spans="1:6">
      <c r="A4" s="34" t="s">
        <v>184</v>
      </c>
      <c r="B4" s="34" t="s">
        <v>185</v>
      </c>
      <c r="C4" s="49" t="s">
        <v>186</v>
      </c>
      <c r="D4" s="34"/>
      <c r="E4" s="48"/>
      <c r="F4" s="34" t="s">
        <v>187</v>
      </c>
    </row>
    <row r="5" ht="28.5" customHeight="1" spans="1:6">
      <c r="A5" s="168"/>
      <c r="B5" s="51"/>
      <c r="C5" s="48" t="s">
        <v>55</v>
      </c>
      <c r="D5" s="48" t="s">
        <v>188</v>
      </c>
      <c r="E5" s="48" t="s">
        <v>189</v>
      </c>
      <c r="F5" s="50"/>
    </row>
    <row r="6" ht="17.25" customHeight="1" spans="1:6">
      <c r="A6" s="60" t="s">
        <v>78</v>
      </c>
      <c r="B6" s="60" t="s">
        <v>79</v>
      </c>
      <c r="C6" s="60" t="s">
        <v>80</v>
      </c>
      <c r="D6" s="60" t="s">
        <v>81</v>
      </c>
      <c r="E6" s="60" t="s">
        <v>82</v>
      </c>
      <c r="F6" s="60" t="s">
        <v>83</v>
      </c>
    </row>
    <row r="7" ht="17.25" customHeight="1" spans="1:6">
      <c r="A7" s="169">
        <v>110000</v>
      </c>
      <c r="B7" s="170"/>
      <c r="C7" s="171">
        <v>45000</v>
      </c>
      <c r="D7" s="171"/>
      <c r="E7" s="171">
        <v>45000</v>
      </c>
      <c r="F7" s="171">
        <v>65000</v>
      </c>
    </row>
  </sheetData>
  <mergeCells count="6">
    <mergeCell ref="A2:F2"/>
    <mergeCell ref="A3:B3"/>
    <mergeCell ref="C4:E4"/>
    <mergeCell ref="A4:A5"/>
    <mergeCell ref="B4:B5"/>
    <mergeCell ref="F4:F5"/>
  </mergeCells>
  <printOptions horizontalCentered="1"/>
  <pageMargins left="0" right="0" top="1" bottom="1" header="0.5" footer="0.5"/>
  <pageSetup paperSize="9" scale="6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8"/>
  <sheetViews>
    <sheetView showZeros="0"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47"/>
      <c r="C1" s="156"/>
      <c r="E1" s="161"/>
      <c r="F1" s="161"/>
      <c r="G1" s="161"/>
      <c r="H1" s="161"/>
      <c r="I1" s="85"/>
      <c r="J1" s="85"/>
      <c r="K1" s="85"/>
      <c r="L1" s="85"/>
      <c r="M1" s="85"/>
      <c r="N1" s="85"/>
      <c r="R1" s="85"/>
      <c r="V1" s="156"/>
      <c r="X1" s="126"/>
    </row>
    <row r="2" ht="45.75" customHeight="1" spans="1:24">
      <c r="A2" s="87" t="str">
        <f>"2026"&amp;"年部门基本支出预算表"</f>
        <v>2026年部门基本支出预算表</v>
      </c>
      <c r="B2" s="2"/>
      <c r="C2" s="87"/>
      <c r="D2" s="87"/>
      <c r="E2" s="87"/>
      <c r="F2" s="87"/>
      <c r="G2" s="87"/>
      <c r="H2" s="87"/>
      <c r="I2" s="87"/>
      <c r="J2" s="87"/>
      <c r="K2" s="87"/>
      <c r="L2" s="87"/>
      <c r="M2" s="87"/>
      <c r="N2" s="87"/>
      <c r="O2" s="2"/>
      <c r="P2" s="2"/>
      <c r="Q2" s="2"/>
      <c r="R2" s="87"/>
      <c r="S2" s="87"/>
      <c r="T2" s="87"/>
      <c r="U2" s="87"/>
      <c r="V2" s="87"/>
      <c r="W2" s="87"/>
      <c r="X2" s="87"/>
    </row>
    <row r="3" ht="18.75" customHeight="1" spans="1:24">
      <c r="A3" s="3" t="str">
        <f>"单位名称："&amp;"昆明市晋宁区农业农村局"</f>
        <v>单位名称：昆明市晋宁区农业农村局</v>
      </c>
      <c r="B3" s="4"/>
      <c r="C3" s="157"/>
      <c r="D3" s="157"/>
      <c r="E3" s="157"/>
      <c r="F3" s="157"/>
      <c r="G3" s="157"/>
      <c r="H3" s="157"/>
      <c r="I3" s="89"/>
      <c r="J3" s="89"/>
      <c r="K3" s="89"/>
      <c r="L3" s="89"/>
      <c r="M3" s="89"/>
      <c r="N3" s="89"/>
      <c r="O3" s="21"/>
      <c r="P3" s="21"/>
      <c r="Q3" s="21"/>
      <c r="R3" s="89"/>
      <c r="V3" s="156"/>
      <c r="X3" s="126" t="s">
        <v>0</v>
      </c>
    </row>
    <row r="4" ht="18" customHeight="1" spans="1:24">
      <c r="A4" s="5" t="s">
        <v>190</v>
      </c>
      <c r="B4" s="5" t="s">
        <v>191</v>
      </c>
      <c r="C4" s="5" t="s">
        <v>192</v>
      </c>
      <c r="D4" s="5" t="s">
        <v>193</v>
      </c>
      <c r="E4" s="5" t="s">
        <v>194</v>
      </c>
      <c r="F4" s="5" t="s">
        <v>195</v>
      </c>
      <c r="G4" s="5" t="s">
        <v>196</v>
      </c>
      <c r="H4" s="5" t="s">
        <v>197</v>
      </c>
      <c r="I4" s="163" t="s">
        <v>198</v>
      </c>
      <c r="J4" s="114" t="s">
        <v>198</v>
      </c>
      <c r="K4" s="114"/>
      <c r="L4" s="114"/>
      <c r="M4" s="114"/>
      <c r="N4" s="114"/>
      <c r="O4" s="24"/>
      <c r="P4" s="24"/>
      <c r="Q4" s="24"/>
      <c r="R4" s="108" t="s">
        <v>59</v>
      </c>
      <c r="S4" s="114" t="s">
        <v>60</v>
      </c>
      <c r="T4" s="114"/>
      <c r="U4" s="114"/>
      <c r="V4" s="114"/>
      <c r="W4" s="114"/>
      <c r="X4" s="115"/>
    </row>
    <row r="5" ht="18" customHeight="1" spans="1:24">
      <c r="A5" s="7"/>
      <c r="B5" s="80"/>
      <c r="C5" s="137"/>
      <c r="D5" s="7"/>
      <c r="E5" s="7"/>
      <c r="F5" s="7"/>
      <c r="G5" s="7"/>
      <c r="H5" s="7"/>
      <c r="I5" s="135" t="s">
        <v>199</v>
      </c>
      <c r="J5" s="163" t="s">
        <v>56</v>
      </c>
      <c r="K5" s="114"/>
      <c r="L5" s="114"/>
      <c r="M5" s="114"/>
      <c r="N5" s="115"/>
      <c r="O5" s="23" t="s">
        <v>200</v>
      </c>
      <c r="P5" s="24"/>
      <c r="Q5" s="25"/>
      <c r="R5" s="5" t="s">
        <v>59</v>
      </c>
      <c r="S5" s="163" t="s">
        <v>60</v>
      </c>
      <c r="T5" s="108" t="s">
        <v>61</v>
      </c>
      <c r="U5" s="114" t="s">
        <v>60</v>
      </c>
      <c r="V5" s="108" t="s">
        <v>63</v>
      </c>
      <c r="W5" s="108" t="s">
        <v>64</v>
      </c>
      <c r="X5" s="165" t="s">
        <v>65</v>
      </c>
    </row>
    <row r="6" ht="19.5" customHeight="1" spans="1:24">
      <c r="A6" s="80"/>
      <c r="B6" s="80"/>
      <c r="C6" s="80"/>
      <c r="D6" s="80"/>
      <c r="E6" s="80"/>
      <c r="F6" s="80"/>
      <c r="G6" s="80"/>
      <c r="H6" s="80"/>
      <c r="I6" s="80"/>
      <c r="J6" s="164" t="s">
        <v>201</v>
      </c>
      <c r="K6" s="5" t="s">
        <v>202</v>
      </c>
      <c r="L6" s="5" t="s">
        <v>203</v>
      </c>
      <c r="M6" s="5" t="s">
        <v>204</v>
      </c>
      <c r="N6" s="5" t="s">
        <v>205</v>
      </c>
      <c r="O6" s="5" t="s">
        <v>56</v>
      </c>
      <c r="P6" s="5" t="s">
        <v>57</v>
      </c>
      <c r="Q6" s="5" t="s">
        <v>58</v>
      </c>
      <c r="R6" s="80"/>
      <c r="S6" s="5" t="s">
        <v>55</v>
      </c>
      <c r="T6" s="5" t="s">
        <v>61</v>
      </c>
      <c r="U6" s="5" t="s">
        <v>206</v>
      </c>
      <c r="V6" s="5" t="s">
        <v>63</v>
      </c>
      <c r="W6" s="5" t="s">
        <v>64</v>
      </c>
      <c r="X6" s="5" t="s">
        <v>65</v>
      </c>
    </row>
    <row r="7" ht="37.5" customHeight="1" spans="1:24">
      <c r="A7" s="158"/>
      <c r="B7" s="27"/>
      <c r="C7" s="158"/>
      <c r="D7" s="158"/>
      <c r="E7" s="158"/>
      <c r="F7" s="158"/>
      <c r="G7" s="158"/>
      <c r="H7" s="158"/>
      <c r="I7" s="158"/>
      <c r="J7" s="29" t="s">
        <v>55</v>
      </c>
      <c r="K7" s="9" t="s">
        <v>207</v>
      </c>
      <c r="L7" s="9" t="s">
        <v>203</v>
      </c>
      <c r="M7" s="9" t="s">
        <v>204</v>
      </c>
      <c r="N7" s="9" t="s">
        <v>205</v>
      </c>
      <c r="O7" s="9" t="s">
        <v>203</v>
      </c>
      <c r="P7" s="9" t="s">
        <v>204</v>
      </c>
      <c r="Q7" s="9" t="s">
        <v>205</v>
      </c>
      <c r="R7" s="9" t="s">
        <v>59</v>
      </c>
      <c r="S7" s="9" t="s">
        <v>55</v>
      </c>
      <c r="T7" s="9" t="s">
        <v>61</v>
      </c>
      <c r="U7" s="9" t="s">
        <v>206</v>
      </c>
      <c r="V7" s="9" t="s">
        <v>63</v>
      </c>
      <c r="W7" s="9" t="s">
        <v>64</v>
      </c>
      <c r="X7" s="9" t="s">
        <v>65</v>
      </c>
    </row>
    <row r="8" customHeight="1" spans="1:24">
      <c r="A8" s="38">
        <v>1</v>
      </c>
      <c r="B8" s="38">
        <v>2</v>
      </c>
      <c r="C8" s="38">
        <v>3</v>
      </c>
      <c r="D8" s="38">
        <v>4</v>
      </c>
      <c r="E8" s="38">
        <v>5</v>
      </c>
      <c r="F8" s="38">
        <v>6</v>
      </c>
      <c r="G8" s="38">
        <v>7</v>
      </c>
      <c r="H8" s="38">
        <v>8</v>
      </c>
      <c r="I8" s="38">
        <v>9</v>
      </c>
      <c r="J8" s="38">
        <v>10</v>
      </c>
      <c r="K8" s="38">
        <v>11</v>
      </c>
      <c r="L8" s="38">
        <v>12</v>
      </c>
      <c r="M8" s="38">
        <v>13</v>
      </c>
      <c r="N8" s="38">
        <v>14</v>
      </c>
      <c r="O8" s="38">
        <v>15</v>
      </c>
      <c r="P8" s="38">
        <v>16</v>
      </c>
      <c r="Q8" s="38">
        <v>17</v>
      </c>
      <c r="R8" s="38">
        <v>18</v>
      </c>
      <c r="S8" s="38">
        <v>19</v>
      </c>
      <c r="T8" s="38">
        <v>20</v>
      </c>
      <c r="U8" s="38">
        <v>21</v>
      </c>
      <c r="V8" s="38">
        <v>22</v>
      </c>
      <c r="W8" s="38">
        <v>23</v>
      </c>
      <c r="X8" s="38">
        <v>24</v>
      </c>
    </row>
    <row r="9" ht="20.25" customHeight="1" spans="1:24">
      <c r="A9" s="159" t="s">
        <v>67</v>
      </c>
      <c r="B9" s="159" t="s">
        <v>67</v>
      </c>
      <c r="C9" s="159" t="s">
        <v>208</v>
      </c>
      <c r="D9" s="159" t="s">
        <v>209</v>
      </c>
      <c r="E9" s="159" t="s">
        <v>127</v>
      </c>
      <c r="F9" s="159" t="s">
        <v>128</v>
      </c>
      <c r="G9" s="159" t="s">
        <v>210</v>
      </c>
      <c r="H9" s="159" t="s">
        <v>211</v>
      </c>
      <c r="I9" s="13">
        <v>1126368</v>
      </c>
      <c r="J9" s="13">
        <v>1126368</v>
      </c>
      <c r="K9" s="13"/>
      <c r="L9" s="13"/>
      <c r="M9" s="28">
        <v>1126368</v>
      </c>
      <c r="N9" s="13"/>
      <c r="O9" s="13"/>
      <c r="P9" s="13"/>
      <c r="Q9" s="13"/>
      <c r="R9" s="13"/>
      <c r="S9" s="13"/>
      <c r="T9" s="13"/>
      <c r="U9" s="13"/>
      <c r="V9" s="13"/>
      <c r="W9" s="13"/>
      <c r="X9" s="13"/>
    </row>
    <row r="10" ht="20.25" customHeight="1" spans="1:24">
      <c r="A10" s="159" t="s">
        <v>67</v>
      </c>
      <c r="B10" s="159" t="s">
        <v>67</v>
      </c>
      <c r="C10" s="159" t="s">
        <v>208</v>
      </c>
      <c r="D10" s="159" t="s">
        <v>209</v>
      </c>
      <c r="E10" s="159" t="s">
        <v>127</v>
      </c>
      <c r="F10" s="159" t="s">
        <v>128</v>
      </c>
      <c r="G10" s="159" t="s">
        <v>212</v>
      </c>
      <c r="H10" s="159" t="s">
        <v>213</v>
      </c>
      <c r="I10" s="13">
        <v>1390908</v>
      </c>
      <c r="J10" s="13">
        <v>1390908</v>
      </c>
      <c r="K10" s="16"/>
      <c r="L10" s="16"/>
      <c r="M10" s="28">
        <v>1390908</v>
      </c>
      <c r="N10" s="16"/>
      <c r="O10" s="13"/>
      <c r="P10" s="13"/>
      <c r="Q10" s="13"/>
      <c r="R10" s="13"/>
      <c r="S10" s="13"/>
      <c r="T10" s="13"/>
      <c r="U10" s="13"/>
      <c r="V10" s="13"/>
      <c r="W10" s="13"/>
      <c r="X10" s="13"/>
    </row>
    <row r="11" ht="20.25" customHeight="1" spans="1:24">
      <c r="A11" s="159" t="s">
        <v>67</v>
      </c>
      <c r="B11" s="159" t="s">
        <v>67</v>
      </c>
      <c r="C11" s="159" t="s">
        <v>208</v>
      </c>
      <c r="D11" s="159" t="s">
        <v>209</v>
      </c>
      <c r="E11" s="159" t="s">
        <v>127</v>
      </c>
      <c r="F11" s="159" t="s">
        <v>128</v>
      </c>
      <c r="G11" s="159" t="s">
        <v>214</v>
      </c>
      <c r="H11" s="159" t="s">
        <v>215</v>
      </c>
      <c r="I11" s="13">
        <v>93864</v>
      </c>
      <c r="J11" s="13">
        <v>93864</v>
      </c>
      <c r="K11" s="16"/>
      <c r="L11" s="16"/>
      <c r="M11" s="28">
        <v>93864</v>
      </c>
      <c r="N11" s="16"/>
      <c r="O11" s="13"/>
      <c r="P11" s="13"/>
      <c r="Q11" s="13"/>
      <c r="R11" s="13"/>
      <c r="S11" s="13"/>
      <c r="T11" s="13"/>
      <c r="U11" s="13"/>
      <c r="V11" s="13"/>
      <c r="W11" s="13"/>
      <c r="X11" s="13"/>
    </row>
    <row r="12" ht="20.25" customHeight="1" spans="1:24">
      <c r="A12" s="159" t="s">
        <v>67</v>
      </c>
      <c r="B12" s="159" t="s">
        <v>67</v>
      </c>
      <c r="C12" s="159" t="s">
        <v>216</v>
      </c>
      <c r="D12" s="159" t="s">
        <v>217</v>
      </c>
      <c r="E12" s="159" t="s">
        <v>99</v>
      </c>
      <c r="F12" s="159" t="s">
        <v>100</v>
      </c>
      <c r="G12" s="159" t="s">
        <v>218</v>
      </c>
      <c r="H12" s="159" t="s">
        <v>219</v>
      </c>
      <c r="I12" s="13">
        <v>438237.87</v>
      </c>
      <c r="J12" s="13">
        <v>438237.87</v>
      </c>
      <c r="K12" s="16"/>
      <c r="L12" s="16"/>
      <c r="M12" s="28">
        <v>438237.87</v>
      </c>
      <c r="N12" s="16"/>
      <c r="O12" s="13"/>
      <c r="P12" s="13"/>
      <c r="Q12" s="13"/>
      <c r="R12" s="13"/>
      <c r="S12" s="13"/>
      <c r="T12" s="13"/>
      <c r="U12" s="13"/>
      <c r="V12" s="13"/>
      <c r="W12" s="13"/>
      <c r="X12" s="13"/>
    </row>
    <row r="13" ht="20.25" customHeight="1" spans="1:24">
      <c r="A13" s="159" t="s">
        <v>67</v>
      </c>
      <c r="B13" s="159" t="s">
        <v>67</v>
      </c>
      <c r="C13" s="159" t="s">
        <v>216</v>
      </c>
      <c r="D13" s="159" t="s">
        <v>217</v>
      </c>
      <c r="E13" s="159" t="s">
        <v>101</v>
      </c>
      <c r="F13" s="159" t="s">
        <v>102</v>
      </c>
      <c r="G13" s="159" t="s">
        <v>220</v>
      </c>
      <c r="H13" s="159" t="s">
        <v>221</v>
      </c>
      <c r="I13" s="13">
        <v>200000</v>
      </c>
      <c r="J13" s="13">
        <v>200000</v>
      </c>
      <c r="K13" s="16"/>
      <c r="L13" s="16"/>
      <c r="M13" s="28">
        <v>200000</v>
      </c>
      <c r="N13" s="16"/>
      <c r="O13" s="13"/>
      <c r="P13" s="13"/>
      <c r="Q13" s="13"/>
      <c r="R13" s="13"/>
      <c r="S13" s="13"/>
      <c r="T13" s="13"/>
      <c r="U13" s="13"/>
      <c r="V13" s="13"/>
      <c r="W13" s="13"/>
      <c r="X13" s="13"/>
    </row>
    <row r="14" ht="20.25" customHeight="1" spans="1:24">
      <c r="A14" s="159" t="s">
        <v>67</v>
      </c>
      <c r="B14" s="159" t="s">
        <v>67</v>
      </c>
      <c r="C14" s="159" t="s">
        <v>216</v>
      </c>
      <c r="D14" s="159" t="s">
        <v>217</v>
      </c>
      <c r="E14" s="159" t="s">
        <v>111</v>
      </c>
      <c r="F14" s="159" t="s">
        <v>112</v>
      </c>
      <c r="G14" s="159" t="s">
        <v>222</v>
      </c>
      <c r="H14" s="159" t="s">
        <v>223</v>
      </c>
      <c r="I14" s="13">
        <v>216379.95</v>
      </c>
      <c r="J14" s="13">
        <v>216379.95</v>
      </c>
      <c r="K14" s="16"/>
      <c r="L14" s="16"/>
      <c r="M14" s="28">
        <v>216379.95</v>
      </c>
      <c r="N14" s="16"/>
      <c r="O14" s="13"/>
      <c r="P14" s="13"/>
      <c r="Q14" s="13"/>
      <c r="R14" s="13"/>
      <c r="S14" s="13"/>
      <c r="T14" s="13"/>
      <c r="U14" s="13"/>
      <c r="V14" s="13"/>
      <c r="W14" s="13"/>
      <c r="X14" s="13"/>
    </row>
    <row r="15" ht="20.25" customHeight="1" spans="1:24">
      <c r="A15" s="159" t="s">
        <v>67</v>
      </c>
      <c r="B15" s="159" t="s">
        <v>67</v>
      </c>
      <c r="C15" s="159" t="s">
        <v>216</v>
      </c>
      <c r="D15" s="159" t="s">
        <v>217</v>
      </c>
      <c r="E15" s="159" t="s">
        <v>113</v>
      </c>
      <c r="F15" s="159" t="s">
        <v>114</v>
      </c>
      <c r="G15" s="159" t="s">
        <v>224</v>
      </c>
      <c r="H15" s="159" t="s">
        <v>225</v>
      </c>
      <c r="I15" s="13">
        <v>136949.33</v>
      </c>
      <c r="J15" s="13">
        <v>136949.33</v>
      </c>
      <c r="K15" s="16"/>
      <c r="L15" s="16"/>
      <c r="M15" s="28">
        <v>136949.33</v>
      </c>
      <c r="N15" s="16"/>
      <c r="O15" s="13"/>
      <c r="P15" s="13"/>
      <c r="Q15" s="13"/>
      <c r="R15" s="13"/>
      <c r="S15" s="13"/>
      <c r="T15" s="13"/>
      <c r="U15" s="13"/>
      <c r="V15" s="13"/>
      <c r="W15" s="13"/>
      <c r="X15" s="13"/>
    </row>
    <row r="16" ht="20.25" customHeight="1" spans="1:24">
      <c r="A16" s="159" t="s">
        <v>67</v>
      </c>
      <c r="B16" s="159" t="s">
        <v>67</v>
      </c>
      <c r="C16" s="159" t="s">
        <v>216</v>
      </c>
      <c r="D16" s="159" t="s">
        <v>217</v>
      </c>
      <c r="E16" s="159" t="s">
        <v>113</v>
      </c>
      <c r="F16" s="159" t="s">
        <v>114</v>
      </c>
      <c r="G16" s="159" t="s">
        <v>224</v>
      </c>
      <c r="H16" s="159" t="s">
        <v>225</v>
      </c>
      <c r="I16" s="13">
        <v>48000</v>
      </c>
      <c r="J16" s="13">
        <v>48000</v>
      </c>
      <c r="K16" s="16"/>
      <c r="L16" s="16"/>
      <c r="M16" s="28">
        <v>48000</v>
      </c>
      <c r="N16" s="16"/>
      <c r="O16" s="13"/>
      <c r="P16" s="13"/>
      <c r="Q16" s="13"/>
      <c r="R16" s="13"/>
      <c r="S16" s="13"/>
      <c r="T16" s="13"/>
      <c r="U16" s="13"/>
      <c r="V16" s="13"/>
      <c r="W16" s="13"/>
      <c r="X16" s="13"/>
    </row>
    <row r="17" ht="20.25" customHeight="1" spans="1:24">
      <c r="A17" s="159" t="s">
        <v>67</v>
      </c>
      <c r="B17" s="159" t="s">
        <v>67</v>
      </c>
      <c r="C17" s="159" t="s">
        <v>216</v>
      </c>
      <c r="D17" s="159" t="s">
        <v>217</v>
      </c>
      <c r="E17" s="159" t="s">
        <v>115</v>
      </c>
      <c r="F17" s="159" t="s">
        <v>116</v>
      </c>
      <c r="G17" s="159" t="s">
        <v>226</v>
      </c>
      <c r="H17" s="159" t="s">
        <v>227</v>
      </c>
      <c r="I17" s="13">
        <v>11367.84</v>
      </c>
      <c r="J17" s="13">
        <v>11367.84</v>
      </c>
      <c r="K17" s="16"/>
      <c r="L17" s="16"/>
      <c r="M17" s="28">
        <v>11367.84</v>
      </c>
      <c r="N17" s="16"/>
      <c r="O17" s="13"/>
      <c r="P17" s="13"/>
      <c r="Q17" s="13"/>
      <c r="R17" s="13"/>
      <c r="S17" s="13"/>
      <c r="T17" s="13"/>
      <c r="U17" s="13"/>
      <c r="V17" s="13"/>
      <c r="W17" s="13"/>
      <c r="X17" s="13"/>
    </row>
    <row r="18" ht="20.25" customHeight="1" spans="1:24">
      <c r="A18" s="159" t="s">
        <v>67</v>
      </c>
      <c r="B18" s="159" t="s">
        <v>67</v>
      </c>
      <c r="C18" s="159" t="s">
        <v>216</v>
      </c>
      <c r="D18" s="159" t="s">
        <v>217</v>
      </c>
      <c r="E18" s="159" t="s">
        <v>115</v>
      </c>
      <c r="F18" s="159" t="s">
        <v>116</v>
      </c>
      <c r="G18" s="159" t="s">
        <v>226</v>
      </c>
      <c r="H18" s="159" t="s">
        <v>227</v>
      </c>
      <c r="I18" s="13">
        <v>4805.49</v>
      </c>
      <c r="J18" s="13">
        <v>4805.49</v>
      </c>
      <c r="K18" s="16"/>
      <c r="L18" s="16"/>
      <c r="M18" s="28">
        <v>4805.49</v>
      </c>
      <c r="N18" s="16"/>
      <c r="O18" s="13"/>
      <c r="P18" s="13"/>
      <c r="Q18" s="13"/>
      <c r="R18" s="13"/>
      <c r="S18" s="13"/>
      <c r="T18" s="13"/>
      <c r="U18" s="13"/>
      <c r="V18" s="13"/>
      <c r="W18" s="13"/>
      <c r="X18" s="13"/>
    </row>
    <row r="19" ht="20.25" customHeight="1" spans="1:24">
      <c r="A19" s="159" t="s">
        <v>67</v>
      </c>
      <c r="B19" s="159" t="s">
        <v>67</v>
      </c>
      <c r="C19" s="159" t="s">
        <v>216</v>
      </c>
      <c r="D19" s="159" t="s">
        <v>217</v>
      </c>
      <c r="E19" s="159" t="s">
        <v>115</v>
      </c>
      <c r="F19" s="159" t="s">
        <v>116</v>
      </c>
      <c r="G19" s="159" t="s">
        <v>226</v>
      </c>
      <c r="H19" s="159" t="s">
        <v>227</v>
      </c>
      <c r="I19" s="13">
        <v>6717.36</v>
      </c>
      <c r="J19" s="13">
        <v>6717.36</v>
      </c>
      <c r="K19" s="16"/>
      <c r="L19" s="16"/>
      <c r="M19" s="28">
        <v>6717.36</v>
      </c>
      <c r="N19" s="16"/>
      <c r="O19" s="13"/>
      <c r="P19" s="13"/>
      <c r="Q19" s="13"/>
      <c r="R19" s="13"/>
      <c r="S19" s="13"/>
      <c r="T19" s="13"/>
      <c r="U19" s="13"/>
      <c r="V19" s="13"/>
      <c r="W19" s="13"/>
      <c r="X19" s="13"/>
    </row>
    <row r="20" ht="20.25" customHeight="1" spans="1:24">
      <c r="A20" s="159" t="s">
        <v>67</v>
      </c>
      <c r="B20" s="159" t="s">
        <v>67</v>
      </c>
      <c r="C20" s="159" t="s">
        <v>216</v>
      </c>
      <c r="D20" s="159" t="s">
        <v>217</v>
      </c>
      <c r="E20" s="159" t="s">
        <v>127</v>
      </c>
      <c r="F20" s="159" t="s">
        <v>128</v>
      </c>
      <c r="G20" s="159" t="s">
        <v>226</v>
      </c>
      <c r="H20" s="159" t="s">
        <v>227</v>
      </c>
      <c r="I20" s="13">
        <v>650.16</v>
      </c>
      <c r="J20" s="13">
        <v>650.16</v>
      </c>
      <c r="K20" s="16"/>
      <c r="L20" s="16"/>
      <c r="M20" s="28">
        <v>650.16</v>
      </c>
      <c r="N20" s="16"/>
      <c r="O20" s="13"/>
      <c r="P20" s="13"/>
      <c r="Q20" s="13"/>
      <c r="R20" s="13"/>
      <c r="S20" s="13"/>
      <c r="T20" s="13"/>
      <c r="U20" s="13"/>
      <c r="V20" s="13"/>
      <c r="W20" s="13"/>
      <c r="X20" s="13"/>
    </row>
    <row r="21" ht="20.25" customHeight="1" spans="1:24">
      <c r="A21" s="159" t="s">
        <v>67</v>
      </c>
      <c r="B21" s="159" t="s">
        <v>67</v>
      </c>
      <c r="C21" s="159" t="s">
        <v>228</v>
      </c>
      <c r="D21" s="159" t="s">
        <v>229</v>
      </c>
      <c r="E21" s="159" t="s">
        <v>127</v>
      </c>
      <c r="F21" s="159" t="s">
        <v>128</v>
      </c>
      <c r="G21" s="159" t="s">
        <v>230</v>
      </c>
      <c r="H21" s="159" t="s">
        <v>231</v>
      </c>
      <c r="I21" s="13">
        <v>45000</v>
      </c>
      <c r="J21" s="13">
        <v>45000</v>
      </c>
      <c r="K21" s="16"/>
      <c r="L21" s="16"/>
      <c r="M21" s="28">
        <v>45000</v>
      </c>
      <c r="N21" s="16"/>
      <c r="O21" s="13"/>
      <c r="P21" s="13"/>
      <c r="Q21" s="13"/>
      <c r="R21" s="13"/>
      <c r="S21" s="13"/>
      <c r="T21" s="13"/>
      <c r="U21" s="13"/>
      <c r="V21" s="13"/>
      <c r="W21" s="13"/>
      <c r="X21" s="13"/>
    </row>
    <row r="22" ht="20.25" customHeight="1" spans="1:24">
      <c r="A22" s="159" t="s">
        <v>67</v>
      </c>
      <c r="B22" s="159" t="s">
        <v>67</v>
      </c>
      <c r="C22" s="159" t="s">
        <v>232</v>
      </c>
      <c r="D22" s="159" t="s">
        <v>187</v>
      </c>
      <c r="E22" s="159" t="s">
        <v>127</v>
      </c>
      <c r="F22" s="159" t="s">
        <v>128</v>
      </c>
      <c r="G22" s="159" t="s">
        <v>233</v>
      </c>
      <c r="H22" s="159" t="s">
        <v>187</v>
      </c>
      <c r="I22" s="13">
        <v>65000</v>
      </c>
      <c r="J22" s="13">
        <v>65000</v>
      </c>
      <c r="K22" s="16"/>
      <c r="L22" s="16"/>
      <c r="M22" s="28">
        <v>65000</v>
      </c>
      <c r="N22" s="16"/>
      <c r="O22" s="13"/>
      <c r="P22" s="13"/>
      <c r="Q22" s="13"/>
      <c r="R22" s="13"/>
      <c r="S22" s="13"/>
      <c r="T22" s="13"/>
      <c r="U22" s="13"/>
      <c r="V22" s="13"/>
      <c r="W22" s="13"/>
      <c r="X22" s="13"/>
    </row>
    <row r="23" ht="20.25" customHeight="1" spans="1:24">
      <c r="A23" s="159" t="s">
        <v>67</v>
      </c>
      <c r="B23" s="159" t="s">
        <v>67</v>
      </c>
      <c r="C23" s="159" t="s">
        <v>234</v>
      </c>
      <c r="D23" s="159" t="s">
        <v>235</v>
      </c>
      <c r="E23" s="159" t="s">
        <v>127</v>
      </c>
      <c r="F23" s="159" t="s">
        <v>128</v>
      </c>
      <c r="G23" s="159" t="s">
        <v>236</v>
      </c>
      <c r="H23" s="159" t="s">
        <v>237</v>
      </c>
      <c r="I23" s="13">
        <v>214800</v>
      </c>
      <c r="J23" s="13">
        <v>214800</v>
      </c>
      <c r="K23" s="16"/>
      <c r="L23" s="16"/>
      <c r="M23" s="28">
        <v>214800</v>
      </c>
      <c r="N23" s="16"/>
      <c r="O23" s="13"/>
      <c r="P23" s="13"/>
      <c r="Q23" s="13"/>
      <c r="R23" s="13"/>
      <c r="S23" s="13"/>
      <c r="T23" s="13"/>
      <c r="U23" s="13"/>
      <c r="V23" s="13"/>
      <c r="W23" s="13"/>
      <c r="X23" s="13"/>
    </row>
    <row r="24" ht="20.25" customHeight="1" spans="1:24">
      <c r="A24" s="159" t="s">
        <v>67</v>
      </c>
      <c r="B24" s="159" t="s">
        <v>67</v>
      </c>
      <c r="C24" s="159" t="s">
        <v>238</v>
      </c>
      <c r="D24" s="159" t="s">
        <v>239</v>
      </c>
      <c r="E24" s="159" t="s">
        <v>97</v>
      </c>
      <c r="F24" s="159" t="s">
        <v>98</v>
      </c>
      <c r="G24" s="159" t="s">
        <v>240</v>
      </c>
      <c r="H24" s="159" t="s">
        <v>239</v>
      </c>
      <c r="I24" s="13">
        <v>2709.81</v>
      </c>
      <c r="J24" s="13">
        <v>2709.81</v>
      </c>
      <c r="K24" s="16"/>
      <c r="L24" s="16"/>
      <c r="M24" s="28">
        <v>2709.81</v>
      </c>
      <c r="N24" s="16"/>
      <c r="O24" s="13"/>
      <c r="P24" s="13"/>
      <c r="Q24" s="13"/>
      <c r="R24" s="13"/>
      <c r="S24" s="13"/>
      <c r="T24" s="13"/>
      <c r="U24" s="13"/>
      <c r="V24" s="13"/>
      <c r="W24" s="13"/>
      <c r="X24" s="13"/>
    </row>
    <row r="25" ht="20.25" customHeight="1" spans="1:24">
      <c r="A25" s="159" t="s">
        <v>67</v>
      </c>
      <c r="B25" s="159" t="s">
        <v>67</v>
      </c>
      <c r="C25" s="159" t="s">
        <v>238</v>
      </c>
      <c r="D25" s="159" t="s">
        <v>239</v>
      </c>
      <c r="E25" s="159" t="s">
        <v>127</v>
      </c>
      <c r="F25" s="159" t="s">
        <v>128</v>
      </c>
      <c r="G25" s="159" t="s">
        <v>240</v>
      </c>
      <c r="H25" s="159" t="s">
        <v>239</v>
      </c>
      <c r="I25" s="13">
        <v>57070.32</v>
      </c>
      <c r="J25" s="13">
        <v>57070.32</v>
      </c>
      <c r="K25" s="16"/>
      <c r="L25" s="16"/>
      <c r="M25" s="28">
        <v>57070.32</v>
      </c>
      <c r="N25" s="16"/>
      <c r="O25" s="13"/>
      <c r="P25" s="13"/>
      <c r="Q25" s="13"/>
      <c r="R25" s="13"/>
      <c r="S25" s="13"/>
      <c r="T25" s="13"/>
      <c r="U25" s="13"/>
      <c r="V25" s="13"/>
      <c r="W25" s="13"/>
      <c r="X25" s="13"/>
    </row>
    <row r="26" ht="20.25" customHeight="1" spans="1:24">
      <c r="A26" s="159" t="s">
        <v>67</v>
      </c>
      <c r="B26" s="159" t="s">
        <v>67</v>
      </c>
      <c r="C26" s="159" t="s">
        <v>241</v>
      </c>
      <c r="D26" s="159" t="s">
        <v>242</v>
      </c>
      <c r="E26" s="159" t="s">
        <v>127</v>
      </c>
      <c r="F26" s="159" t="s">
        <v>128</v>
      </c>
      <c r="G26" s="159" t="s">
        <v>243</v>
      </c>
      <c r="H26" s="159" t="s">
        <v>244</v>
      </c>
      <c r="I26" s="13">
        <v>3000</v>
      </c>
      <c r="J26" s="13">
        <v>3000</v>
      </c>
      <c r="K26" s="16"/>
      <c r="L26" s="16"/>
      <c r="M26" s="28">
        <v>3000</v>
      </c>
      <c r="N26" s="16"/>
      <c r="O26" s="13"/>
      <c r="P26" s="13"/>
      <c r="Q26" s="13"/>
      <c r="R26" s="13"/>
      <c r="S26" s="13"/>
      <c r="T26" s="13"/>
      <c r="U26" s="13"/>
      <c r="V26" s="13"/>
      <c r="W26" s="13"/>
      <c r="X26" s="13"/>
    </row>
    <row r="27" ht="20.25" customHeight="1" spans="1:24">
      <c r="A27" s="159" t="s">
        <v>67</v>
      </c>
      <c r="B27" s="159" t="s">
        <v>67</v>
      </c>
      <c r="C27" s="159" t="s">
        <v>241</v>
      </c>
      <c r="D27" s="159" t="s">
        <v>242</v>
      </c>
      <c r="E27" s="159" t="s">
        <v>127</v>
      </c>
      <c r="F27" s="159" t="s">
        <v>128</v>
      </c>
      <c r="G27" s="159" t="s">
        <v>243</v>
      </c>
      <c r="H27" s="159" t="s">
        <v>244</v>
      </c>
      <c r="I27" s="13">
        <v>62268</v>
      </c>
      <c r="J27" s="13">
        <v>62268</v>
      </c>
      <c r="K27" s="16"/>
      <c r="L27" s="16"/>
      <c r="M27" s="28">
        <v>62268</v>
      </c>
      <c r="N27" s="16"/>
      <c r="O27" s="13"/>
      <c r="P27" s="13"/>
      <c r="Q27" s="13"/>
      <c r="R27" s="13"/>
      <c r="S27" s="13"/>
      <c r="T27" s="13"/>
      <c r="U27" s="13"/>
      <c r="V27" s="13"/>
      <c r="W27" s="13"/>
      <c r="X27" s="13"/>
    </row>
    <row r="28" ht="20.25" customHeight="1" spans="1:24">
      <c r="A28" s="159" t="s">
        <v>67</v>
      </c>
      <c r="B28" s="159" t="s">
        <v>67</v>
      </c>
      <c r="C28" s="159" t="s">
        <v>241</v>
      </c>
      <c r="D28" s="159" t="s">
        <v>242</v>
      </c>
      <c r="E28" s="159" t="s">
        <v>127</v>
      </c>
      <c r="F28" s="159" t="s">
        <v>128</v>
      </c>
      <c r="G28" s="159" t="s">
        <v>245</v>
      </c>
      <c r="H28" s="159" t="s">
        <v>246</v>
      </c>
      <c r="I28" s="13">
        <v>42000</v>
      </c>
      <c r="J28" s="13">
        <v>42000</v>
      </c>
      <c r="K28" s="16"/>
      <c r="L28" s="16"/>
      <c r="M28" s="28">
        <v>42000</v>
      </c>
      <c r="N28" s="16"/>
      <c r="O28" s="13"/>
      <c r="P28" s="13"/>
      <c r="Q28" s="13"/>
      <c r="R28" s="13"/>
      <c r="S28" s="13"/>
      <c r="T28" s="13"/>
      <c r="U28" s="13"/>
      <c r="V28" s="13"/>
      <c r="W28" s="13"/>
      <c r="X28" s="13"/>
    </row>
    <row r="29" ht="20.25" customHeight="1" spans="1:24">
      <c r="A29" s="159" t="s">
        <v>67</v>
      </c>
      <c r="B29" s="159" t="s">
        <v>67</v>
      </c>
      <c r="C29" s="159" t="s">
        <v>241</v>
      </c>
      <c r="D29" s="159" t="s">
        <v>242</v>
      </c>
      <c r="E29" s="159" t="s">
        <v>127</v>
      </c>
      <c r="F29" s="159" t="s">
        <v>128</v>
      </c>
      <c r="G29" s="159" t="s">
        <v>247</v>
      </c>
      <c r="H29" s="159" t="s">
        <v>248</v>
      </c>
      <c r="I29" s="13">
        <v>10000</v>
      </c>
      <c r="J29" s="13">
        <v>10000</v>
      </c>
      <c r="K29" s="16"/>
      <c r="L29" s="16"/>
      <c r="M29" s="28">
        <v>10000</v>
      </c>
      <c r="N29" s="16"/>
      <c r="O29" s="13"/>
      <c r="P29" s="13"/>
      <c r="Q29" s="13"/>
      <c r="R29" s="13"/>
      <c r="S29" s="13"/>
      <c r="T29" s="13"/>
      <c r="U29" s="13"/>
      <c r="V29" s="13"/>
      <c r="W29" s="13"/>
      <c r="X29" s="13"/>
    </row>
    <row r="30" ht="20.25" customHeight="1" spans="1:24">
      <c r="A30" s="159" t="s">
        <v>67</v>
      </c>
      <c r="B30" s="159" t="s">
        <v>67</v>
      </c>
      <c r="C30" s="159" t="s">
        <v>241</v>
      </c>
      <c r="D30" s="159" t="s">
        <v>242</v>
      </c>
      <c r="E30" s="159" t="s">
        <v>97</v>
      </c>
      <c r="F30" s="159" t="s">
        <v>98</v>
      </c>
      <c r="G30" s="159" t="s">
        <v>249</v>
      </c>
      <c r="H30" s="159" t="s">
        <v>250</v>
      </c>
      <c r="I30" s="13">
        <v>11700</v>
      </c>
      <c r="J30" s="13">
        <v>11700</v>
      </c>
      <c r="K30" s="16"/>
      <c r="L30" s="16"/>
      <c r="M30" s="28">
        <v>11700</v>
      </c>
      <c r="N30" s="16"/>
      <c r="O30" s="13"/>
      <c r="P30" s="13"/>
      <c r="Q30" s="13"/>
      <c r="R30" s="13"/>
      <c r="S30" s="13"/>
      <c r="T30" s="13"/>
      <c r="U30" s="13"/>
      <c r="V30" s="13"/>
      <c r="W30" s="13"/>
      <c r="X30" s="13"/>
    </row>
    <row r="31" ht="20.25" customHeight="1" spans="1:24">
      <c r="A31" s="159" t="s">
        <v>67</v>
      </c>
      <c r="B31" s="159" t="s">
        <v>67</v>
      </c>
      <c r="C31" s="159" t="s">
        <v>241</v>
      </c>
      <c r="D31" s="159" t="s">
        <v>242</v>
      </c>
      <c r="E31" s="159" t="s">
        <v>127</v>
      </c>
      <c r="F31" s="159" t="s">
        <v>128</v>
      </c>
      <c r="G31" s="159" t="s">
        <v>249</v>
      </c>
      <c r="H31" s="159" t="s">
        <v>250</v>
      </c>
      <c r="I31" s="13">
        <v>58800</v>
      </c>
      <c r="J31" s="13">
        <v>58800</v>
      </c>
      <c r="K31" s="16"/>
      <c r="L31" s="16"/>
      <c r="M31" s="28">
        <v>58800</v>
      </c>
      <c r="N31" s="16"/>
      <c r="O31" s="13"/>
      <c r="P31" s="13"/>
      <c r="Q31" s="13"/>
      <c r="R31" s="13"/>
      <c r="S31" s="13"/>
      <c r="T31" s="13"/>
      <c r="U31" s="13"/>
      <c r="V31" s="13"/>
      <c r="W31" s="13"/>
      <c r="X31" s="13"/>
    </row>
    <row r="32" ht="20.25" customHeight="1" spans="1:24">
      <c r="A32" s="159" t="s">
        <v>67</v>
      </c>
      <c r="B32" s="159" t="s">
        <v>67</v>
      </c>
      <c r="C32" s="159" t="s">
        <v>251</v>
      </c>
      <c r="D32" s="159" t="s">
        <v>146</v>
      </c>
      <c r="E32" s="159" t="s">
        <v>145</v>
      </c>
      <c r="F32" s="159" t="s">
        <v>146</v>
      </c>
      <c r="G32" s="159" t="s">
        <v>252</v>
      </c>
      <c r="H32" s="159" t="s">
        <v>146</v>
      </c>
      <c r="I32" s="13">
        <v>464266.4</v>
      </c>
      <c r="J32" s="13">
        <v>464266.4</v>
      </c>
      <c r="K32" s="16"/>
      <c r="L32" s="16"/>
      <c r="M32" s="28">
        <v>464266.4</v>
      </c>
      <c r="N32" s="16"/>
      <c r="O32" s="13"/>
      <c r="P32" s="13"/>
      <c r="Q32" s="13"/>
      <c r="R32" s="13"/>
      <c r="S32" s="13"/>
      <c r="T32" s="13"/>
      <c r="U32" s="13"/>
      <c r="V32" s="13"/>
      <c r="W32" s="13"/>
      <c r="X32" s="13"/>
    </row>
    <row r="33" ht="20.25" customHeight="1" spans="1:24">
      <c r="A33" s="159" t="s">
        <v>67</v>
      </c>
      <c r="B33" s="159" t="s">
        <v>67</v>
      </c>
      <c r="C33" s="159" t="s">
        <v>253</v>
      </c>
      <c r="D33" s="159" t="s">
        <v>254</v>
      </c>
      <c r="E33" s="159" t="s">
        <v>97</v>
      </c>
      <c r="F33" s="159" t="s">
        <v>98</v>
      </c>
      <c r="G33" s="159" t="s">
        <v>255</v>
      </c>
      <c r="H33" s="159" t="s">
        <v>256</v>
      </c>
      <c r="I33" s="13">
        <v>187200</v>
      </c>
      <c r="J33" s="13">
        <v>187200</v>
      </c>
      <c r="K33" s="16"/>
      <c r="L33" s="16"/>
      <c r="M33" s="28">
        <v>187200</v>
      </c>
      <c r="N33" s="16"/>
      <c r="O33" s="13"/>
      <c r="P33" s="13"/>
      <c r="Q33" s="13"/>
      <c r="R33" s="13"/>
      <c r="S33" s="13"/>
      <c r="T33" s="13"/>
      <c r="U33" s="13"/>
      <c r="V33" s="13"/>
      <c r="W33" s="13"/>
      <c r="X33" s="13"/>
    </row>
    <row r="34" ht="20.25" customHeight="1" spans="1:24">
      <c r="A34" s="159" t="s">
        <v>67</v>
      </c>
      <c r="B34" s="159" t="s">
        <v>67</v>
      </c>
      <c r="C34" s="159" t="s">
        <v>257</v>
      </c>
      <c r="D34" s="159" t="s">
        <v>258</v>
      </c>
      <c r="E34" s="159" t="s">
        <v>127</v>
      </c>
      <c r="F34" s="159" t="s">
        <v>128</v>
      </c>
      <c r="G34" s="159" t="s">
        <v>214</v>
      </c>
      <c r="H34" s="159" t="s">
        <v>215</v>
      </c>
      <c r="I34" s="13">
        <v>336240</v>
      </c>
      <c r="J34" s="13">
        <v>336240</v>
      </c>
      <c r="K34" s="16"/>
      <c r="L34" s="16"/>
      <c r="M34" s="28">
        <v>336240</v>
      </c>
      <c r="N34" s="16"/>
      <c r="O34" s="13"/>
      <c r="P34" s="13"/>
      <c r="Q34" s="13"/>
      <c r="R34" s="13"/>
      <c r="S34" s="13"/>
      <c r="T34" s="13"/>
      <c r="U34" s="13"/>
      <c r="V34" s="13"/>
      <c r="W34" s="13"/>
      <c r="X34" s="13"/>
    </row>
    <row r="35" ht="20.25" customHeight="1" spans="1:24">
      <c r="A35" s="159" t="s">
        <v>67</v>
      </c>
      <c r="B35" s="159" t="s">
        <v>67</v>
      </c>
      <c r="C35" s="159" t="s">
        <v>257</v>
      </c>
      <c r="D35" s="159" t="s">
        <v>258</v>
      </c>
      <c r="E35" s="159" t="s">
        <v>127</v>
      </c>
      <c r="F35" s="159" t="s">
        <v>128</v>
      </c>
      <c r="G35" s="159" t="s">
        <v>214</v>
      </c>
      <c r="H35" s="159" t="s">
        <v>215</v>
      </c>
      <c r="I35" s="13">
        <v>210000</v>
      </c>
      <c r="J35" s="13">
        <v>210000</v>
      </c>
      <c r="K35" s="16"/>
      <c r="L35" s="16"/>
      <c r="M35" s="28">
        <v>210000</v>
      </c>
      <c r="N35" s="16"/>
      <c r="O35" s="13"/>
      <c r="P35" s="13"/>
      <c r="Q35" s="13"/>
      <c r="R35" s="13"/>
      <c r="S35" s="13"/>
      <c r="T35" s="13"/>
      <c r="U35" s="13"/>
      <c r="V35" s="13"/>
      <c r="W35" s="13"/>
      <c r="X35" s="13"/>
    </row>
    <row r="36" ht="20.25" customHeight="1" spans="1:24">
      <c r="A36" s="159" t="s">
        <v>67</v>
      </c>
      <c r="B36" s="159" t="s">
        <v>67</v>
      </c>
      <c r="C36" s="159" t="s">
        <v>259</v>
      </c>
      <c r="D36" s="159" t="s">
        <v>260</v>
      </c>
      <c r="E36" s="159" t="s">
        <v>127</v>
      </c>
      <c r="F36" s="159" t="s">
        <v>128</v>
      </c>
      <c r="G36" s="159" t="s">
        <v>261</v>
      </c>
      <c r="H36" s="159" t="s">
        <v>262</v>
      </c>
      <c r="I36" s="13">
        <v>112613.04</v>
      </c>
      <c r="J36" s="13">
        <v>112613.04</v>
      </c>
      <c r="K36" s="16"/>
      <c r="L36" s="16"/>
      <c r="M36" s="28">
        <v>112613.04</v>
      </c>
      <c r="N36" s="16"/>
      <c r="O36" s="13"/>
      <c r="P36" s="13"/>
      <c r="Q36" s="13"/>
      <c r="R36" s="13"/>
      <c r="S36" s="13"/>
      <c r="T36" s="13"/>
      <c r="U36" s="13"/>
      <c r="V36" s="13"/>
      <c r="W36" s="13"/>
      <c r="X36" s="13"/>
    </row>
    <row r="37" ht="20.25" customHeight="1" spans="1:24">
      <c r="A37" s="159" t="s">
        <v>67</v>
      </c>
      <c r="B37" s="159" t="s">
        <v>67</v>
      </c>
      <c r="C37" s="159" t="s">
        <v>259</v>
      </c>
      <c r="D37" s="159" t="s">
        <v>260</v>
      </c>
      <c r="E37" s="159" t="s">
        <v>127</v>
      </c>
      <c r="F37" s="159" t="s">
        <v>128</v>
      </c>
      <c r="G37" s="159" t="s">
        <v>261</v>
      </c>
      <c r="H37" s="159" t="s">
        <v>262</v>
      </c>
      <c r="I37" s="13">
        <v>288000</v>
      </c>
      <c r="J37" s="13">
        <v>288000</v>
      </c>
      <c r="K37" s="16"/>
      <c r="L37" s="16"/>
      <c r="M37" s="28">
        <v>288000</v>
      </c>
      <c r="N37" s="16"/>
      <c r="O37" s="13"/>
      <c r="P37" s="13"/>
      <c r="Q37" s="13"/>
      <c r="R37" s="13"/>
      <c r="S37" s="13"/>
      <c r="T37" s="13"/>
      <c r="U37" s="13"/>
      <c r="V37" s="13"/>
      <c r="W37" s="13"/>
      <c r="X37" s="13"/>
    </row>
    <row r="38" ht="17.25" customHeight="1" spans="1:24">
      <c r="A38" s="148" t="s">
        <v>183</v>
      </c>
      <c r="B38" s="149"/>
      <c r="C38" s="160"/>
      <c r="D38" s="160"/>
      <c r="E38" s="160"/>
      <c r="F38" s="160"/>
      <c r="G38" s="160"/>
      <c r="H38" s="162"/>
      <c r="I38" s="13">
        <v>5844915.57</v>
      </c>
      <c r="J38" s="13">
        <v>5844915.57</v>
      </c>
      <c r="K38" s="13"/>
      <c r="L38" s="13"/>
      <c r="M38" s="28">
        <v>5844915.57</v>
      </c>
      <c r="N38" s="13"/>
      <c r="O38" s="13"/>
      <c r="P38" s="13"/>
      <c r="Q38" s="13"/>
      <c r="R38" s="13"/>
      <c r="S38" s="13"/>
      <c r="T38" s="13"/>
      <c r="U38" s="13"/>
      <c r="V38" s="13"/>
      <c r="W38" s="13"/>
      <c r="X38" s="13"/>
    </row>
  </sheetData>
  <mergeCells count="31">
    <mergeCell ref="A2:X2"/>
    <mergeCell ref="A3:H3"/>
    <mergeCell ref="I4:X4"/>
    <mergeCell ref="J5:N5"/>
    <mergeCell ref="O5:Q5"/>
    <mergeCell ref="S5:X5"/>
    <mergeCell ref="A38:H3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 right="0" top="1" bottom="1" header="0.5" footer="0.5"/>
  <pageSetup paperSize="9" scale="6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4"/>
  <sheetViews>
    <sheetView showZeros="0" tabSelected="1"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47"/>
      <c r="E1" s="1"/>
      <c r="F1" s="1"/>
      <c r="G1" s="1"/>
      <c r="H1" s="1"/>
      <c r="U1" s="147"/>
      <c r="W1" s="155"/>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3.5" customHeight="1" spans="1:23">
      <c r="A3" s="3" t="str">
        <f>"单位名称："&amp;"昆明市晋宁区农业农村局"</f>
        <v>单位名称：昆明市晋宁区农业农村局</v>
      </c>
      <c r="B3" s="4"/>
      <c r="C3" s="4"/>
      <c r="D3" s="4"/>
      <c r="E3" s="4"/>
      <c r="F3" s="4"/>
      <c r="G3" s="4"/>
      <c r="H3" s="4"/>
      <c r="I3" s="21"/>
      <c r="J3" s="21"/>
      <c r="K3" s="21"/>
      <c r="L3" s="21"/>
      <c r="M3" s="21"/>
      <c r="N3" s="21"/>
      <c r="O3" s="21"/>
      <c r="P3" s="21"/>
      <c r="Q3" s="21"/>
      <c r="U3" s="147"/>
      <c r="W3" s="128" t="s">
        <v>0</v>
      </c>
    </row>
    <row r="4" ht="21.75" customHeight="1" spans="1:23">
      <c r="A4" s="5" t="s">
        <v>263</v>
      </c>
      <c r="B4" s="6" t="s">
        <v>192</v>
      </c>
      <c r="C4" s="5" t="s">
        <v>193</v>
      </c>
      <c r="D4" s="5" t="s">
        <v>264</v>
      </c>
      <c r="E4" s="6" t="s">
        <v>194</v>
      </c>
      <c r="F4" s="6" t="s">
        <v>195</v>
      </c>
      <c r="G4" s="6" t="s">
        <v>265</v>
      </c>
      <c r="H4" s="6" t="s">
        <v>266</v>
      </c>
      <c r="I4" s="79" t="s">
        <v>53</v>
      </c>
      <c r="J4" s="23" t="s">
        <v>267</v>
      </c>
      <c r="K4" s="24"/>
      <c r="L4" s="24"/>
      <c r="M4" s="25"/>
      <c r="N4" s="23" t="s">
        <v>200</v>
      </c>
      <c r="O4" s="24"/>
      <c r="P4" s="25"/>
      <c r="Q4" s="6" t="s">
        <v>59</v>
      </c>
      <c r="R4" s="23" t="s">
        <v>60</v>
      </c>
      <c r="S4" s="24"/>
      <c r="T4" s="24"/>
      <c r="U4" s="24"/>
      <c r="V4" s="24"/>
      <c r="W4" s="25"/>
    </row>
    <row r="5" ht="21.75" customHeight="1" spans="1:23">
      <c r="A5" s="7"/>
      <c r="B5" s="80"/>
      <c r="C5" s="7"/>
      <c r="D5" s="7"/>
      <c r="E5" s="8"/>
      <c r="F5" s="8"/>
      <c r="G5" s="8"/>
      <c r="H5" s="8"/>
      <c r="I5" s="80"/>
      <c r="J5" s="151" t="s">
        <v>56</v>
      </c>
      <c r="K5" s="152"/>
      <c r="L5" s="6" t="s">
        <v>57</v>
      </c>
      <c r="M5" s="6" t="s">
        <v>58</v>
      </c>
      <c r="N5" s="6" t="s">
        <v>56</v>
      </c>
      <c r="O5" s="6" t="s">
        <v>57</v>
      </c>
      <c r="P5" s="6" t="s">
        <v>58</v>
      </c>
      <c r="Q5" s="8"/>
      <c r="R5" s="6" t="s">
        <v>55</v>
      </c>
      <c r="S5" s="6" t="s">
        <v>61</v>
      </c>
      <c r="T5" s="6" t="s">
        <v>206</v>
      </c>
      <c r="U5" s="6" t="s">
        <v>63</v>
      </c>
      <c r="V5" s="6" t="s">
        <v>64</v>
      </c>
      <c r="W5" s="6" t="s">
        <v>65</v>
      </c>
    </row>
    <row r="6" ht="21" customHeight="1" spans="1:23">
      <c r="A6" s="80"/>
      <c r="B6" s="80"/>
      <c r="C6" s="80"/>
      <c r="D6" s="80"/>
      <c r="E6" s="80"/>
      <c r="F6" s="80"/>
      <c r="G6" s="80"/>
      <c r="H6" s="80"/>
      <c r="I6" s="80"/>
      <c r="J6" s="153" t="s">
        <v>55</v>
      </c>
      <c r="K6" s="154"/>
      <c r="L6" s="80"/>
      <c r="M6" s="80"/>
      <c r="N6" s="80"/>
      <c r="O6" s="80"/>
      <c r="P6" s="80"/>
      <c r="Q6" s="80"/>
      <c r="R6" s="80"/>
      <c r="S6" s="80"/>
      <c r="T6" s="80"/>
      <c r="U6" s="80"/>
      <c r="V6" s="80"/>
      <c r="W6" s="80"/>
    </row>
    <row r="7" ht="39.75" customHeight="1" spans="1:23">
      <c r="A7" s="9"/>
      <c r="B7" s="27"/>
      <c r="C7" s="9"/>
      <c r="D7" s="9"/>
      <c r="E7" s="10"/>
      <c r="F7" s="10"/>
      <c r="G7" s="10"/>
      <c r="H7" s="10"/>
      <c r="I7" s="27"/>
      <c r="J7" s="30" t="s">
        <v>55</v>
      </c>
      <c r="K7" s="30" t="s">
        <v>268</v>
      </c>
      <c r="L7" s="10"/>
      <c r="M7" s="10"/>
      <c r="N7" s="10"/>
      <c r="O7" s="10"/>
      <c r="P7" s="10"/>
      <c r="Q7" s="10"/>
      <c r="R7" s="10"/>
      <c r="S7" s="10"/>
      <c r="T7" s="10"/>
      <c r="U7" s="27"/>
      <c r="V7" s="10"/>
      <c r="W7" s="10"/>
    </row>
    <row r="8" ht="15" customHeight="1" spans="1:23">
      <c r="A8" s="11">
        <v>1</v>
      </c>
      <c r="B8" s="11">
        <v>2</v>
      </c>
      <c r="C8" s="11">
        <v>3</v>
      </c>
      <c r="D8" s="11">
        <v>4</v>
      </c>
      <c r="E8" s="11">
        <v>5</v>
      </c>
      <c r="F8" s="11">
        <v>6</v>
      </c>
      <c r="G8" s="11">
        <v>7</v>
      </c>
      <c r="H8" s="11">
        <v>8</v>
      </c>
      <c r="I8" s="11">
        <v>9</v>
      </c>
      <c r="J8" s="11">
        <v>10</v>
      </c>
      <c r="K8" s="11">
        <v>11</v>
      </c>
      <c r="L8" s="38">
        <v>12</v>
      </c>
      <c r="M8" s="38">
        <v>13</v>
      </c>
      <c r="N8" s="38">
        <v>14</v>
      </c>
      <c r="O8" s="38">
        <v>15</v>
      </c>
      <c r="P8" s="38">
        <v>16</v>
      </c>
      <c r="Q8" s="38">
        <v>17</v>
      </c>
      <c r="R8" s="38">
        <v>18</v>
      </c>
      <c r="S8" s="38">
        <v>19</v>
      </c>
      <c r="T8" s="38">
        <v>20</v>
      </c>
      <c r="U8" s="11">
        <v>21</v>
      </c>
      <c r="V8" s="38">
        <v>22</v>
      </c>
      <c r="W8" s="11">
        <v>23</v>
      </c>
    </row>
    <row r="9" ht="21.75" customHeight="1" spans="1:23">
      <c r="A9" s="69" t="s">
        <v>269</v>
      </c>
      <c r="B9" s="69" t="s">
        <v>270</v>
      </c>
      <c r="C9" s="69" t="s">
        <v>271</v>
      </c>
      <c r="D9" s="69" t="s">
        <v>67</v>
      </c>
      <c r="E9" s="69" t="s">
        <v>105</v>
      </c>
      <c r="F9" s="69" t="s">
        <v>106</v>
      </c>
      <c r="G9" s="69" t="s">
        <v>255</v>
      </c>
      <c r="H9" s="69" t="s">
        <v>256</v>
      </c>
      <c r="I9" s="13">
        <v>20342.4</v>
      </c>
      <c r="J9" s="13">
        <v>20342.4</v>
      </c>
      <c r="K9" s="28">
        <v>20342.4</v>
      </c>
      <c r="L9" s="13"/>
      <c r="M9" s="13"/>
      <c r="N9" s="13"/>
      <c r="O9" s="13"/>
      <c r="P9" s="13"/>
      <c r="Q9" s="13"/>
      <c r="R9" s="13"/>
      <c r="S9" s="13"/>
      <c r="T9" s="13"/>
      <c r="U9" s="13"/>
      <c r="V9" s="13"/>
      <c r="W9" s="13"/>
    </row>
    <row r="10" ht="21.75" customHeight="1" spans="1:23">
      <c r="A10" s="69" t="s">
        <v>272</v>
      </c>
      <c r="B10" s="69" t="s">
        <v>273</v>
      </c>
      <c r="C10" s="69" t="s">
        <v>274</v>
      </c>
      <c r="D10" s="69" t="s">
        <v>67</v>
      </c>
      <c r="E10" s="69" t="s">
        <v>133</v>
      </c>
      <c r="F10" s="69" t="s">
        <v>134</v>
      </c>
      <c r="G10" s="69" t="s">
        <v>275</v>
      </c>
      <c r="H10" s="69" t="s">
        <v>276</v>
      </c>
      <c r="I10" s="13">
        <v>12170</v>
      </c>
      <c r="J10" s="13"/>
      <c r="K10" s="28"/>
      <c r="L10" s="13"/>
      <c r="M10" s="13"/>
      <c r="N10" s="13"/>
      <c r="O10" s="13"/>
      <c r="P10" s="13"/>
      <c r="Q10" s="13"/>
      <c r="R10" s="13">
        <v>12170</v>
      </c>
      <c r="S10" s="13"/>
      <c r="T10" s="13"/>
      <c r="U10" s="13"/>
      <c r="V10" s="13"/>
      <c r="W10" s="13">
        <v>12170</v>
      </c>
    </row>
    <row r="11" ht="21.75" customHeight="1" spans="1:23">
      <c r="A11" s="69" t="s">
        <v>272</v>
      </c>
      <c r="B11" s="69" t="s">
        <v>277</v>
      </c>
      <c r="C11" s="69" t="s">
        <v>278</v>
      </c>
      <c r="D11" s="69" t="s">
        <v>67</v>
      </c>
      <c r="E11" s="69" t="s">
        <v>139</v>
      </c>
      <c r="F11" s="69" t="s">
        <v>140</v>
      </c>
      <c r="G11" s="69" t="s">
        <v>279</v>
      </c>
      <c r="H11" s="69" t="s">
        <v>280</v>
      </c>
      <c r="I11" s="13">
        <v>151951.6</v>
      </c>
      <c r="J11" s="13"/>
      <c r="K11" s="28"/>
      <c r="L11" s="13"/>
      <c r="M11" s="13"/>
      <c r="N11" s="13"/>
      <c r="O11" s="13"/>
      <c r="P11" s="13"/>
      <c r="Q11" s="13"/>
      <c r="R11" s="13">
        <v>151951.6</v>
      </c>
      <c r="S11" s="13"/>
      <c r="T11" s="13"/>
      <c r="U11" s="13"/>
      <c r="V11" s="13"/>
      <c r="W11" s="13">
        <v>151951.6</v>
      </c>
    </row>
    <row r="12" ht="21.75" customHeight="1" spans="1:23">
      <c r="A12" s="69" t="s">
        <v>272</v>
      </c>
      <c r="B12" s="69" t="s">
        <v>281</v>
      </c>
      <c r="C12" s="69" t="s">
        <v>282</v>
      </c>
      <c r="D12" s="69" t="s">
        <v>67</v>
      </c>
      <c r="E12" s="69" t="s">
        <v>133</v>
      </c>
      <c r="F12" s="69" t="s">
        <v>134</v>
      </c>
      <c r="G12" s="69" t="s">
        <v>275</v>
      </c>
      <c r="H12" s="69" t="s">
        <v>276</v>
      </c>
      <c r="I12" s="13">
        <v>16614</v>
      </c>
      <c r="J12" s="13"/>
      <c r="K12" s="28"/>
      <c r="L12" s="13"/>
      <c r="M12" s="13"/>
      <c r="N12" s="13"/>
      <c r="O12" s="13"/>
      <c r="P12" s="13"/>
      <c r="Q12" s="13"/>
      <c r="R12" s="13">
        <v>16614</v>
      </c>
      <c r="S12" s="13"/>
      <c r="T12" s="13"/>
      <c r="U12" s="13"/>
      <c r="V12" s="13"/>
      <c r="W12" s="13">
        <v>16614</v>
      </c>
    </row>
    <row r="13" ht="21.75" customHeight="1" spans="1:23">
      <c r="A13" s="69" t="s">
        <v>272</v>
      </c>
      <c r="B13" s="69" t="s">
        <v>283</v>
      </c>
      <c r="C13" s="69" t="s">
        <v>284</v>
      </c>
      <c r="D13" s="69" t="s">
        <v>67</v>
      </c>
      <c r="E13" s="69" t="s">
        <v>133</v>
      </c>
      <c r="F13" s="69" t="s">
        <v>134</v>
      </c>
      <c r="G13" s="69" t="s">
        <v>275</v>
      </c>
      <c r="H13" s="69" t="s">
        <v>276</v>
      </c>
      <c r="I13" s="13">
        <v>5961</v>
      </c>
      <c r="J13" s="13"/>
      <c r="K13" s="28"/>
      <c r="L13" s="13"/>
      <c r="M13" s="13"/>
      <c r="N13" s="13"/>
      <c r="O13" s="13"/>
      <c r="P13" s="13"/>
      <c r="Q13" s="13"/>
      <c r="R13" s="13">
        <v>5961</v>
      </c>
      <c r="S13" s="13"/>
      <c r="T13" s="13"/>
      <c r="U13" s="13"/>
      <c r="V13" s="13"/>
      <c r="W13" s="13">
        <v>5961</v>
      </c>
    </row>
    <row r="14" ht="21.75" customHeight="1" spans="1:23">
      <c r="A14" s="69" t="s">
        <v>272</v>
      </c>
      <c r="B14" s="69" t="s">
        <v>285</v>
      </c>
      <c r="C14" s="69" t="s">
        <v>286</v>
      </c>
      <c r="D14" s="69" t="s">
        <v>67</v>
      </c>
      <c r="E14" s="69" t="s">
        <v>137</v>
      </c>
      <c r="F14" s="69" t="s">
        <v>138</v>
      </c>
      <c r="G14" s="69" t="s">
        <v>279</v>
      </c>
      <c r="H14" s="69" t="s">
        <v>280</v>
      </c>
      <c r="I14" s="13">
        <v>6225200</v>
      </c>
      <c r="J14" s="13">
        <v>6225200</v>
      </c>
      <c r="K14" s="28">
        <v>6225200</v>
      </c>
      <c r="L14" s="13"/>
      <c r="M14" s="13"/>
      <c r="N14" s="13"/>
      <c r="O14" s="13"/>
      <c r="P14" s="13"/>
      <c r="Q14" s="13"/>
      <c r="R14" s="13"/>
      <c r="S14" s="13"/>
      <c r="T14" s="13"/>
      <c r="U14" s="13"/>
      <c r="V14" s="13"/>
      <c r="W14" s="13"/>
    </row>
    <row r="15" ht="21.75" customHeight="1" spans="1:23">
      <c r="A15" s="69" t="s">
        <v>272</v>
      </c>
      <c r="B15" s="69" t="s">
        <v>287</v>
      </c>
      <c r="C15" s="69" t="s">
        <v>288</v>
      </c>
      <c r="D15" s="69" t="s">
        <v>67</v>
      </c>
      <c r="E15" s="69" t="s">
        <v>137</v>
      </c>
      <c r="F15" s="69" t="s">
        <v>138</v>
      </c>
      <c r="G15" s="69" t="s">
        <v>279</v>
      </c>
      <c r="H15" s="69" t="s">
        <v>280</v>
      </c>
      <c r="I15" s="13">
        <v>1179588</v>
      </c>
      <c r="J15" s="13">
        <v>1179588</v>
      </c>
      <c r="K15" s="28">
        <v>1179588</v>
      </c>
      <c r="L15" s="13"/>
      <c r="M15" s="13"/>
      <c r="N15" s="13"/>
      <c r="O15" s="13"/>
      <c r="P15" s="13"/>
      <c r="Q15" s="13"/>
      <c r="R15" s="13"/>
      <c r="S15" s="13"/>
      <c r="T15" s="13"/>
      <c r="U15" s="13"/>
      <c r="V15" s="13"/>
      <c r="W15" s="13"/>
    </row>
    <row r="16" ht="21.75" customHeight="1" spans="1:23">
      <c r="A16" s="69" t="s">
        <v>272</v>
      </c>
      <c r="B16" s="69" t="s">
        <v>289</v>
      </c>
      <c r="C16" s="69" t="s">
        <v>290</v>
      </c>
      <c r="D16" s="69" t="s">
        <v>67</v>
      </c>
      <c r="E16" s="69" t="s">
        <v>127</v>
      </c>
      <c r="F16" s="69" t="s">
        <v>128</v>
      </c>
      <c r="G16" s="69" t="s">
        <v>291</v>
      </c>
      <c r="H16" s="69" t="s">
        <v>292</v>
      </c>
      <c r="I16" s="13">
        <v>20000</v>
      </c>
      <c r="J16" s="13"/>
      <c r="K16" s="28"/>
      <c r="L16" s="13"/>
      <c r="M16" s="13"/>
      <c r="N16" s="13"/>
      <c r="O16" s="13"/>
      <c r="P16" s="13"/>
      <c r="Q16" s="13"/>
      <c r="R16" s="13">
        <v>20000</v>
      </c>
      <c r="S16" s="13"/>
      <c r="T16" s="13"/>
      <c r="U16" s="13"/>
      <c r="V16" s="13"/>
      <c r="W16" s="13">
        <v>20000</v>
      </c>
    </row>
    <row r="17" ht="21.75" customHeight="1" spans="1:23">
      <c r="A17" s="69" t="s">
        <v>272</v>
      </c>
      <c r="B17" s="69" t="s">
        <v>293</v>
      </c>
      <c r="C17" s="69" t="s">
        <v>294</v>
      </c>
      <c r="D17" s="69" t="s">
        <v>67</v>
      </c>
      <c r="E17" s="69" t="s">
        <v>129</v>
      </c>
      <c r="F17" s="69" t="s">
        <v>130</v>
      </c>
      <c r="G17" s="69" t="s">
        <v>275</v>
      </c>
      <c r="H17" s="69" t="s">
        <v>276</v>
      </c>
      <c r="I17" s="13">
        <v>166766.05</v>
      </c>
      <c r="J17" s="13"/>
      <c r="K17" s="28"/>
      <c r="L17" s="13"/>
      <c r="M17" s="13"/>
      <c r="N17" s="13"/>
      <c r="O17" s="13"/>
      <c r="P17" s="13"/>
      <c r="Q17" s="13"/>
      <c r="R17" s="13">
        <v>166766.05</v>
      </c>
      <c r="S17" s="13"/>
      <c r="T17" s="13"/>
      <c r="U17" s="13"/>
      <c r="V17" s="13"/>
      <c r="W17" s="13">
        <v>166766.05</v>
      </c>
    </row>
    <row r="18" ht="21.75" customHeight="1" spans="1:23">
      <c r="A18" s="69" t="s">
        <v>272</v>
      </c>
      <c r="B18" s="69" t="s">
        <v>295</v>
      </c>
      <c r="C18" s="69" t="s">
        <v>296</v>
      </c>
      <c r="D18" s="69" t="s">
        <v>67</v>
      </c>
      <c r="E18" s="69" t="s">
        <v>121</v>
      </c>
      <c r="F18" s="69" t="s">
        <v>122</v>
      </c>
      <c r="G18" s="69" t="s">
        <v>297</v>
      </c>
      <c r="H18" s="69" t="s">
        <v>280</v>
      </c>
      <c r="I18" s="13">
        <v>2690000</v>
      </c>
      <c r="J18" s="13"/>
      <c r="K18" s="28"/>
      <c r="L18" s="13">
        <v>2690000</v>
      </c>
      <c r="M18" s="13"/>
      <c r="N18" s="13"/>
      <c r="O18" s="13"/>
      <c r="P18" s="13"/>
      <c r="Q18" s="13"/>
      <c r="R18" s="13"/>
      <c r="S18" s="13"/>
      <c r="T18" s="13"/>
      <c r="U18" s="13"/>
      <c r="V18" s="13"/>
      <c r="W18" s="13"/>
    </row>
    <row r="19" ht="21.75" customHeight="1" spans="1:23">
      <c r="A19" s="69" t="s">
        <v>298</v>
      </c>
      <c r="B19" s="69" t="s">
        <v>299</v>
      </c>
      <c r="C19" s="69" t="s">
        <v>300</v>
      </c>
      <c r="D19" s="69" t="s">
        <v>67</v>
      </c>
      <c r="E19" s="69" t="s">
        <v>135</v>
      </c>
      <c r="F19" s="69" t="s">
        <v>136</v>
      </c>
      <c r="G19" s="69" t="s">
        <v>255</v>
      </c>
      <c r="H19" s="69" t="s">
        <v>256</v>
      </c>
      <c r="I19" s="13">
        <v>350000</v>
      </c>
      <c r="J19" s="13">
        <v>350000</v>
      </c>
      <c r="K19" s="28">
        <v>350000</v>
      </c>
      <c r="L19" s="13"/>
      <c r="M19" s="13"/>
      <c r="N19" s="13"/>
      <c r="O19" s="13"/>
      <c r="P19" s="13"/>
      <c r="Q19" s="13"/>
      <c r="R19" s="13"/>
      <c r="S19" s="13"/>
      <c r="T19" s="13"/>
      <c r="U19" s="13"/>
      <c r="V19" s="13"/>
      <c r="W19" s="13"/>
    </row>
    <row r="20" ht="21.75" customHeight="1" spans="1:23">
      <c r="A20" s="69" t="s">
        <v>298</v>
      </c>
      <c r="B20" s="69" t="s">
        <v>301</v>
      </c>
      <c r="C20" s="69" t="s">
        <v>302</v>
      </c>
      <c r="D20" s="69" t="s">
        <v>67</v>
      </c>
      <c r="E20" s="69" t="s">
        <v>131</v>
      </c>
      <c r="F20" s="69" t="s">
        <v>132</v>
      </c>
      <c r="G20" s="69" t="s">
        <v>303</v>
      </c>
      <c r="H20" s="69" t="s">
        <v>304</v>
      </c>
      <c r="I20" s="13">
        <v>9910000</v>
      </c>
      <c r="J20" s="13">
        <v>9910000</v>
      </c>
      <c r="K20" s="28">
        <v>9910000</v>
      </c>
      <c r="L20" s="13"/>
      <c r="M20" s="13"/>
      <c r="N20" s="13"/>
      <c r="O20" s="13"/>
      <c r="P20" s="13"/>
      <c r="Q20" s="13"/>
      <c r="R20" s="13"/>
      <c r="S20" s="13"/>
      <c r="T20" s="13"/>
      <c r="U20" s="13"/>
      <c r="V20" s="13"/>
      <c r="W20" s="13"/>
    </row>
    <row r="21" ht="21.75" customHeight="1" spans="1:23">
      <c r="A21" s="69" t="s">
        <v>305</v>
      </c>
      <c r="B21" s="69" t="s">
        <v>306</v>
      </c>
      <c r="C21" s="69" t="s">
        <v>307</v>
      </c>
      <c r="D21" s="69" t="s">
        <v>67</v>
      </c>
      <c r="E21" s="69" t="s">
        <v>133</v>
      </c>
      <c r="F21" s="69" t="s">
        <v>134</v>
      </c>
      <c r="G21" s="69" t="s">
        <v>275</v>
      </c>
      <c r="H21" s="69" t="s">
        <v>276</v>
      </c>
      <c r="I21" s="13">
        <v>151451.62</v>
      </c>
      <c r="J21" s="13"/>
      <c r="K21" s="28"/>
      <c r="L21" s="13"/>
      <c r="M21" s="13"/>
      <c r="N21" s="13"/>
      <c r="O21" s="13"/>
      <c r="P21" s="13"/>
      <c r="Q21" s="13"/>
      <c r="R21" s="13">
        <v>151451.62</v>
      </c>
      <c r="S21" s="13"/>
      <c r="T21" s="13"/>
      <c r="U21" s="13"/>
      <c r="V21" s="13"/>
      <c r="W21" s="13">
        <v>151451.62</v>
      </c>
    </row>
    <row r="22" ht="21.75" customHeight="1" spans="1:23">
      <c r="A22" s="69" t="s">
        <v>305</v>
      </c>
      <c r="B22" s="69" t="s">
        <v>308</v>
      </c>
      <c r="C22" s="69" t="s">
        <v>309</v>
      </c>
      <c r="D22" s="69" t="s">
        <v>67</v>
      </c>
      <c r="E22" s="69" t="s">
        <v>133</v>
      </c>
      <c r="F22" s="69" t="s">
        <v>134</v>
      </c>
      <c r="G22" s="69" t="s">
        <v>275</v>
      </c>
      <c r="H22" s="69" t="s">
        <v>276</v>
      </c>
      <c r="I22" s="13">
        <v>1400</v>
      </c>
      <c r="J22" s="13"/>
      <c r="K22" s="28"/>
      <c r="L22" s="13"/>
      <c r="M22" s="13"/>
      <c r="N22" s="13"/>
      <c r="O22" s="13"/>
      <c r="P22" s="13"/>
      <c r="Q22" s="13"/>
      <c r="R22" s="13">
        <v>1400</v>
      </c>
      <c r="S22" s="13"/>
      <c r="T22" s="13"/>
      <c r="U22" s="13"/>
      <c r="V22" s="13"/>
      <c r="W22" s="13">
        <v>1400</v>
      </c>
    </row>
    <row r="23" ht="21.75" customHeight="1" spans="1:23">
      <c r="A23" s="69" t="s">
        <v>305</v>
      </c>
      <c r="B23" s="69" t="s">
        <v>310</v>
      </c>
      <c r="C23" s="69" t="s">
        <v>311</v>
      </c>
      <c r="D23" s="69" t="s">
        <v>67</v>
      </c>
      <c r="E23" s="69" t="s">
        <v>133</v>
      </c>
      <c r="F23" s="69" t="s">
        <v>134</v>
      </c>
      <c r="G23" s="69" t="s">
        <v>303</v>
      </c>
      <c r="H23" s="69" t="s">
        <v>304</v>
      </c>
      <c r="I23" s="13">
        <v>300000</v>
      </c>
      <c r="J23" s="13">
        <v>300000</v>
      </c>
      <c r="K23" s="28">
        <v>300000</v>
      </c>
      <c r="L23" s="13"/>
      <c r="M23" s="13"/>
      <c r="N23" s="13"/>
      <c r="O23" s="13"/>
      <c r="P23" s="13"/>
      <c r="Q23" s="13"/>
      <c r="R23" s="13"/>
      <c r="S23" s="13"/>
      <c r="T23" s="13"/>
      <c r="U23" s="13"/>
      <c r="V23" s="13"/>
      <c r="W23" s="13"/>
    </row>
    <row r="24" ht="18.75" customHeight="1" spans="1:23">
      <c r="A24" s="148" t="s">
        <v>183</v>
      </c>
      <c r="B24" s="149"/>
      <c r="C24" s="149"/>
      <c r="D24" s="149"/>
      <c r="E24" s="149"/>
      <c r="F24" s="149"/>
      <c r="G24" s="149"/>
      <c r="H24" s="150"/>
      <c r="I24" s="13">
        <v>21201444.67</v>
      </c>
      <c r="J24" s="13">
        <v>17985130.4</v>
      </c>
      <c r="K24" s="28">
        <v>17985130.4</v>
      </c>
      <c r="L24" s="13">
        <v>2690000</v>
      </c>
      <c r="M24" s="13"/>
      <c r="N24" s="13"/>
      <c r="O24" s="13"/>
      <c r="P24" s="13"/>
      <c r="Q24" s="13"/>
      <c r="R24" s="13">
        <v>526314.27</v>
      </c>
      <c r="S24" s="13"/>
      <c r="T24" s="13"/>
      <c r="U24" s="13"/>
      <c r="V24" s="13"/>
      <c r="W24" s="13">
        <v>526314.27</v>
      </c>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 right="0" top="1" bottom="1" header="0.5" footer="0.5"/>
  <pageSetup paperSize="9" scale="6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9"/>
  <sheetViews>
    <sheetView showZeros="0" topLeftCell="B53" workbookViewId="0">
      <selection activeCell="J68" sqref="J68"/>
    </sheetView>
  </sheetViews>
  <sheetFormatPr defaultColWidth="9.14166666666667" defaultRowHeight="12" customHeight="1"/>
  <cols>
    <col min="1" max="1" width="34.2833333333333" customWidth="1"/>
    <col min="2" max="2" width="29" customWidth="1"/>
    <col min="3" max="6" width="23.575" customWidth="1"/>
    <col min="7" max="7" width="25.1416666666667" customWidth="1"/>
    <col min="8" max="9" width="23.575" customWidth="1"/>
    <col min="10" max="10" width="36.85" customWidth="1"/>
  </cols>
  <sheetData>
    <row r="1" ht="18" customHeight="1" spans="10:10">
      <c r="J1" s="126"/>
    </row>
    <row r="2" ht="39.75" customHeight="1" spans="1:10">
      <c r="A2" s="144" t="str">
        <f>"2026"&amp;"年部门项目支出绩效目标表（本级）"</f>
        <v>2026年部门项目支出绩效目标表（本级）</v>
      </c>
      <c r="B2" s="2"/>
      <c r="C2" s="2"/>
      <c r="D2" s="2"/>
      <c r="E2" s="2"/>
      <c r="F2" s="87"/>
      <c r="G2" s="2"/>
      <c r="H2" s="87"/>
      <c r="I2" s="87"/>
      <c r="J2" s="2"/>
    </row>
    <row r="3" ht="17.25" customHeight="1" spans="1:1">
      <c r="A3" s="3" t="str">
        <f>"单位名称："&amp;"昆明市晋宁区农业农村局"</f>
        <v>单位名称：昆明市晋宁区农业农村局</v>
      </c>
    </row>
    <row r="4" ht="44.25" customHeight="1" spans="1:10">
      <c r="A4" s="30" t="s">
        <v>193</v>
      </c>
      <c r="B4" s="30" t="s">
        <v>312</v>
      </c>
      <c r="C4" s="30" t="s">
        <v>313</v>
      </c>
      <c r="D4" s="30" t="s">
        <v>314</v>
      </c>
      <c r="E4" s="30" t="s">
        <v>315</v>
      </c>
      <c r="F4" s="71" t="s">
        <v>316</v>
      </c>
      <c r="G4" s="30" t="s">
        <v>317</v>
      </c>
      <c r="H4" s="71" t="s">
        <v>318</v>
      </c>
      <c r="I4" s="71" t="s">
        <v>319</v>
      </c>
      <c r="J4" s="30" t="s">
        <v>320</v>
      </c>
    </row>
    <row r="5" ht="18.75" customHeight="1" spans="1:10">
      <c r="A5" s="145">
        <v>1</v>
      </c>
      <c r="B5" s="145">
        <v>2</v>
      </c>
      <c r="C5" s="145">
        <v>3</v>
      </c>
      <c r="D5" s="145">
        <v>4</v>
      </c>
      <c r="E5" s="145">
        <v>5</v>
      </c>
      <c r="F5" s="38">
        <v>6</v>
      </c>
      <c r="G5" s="145">
        <v>7</v>
      </c>
      <c r="H5" s="38">
        <v>8</v>
      </c>
      <c r="I5" s="38">
        <v>9</v>
      </c>
      <c r="J5" s="145">
        <v>10</v>
      </c>
    </row>
    <row r="6" ht="27.75" customHeight="1" spans="1:10">
      <c r="A6" s="33" t="s">
        <v>67</v>
      </c>
      <c r="B6" s="69"/>
      <c r="C6" s="69"/>
      <c r="D6" s="69"/>
      <c r="E6" s="54"/>
      <c r="F6" s="72"/>
      <c r="G6" s="54"/>
      <c r="H6" s="72"/>
      <c r="I6" s="72"/>
      <c r="J6" s="54"/>
    </row>
    <row r="7" ht="30" customHeight="1" spans="1:10">
      <c r="A7" s="146" t="s">
        <v>278</v>
      </c>
      <c r="B7" s="16" t="s">
        <v>321</v>
      </c>
      <c r="C7" s="16" t="s">
        <v>322</v>
      </c>
      <c r="D7" s="16" t="s">
        <v>323</v>
      </c>
      <c r="E7" s="16" t="s">
        <v>324</v>
      </c>
      <c r="F7" s="16" t="s">
        <v>325</v>
      </c>
      <c r="G7" s="16" t="s">
        <v>326</v>
      </c>
      <c r="H7" s="16" t="s">
        <v>327</v>
      </c>
      <c r="I7" s="16" t="s">
        <v>328</v>
      </c>
      <c r="J7" s="16" t="s">
        <v>329</v>
      </c>
    </row>
    <row r="8" ht="30" customHeight="1" spans="1:10">
      <c r="A8" s="146" t="s">
        <v>278</v>
      </c>
      <c r="B8" s="16" t="s">
        <v>321</v>
      </c>
      <c r="C8" s="16" t="s">
        <v>322</v>
      </c>
      <c r="D8" s="16" t="s">
        <v>330</v>
      </c>
      <c r="E8" s="16" t="s">
        <v>331</v>
      </c>
      <c r="F8" s="16" t="s">
        <v>325</v>
      </c>
      <c r="G8" s="16" t="s">
        <v>332</v>
      </c>
      <c r="H8" s="16" t="s">
        <v>333</v>
      </c>
      <c r="I8" s="16" t="s">
        <v>328</v>
      </c>
      <c r="J8" s="16" t="s">
        <v>334</v>
      </c>
    </row>
    <row r="9" ht="30" customHeight="1" spans="1:10">
      <c r="A9" s="146" t="s">
        <v>278</v>
      </c>
      <c r="B9" s="16" t="s">
        <v>321</v>
      </c>
      <c r="C9" s="16" t="s">
        <v>335</v>
      </c>
      <c r="D9" s="16" t="s">
        <v>336</v>
      </c>
      <c r="E9" s="16" t="s">
        <v>337</v>
      </c>
      <c r="F9" s="16" t="s">
        <v>325</v>
      </c>
      <c r="G9" s="16" t="s">
        <v>338</v>
      </c>
      <c r="H9" s="16" t="s">
        <v>333</v>
      </c>
      <c r="I9" s="16" t="s">
        <v>339</v>
      </c>
      <c r="J9" s="16" t="s">
        <v>340</v>
      </c>
    </row>
    <row r="10" ht="30" customHeight="1" spans="1:10">
      <c r="A10" s="146" t="s">
        <v>278</v>
      </c>
      <c r="B10" s="16" t="s">
        <v>321</v>
      </c>
      <c r="C10" s="16" t="s">
        <v>335</v>
      </c>
      <c r="D10" s="16" t="s">
        <v>336</v>
      </c>
      <c r="E10" s="16" t="s">
        <v>341</v>
      </c>
      <c r="F10" s="16" t="s">
        <v>325</v>
      </c>
      <c r="G10" s="16" t="s">
        <v>342</v>
      </c>
      <c r="H10" s="16" t="s">
        <v>333</v>
      </c>
      <c r="I10" s="16" t="s">
        <v>328</v>
      </c>
      <c r="J10" s="16" t="s">
        <v>340</v>
      </c>
    </row>
    <row r="11" ht="30" customHeight="1" spans="1:10">
      <c r="A11" s="146" t="s">
        <v>278</v>
      </c>
      <c r="B11" s="16" t="s">
        <v>321</v>
      </c>
      <c r="C11" s="16" t="s">
        <v>343</v>
      </c>
      <c r="D11" s="16" t="s">
        <v>344</v>
      </c>
      <c r="E11" s="16" t="s">
        <v>344</v>
      </c>
      <c r="F11" s="16" t="s">
        <v>325</v>
      </c>
      <c r="G11" s="16" t="s">
        <v>342</v>
      </c>
      <c r="H11" s="16" t="s">
        <v>333</v>
      </c>
      <c r="I11" s="16" t="s">
        <v>328</v>
      </c>
      <c r="J11" s="16" t="s">
        <v>345</v>
      </c>
    </row>
    <row r="12" ht="30" customHeight="1" spans="1:10">
      <c r="A12" s="146" t="s">
        <v>307</v>
      </c>
      <c r="B12" s="16" t="s">
        <v>346</v>
      </c>
      <c r="C12" s="16" t="s">
        <v>322</v>
      </c>
      <c r="D12" s="16" t="s">
        <v>323</v>
      </c>
      <c r="E12" s="16" t="s">
        <v>347</v>
      </c>
      <c r="F12" s="16" t="s">
        <v>325</v>
      </c>
      <c r="G12" s="16" t="s">
        <v>348</v>
      </c>
      <c r="H12" s="16" t="s">
        <v>327</v>
      </c>
      <c r="I12" s="16" t="s">
        <v>328</v>
      </c>
      <c r="J12" s="16" t="s">
        <v>347</v>
      </c>
    </row>
    <row r="13" ht="30" customHeight="1" spans="1:10">
      <c r="A13" s="146" t="s">
        <v>307</v>
      </c>
      <c r="B13" s="16" t="s">
        <v>346</v>
      </c>
      <c r="C13" s="16" t="s">
        <v>322</v>
      </c>
      <c r="D13" s="16" t="s">
        <v>323</v>
      </c>
      <c r="E13" s="16" t="s">
        <v>349</v>
      </c>
      <c r="F13" s="16" t="s">
        <v>325</v>
      </c>
      <c r="G13" s="16" t="s">
        <v>350</v>
      </c>
      <c r="H13" s="16" t="s">
        <v>351</v>
      </c>
      <c r="I13" s="16" t="s">
        <v>328</v>
      </c>
      <c r="J13" s="16" t="s">
        <v>349</v>
      </c>
    </row>
    <row r="14" ht="30" customHeight="1" spans="1:10">
      <c r="A14" s="146" t="s">
        <v>307</v>
      </c>
      <c r="B14" s="16" t="s">
        <v>346</v>
      </c>
      <c r="C14" s="16" t="s">
        <v>322</v>
      </c>
      <c r="D14" s="16" t="s">
        <v>323</v>
      </c>
      <c r="E14" s="16" t="s">
        <v>352</v>
      </c>
      <c r="F14" s="16" t="s">
        <v>325</v>
      </c>
      <c r="G14" s="16" t="s">
        <v>353</v>
      </c>
      <c r="H14" s="16" t="s">
        <v>351</v>
      </c>
      <c r="I14" s="16" t="s">
        <v>328</v>
      </c>
      <c r="J14" s="16" t="s">
        <v>352</v>
      </c>
    </row>
    <row r="15" ht="30" customHeight="1" spans="1:10">
      <c r="A15" s="146" t="s">
        <v>307</v>
      </c>
      <c r="B15" s="16" t="s">
        <v>346</v>
      </c>
      <c r="C15" s="16" t="s">
        <v>322</v>
      </c>
      <c r="D15" s="16" t="s">
        <v>323</v>
      </c>
      <c r="E15" s="16" t="s">
        <v>354</v>
      </c>
      <c r="F15" s="16" t="s">
        <v>325</v>
      </c>
      <c r="G15" s="16" t="s">
        <v>355</v>
      </c>
      <c r="H15" s="16" t="s">
        <v>333</v>
      </c>
      <c r="I15" s="16" t="s">
        <v>328</v>
      </c>
      <c r="J15" s="16" t="s">
        <v>354</v>
      </c>
    </row>
    <row r="16" ht="30" customHeight="1" spans="1:10">
      <c r="A16" s="146" t="s">
        <v>307</v>
      </c>
      <c r="B16" s="16" t="s">
        <v>346</v>
      </c>
      <c r="C16" s="16" t="s">
        <v>322</v>
      </c>
      <c r="D16" s="16" t="s">
        <v>323</v>
      </c>
      <c r="E16" s="16" t="s">
        <v>356</v>
      </c>
      <c r="F16" s="16" t="s">
        <v>357</v>
      </c>
      <c r="G16" s="16" t="s">
        <v>348</v>
      </c>
      <c r="H16" s="16" t="s">
        <v>327</v>
      </c>
      <c r="I16" s="16" t="s">
        <v>328</v>
      </c>
      <c r="J16" s="16" t="s">
        <v>356</v>
      </c>
    </row>
    <row r="17" ht="30" customHeight="1" spans="1:10">
      <c r="A17" s="146" t="s">
        <v>307</v>
      </c>
      <c r="B17" s="16" t="s">
        <v>346</v>
      </c>
      <c r="C17" s="16" t="s">
        <v>322</v>
      </c>
      <c r="D17" s="16" t="s">
        <v>323</v>
      </c>
      <c r="E17" s="16" t="s">
        <v>358</v>
      </c>
      <c r="F17" s="16" t="s">
        <v>357</v>
      </c>
      <c r="G17" s="16" t="s">
        <v>359</v>
      </c>
      <c r="H17" s="16" t="s">
        <v>360</v>
      </c>
      <c r="I17" s="16" t="s">
        <v>328</v>
      </c>
      <c r="J17" s="16" t="s">
        <v>358</v>
      </c>
    </row>
    <row r="18" ht="30" customHeight="1" spans="1:10">
      <c r="A18" s="146" t="s">
        <v>307</v>
      </c>
      <c r="B18" s="16" t="s">
        <v>346</v>
      </c>
      <c r="C18" s="16" t="s">
        <v>335</v>
      </c>
      <c r="D18" s="16" t="s">
        <v>361</v>
      </c>
      <c r="E18" s="16" t="s">
        <v>362</v>
      </c>
      <c r="F18" s="16" t="s">
        <v>325</v>
      </c>
      <c r="G18" s="16" t="s">
        <v>363</v>
      </c>
      <c r="H18" s="16" t="s">
        <v>364</v>
      </c>
      <c r="I18" s="16" t="s">
        <v>328</v>
      </c>
      <c r="J18" s="16" t="s">
        <v>362</v>
      </c>
    </row>
    <row r="19" ht="30" customHeight="1" spans="1:10">
      <c r="A19" s="146" t="s">
        <v>307</v>
      </c>
      <c r="B19" s="16" t="s">
        <v>346</v>
      </c>
      <c r="C19" s="16" t="s">
        <v>335</v>
      </c>
      <c r="D19" s="16" t="s">
        <v>361</v>
      </c>
      <c r="E19" s="16" t="s">
        <v>365</v>
      </c>
      <c r="F19" s="16" t="s">
        <v>325</v>
      </c>
      <c r="G19" s="16" t="s">
        <v>366</v>
      </c>
      <c r="H19" s="16" t="s">
        <v>364</v>
      </c>
      <c r="I19" s="16" t="s">
        <v>328</v>
      </c>
      <c r="J19" s="16" t="s">
        <v>365</v>
      </c>
    </row>
    <row r="20" ht="30" customHeight="1" spans="1:10">
      <c r="A20" s="146" t="s">
        <v>307</v>
      </c>
      <c r="B20" s="16" t="s">
        <v>346</v>
      </c>
      <c r="C20" s="16" t="s">
        <v>343</v>
      </c>
      <c r="D20" s="16" t="s">
        <v>344</v>
      </c>
      <c r="E20" s="16" t="s">
        <v>344</v>
      </c>
      <c r="F20" s="16" t="s">
        <v>325</v>
      </c>
      <c r="G20" s="16" t="s">
        <v>355</v>
      </c>
      <c r="H20" s="16" t="s">
        <v>333</v>
      </c>
      <c r="I20" s="16" t="s">
        <v>328</v>
      </c>
      <c r="J20" s="16" t="s">
        <v>307</v>
      </c>
    </row>
    <row r="21" ht="30" customHeight="1" spans="1:10">
      <c r="A21" s="146" t="s">
        <v>302</v>
      </c>
      <c r="B21" s="16" t="s">
        <v>367</v>
      </c>
      <c r="C21" s="16" t="s">
        <v>322</v>
      </c>
      <c r="D21" s="16" t="s">
        <v>323</v>
      </c>
      <c r="E21" s="16" t="s">
        <v>368</v>
      </c>
      <c r="F21" s="16" t="s">
        <v>357</v>
      </c>
      <c r="G21" s="16" t="s">
        <v>369</v>
      </c>
      <c r="H21" s="16" t="s">
        <v>327</v>
      </c>
      <c r="I21" s="16" t="s">
        <v>328</v>
      </c>
      <c r="J21" s="16" t="s">
        <v>370</v>
      </c>
    </row>
    <row r="22" ht="30" customHeight="1" spans="1:10">
      <c r="A22" s="146" t="s">
        <v>302</v>
      </c>
      <c r="B22" s="16" t="s">
        <v>367</v>
      </c>
      <c r="C22" s="16" t="s">
        <v>322</v>
      </c>
      <c r="D22" s="16" t="s">
        <v>371</v>
      </c>
      <c r="E22" s="16" t="s">
        <v>371</v>
      </c>
      <c r="F22" s="16" t="s">
        <v>357</v>
      </c>
      <c r="G22" s="16" t="s">
        <v>372</v>
      </c>
      <c r="H22" s="16" t="s">
        <v>373</v>
      </c>
      <c r="I22" s="16" t="s">
        <v>328</v>
      </c>
      <c r="J22" s="16" t="s">
        <v>370</v>
      </c>
    </row>
    <row r="23" ht="30" customHeight="1" spans="1:10">
      <c r="A23" s="146" t="s">
        <v>302</v>
      </c>
      <c r="B23" s="16" t="s">
        <v>367</v>
      </c>
      <c r="C23" s="16" t="s">
        <v>335</v>
      </c>
      <c r="D23" s="16" t="s">
        <v>361</v>
      </c>
      <c r="E23" s="16" t="s">
        <v>374</v>
      </c>
      <c r="F23" s="16" t="s">
        <v>357</v>
      </c>
      <c r="G23" s="16" t="s">
        <v>375</v>
      </c>
      <c r="H23" s="16" t="s">
        <v>333</v>
      </c>
      <c r="I23" s="16" t="s">
        <v>339</v>
      </c>
      <c r="J23" s="16" t="s">
        <v>370</v>
      </c>
    </row>
    <row r="24" ht="30" customHeight="1" spans="1:10">
      <c r="A24" s="146" t="s">
        <v>302</v>
      </c>
      <c r="B24" s="16" t="s">
        <v>367</v>
      </c>
      <c r="C24" s="16" t="s">
        <v>343</v>
      </c>
      <c r="D24" s="16" t="s">
        <v>344</v>
      </c>
      <c r="E24" s="16" t="s">
        <v>376</v>
      </c>
      <c r="F24" s="16" t="s">
        <v>377</v>
      </c>
      <c r="G24" s="16" t="s">
        <v>355</v>
      </c>
      <c r="H24" s="16" t="s">
        <v>333</v>
      </c>
      <c r="I24" s="16" t="s">
        <v>328</v>
      </c>
      <c r="J24" s="16" t="s">
        <v>370</v>
      </c>
    </row>
    <row r="25" ht="30" customHeight="1" spans="1:10">
      <c r="A25" s="146" t="s">
        <v>309</v>
      </c>
      <c r="B25" s="16" t="s">
        <v>378</v>
      </c>
      <c r="C25" s="16" t="s">
        <v>322</v>
      </c>
      <c r="D25" s="16" t="s">
        <v>323</v>
      </c>
      <c r="E25" s="16" t="s">
        <v>379</v>
      </c>
      <c r="F25" s="16" t="s">
        <v>357</v>
      </c>
      <c r="G25" s="16" t="s">
        <v>78</v>
      </c>
      <c r="H25" s="16" t="s">
        <v>380</v>
      </c>
      <c r="I25" s="16" t="s">
        <v>328</v>
      </c>
      <c r="J25" s="16" t="s">
        <v>381</v>
      </c>
    </row>
    <row r="26" ht="30" customHeight="1" spans="1:10">
      <c r="A26" s="146" t="s">
        <v>309</v>
      </c>
      <c r="B26" s="16" t="s">
        <v>378</v>
      </c>
      <c r="C26" s="16" t="s">
        <v>335</v>
      </c>
      <c r="D26" s="16" t="s">
        <v>336</v>
      </c>
      <c r="E26" s="16" t="s">
        <v>382</v>
      </c>
      <c r="F26" s="16" t="s">
        <v>357</v>
      </c>
      <c r="G26" s="16" t="s">
        <v>381</v>
      </c>
      <c r="H26" s="16"/>
      <c r="I26" s="16" t="s">
        <v>339</v>
      </c>
      <c r="J26" s="16" t="s">
        <v>383</v>
      </c>
    </row>
    <row r="27" ht="30" customHeight="1" spans="1:10">
      <c r="A27" s="146" t="s">
        <v>309</v>
      </c>
      <c r="B27" s="16" t="s">
        <v>378</v>
      </c>
      <c r="C27" s="16" t="s">
        <v>343</v>
      </c>
      <c r="D27" s="16" t="s">
        <v>344</v>
      </c>
      <c r="E27" s="16" t="s">
        <v>384</v>
      </c>
      <c r="F27" s="16" t="s">
        <v>377</v>
      </c>
      <c r="G27" s="16" t="s">
        <v>385</v>
      </c>
      <c r="H27" s="16" t="s">
        <v>333</v>
      </c>
      <c r="I27" s="16" t="s">
        <v>328</v>
      </c>
      <c r="J27" s="16" t="s">
        <v>381</v>
      </c>
    </row>
    <row r="28" ht="30" customHeight="1" spans="1:10">
      <c r="A28" s="146" t="s">
        <v>296</v>
      </c>
      <c r="B28" s="16" t="s">
        <v>386</v>
      </c>
      <c r="C28" s="16" t="s">
        <v>322</v>
      </c>
      <c r="D28" s="16" t="s">
        <v>323</v>
      </c>
      <c r="E28" s="16" t="s">
        <v>387</v>
      </c>
      <c r="F28" s="16" t="s">
        <v>325</v>
      </c>
      <c r="G28" s="16" t="s">
        <v>326</v>
      </c>
      <c r="H28" s="16" t="s">
        <v>327</v>
      </c>
      <c r="I28" s="16" t="s">
        <v>328</v>
      </c>
      <c r="J28" s="16" t="s">
        <v>340</v>
      </c>
    </row>
    <row r="29" ht="30" customHeight="1" spans="1:10">
      <c r="A29" s="146" t="s">
        <v>296</v>
      </c>
      <c r="B29" s="16" t="s">
        <v>386</v>
      </c>
      <c r="C29" s="16" t="s">
        <v>322</v>
      </c>
      <c r="D29" s="16" t="s">
        <v>330</v>
      </c>
      <c r="E29" s="16" t="s">
        <v>331</v>
      </c>
      <c r="F29" s="16" t="s">
        <v>325</v>
      </c>
      <c r="G29" s="16" t="s">
        <v>332</v>
      </c>
      <c r="H29" s="16" t="s">
        <v>333</v>
      </c>
      <c r="I29" s="16" t="s">
        <v>339</v>
      </c>
      <c r="J29" s="16" t="s">
        <v>345</v>
      </c>
    </row>
    <row r="30" ht="30" customHeight="1" spans="1:10">
      <c r="A30" s="146" t="s">
        <v>296</v>
      </c>
      <c r="B30" s="16" t="s">
        <v>386</v>
      </c>
      <c r="C30" s="16" t="s">
        <v>335</v>
      </c>
      <c r="D30" s="16" t="s">
        <v>361</v>
      </c>
      <c r="E30" s="16" t="s">
        <v>388</v>
      </c>
      <c r="F30" s="16" t="s">
        <v>325</v>
      </c>
      <c r="G30" s="16" t="s">
        <v>342</v>
      </c>
      <c r="H30" s="16" t="s">
        <v>333</v>
      </c>
      <c r="I30" s="16" t="s">
        <v>339</v>
      </c>
      <c r="J30" s="16" t="s">
        <v>345</v>
      </c>
    </row>
    <row r="31" ht="30" customHeight="1" spans="1:10">
      <c r="A31" s="146" t="s">
        <v>296</v>
      </c>
      <c r="B31" s="16" t="s">
        <v>386</v>
      </c>
      <c r="C31" s="16" t="s">
        <v>343</v>
      </c>
      <c r="D31" s="16" t="s">
        <v>344</v>
      </c>
      <c r="E31" s="16" t="s">
        <v>376</v>
      </c>
      <c r="F31" s="16" t="s">
        <v>325</v>
      </c>
      <c r="G31" s="16" t="s">
        <v>342</v>
      </c>
      <c r="H31" s="16" t="s">
        <v>333</v>
      </c>
      <c r="I31" s="16" t="s">
        <v>339</v>
      </c>
      <c r="J31" s="16" t="s">
        <v>345</v>
      </c>
    </row>
    <row r="32" ht="30" customHeight="1" spans="1:10">
      <c r="A32" s="146" t="s">
        <v>290</v>
      </c>
      <c r="B32" s="16" t="s">
        <v>290</v>
      </c>
      <c r="C32" s="16" t="s">
        <v>322</v>
      </c>
      <c r="D32" s="16" t="s">
        <v>323</v>
      </c>
      <c r="E32" s="16" t="s">
        <v>290</v>
      </c>
      <c r="F32" s="16" t="s">
        <v>357</v>
      </c>
      <c r="G32" s="16" t="s">
        <v>389</v>
      </c>
      <c r="H32" s="16" t="s">
        <v>390</v>
      </c>
      <c r="I32" s="16" t="s">
        <v>328</v>
      </c>
      <c r="J32" s="16" t="s">
        <v>290</v>
      </c>
    </row>
    <row r="33" ht="30" customHeight="1" spans="1:10">
      <c r="A33" s="146" t="s">
        <v>290</v>
      </c>
      <c r="B33" s="16" t="s">
        <v>290</v>
      </c>
      <c r="C33" s="16" t="s">
        <v>335</v>
      </c>
      <c r="D33" s="16" t="s">
        <v>336</v>
      </c>
      <c r="E33" s="16" t="s">
        <v>290</v>
      </c>
      <c r="F33" s="16" t="s">
        <v>357</v>
      </c>
      <c r="G33" s="16" t="s">
        <v>389</v>
      </c>
      <c r="H33" s="16" t="s">
        <v>390</v>
      </c>
      <c r="I33" s="16" t="s">
        <v>328</v>
      </c>
      <c r="J33" s="16" t="s">
        <v>290</v>
      </c>
    </row>
    <row r="34" ht="30" customHeight="1" spans="1:10">
      <c r="A34" s="146" t="s">
        <v>290</v>
      </c>
      <c r="B34" s="16" t="s">
        <v>290</v>
      </c>
      <c r="C34" s="16" t="s">
        <v>343</v>
      </c>
      <c r="D34" s="16" t="s">
        <v>344</v>
      </c>
      <c r="E34" s="16" t="s">
        <v>290</v>
      </c>
      <c r="F34" s="16" t="s">
        <v>377</v>
      </c>
      <c r="G34" s="16" t="s">
        <v>391</v>
      </c>
      <c r="H34" s="16" t="s">
        <v>333</v>
      </c>
      <c r="I34" s="16" t="s">
        <v>328</v>
      </c>
      <c r="J34" s="16" t="s">
        <v>290</v>
      </c>
    </row>
    <row r="35" ht="30" customHeight="1" spans="1:10">
      <c r="A35" s="146" t="s">
        <v>294</v>
      </c>
      <c r="B35" s="16" t="s">
        <v>294</v>
      </c>
      <c r="C35" s="16" t="s">
        <v>322</v>
      </c>
      <c r="D35" s="16" t="s">
        <v>323</v>
      </c>
      <c r="E35" s="16" t="s">
        <v>294</v>
      </c>
      <c r="F35" s="16" t="s">
        <v>357</v>
      </c>
      <c r="G35" s="16" t="s">
        <v>392</v>
      </c>
      <c r="H35" s="16" t="s">
        <v>390</v>
      </c>
      <c r="I35" s="16" t="s">
        <v>328</v>
      </c>
      <c r="J35" s="16" t="s">
        <v>294</v>
      </c>
    </row>
    <row r="36" ht="30" customHeight="1" spans="1:10">
      <c r="A36" s="146" t="s">
        <v>294</v>
      </c>
      <c r="B36" s="16" t="s">
        <v>294</v>
      </c>
      <c r="C36" s="16" t="s">
        <v>335</v>
      </c>
      <c r="D36" s="16" t="s">
        <v>393</v>
      </c>
      <c r="E36" s="16" t="s">
        <v>294</v>
      </c>
      <c r="F36" s="16" t="s">
        <v>357</v>
      </c>
      <c r="G36" s="16" t="s">
        <v>392</v>
      </c>
      <c r="H36" s="16" t="s">
        <v>390</v>
      </c>
      <c r="I36" s="16" t="s">
        <v>328</v>
      </c>
      <c r="J36" s="16" t="s">
        <v>294</v>
      </c>
    </row>
    <row r="37" ht="30" customHeight="1" spans="1:10">
      <c r="A37" s="146" t="s">
        <v>294</v>
      </c>
      <c r="B37" s="16" t="s">
        <v>294</v>
      </c>
      <c r="C37" s="16" t="s">
        <v>343</v>
      </c>
      <c r="D37" s="16" t="s">
        <v>344</v>
      </c>
      <c r="E37" s="16" t="s">
        <v>294</v>
      </c>
      <c r="F37" s="16" t="s">
        <v>377</v>
      </c>
      <c r="G37" s="16" t="s">
        <v>332</v>
      </c>
      <c r="H37" s="16" t="s">
        <v>333</v>
      </c>
      <c r="I37" s="16" t="s">
        <v>328</v>
      </c>
      <c r="J37" s="16" t="s">
        <v>294</v>
      </c>
    </row>
    <row r="38" ht="30" customHeight="1" spans="1:10">
      <c r="A38" s="146" t="s">
        <v>311</v>
      </c>
      <c r="B38" s="16" t="s">
        <v>394</v>
      </c>
      <c r="C38" s="16" t="s">
        <v>322</v>
      </c>
      <c r="D38" s="16" t="s">
        <v>323</v>
      </c>
      <c r="E38" s="16" t="s">
        <v>395</v>
      </c>
      <c r="F38" s="16" t="s">
        <v>325</v>
      </c>
      <c r="G38" s="16" t="s">
        <v>396</v>
      </c>
      <c r="H38" s="16" t="s">
        <v>397</v>
      </c>
      <c r="I38" s="16" t="s">
        <v>328</v>
      </c>
      <c r="J38" s="16" t="s">
        <v>395</v>
      </c>
    </row>
    <row r="39" ht="30" customHeight="1" spans="1:10">
      <c r="A39" s="146" t="s">
        <v>311</v>
      </c>
      <c r="B39" s="16" t="s">
        <v>394</v>
      </c>
      <c r="C39" s="16" t="s">
        <v>335</v>
      </c>
      <c r="D39" s="16" t="s">
        <v>393</v>
      </c>
      <c r="E39" s="16" t="s">
        <v>398</v>
      </c>
      <c r="F39" s="16" t="s">
        <v>325</v>
      </c>
      <c r="G39" s="16" t="s">
        <v>399</v>
      </c>
      <c r="H39" s="16" t="s">
        <v>400</v>
      </c>
      <c r="I39" s="16" t="s">
        <v>328</v>
      </c>
      <c r="J39" s="16" t="s">
        <v>398</v>
      </c>
    </row>
    <row r="40" ht="30" customHeight="1" spans="1:10">
      <c r="A40" s="146" t="s">
        <v>311</v>
      </c>
      <c r="B40" s="16" t="s">
        <v>394</v>
      </c>
      <c r="C40" s="16" t="s">
        <v>343</v>
      </c>
      <c r="D40" s="16" t="s">
        <v>344</v>
      </c>
      <c r="E40" s="16" t="s">
        <v>401</v>
      </c>
      <c r="F40" s="16" t="s">
        <v>325</v>
      </c>
      <c r="G40" s="16" t="s">
        <v>342</v>
      </c>
      <c r="H40" s="16" t="s">
        <v>333</v>
      </c>
      <c r="I40" s="16" t="s">
        <v>328</v>
      </c>
      <c r="J40" s="16" t="s">
        <v>401</v>
      </c>
    </row>
    <row r="41" ht="30" customHeight="1" spans="1:10">
      <c r="A41" s="146" t="s">
        <v>271</v>
      </c>
      <c r="B41" s="16" t="s">
        <v>402</v>
      </c>
      <c r="C41" s="16" t="s">
        <v>322</v>
      </c>
      <c r="D41" s="16" t="s">
        <v>323</v>
      </c>
      <c r="E41" s="16" t="s">
        <v>271</v>
      </c>
      <c r="F41" s="16" t="s">
        <v>357</v>
      </c>
      <c r="G41" s="16" t="s">
        <v>79</v>
      </c>
      <c r="H41" s="16" t="s">
        <v>403</v>
      </c>
      <c r="I41" s="16" t="s">
        <v>328</v>
      </c>
      <c r="J41" s="16" t="s">
        <v>402</v>
      </c>
    </row>
    <row r="42" ht="30" customHeight="1" spans="1:10">
      <c r="A42" s="146" t="s">
        <v>271</v>
      </c>
      <c r="B42" s="16" t="s">
        <v>402</v>
      </c>
      <c r="C42" s="16" t="s">
        <v>335</v>
      </c>
      <c r="D42" s="16" t="s">
        <v>393</v>
      </c>
      <c r="E42" s="16" t="s">
        <v>271</v>
      </c>
      <c r="F42" s="16" t="s">
        <v>357</v>
      </c>
      <c r="G42" s="16" t="s">
        <v>404</v>
      </c>
      <c r="H42" s="16" t="s">
        <v>390</v>
      </c>
      <c r="I42" s="16" t="s">
        <v>328</v>
      </c>
      <c r="J42" s="16" t="s">
        <v>271</v>
      </c>
    </row>
    <row r="43" ht="30" customHeight="1" spans="1:10">
      <c r="A43" s="146" t="s">
        <v>271</v>
      </c>
      <c r="B43" s="16" t="s">
        <v>402</v>
      </c>
      <c r="C43" s="16" t="s">
        <v>343</v>
      </c>
      <c r="D43" s="16" t="s">
        <v>344</v>
      </c>
      <c r="E43" s="16" t="s">
        <v>405</v>
      </c>
      <c r="F43" s="16" t="s">
        <v>377</v>
      </c>
      <c r="G43" s="16" t="s">
        <v>332</v>
      </c>
      <c r="H43" s="16" t="s">
        <v>333</v>
      </c>
      <c r="I43" s="16" t="s">
        <v>339</v>
      </c>
      <c r="J43" s="16" t="s">
        <v>271</v>
      </c>
    </row>
    <row r="44" ht="30" customHeight="1" spans="1:10">
      <c r="A44" s="146" t="s">
        <v>282</v>
      </c>
      <c r="B44" s="16" t="s">
        <v>406</v>
      </c>
      <c r="C44" s="16" t="s">
        <v>322</v>
      </c>
      <c r="D44" s="16" t="s">
        <v>323</v>
      </c>
      <c r="E44" s="16" t="s">
        <v>406</v>
      </c>
      <c r="F44" s="16" t="s">
        <v>357</v>
      </c>
      <c r="G44" s="16" t="s">
        <v>82</v>
      </c>
      <c r="H44" s="16" t="s">
        <v>380</v>
      </c>
      <c r="I44" s="16" t="s">
        <v>339</v>
      </c>
      <c r="J44" s="16" t="s">
        <v>282</v>
      </c>
    </row>
    <row r="45" ht="30" customHeight="1" spans="1:10">
      <c r="A45" s="146" t="s">
        <v>282</v>
      </c>
      <c r="B45" s="16" t="s">
        <v>406</v>
      </c>
      <c r="C45" s="16" t="s">
        <v>335</v>
      </c>
      <c r="D45" s="16" t="s">
        <v>393</v>
      </c>
      <c r="E45" s="16" t="s">
        <v>406</v>
      </c>
      <c r="F45" s="16" t="s">
        <v>357</v>
      </c>
      <c r="G45" s="16" t="s">
        <v>407</v>
      </c>
      <c r="H45" s="16" t="s">
        <v>333</v>
      </c>
      <c r="I45" s="16" t="s">
        <v>339</v>
      </c>
      <c r="J45" s="16" t="s">
        <v>282</v>
      </c>
    </row>
    <row r="46" ht="30" customHeight="1" spans="1:10">
      <c r="A46" s="146" t="s">
        <v>282</v>
      </c>
      <c r="B46" s="16" t="s">
        <v>406</v>
      </c>
      <c r="C46" s="16" t="s">
        <v>335</v>
      </c>
      <c r="D46" s="16" t="s">
        <v>393</v>
      </c>
      <c r="E46" s="16" t="s">
        <v>408</v>
      </c>
      <c r="F46" s="16" t="s">
        <v>377</v>
      </c>
      <c r="G46" s="16" t="s">
        <v>355</v>
      </c>
      <c r="H46" s="16" t="s">
        <v>333</v>
      </c>
      <c r="I46" s="16" t="s">
        <v>328</v>
      </c>
      <c r="J46" s="16" t="s">
        <v>406</v>
      </c>
    </row>
    <row r="47" ht="30" customHeight="1" spans="1:10">
      <c r="A47" s="146" t="s">
        <v>282</v>
      </c>
      <c r="B47" s="16" t="s">
        <v>406</v>
      </c>
      <c r="C47" s="16" t="s">
        <v>343</v>
      </c>
      <c r="D47" s="16" t="s">
        <v>344</v>
      </c>
      <c r="E47" s="16" t="s">
        <v>409</v>
      </c>
      <c r="F47" s="16" t="s">
        <v>325</v>
      </c>
      <c r="G47" s="16" t="s">
        <v>385</v>
      </c>
      <c r="H47" s="16" t="s">
        <v>333</v>
      </c>
      <c r="I47" s="16" t="s">
        <v>328</v>
      </c>
      <c r="J47" s="16" t="s">
        <v>282</v>
      </c>
    </row>
    <row r="48" ht="30" customHeight="1" spans="1:10">
      <c r="A48" s="146" t="s">
        <v>286</v>
      </c>
      <c r="B48" s="16" t="s">
        <v>410</v>
      </c>
      <c r="C48" s="16" t="s">
        <v>322</v>
      </c>
      <c r="D48" s="16" t="s">
        <v>323</v>
      </c>
      <c r="E48" s="16" t="s">
        <v>411</v>
      </c>
      <c r="F48" s="16" t="s">
        <v>357</v>
      </c>
      <c r="G48" s="16" t="s">
        <v>78</v>
      </c>
      <c r="H48" s="16" t="s">
        <v>380</v>
      </c>
      <c r="I48" s="16" t="s">
        <v>328</v>
      </c>
      <c r="J48" s="16" t="s">
        <v>412</v>
      </c>
    </row>
    <row r="49" ht="30" customHeight="1" spans="1:10">
      <c r="A49" s="146" t="s">
        <v>286</v>
      </c>
      <c r="B49" s="16" t="s">
        <v>410</v>
      </c>
      <c r="C49" s="16" t="s">
        <v>322</v>
      </c>
      <c r="D49" s="16" t="s">
        <v>330</v>
      </c>
      <c r="E49" s="16" t="s">
        <v>413</v>
      </c>
      <c r="F49" s="16" t="s">
        <v>357</v>
      </c>
      <c r="G49" s="16" t="s">
        <v>414</v>
      </c>
      <c r="H49" s="16" t="s">
        <v>333</v>
      </c>
      <c r="I49" s="16" t="s">
        <v>328</v>
      </c>
      <c r="J49" s="16" t="s">
        <v>412</v>
      </c>
    </row>
    <row r="50" ht="30" customHeight="1" spans="1:10">
      <c r="A50" s="146" t="s">
        <v>286</v>
      </c>
      <c r="B50" s="16" t="s">
        <v>410</v>
      </c>
      <c r="C50" s="16" t="s">
        <v>322</v>
      </c>
      <c r="D50" s="16" t="s">
        <v>371</v>
      </c>
      <c r="E50" s="16" t="s">
        <v>415</v>
      </c>
      <c r="F50" s="16" t="s">
        <v>357</v>
      </c>
      <c r="G50" s="16" t="s">
        <v>416</v>
      </c>
      <c r="H50" s="16" t="s">
        <v>333</v>
      </c>
      <c r="I50" s="16" t="s">
        <v>328</v>
      </c>
      <c r="J50" s="16" t="s">
        <v>412</v>
      </c>
    </row>
    <row r="51" ht="30" customHeight="1" spans="1:10">
      <c r="A51" s="146" t="s">
        <v>286</v>
      </c>
      <c r="B51" s="16" t="s">
        <v>410</v>
      </c>
      <c r="C51" s="16" t="s">
        <v>335</v>
      </c>
      <c r="D51" s="16" t="s">
        <v>361</v>
      </c>
      <c r="E51" s="16" t="s">
        <v>417</v>
      </c>
      <c r="F51" s="16" t="s">
        <v>325</v>
      </c>
      <c r="G51" s="16" t="s">
        <v>355</v>
      </c>
      <c r="H51" s="16" t="s">
        <v>333</v>
      </c>
      <c r="I51" s="16" t="s">
        <v>328</v>
      </c>
      <c r="J51" s="16" t="s">
        <v>412</v>
      </c>
    </row>
    <row r="52" ht="30" customHeight="1" spans="1:10">
      <c r="A52" s="146" t="s">
        <v>286</v>
      </c>
      <c r="B52" s="16" t="s">
        <v>410</v>
      </c>
      <c r="C52" s="16" t="s">
        <v>335</v>
      </c>
      <c r="D52" s="16" t="s">
        <v>361</v>
      </c>
      <c r="E52" s="16" t="s">
        <v>418</v>
      </c>
      <c r="F52" s="16" t="s">
        <v>325</v>
      </c>
      <c r="G52" s="16" t="s">
        <v>342</v>
      </c>
      <c r="H52" s="16" t="s">
        <v>333</v>
      </c>
      <c r="I52" s="16" t="s">
        <v>328</v>
      </c>
      <c r="J52" s="16" t="s">
        <v>419</v>
      </c>
    </row>
    <row r="53" ht="30" customHeight="1" spans="1:10">
      <c r="A53" s="146" t="s">
        <v>286</v>
      </c>
      <c r="B53" s="16" t="s">
        <v>410</v>
      </c>
      <c r="C53" s="16" t="s">
        <v>335</v>
      </c>
      <c r="D53" s="16" t="s">
        <v>420</v>
      </c>
      <c r="E53" s="16" t="s">
        <v>421</v>
      </c>
      <c r="F53" s="16" t="s">
        <v>357</v>
      </c>
      <c r="G53" s="16" t="s">
        <v>422</v>
      </c>
      <c r="H53" s="16" t="s">
        <v>333</v>
      </c>
      <c r="I53" s="16" t="s">
        <v>328</v>
      </c>
      <c r="J53" s="16" t="s">
        <v>412</v>
      </c>
    </row>
    <row r="54" ht="30" customHeight="1" spans="1:10">
      <c r="A54" s="146" t="s">
        <v>286</v>
      </c>
      <c r="B54" s="16" t="s">
        <v>410</v>
      </c>
      <c r="C54" s="16" t="s">
        <v>343</v>
      </c>
      <c r="D54" s="16" t="s">
        <v>344</v>
      </c>
      <c r="E54" s="16" t="s">
        <v>423</v>
      </c>
      <c r="F54" s="16" t="s">
        <v>325</v>
      </c>
      <c r="G54" s="16" t="s">
        <v>342</v>
      </c>
      <c r="H54" s="16" t="s">
        <v>333</v>
      </c>
      <c r="I54" s="16" t="s">
        <v>328</v>
      </c>
      <c r="J54" s="16" t="s">
        <v>412</v>
      </c>
    </row>
    <row r="55" ht="30" customHeight="1" spans="1:10">
      <c r="A55" s="146" t="s">
        <v>274</v>
      </c>
      <c r="B55" s="16" t="s">
        <v>424</v>
      </c>
      <c r="C55" s="16" t="s">
        <v>322</v>
      </c>
      <c r="D55" s="16" t="s">
        <v>330</v>
      </c>
      <c r="E55" s="16" t="s">
        <v>425</v>
      </c>
      <c r="F55" s="16" t="s">
        <v>357</v>
      </c>
      <c r="G55" s="16" t="s">
        <v>87</v>
      </c>
      <c r="H55" s="16" t="s">
        <v>426</v>
      </c>
      <c r="I55" s="16" t="s">
        <v>328</v>
      </c>
      <c r="J55" s="16" t="s">
        <v>427</v>
      </c>
    </row>
    <row r="56" ht="30" customHeight="1" spans="1:10">
      <c r="A56" s="146" t="s">
        <v>274</v>
      </c>
      <c r="B56" s="16" t="s">
        <v>424</v>
      </c>
      <c r="C56" s="16" t="s">
        <v>335</v>
      </c>
      <c r="D56" s="16" t="s">
        <v>336</v>
      </c>
      <c r="E56" s="16" t="s">
        <v>428</v>
      </c>
      <c r="F56" s="16" t="s">
        <v>377</v>
      </c>
      <c r="G56" s="16" t="s">
        <v>332</v>
      </c>
      <c r="H56" s="16" t="s">
        <v>333</v>
      </c>
      <c r="I56" s="16" t="s">
        <v>328</v>
      </c>
      <c r="J56" s="16" t="s">
        <v>427</v>
      </c>
    </row>
    <row r="57" ht="30" customHeight="1" spans="1:10">
      <c r="A57" s="146" t="s">
        <v>274</v>
      </c>
      <c r="B57" s="16" t="s">
        <v>424</v>
      </c>
      <c r="C57" s="16" t="s">
        <v>343</v>
      </c>
      <c r="D57" s="16" t="s">
        <v>344</v>
      </c>
      <c r="E57" s="16" t="s">
        <v>428</v>
      </c>
      <c r="F57" s="16" t="s">
        <v>377</v>
      </c>
      <c r="G57" s="16" t="s">
        <v>429</v>
      </c>
      <c r="H57" s="16" t="s">
        <v>333</v>
      </c>
      <c r="I57" s="16" t="s">
        <v>328</v>
      </c>
      <c r="J57" s="16" t="s">
        <v>427</v>
      </c>
    </row>
    <row r="58" ht="30" customHeight="1" spans="1:10">
      <c r="A58" s="146" t="s">
        <v>288</v>
      </c>
      <c r="B58" s="16" t="s">
        <v>430</v>
      </c>
      <c r="C58" s="16" t="s">
        <v>322</v>
      </c>
      <c r="D58" s="16" t="s">
        <v>323</v>
      </c>
      <c r="E58" s="16" t="s">
        <v>431</v>
      </c>
      <c r="F58" s="16" t="s">
        <v>357</v>
      </c>
      <c r="G58" s="16" t="s">
        <v>80</v>
      </c>
      <c r="H58" s="16" t="s">
        <v>380</v>
      </c>
      <c r="I58" s="16" t="s">
        <v>328</v>
      </c>
      <c r="J58" s="16" t="s">
        <v>432</v>
      </c>
    </row>
    <row r="59" ht="30" customHeight="1" spans="1:10">
      <c r="A59" s="146" t="s">
        <v>288</v>
      </c>
      <c r="B59" s="16" t="s">
        <v>430</v>
      </c>
      <c r="C59" s="16" t="s">
        <v>322</v>
      </c>
      <c r="D59" s="16" t="s">
        <v>330</v>
      </c>
      <c r="E59" s="16" t="s">
        <v>433</v>
      </c>
      <c r="F59" s="16" t="s">
        <v>325</v>
      </c>
      <c r="G59" s="16" t="s">
        <v>414</v>
      </c>
      <c r="H59" s="16" t="s">
        <v>333</v>
      </c>
      <c r="I59" s="16" t="s">
        <v>328</v>
      </c>
      <c r="J59" s="16" t="s">
        <v>434</v>
      </c>
    </row>
    <row r="60" ht="30" customHeight="1" spans="1:10">
      <c r="A60" s="146" t="s">
        <v>288</v>
      </c>
      <c r="B60" s="16" t="s">
        <v>430</v>
      </c>
      <c r="C60" s="16" t="s">
        <v>335</v>
      </c>
      <c r="D60" s="16" t="s">
        <v>361</v>
      </c>
      <c r="E60" s="16" t="s">
        <v>435</v>
      </c>
      <c r="F60" s="16" t="s">
        <v>325</v>
      </c>
      <c r="G60" s="16" t="s">
        <v>355</v>
      </c>
      <c r="H60" s="16" t="s">
        <v>333</v>
      </c>
      <c r="I60" s="16" t="s">
        <v>328</v>
      </c>
      <c r="J60" s="16" t="s">
        <v>436</v>
      </c>
    </row>
    <row r="61" ht="30" customHeight="1" spans="1:10">
      <c r="A61" s="146" t="s">
        <v>288</v>
      </c>
      <c r="B61" s="16" t="s">
        <v>430</v>
      </c>
      <c r="C61" s="16" t="s">
        <v>343</v>
      </c>
      <c r="D61" s="16" t="s">
        <v>344</v>
      </c>
      <c r="E61" s="16" t="s">
        <v>423</v>
      </c>
      <c r="F61" s="16" t="s">
        <v>325</v>
      </c>
      <c r="G61" s="16" t="s">
        <v>342</v>
      </c>
      <c r="H61" s="16" t="s">
        <v>333</v>
      </c>
      <c r="I61" s="16" t="s">
        <v>328</v>
      </c>
      <c r="J61" s="16" t="s">
        <v>437</v>
      </c>
    </row>
    <row r="62" ht="30" customHeight="1" spans="1:10">
      <c r="A62" s="146" t="s">
        <v>284</v>
      </c>
      <c r="B62" s="16" t="s">
        <v>438</v>
      </c>
      <c r="C62" s="16" t="s">
        <v>322</v>
      </c>
      <c r="D62" s="16" t="s">
        <v>323</v>
      </c>
      <c r="E62" s="16" t="s">
        <v>134</v>
      </c>
      <c r="F62" s="16" t="s">
        <v>357</v>
      </c>
      <c r="G62" s="16" t="s">
        <v>375</v>
      </c>
      <c r="H62" s="16" t="s">
        <v>333</v>
      </c>
      <c r="I62" s="16" t="s">
        <v>339</v>
      </c>
      <c r="J62" s="16" t="s">
        <v>284</v>
      </c>
    </row>
    <row r="63" ht="30" customHeight="1" spans="1:10">
      <c r="A63" s="146" t="s">
        <v>284</v>
      </c>
      <c r="B63" s="16" t="s">
        <v>438</v>
      </c>
      <c r="C63" s="16" t="s">
        <v>322</v>
      </c>
      <c r="D63" s="16" t="s">
        <v>323</v>
      </c>
      <c r="E63" s="16" t="s">
        <v>439</v>
      </c>
      <c r="F63" s="16" t="s">
        <v>377</v>
      </c>
      <c r="G63" s="16" t="s">
        <v>355</v>
      </c>
      <c r="H63" s="16" t="s">
        <v>333</v>
      </c>
      <c r="I63" s="16" t="s">
        <v>328</v>
      </c>
      <c r="J63" s="16" t="s">
        <v>284</v>
      </c>
    </row>
    <row r="64" ht="30" customHeight="1" spans="1:10">
      <c r="A64" s="146" t="s">
        <v>284</v>
      </c>
      <c r="B64" s="16" t="s">
        <v>438</v>
      </c>
      <c r="C64" s="16" t="s">
        <v>335</v>
      </c>
      <c r="D64" s="16" t="s">
        <v>393</v>
      </c>
      <c r="E64" s="16" t="s">
        <v>440</v>
      </c>
      <c r="F64" s="16" t="s">
        <v>357</v>
      </c>
      <c r="G64" s="16" t="s">
        <v>375</v>
      </c>
      <c r="H64" s="16" t="s">
        <v>333</v>
      </c>
      <c r="I64" s="16" t="s">
        <v>339</v>
      </c>
      <c r="J64" s="16" t="s">
        <v>284</v>
      </c>
    </row>
    <row r="65" ht="30" customHeight="1" spans="1:10">
      <c r="A65" s="146" t="s">
        <v>284</v>
      </c>
      <c r="B65" s="16" t="s">
        <v>438</v>
      </c>
      <c r="C65" s="16" t="s">
        <v>343</v>
      </c>
      <c r="D65" s="16" t="s">
        <v>344</v>
      </c>
      <c r="E65" s="16" t="s">
        <v>344</v>
      </c>
      <c r="F65" s="16" t="s">
        <v>325</v>
      </c>
      <c r="G65" s="16" t="s">
        <v>385</v>
      </c>
      <c r="H65" s="16" t="s">
        <v>333</v>
      </c>
      <c r="I65" s="16" t="s">
        <v>328</v>
      </c>
      <c r="J65" s="16" t="s">
        <v>284</v>
      </c>
    </row>
    <row r="66" ht="30" customHeight="1" spans="1:10">
      <c r="A66" s="146" t="s">
        <v>300</v>
      </c>
      <c r="B66" s="16" t="s">
        <v>441</v>
      </c>
      <c r="C66" s="16" t="s">
        <v>322</v>
      </c>
      <c r="D66" s="16" t="s">
        <v>323</v>
      </c>
      <c r="E66" s="16" t="s">
        <v>442</v>
      </c>
      <c r="F66" s="16" t="s">
        <v>357</v>
      </c>
      <c r="G66" s="16" t="s">
        <v>443</v>
      </c>
      <c r="H66" s="16" t="s">
        <v>403</v>
      </c>
      <c r="I66" s="16" t="s">
        <v>328</v>
      </c>
      <c r="J66" s="16" t="s">
        <v>444</v>
      </c>
    </row>
    <row r="67" ht="30" customHeight="1" spans="1:10">
      <c r="A67" s="146" t="s">
        <v>300</v>
      </c>
      <c r="B67" s="16" t="s">
        <v>441</v>
      </c>
      <c r="C67" s="16" t="s">
        <v>322</v>
      </c>
      <c r="D67" s="16" t="s">
        <v>371</v>
      </c>
      <c r="E67" s="16" t="s">
        <v>445</v>
      </c>
      <c r="F67" s="16" t="s">
        <v>357</v>
      </c>
      <c r="G67" s="16" t="s">
        <v>78</v>
      </c>
      <c r="H67" s="16" t="s">
        <v>373</v>
      </c>
      <c r="I67" s="16" t="s">
        <v>328</v>
      </c>
      <c r="J67" s="16" t="s">
        <v>446</v>
      </c>
    </row>
    <row r="68" ht="30" customHeight="1" spans="1:10">
      <c r="A68" s="146" t="s">
        <v>300</v>
      </c>
      <c r="B68" s="16" t="s">
        <v>441</v>
      </c>
      <c r="C68" s="16" t="s">
        <v>335</v>
      </c>
      <c r="D68" s="16" t="s">
        <v>336</v>
      </c>
      <c r="E68" s="16" t="s">
        <v>447</v>
      </c>
      <c r="F68" s="16" t="s">
        <v>325</v>
      </c>
      <c r="G68" s="16" t="s">
        <v>87</v>
      </c>
      <c r="H68" s="16" t="s">
        <v>333</v>
      </c>
      <c r="I68" s="16" t="s">
        <v>328</v>
      </c>
      <c r="J68" s="16" t="s">
        <v>448</v>
      </c>
    </row>
    <row r="69" ht="30" customHeight="1" spans="1:10">
      <c r="A69" s="146" t="s">
        <v>300</v>
      </c>
      <c r="B69" s="16" t="s">
        <v>441</v>
      </c>
      <c r="C69" s="16" t="s">
        <v>343</v>
      </c>
      <c r="D69" s="16" t="s">
        <v>344</v>
      </c>
      <c r="E69" s="16" t="s">
        <v>449</v>
      </c>
      <c r="F69" s="16" t="s">
        <v>325</v>
      </c>
      <c r="G69" s="16" t="s">
        <v>332</v>
      </c>
      <c r="H69" s="16" t="s">
        <v>333</v>
      </c>
      <c r="I69" s="16" t="s">
        <v>328</v>
      </c>
      <c r="J69" s="16" t="s">
        <v>450</v>
      </c>
    </row>
  </sheetData>
  <mergeCells count="32">
    <mergeCell ref="A2:J2"/>
    <mergeCell ref="A3:H3"/>
    <mergeCell ref="A7:A11"/>
    <mergeCell ref="A12:A20"/>
    <mergeCell ref="A21:A24"/>
    <mergeCell ref="A25:A27"/>
    <mergeCell ref="A28:A31"/>
    <mergeCell ref="A32:A34"/>
    <mergeCell ref="A35:A37"/>
    <mergeCell ref="A38:A40"/>
    <mergeCell ref="A41:A43"/>
    <mergeCell ref="A44:A47"/>
    <mergeCell ref="A48:A54"/>
    <mergeCell ref="A55:A57"/>
    <mergeCell ref="A58:A61"/>
    <mergeCell ref="A62:A65"/>
    <mergeCell ref="A66:A69"/>
    <mergeCell ref="B7:B11"/>
    <mergeCell ref="B12:B20"/>
    <mergeCell ref="B21:B24"/>
    <mergeCell ref="B25:B27"/>
    <mergeCell ref="B28:B31"/>
    <mergeCell ref="B32:B34"/>
    <mergeCell ref="B35:B37"/>
    <mergeCell ref="B38:B40"/>
    <mergeCell ref="B41:B43"/>
    <mergeCell ref="B44:B47"/>
    <mergeCell ref="B48:B54"/>
    <mergeCell ref="B55:B57"/>
    <mergeCell ref="B58:B61"/>
    <mergeCell ref="B62:B65"/>
    <mergeCell ref="B66:B69"/>
  </mergeCells>
  <printOptions horizontalCentered="1"/>
  <pageMargins left="0" right="0" top="1" bottom="1" header="0.5" footer="0.5"/>
  <pageSetup paperSize="9" scale="6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一般公共预算支出预算表（按功能科目分类）</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thtf</cp:lastModifiedBy>
  <dcterms:created xsi:type="dcterms:W3CDTF">2026-03-16T23:55:00Z</dcterms:created>
  <dcterms:modified xsi:type="dcterms:W3CDTF">2026-03-27T14:55:17Z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2052-12.8.2.19831</vt:lpwstr>
  </property>
  <property fmtid="{D5CDD505-2E9C-101B-9397-08002B2CF9AE}" pid="3" name="ICV">
    <vt:lpwstr>30D447BD0D365E33F8F8C569356E6EE6_43</vt:lpwstr>
  </property>
  <property fmtid="{D5CDD505-2E9C-101B-9397-08002B2CF9AE}" pid="4" name="CalculationRule">
    <vt:i4>0</vt:i4>
  </property>
</Properties>
</file>