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<sst xmlns="http://schemas.openxmlformats.org/spreadsheetml/2006/main" count="1014" uniqueCount="409">
  <si>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</si>
  <si>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</si>
  <si>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</si>
  <si>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</si>
  <si>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</si>
  <si>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</si>
  <si>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</si>
  <si>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</si>
  <si>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</si>
  <si>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</si>
  <si>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</si>
  <si>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</si>
  <si>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</si>
  <si>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</si>
  <si>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</si>
  <si>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</si>
  <si>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</si>
  <si>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</si>
  <si>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</si>
  <si>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</si>
  <si>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</si>
  <si>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</si>
  <si>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</si>
  <si>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</si>
  <si>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</si>
  <si>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</si>
  <si>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</si>
  <si>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</si>
  <si>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</si>
  <si>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</si>
  <si>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</si>
  <si>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</si>
  <si>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</si>
  <si>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</si>
  <si>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</si>
  <si>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</si>
  <si>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</si>
  <si>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</si>
  <si>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</si>
  <si>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</si>
  <si>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</si>
  <si>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</si>
  <si>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</si>
  <si>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</si>
  <si>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</si>
  <si>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</si>
  <si>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</si>
  <si>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</si>
  <si>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</si>
  <si>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</si>
  <si>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</si>
  <si>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</si>
  <si>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</si>
  <si>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</si>
  <si>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</si>
  <si>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</si>
  <si>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</si>
  <si>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</si>
  <si>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</si>
  <si>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</si>
  <si>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</si>
  <si>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</si>
  <si>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</si>
  <si>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</si>
  <si>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</si>
  <si>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</si>
  <si>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</si>
  <si>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</si>
  <si>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</si>
  <si>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105018</t>
  </si>
  <si>
    <t>昆明市晋宁区上蒜第一小学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</si>
  <si>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</si>
  <si>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</si>
  <si>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</si>
  <si>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</si>
  <si>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</si>
  <si>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</si>
  <si>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</si>
  <si>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</si>
  <si>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</si>
  <si>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</si>
  <si>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</si>
  <si>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</si>
  <si>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</si>
  <si>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</si>
  <si>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</si>
  <si>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</si>
  <si>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</si>
  <si>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</si>
  <si>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</si>
  <si>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</si>
  <si>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</si>
  <si>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</si>
  <si>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</si>
  <si>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</si>
  <si>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</si>
  <si>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</si>
  <si>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</si>
  <si>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</si>
  <si>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</si>
  <si>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</si>
  <si>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</si>
  <si>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</si>
  <si>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</si>
  <si>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</si>
  <si>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</si>
  <si>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</si>
  <si>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</si>
  <si>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</si>
  <si>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</si>
  <si>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</si>
  <si>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</si>
  <si>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</si>
  <si>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</si>
  <si>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</si>
  <si>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</si>
  <si>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</si>
  <si>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</si>
  <si>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</si>
  <si>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</si>
  <si>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</si>
  <si>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</si>
  <si>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</si>
  <si>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</si>
  <si>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</si>
  <si>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</si>
  <si>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</si>
  <si>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</si>
  <si>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</si>
  <si>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</si>
  <si>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</si>
  <si>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</si>
  <si>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</si>
  <si>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</si>
  <si>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</si>
  <si>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</si>
  <si>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</si>
  <si>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</si>
  <si>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</si>
  <si>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</si>
  <si>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</si>
  <si>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</si>
  <si>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</si>
  <si>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</si>
  <si>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</si>
  <si>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</si>
  <si>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</si>
  <si>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</si>
  <si>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</si>
  <si>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</si>
  <si>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</si>
  <si>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</si>
  <si>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</si>
  <si>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</si>
  <si>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</si>
  <si>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</si>
  <si>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</si>
  <si>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</si>
  <si>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</si>
  <si>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</si>
  <si>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</si>
  <si>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</si>
  <si>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</si>
  <si>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</si>
  <si>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</si>
  <si>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</si>
  <si>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</si>
  <si>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</si>
  <si>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</si>
  <si>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</si>
  <si>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</si>
  <si>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</si>
  <si>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</si>
  <si>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</si>
  <si>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</si>
  <si>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</si>
  <si>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</si>
  <si>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</si>
  <si>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</si>
  <si>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</si>
  <si>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</si>
  <si>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</si>
  <si>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</si>
  <si>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</si>
  <si>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</si>
  <si>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</si>
  <si>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</si>
  <si>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</si>
  <si>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政府性基金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</si>
  <si>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</si>
  <si>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</si>
  <si>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</si>
  <si>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</si>
  <si>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</si>
  <si>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</si>
  <si>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</si>
  <si>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</si>
  <si>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昆明市晋宁区教育体育局</t>
  </si>
  <si>
    <t>530122210000000002154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</si>
  <si>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</si>
  <si>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</si>
  <si>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</si>
  <si>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</si>
  <si>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</si>
  <si>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</si>
  <si>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</si>
  <si>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</si>
  <si>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</si>
  <si>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530122210000000002155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</si>
  <si>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</si>
  <si>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</si>
  <si>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</si>
  <si>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</si>
  <si>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</si>
  <si>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</si>
  <si>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</si>
  <si>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</si>
  <si>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</si>
  <si>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530122210000000002157</t>
  </si>
  <si>
    <t>公车购置及运维费</t>
  </si>
  <si>
    <t>30231</t>
  </si>
  <si>
    <t>公务用车运行维护费</t>
  </si>
  <si>
    <t>530122210000000002158</t>
  </si>
  <si>
    <t>30217</t>
  </si>
  <si>
    <t>530122210000000002160</t>
  </si>
  <si>
    <t>工会经费</t>
  </si>
  <si>
    <t>30228</t>
  </si>
  <si>
    <t>530122210000000002161</t>
  </si>
  <si>
    <t>一般公用经费</t>
  </si>
  <si>
    <t>30201</t>
  </si>
  <si>
    <t>办公费</t>
  </si>
  <si>
    <t>30211</t>
  </si>
  <si>
    <t>差旅费</t>
  </si>
  <si>
    <t>30216</t>
  </si>
  <si>
    <t>培训费</t>
  </si>
  <si>
    <t>30299</t>
  </si>
  <si>
    <t>其他商品和服务支出</t>
  </si>
  <si>
    <t>530122210000000003417</t>
  </si>
  <si>
    <t>30113</t>
  </si>
  <si>
    <t>530122231100001217223</t>
  </si>
  <si>
    <t>离退休人员支出</t>
  </si>
  <si>
    <t>30302</t>
  </si>
  <si>
    <t>退休费</t>
  </si>
  <si>
    <t>30305</t>
  </si>
  <si>
    <t>生活补助</t>
  </si>
  <si>
    <t>530122231100001490295</t>
  </si>
  <si>
    <t>其他事业人员支出工资</t>
  </si>
  <si>
    <t>530122231100001490298</t>
  </si>
  <si>
    <t>事业人员绩效奖励</t>
  </si>
  <si>
    <t>530122241100002249718</t>
  </si>
  <si>
    <t>其他人员支出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</si>
  <si>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</si>
  <si>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</si>
  <si>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</si>
  <si>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</si>
  <si>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</si>
  <si>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</si>
  <si>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</si>
  <si>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</si>
  <si>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</si>
  <si>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</si>
  <si>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530122261100004991955</t>
  </si>
  <si>
    <t>遗属生活补助资金</t>
  </si>
  <si>
    <t>事业发展类</t>
  </si>
  <si>
    <t>530122261100004991334</t>
  </si>
  <si>
    <t>（收支账户）应缴国库利息经费</t>
  </si>
  <si>
    <t>530122261100004991446</t>
  </si>
  <si>
    <t>（收支专户）食堂伙食费收入资金</t>
  </si>
  <si>
    <t>30227</t>
  </si>
  <si>
    <t>委托业务费</t>
  </si>
  <si>
    <t>530122261100004991734</t>
  </si>
  <si>
    <t>（收支专户）个税手续经费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</si>
  <si>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</si>
  <si>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</si>
  <si>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</si>
  <si>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</si>
  <si>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</si>
  <si>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</si>
  <si>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</si>
  <si>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</si>
  <si>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</si>
  <si>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</si>
  <si>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</si>
  <si>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</si>
  <si>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</si>
  <si>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补助人数</t>
  </si>
  <si>
    <t>=</t>
  </si>
  <si>
    <t>人</t>
  </si>
  <si>
    <t>定量指标</t>
  </si>
  <si>
    <t>实际发放人数</t>
  </si>
  <si>
    <t>效益指标</t>
  </si>
  <si>
    <t>社会效益</t>
  </si>
  <si>
    <t>部门运转</t>
  </si>
  <si>
    <t>正常运转</t>
  </si>
  <si>
    <t>年</t>
  </si>
  <si>
    <t xml:space="preserve">反映部门（单位）运转情况。
</t>
  </si>
  <si>
    <t>满意度指标</t>
  </si>
  <si>
    <t>服务对象满意度</t>
  </si>
  <si>
    <t>单位人员满意度</t>
  </si>
  <si>
    <t>&gt;=</t>
  </si>
  <si>
    <t>95</t>
  </si>
  <si>
    <t>%</t>
  </si>
  <si>
    <t xml:space="preserve">反映部门（单位）人员对工资福利发放的满意程度。
</t>
  </si>
  <si>
    <t>食堂伙食费收入资金</t>
  </si>
  <si>
    <t>每年收取天数</t>
  </si>
  <si>
    <t>200</t>
  </si>
  <si>
    <t>天</t>
  </si>
  <si>
    <t xml:space="preserve">每年收取200天
</t>
  </si>
  <si>
    <t>对象对政策的知晓度</t>
  </si>
  <si>
    <t>98</t>
  </si>
  <si>
    <t xml:space="preserve">收入对象对政策的知晓度
</t>
  </si>
  <si>
    <t>师生及家长满意度</t>
  </si>
  <si>
    <t xml:space="preserve">师生及家长满意度
</t>
  </si>
  <si>
    <t>按相关政策利息上缴国库</t>
  </si>
  <si>
    <t>时效指标</t>
  </si>
  <si>
    <t>上缴国库率</t>
  </si>
  <si>
    <t>100</t>
  </si>
  <si>
    <t>按时上缴国库</t>
  </si>
  <si>
    <t>金额</t>
  </si>
  <si>
    <t>1800</t>
  </si>
  <si>
    <t>元</t>
  </si>
  <si>
    <t>对政策的知晓度</t>
  </si>
  <si>
    <t xml:space="preserve">按相关政策利息上缴国库
</t>
  </si>
  <si>
    <t>满意度</t>
  </si>
  <si>
    <t>个税手续工作经费</t>
  </si>
  <si>
    <t>个税工作经费</t>
  </si>
  <si>
    <t>2200</t>
  </si>
  <si>
    <t>按标准测算</t>
  </si>
  <si>
    <t>经济效益</t>
  </si>
  <si>
    <t>预算06表</t>
  </si>
  <si>
    <t>政府性基金预算支出预算表</t>
  </si>
  <si>
    <t>单位名称：昆明市发展和改革委员会</t>
  </si>
  <si>
    <t>政府性基金预算支出</t>
  </si>
  <si>
    <t>备注：我单位无政府性基金预算支出预算相关内容，该表以空表进行公开。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</si>
  <si>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</si>
  <si>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</si>
  <si>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</si>
  <si>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</si>
  <si>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</si>
  <si>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</si>
  <si>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</si>
  <si>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国有资本经营收益</t>
  </si>
  <si>
    <t>财政专户管理的收入</t>
  </si>
  <si>
    <t>单位自筹</t>
  </si>
  <si>
    <t>公务用车加油</t>
  </si>
  <si>
    <t>车辆加油、添加燃料服务</t>
  </si>
  <si>
    <t>批</t>
  </si>
  <si>
    <t>公务用车维修</t>
  </si>
  <si>
    <t>车辆维修和保养服务</t>
  </si>
  <si>
    <t>公务用车保险</t>
  </si>
  <si>
    <t>机动车保险服务</t>
  </si>
  <si>
    <t>份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</si>
  <si>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</si>
  <si>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</si>
  <si>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</si>
  <si>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</si>
  <si>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</si>
  <si>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</si>
  <si>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</si>
  <si>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</si>
  <si>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备注：因没有符合政府采购服务的支出项目，我单位无政府购买服务预算相关内容，该表以空表进行公开。</t>
  </si>
  <si>
    <t>预算09-1表</t>
  </si>
  <si>
    <t>单位名称（项目）</t>
  </si>
  <si>
    <t>地区</t>
  </si>
  <si>
    <t>磨憨经济合作区</t>
  </si>
  <si>
    <t>备注：我部门无对下转移支付预算，此表无数据。</t>
  </si>
  <si>
    <t>预算09-2表</t>
  </si>
  <si>
    <t>备注：我部门无对下转移支付绩效目标，此表无数据。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</si>
  <si>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</si>
  <si>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</si>
  <si>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</si>
  <si>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</si>
  <si>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</si>
  <si>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</si>
  <si>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</si>
  <si>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备注：因我单位无新增资产预算配置，该表以空表进行公开。</t>
  </si>
  <si>
    <t>预算11表</t>
  </si>
  <si>
    <t>上级补助</t>
  </si>
  <si>
    <t>备注：因我单位无提前下达的上级转移支付补助项目支出预算，该表以空表进行公开。</t>
  </si>
  <si>
    <t>预算12表</t>
  </si>
  <si>
    <t>项目级次</t>
  </si>
  <si>
    <t>114 对个人和家庭的补助</t>
  </si>
  <si>
    <t>本级</t>
  </si>
  <si>
    <t/>
  </si>
  <si>
    <t>预算13表</t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</si>
  <si>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</si>
  <si>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</si>
  <si>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</si>
  <si>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</si>
  <si>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</si>
  <si>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</si>
  <si>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</si>
  <si>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</si>
  <si>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</si>
  <si>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</si>
  <si>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</si>
  <si>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</si>
  <si>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</si>
  <si>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</si>
  <si>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</si>
  <si>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</si>
  <si>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</si>
  <si>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</si>
  <si>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</si>
  <si>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</si>
  <si>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</si>
  <si>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</si>
  <si>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</si>
  <si>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备注：此表为一级预算单位及主管部门公开，我单位为二级预算单位故以空表公开。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</si>
</sst>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4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0"/>
      <name val="宋体"/>
      <charset val="0"/>
    </font>
    <font>
      <sz val="10"/>
      <name val="Arial"/>
      <charset val="0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12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7" borderId="19" applyNumberFormat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176" fontId="42" fillId="0" borderId="1">
      <alignment horizontal="right" vertical="center"/>
    </xf>
    <xf numFmtId="49" fontId="42" fillId="0" borderId="1">
      <alignment horizontal="left" vertical="center" wrapText="1"/>
    </xf>
    <xf numFmtId="176" fontId="42" fillId="0" borderId="1">
      <alignment horizontal="right" vertical="center"/>
    </xf>
    <xf numFmtId="177" fontId="42" fillId="0" borderId="1">
      <alignment horizontal="right" vertical="center"/>
    </xf>
    <xf numFmtId="178" fontId="42" fillId="0" borderId="1">
      <alignment horizontal="right" vertical="center"/>
    </xf>
    <xf numFmtId="179" fontId="42" fillId="0" borderId="1">
      <alignment horizontal="right" vertical="center"/>
    </xf>
    <xf numFmtId="10" fontId="42" fillId="0" borderId="1">
      <alignment horizontal="right" vertical="center"/>
    </xf>
    <xf numFmtId="180" fontId="42" fillId="0" borderId="1">
      <alignment horizontal="right" vertical="center"/>
    </xf>
    <xf numFmtId="0" fontId="42" fillId="0" borderId="0">
      <alignment vertical="top"/>
      <protection locked="0"/>
    </xf>
    <xf numFmtId="0" fontId="43" fillId="0" borderId="0"/>
  </cellStyleXfs>
  <cellXfs count="232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/>
    <xf numFmtId="0" fontId="9" fillId="0" borderId="0" xfId="0" applyFont="1" applyFill="1" applyBorder="1" applyAlignment="1"/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>
      <alignment horizontal="right" vertical="center" wrapText="1"/>
    </xf>
    <xf numFmtId="4" fontId="11" fillId="0" borderId="1" xfId="51" applyNumberFormat="1" applyFont="1" applyBorder="1">
      <alignment horizontal="righ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2" fillId="0" borderId="0" xfId="0" applyFont="1" applyFill="1" applyBorder="1" applyAlignment="1"/>
    <xf numFmtId="0" fontId="0" fillId="0" borderId="0" xfId="0" applyFont="1" applyFill="1" applyBorder="1" applyAlignment="1"/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14" fillId="2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Protection="1">
      <protection locked="0"/>
    </xf>
    <xf numFmtId="0" fontId="13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5" fillId="0" borderId="0" xfId="58" applyFont="1" applyFill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11" fillId="0" borderId="1" xfId="56" applyNumberFormat="1" applyFont="1" applyBorder="1" applyAlignment="1">
      <alignment horizontal="center" vertical="center"/>
    </xf>
    <xf numFmtId="180" fontId="11" fillId="0" borderId="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11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 applyProtection="1">
      <alignment horizontal="right"/>
      <protection locked="0"/>
    </xf>
    <xf numFmtId="49" fontId="17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8" fillId="0" borderId="0" xfId="0" applyFont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49" fontId="15" fillId="0" borderId="0" xfId="57" applyNumberFormat="1" applyFont="1" applyFill="1" applyAlignment="1" applyProtection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11" fillId="0" borderId="1" xfId="50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 applyProtection="1">
      <alignment horizontal="center" vertical="center" wrapText="1"/>
      <protection locked="0"/>
    </xf>
    <xf numFmtId="176" fontId="22" fillId="0" borderId="1" xfId="0" applyNumberFormat="1" applyFont="1" applyBorder="1" applyAlignment="1">
      <alignment horizontal="right" vertical="center"/>
    </xf>
    <xf numFmtId="0" fontId="20" fillId="2" borderId="5" xfId="0" applyFont="1" applyFill="1" applyBorder="1" applyAlignment="1">
      <alignment horizontal="center" vertical="center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2" borderId="7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2" workbookViewId="0">
      <selection activeCell="G25" sqref="G25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6"/>
      <c r="B1" s="86"/>
      <c r="C1" s="86"/>
      <c r="D1" s="87" t="s">
        <v>0</v>
      </c>
    </row>
    <row r="2" ht="41.25" customHeight="1" spans="1:4">
      <c r="A2" s="81" t="str">
        <f>"2026"&amp;"年部门财务收支预算总表"</f>
        <v>2026年部门财务收支预算总表</v>
      </c>
    </row>
    <row r="3" ht="17.25" customHeight="1" spans="1:4">
      <c r="A3" s="84" t="str">
        <f>"单位名称："&amp;"昆明市晋宁区上蒜第一小学"</f>
        <v>单位名称：昆明市晋宁区上蒜第一小学</v>
      </c>
      <c r="B3" s="197"/>
      <c r="D3" s="172" t="s">
        <v>1</v>
      </c>
    </row>
    <row r="4" ht="23.25" customHeight="1" spans="1:4">
      <c r="A4" s="198" t="s">
        <v>2</v>
      </c>
      <c r="B4" s="199"/>
      <c r="C4" s="198" t="s">
        <v>3</v>
      </c>
      <c r="D4" s="199"/>
    </row>
    <row r="5" ht="24" customHeight="1" spans="1:4">
      <c r="A5" s="198" t="s">
        <v>4</v>
      </c>
      <c r="B5" s="198" t="s">
        <v>5</v>
      </c>
      <c r="C5" s="198" t="s">
        <v>6</v>
      </c>
      <c r="D5" s="198" t="s">
        <v>5</v>
      </c>
    </row>
    <row r="6" ht="17.25" customHeight="1" spans="1:4">
      <c r="A6" s="200" t="s">
        <v>7</v>
      </c>
      <c r="B6" s="115">
        <v>10387719.29</v>
      </c>
      <c r="C6" s="200" t="s">
        <v>8</v>
      </c>
      <c r="D6" s="115"/>
    </row>
    <row r="7" ht="17.25" customHeight="1" spans="1:4">
      <c r="A7" s="200" t="s">
        <v>9</v>
      </c>
      <c r="B7" s="115"/>
      <c r="C7" s="200" t="s">
        <v>10</v>
      </c>
      <c r="D7" s="115"/>
    </row>
    <row r="8" ht="17.25" customHeight="1" spans="1:4">
      <c r="A8" s="200" t="s">
        <v>11</v>
      </c>
      <c r="B8" s="115"/>
      <c r="C8" s="231" t="s">
        <v>12</v>
      </c>
      <c r="D8" s="115"/>
    </row>
    <row r="9" ht="17.25" customHeight="1" spans="1:4">
      <c r="A9" s="200" t="s">
        <v>13</v>
      </c>
      <c r="B9" s="115"/>
      <c r="C9" s="231" t="s">
        <v>14</v>
      </c>
      <c r="D9" s="115"/>
    </row>
    <row r="10" ht="17.25" customHeight="1" spans="1:4">
      <c r="A10" s="200" t="s">
        <v>15</v>
      </c>
      <c r="B10" s="115">
        <v>374000</v>
      </c>
      <c r="C10" s="231" t="s">
        <v>16</v>
      </c>
      <c r="D10" s="115">
        <v>6907347.17</v>
      </c>
    </row>
    <row r="11" ht="17.25" customHeight="1" spans="1:4">
      <c r="A11" s="200" t="s">
        <v>17</v>
      </c>
      <c r="B11" s="115"/>
      <c r="C11" s="231" t="s">
        <v>18</v>
      </c>
      <c r="D11" s="115"/>
    </row>
    <row r="12" ht="17.25" customHeight="1" spans="1:4">
      <c r="A12" s="200" t="s">
        <v>19</v>
      </c>
      <c r="B12" s="115"/>
      <c r="C12" s="71" t="s">
        <v>20</v>
      </c>
      <c r="D12" s="115"/>
    </row>
    <row r="13" ht="17.25" customHeight="1" spans="1:4">
      <c r="A13" s="200" t="s">
        <v>21</v>
      </c>
      <c r="B13" s="115"/>
      <c r="C13" s="71" t="s">
        <v>22</v>
      </c>
      <c r="D13" s="115">
        <v>2281817.88</v>
      </c>
    </row>
    <row r="14" ht="17.25" customHeight="1" spans="1:4">
      <c r="A14" s="200" t="s">
        <v>23</v>
      </c>
      <c r="B14" s="115"/>
      <c r="C14" s="71" t="s">
        <v>24</v>
      </c>
      <c r="D14" s="115">
        <v>835965.92</v>
      </c>
    </row>
    <row r="15" ht="17.25" customHeight="1" spans="1:4">
      <c r="A15" s="200" t="s">
        <v>25</v>
      </c>
      <c r="B15" s="115">
        <v>374000</v>
      </c>
      <c r="C15" s="71" t="s">
        <v>26</v>
      </c>
      <c r="D15" s="115"/>
    </row>
    <row r="16" ht="17.25" customHeight="1" spans="1:4">
      <c r="A16" s="30"/>
      <c r="B16" s="115"/>
      <c r="C16" s="71" t="s">
        <v>27</v>
      </c>
      <c r="D16" s="115"/>
    </row>
    <row r="17" ht="17.25" customHeight="1" spans="1:4">
      <c r="A17" s="201"/>
      <c r="B17" s="115"/>
      <c r="C17" s="71" t="s">
        <v>28</v>
      </c>
      <c r="D17" s="115"/>
    </row>
    <row r="18" ht="17.25" customHeight="1" spans="1:4">
      <c r="A18" s="201"/>
      <c r="B18" s="115"/>
      <c r="C18" s="71" t="s">
        <v>29</v>
      </c>
      <c r="D18" s="115"/>
    </row>
    <row r="19" ht="17.25" customHeight="1" spans="1:4">
      <c r="A19" s="201"/>
      <c r="B19" s="115"/>
      <c r="C19" s="71" t="s">
        <v>30</v>
      </c>
      <c r="D19" s="115"/>
    </row>
    <row r="20" ht="17.25" customHeight="1" spans="1:4">
      <c r="A20" s="201"/>
      <c r="B20" s="115"/>
      <c r="C20" s="71" t="s">
        <v>31</v>
      </c>
      <c r="D20" s="115"/>
    </row>
    <row r="21" ht="17.25" customHeight="1" spans="1:4">
      <c r="A21" s="201"/>
      <c r="B21" s="115"/>
      <c r="C21" s="71" t="s">
        <v>32</v>
      </c>
      <c r="D21" s="115"/>
    </row>
    <row r="22" ht="17.25" customHeight="1" spans="1:4">
      <c r="A22" s="201"/>
      <c r="B22" s="115"/>
      <c r="C22" s="71" t="s">
        <v>33</v>
      </c>
      <c r="D22" s="115"/>
    </row>
    <row r="23" ht="17.25" customHeight="1" spans="1:4">
      <c r="A23" s="201"/>
      <c r="B23" s="115"/>
      <c r="C23" s="71" t="s">
        <v>34</v>
      </c>
      <c r="D23" s="115"/>
    </row>
    <row r="24" ht="17.25" customHeight="1" spans="1:4">
      <c r="A24" s="201"/>
      <c r="B24" s="115"/>
      <c r="C24" s="71" t="s">
        <v>35</v>
      </c>
      <c r="D24" s="115">
        <v>736588.32</v>
      </c>
    </row>
    <row r="25" ht="17.25" customHeight="1" spans="1:4">
      <c r="A25" s="201"/>
      <c r="B25" s="115"/>
      <c r="C25" s="71" t="s">
        <v>36</v>
      </c>
      <c r="D25" s="115"/>
    </row>
    <row r="26" ht="17.25" customHeight="1" spans="1:4">
      <c r="A26" s="201"/>
      <c r="B26" s="115"/>
      <c r="C26" s="30" t="s">
        <v>37</v>
      </c>
      <c r="D26" s="115"/>
    </row>
    <row r="27" ht="17.25" customHeight="1" spans="1:4">
      <c r="A27" s="201"/>
      <c r="B27" s="115"/>
      <c r="C27" s="71" t="s">
        <v>38</v>
      </c>
      <c r="D27" s="115"/>
    </row>
    <row r="28" ht="16.5" customHeight="1" spans="1:4">
      <c r="A28" s="201"/>
      <c r="B28" s="115"/>
      <c r="C28" s="71" t="s">
        <v>39</v>
      </c>
      <c r="D28" s="115"/>
    </row>
    <row r="29" ht="16.5" customHeight="1" spans="1:4">
      <c r="A29" s="201"/>
      <c r="B29" s="115"/>
      <c r="C29" s="30" t="s">
        <v>40</v>
      </c>
      <c r="D29" s="115"/>
    </row>
    <row r="30" ht="17.25" customHeight="1" spans="1:4">
      <c r="A30" s="201"/>
      <c r="B30" s="115"/>
      <c r="C30" s="30" t="s">
        <v>41</v>
      </c>
      <c r="D30" s="115"/>
    </row>
    <row r="31" ht="17.25" customHeight="1" spans="1:4">
      <c r="A31" s="201"/>
      <c r="B31" s="115"/>
      <c r="C31" s="71" t="s">
        <v>42</v>
      </c>
      <c r="D31" s="115"/>
    </row>
    <row r="32" ht="16.5" customHeight="1" spans="1:4">
      <c r="A32" s="201" t="s">
        <v>43</v>
      </c>
      <c r="B32" s="115">
        <v>10761719.29</v>
      </c>
      <c r="C32" s="201" t="s">
        <v>44</v>
      </c>
      <c r="D32" s="115">
        <v>10761719.29</v>
      </c>
    </row>
    <row r="33" ht="16.5" customHeight="1" spans="1:4">
      <c r="A33" s="30" t="s">
        <v>45</v>
      </c>
      <c r="B33" s="115"/>
      <c r="C33" s="30" t="s">
        <v>46</v>
      </c>
      <c r="D33" s="115"/>
    </row>
    <row r="34" ht="16.5" customHeight="1" spans="1:4">
      <c r="A34" s="71" t="s">
        <v>47</v>
      </c>
      <c r="B34" s="115"/>
      <c r="C34" s="71" t="s">
        <v>47</v>
      </c>
      <c r="D34" s="115"/>
    </row>
    <row r="35" ht="16.5" customHeight="1" spans="1:4">
      <c r="A35" s="71" t="s">
        <v>48</v>
      </c>
      <c r="B35" s="115"/>
      <c r="C35" s="71" t="s">
        <v>49</v>
      </c>
      <c r="D35" s="115"/>
    </row>
    <row r="36" ht="16.5" customHeight="1" spans="1:4">
      <c r="A36" s="202" t="s">
        <v>50</v>
      </c>
      <c r="B36" s="115">
        <v>10761719.29</v>
      </c>
      <c r="C36" s="202" t="s">
        <v>51</v>
      </c>
      <c r="D36" s="115">
        <v>10761719.29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:F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55">
        <v>1</v>
      </c>
      <c r="B1" s="156">
        <v>0</v>
      </c>
      <c r="C1" s="155">
        <v>1</v>
      </c>
      <c r="D1" s="157"/>
      <c r="E1" s="157"/>
      <c r="F1" s="148" t="s">
        <v>329</v>
      </c>
    </row>
    <row r="2" ht="42" customHeight="1" spans="1:6">
      <c r="A2" s="158" t="str">
        <f>"2026"&amp;"年部门政府性基金预算支出预算表"</f>
        <v>2026年部门政府性基金预算支出预算表</v>
      </c>
      <c r="B2" s="158" t="s">
        <v>330</v>
      </c>
      <c r="C2" s="159"/>
      <c r="D2" s="160"/>
      <c r="E2" s="160"/>
      <c r="F2" s="160"/>
    </row>
    <row r="3" ht="13.5" customHeight="1" spans="1:6">
      <c r="A3" s="48" t="str">
        <f>"单位名称："&amp;"昆明市晋宁区上蒜第一小学"</f>
        <v>单位名称：昆明市晋宁区上蒜第一小学</v>
      </c>
      <c r="B3" s="48" t="s">
        <v>331</v>
      </c>
      <c r="C3" s="155"/>
      <c r="D3" s="157"/>
      <c r="E3" s="157"/>
      <c r="F3" s="148" t="s">
        <v>1</v>
      </c>
    </row>
    <row r="4" ht="19.5" customHeight="1" spans="1:6">
      <c r="A4" s="161" t="s">
        <v>179</v>
      </c>
      <c r="B4" s="162" t="s">
        <v>72</v>
      </c>
      <c r="C4" s="161" t="s">
        <v>73</v>
      </c>
      <c r="D4" s="17" t="s">
        <v>332</v>
      </c>
      <c r="E4" s="18"/>
      <c r="F4" s="19"/>
    </row>
    <row r="5" ht="18.75" customHeight="1" spans="1:6">
      <c r="A5" s="163"/>
      <c r="B5" s="164"/>
      <c r="C5" s="163"/>
      <c r="D5" s="56" t="s">
        <v>55</v>
      </c>
      <c r="E5" s="17" t="s">
        <v>75</v>
      </c>
      <c r="F5" s="56" t="s">
        <v>76</v>
      </c>
    </row>
    <row r="6" ht="18.75" customHeight="1" spans="1:6">
      <c r="A6" s="104">
        <v>1</v>
      </c>
      <c r="B6" s="165" t="s">
        <v>83</v>
      </c>
      <c r="C6" s="104">
        <v>3</v>
      </c>
      <c r="D6" s="21">
        <v>4</v>
      </c>
      <c r="E6" s="21">
        <v>5</v>
      </c>
      <c r="F6" s="21">
        <v>6</v>
      </c>
    </row>
    <row r="7" ht="21" customHeight="1" spans="1:6">
      <c r="A7" s="41"/>
      <c r="B7" s="41"/>
      <c r="C7" s="41"/>
      <c r="D7" s="115"/>
      <c r="E7" s="115"/>
      <c r="F7" s="115"/>
    </row>
    <row r="8" ht="21" customHeight="1" spans="1:6">
      <c r="A8" s="41"/>
      <c r="B8" s="41"/>
      <c r="C8" s="41"/>
      <c r="D8" s="115"/>
      <c r="E8" s="115"/>
      <c r="F8" s="115"/>
    </row>
    <row r="9" ht="18.75" customHeight="1" spans="1:6">
      <c r="A9" s="166" t="s">
        <v>169</v>
      </c>
      <c r="B9" s="166" t="s">
        <v>169</v>
      </c>
      <c r="C9" s="167" t="s">
        <v>169</v>
      </c>
      <c r="D9" s="115"/>
      <c r="E9" s="115"/>
      <c r="F9" s="115"/>
    </row>
    <row r="10" ht="39" customHeight="1" spans="1:6">
      <c r="A10" s="168" t="s">
        <v>333</v>
      </c>
      <c r="B10" s="168"/>
      <c r="C10" s="168"/>
      <c r="D10" s="168"/>
      <c r="E10" s="168"/>
      <c r="F10" s="168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2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118"/>
      <c r="C1" s="118"/>
      <c r="R1" s="46"/>
      <c r="S1" s="46" t="s">
        <v>334</v>
      </c>
    </row>
    <row r="2" ht="41.25" customHeight="1" spans="1:19">
      <c r="A2" s="109" t="str">
        <f>"2026"&amp;"年部门政府采购预算表"</f>
        <v>2026年部门政府采购预算表</v>
      </c>
      <c r="B2" s="103"/>
      <c r="C2" s="103"/>
      <c r="D2" s="47"/>
      <c r="E2" s="47"/>
      <c r="F2" s="47"/>
      <c r="G2" s="47"/>
      <c r="H2" s="47"/>
      <c r="I2" s="47"/>
      <c r="J2" s="47"/>
      <c r="K2" s="47"/>
      <c r="L2" s="47"/>
      <c r="M2" s="103"/>
      <c r="N2" s="47"/>
      <c r="O2" s="47"/>
      <c r="P2" s="103"/>
      <c r="Q2" s="47"/>
      <c r="R2" s="103"/>
      <c r="S2" s="103"/>
    </row>
    <row r="3" ht="18.75" customHeight="1" spans="1:19">
      <c r="A3" s="147" t="str">
        <f>"单位名称："&amp;"昆明市晋宁区上蒜第一小学"</f>
        <v>单位名称：昆明市晋宁区上蒜第一小学</v>
      </c>
      <c r="B3" s="123"/>
      <c r="C3" s="123"/>
      <c r="D3" s="50"/>
      <c r="E3" s="50"/>
      <c r="F3" s="50"/>
      <c r="G3" s="50"/>
      <c r="H3" s="50"/>
      <c r="I3" s="50"/>
      <c r="J3" s="50"/>
      <c r="K3" s="50"/>
      <c r="L3" s="50"/>
      <c r="R3" s="51"/>
      <c r="S3" s="148" t="s">
        <v>1</v>
      </c>
    </row>
    <row r="4" ht="15.75" customHeight="1" spans="1:19">
      <c r="A4" s="53" t="s">
        <v>178</v>
      </c>
      <c r="B4" s="125" t="s">
        <v>179</v>
      </c>
      <c r="C4" s="125" t="s">
        <v>335</v>
      </c>
      <c r="D4" s="126" t="s">
        <v>336</v>
      </c>
      <c r="E4" s="126" t="s">
        <v>337</v>
      </c>
      <c r="F4" s="126" t="s">
        <v>338</v>
      </c>
      <c r="G4" s="126" t="s">
        <v>339</v>
      </c>
      <c r="H4" s="126" t="s">
        <v>340</v>
      </c>
      <c r="I4" s="127" t="s">
        <v>186</v>
      </c>
      <c r="J4" s="127"/>
      <c r="K4" s="127"/>
      <c r="L4" s="127"/>
      <c r="M4" s="128"/>
      <c r="N4" s="127"/>
      <c r="O4" s="127"/>
      <c r="P4" s="129"/>
      <c r="Q4" s="127"/>
      <c r="R4" s="128"/>
      <c r="S4" s="130"/>
    </row>
    <row r="5" ht="17.25" customHeight="1" spans="1:19">
      <c r="A5" s="55"/>
      <c r="B5" s="131"/>
      <c r="C5" s="131"/>
      <c r="D5" s="132"/>
      <c r="E5" s="132"/>
      <c r="F5" s="132"/>
      <c r="G5" s="132"/>
      <c r="H5" s="132"/>
      <c r="I5" s="132" t="s">
        <v>55</v>
      </c>
      <c r="J5" s="132" t="s">
        <v>58</v>
      </c>
      <c r="K5" s="132" t="s">
        <v>188</v>
      </c>
      <c r="L5" s="132" t="s">
        <v>341</v>
      </c>
      <c r="M5" s="133" t="s">
        <v>342</v>
      </c>
      <c r="N5" s="134" t="s">
        <v>343</v>
      </c>
      <c r="O5" s="134"/>
      <c r="P5" s="135"/>
      <c r="Q5" s="134"/>
      <c r="R5" s="136"/>
      <c r="S5" s="137"/>
    </row>
    <row r="6" ht="54" customHeight="1" spans="1:19">
      <c r="A6" s="58"/>
      <c r="B6" s="137"/>
      <c r="C6" s="137"/>
      <c r="D6" s="138"/>
      <c r="E6" s="138"/>
      <c r="F6" s="138"/>
      <c r="G6" s="138"/>
      <c r="H6" s="138"/>
      <c r="I6" s="138"/>
      <c r="J6" s="138" t="s">
        <v>57</v>
      </c>
      <c r="K6" s="138"/>
      <c r="L6" s="138"/>
      <c r="M6" s="139"/>
      <c r="N6" s="138" t="s">
        <v>57</v>
      </c>
      <c r="O6" s="138" t="s">
        <v>64</v>
      </c>
      <c r="P6" s="137" t="s">
        <v>65</v>
      </c>
      <c r="Q6" s="138" t="s">
        <v>66</v>
      </c>
      <c r="R6" s="139" t="s">
        <v>67</v>
      </c>
      <c r="S6" s="137" t="s">
        <v>68</v>
      </c>
    </row>
    <row r="7" ht="18" customHeight="1" spans="1:19">
      <c r="A7" s="149">
        <v>1</v>
      </c>
      <c r="B7" s="149" t="s">
        <v>83</v>
      </c>
      <c r="C7" s="150">
        <v>3</v>
      </c>
      <c r="D7" s="150">
        <v>4</v>
      </c>
      <c r="E7" s="149">
        <v>5</v>
      </c>
      <c r="F7" s="149">
        <v>6</v>
      </c>
      <c r="G7" s="149">
        <v>7</v>
      </c>
      <c r="H7" s="149">
        <v>8</v>
      </c>
      <c r="I7" s="149">
        <v>9</v>
      </c>
      <c r="J7" s="149">
        <v>10</v>
      </c>
      <c r="K7" s="149">
        <v>11</v>
      </c>
      <c r="L7" s="149">
        <v>12</v>
      </c>
      <c r="M7" s="149">
        <v>13</v>
      </c>
      <c r="N7" s="149">
        <v>14</v>
      </c>
      <c r="O7" s="149">
        <v>15</v>
      </c>
      <c r="P7" s="149">
        <v>16</v>
      </c>
      <c r="Q7" s="149">
        <v>17</v>
      </c>
      <c r="R7" s="149">
        <v>18</v>
      </c>
      <c r="S7" s="149">
        <v>19</v>
      </c>
    </row>
    <row r="8" ht="21" customHeight="1" spans="1:19">
      <c r="A8" s="140" t="s">
        <v>197</v>
      </c>
      <c r="B8" s="141" t="s">
        <v>70</v>
      </c>
      <c r="C8" s="141" t="s">
        <v>219</v>
      </c>
      <c r="D8" s="142" t="s">
        <v>344</v>
      </c>
      <c r="E8" s="142" t="s">
        <v>345</v>
      </c>
      <c r="F8" s="142" t="s">
        <v>346</v>
      </c>
      <c r="G8" s="151">
        <v>1</v>
      </c>
      <c r="H8" s="115"/>
      <c r="I8" s="115">
        <v>5000</v>
      </c>
      <c r="J8" s="115">
        <v>5000</v>
      </c>
      <c r="K8" s="115"/>
      <c r="L8" s="115"/>
      <c r="M8" s="115"/>
      <c r="N8" s="115"/>
      <c r="O8" s="115"/>
      <c r="P8" s="115"/>
      <c r="Q8" s="115"/>
      <c r="R8" s="115"/>
      <c r="S8" s="115"/>
    </row>
    <row r="9" ht="21" customHeight="1" spans="1:19">
      <c r="A9" s="140" t="s">
        <v>197</v>
      </c>
      <c r="B9" s="141" t="s">
        <v>70</v>
      </c>
      <c r="C9" s="141" t="s">
        <v>219</v>
      </c>
      <c r="D9" s="142" t="s">
        <v>347</v>
      </c>
      <c r="E9" s="142" t="s">
        <v>348</v>
      </c>
      <c r="F9" s="142" t="s">
        <v>346</v>
      </c>
      <c r="G9" s="151">
        <v>1</v>
      </c>
      <c r="H9" s="115"/>
      <c r="I9" s="115">
        <v>10000</v>
      </c>
      <c r="J9" s="115">
        <v>10000</v>
      </c>
      <c r="K9" s="115"/>
      <c r="L9" s="115"/>
      <c r="M9" s="115"/>
      <c r="N9" s="115"/>
      <c r="O9" s="115"/>
      <c r="P9" s="115"/>
      <c r="Q9" s="115"/>
      <c r="R9" s="115"/>
      <c r="S9" s="115"/>
    </row>
    <row r="10" ht="21" customHeight="1" spans="1:19">
      <c r="A10" s="140" t="s">
        <v>197</v>
      </c>
      <c r="B10" s="141" t="s">
        <v>70</v>
      </c>
      <c r="C10" s="141" t="s">
        <v>219</v>
      </c>
      <c r="D10" s="142" t="s">
        <v>349</v>
      </c>
      <c r="E10" s="142" t="s">
        <v>350</v>
      </c>
      <c r="F10" s="142" t="s">
        <v>351</v>
      </c>
      <c r="G10" s="151">
        <v>1</v>
      </c>
      <c r="H10" s="115"/>
      <c r="I10" s="115">
        <v>3000</v>
      </c>
      <c r="J10" s="115">
        <v>3000</v>
      </c>
      <c r="K10" s="115"/>
      <c r="L10" s="115"/>
      <c r="M10" s="115"/>
      <c r="N10" s="115"/>
      <c r="O10" s="115"/>
      <c r="P10" s="115"/>
      <c r="Q10" s="115"/>
      <c r="R10" s="115"/>
      <c r="S10" s="115"/>
    </row>
    <row r="11" ht="21" customHeight="1" spans="1:19">
      <c r="A11" s="143" t="s">
        <v>169</v>
      </c>
      <c r="B11" s="144"/>
      <c r="C11" s="144"/>
      <c r="D11" s="145"/>
      <c r="E11" s="145"/>
      <c r="F11" s="145"/>
      <c r="G11" s="152"/>
      <c r="H11" s="115"/>
      <c r="I11" s="115">
        <v>18000</v>
      </c>
      <c r="J11" s="115">
        <v>18000</v>
      </c>
      <c r="K11" s="115"/>
      <c r="L11" s="115"/>
      <c r="M11" s="115"/>
      <c r="N11" s="115"/>
      <c r="O11" s="115"/>
      <c r="P11" s="115"/>
      <c r="Q11" s="115"/>
      <c r="R11" s="115"/>
      <c r="S11" s="115"/>
    </row>
    <row r="12" ht="21" customHeight="1" spans="1:19">
      <c r="A12" s="147" t="s">
        <v>352</v>
      </c>
      <c r="B12" s="48"/>
      <c r="C12" s="48"/>
      <c r="D12" s="147"/>
      <c r="E12" s="147"/>
      <c r="F12" s="147"/>
      <c r="G12" s="153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</row>
  </sheetData>
  <mergeCells count="19">
    <mergeCell ref="A2:S2"/>
    <mergeCell ref="A3:H3"/>
    <mergeCell ref="I4:S4"/>
    <mergeCell ref="N5:S5"/>
    <mergeCell ref="A11:G11"/>
    <mergeCell ref="A12:S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0"/>
  <sheetViews>
    <sheetView showZeros="0" workbookViewId="0">
      <selection activeCell="A10" sqref="A10:X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4">
      <c r="A1" s="117"/>
      <c r="B1" s="118"/>
      <c r="C1" s="118"/>
      <c r="D1" s="118"/>
      <c r="E1" s="118"/>
      <c r="F1" s="118"/>
      <c r="G1" s="118"/>
      <c r="H1" s="117"/>
      <c r="I1" s="117"/>
      <c r="J1" s="117"/>
      <c r="K1" s="117"/>
      <c r="L1" s="117"/>
      <c r="M1" s="117"/>
      <c r="N1" s="119"/>
      <c r="O1" s="117"/>
      <c r="P1" s="117"/>
      <c r="Q1" s="118"/>
      <c r="R1" s="117"/>
      <c r="S1" s="120"/>
      <c r="T1" s="120" t="s">
        <v>353</v>
      </c>
    </row>
    <row r="2" ht="41.25" customHeight="1" spans="1:24">
      <c r="A2" s="109" t="str">
        <f>"2026"&amp;"年部门政府购买服务预算表"</f>
        <v>2026年部门政府购买服务预算表</v>
      </c>
      <c r="B2" s="103"/>
      <c r="C2" s="103"/>
      <c r="D2" s="103"/>
      <c r="E2" s="103"/>
      <c r="F2" s="103"/>
      <c r="G2" s="103"/>
      <c r="H2" s="121"/>
      <c r="I2" s="121"/>
      <c r="J2" s="121"/>
      <c r="K2" s="121"/>
      <c r="L2" s="121"/>
      <c r="M2" s="121"/>
      <c r="N2" s="122"/>
      <c r="O2" s="121"/>
      <c r="P2" s="121"/>
      <c r="Q2" s="103"/>
      <c r="R2" s="121"/>
      <c r="S2" s="122"/>
      <c r="T2" s="103"/>
    </row>
    <row r="3" ht="22.5" customHeight="1" spans="1:24">
      <c r="A3" s="110" t="str">
        <f>"单位名称："&amp;"昆明市晋宁区上蒜第一小学"</f>
        <v>单位名称：昆明市晋宁区上蒜第一小学</v>
      </c>
      <c r="B3" s="123"/>
      <c r="C3" s="123"/>
      <c r="D3" s="123"/>
      <c r="E3" s="123"/>
      <c r="F3" s="123"/>
      <c r="G3" s="123"/>
      <c r="H3" s="111"/>
      <c r="I3" s="111"/>
      <c r="J3" s="111"/>
      <c r="K3" s="111"/>
      <c r="L3" s="111"/>
      <c r="M3" s="111"/>
      <c r="N3" s="119"/>
      <c r="O3" s="117"/>
      <c r="P3" s="117"/>
      <c r="Q3" s="118"/>
      <c r="R3" s="117"/>
      <c r="S3" s="124"/>
      <c r="T3" s="120" t="s">
        <v>1</v>
      </c>
    </row>
    <row r="4" ht="24" customHeight="1" spans="1:24">
      <c r="A4" s="53" t="s">
        <v>178</v>
      </c>
      <c r="B4" s="125" t="s">
        <v>179</v>
      </c>
      <c r="C4" s="125" t="s">
        <v>335</v>
      </c>
      <c r="D4" s="125" t="s">
        <v>354</v>
      </c>
      <c r="E4" s="125" t="s">
        <v>355</v>
      </c>
      <c r="F4" s="125" t="s">
        <v>356</v>
      </c>
      <c r="G4" s="125" t="s">
        <v>357</v>
      </c>
      <c r="H4" s="126" t="s">
        <v>358</v>
      </c>
      <c r="I4" s="126" t="s">
        <v>359</v>
      </c>
      <c r="J4" s="127" t="s">
        <v>186</v>
      </c>
      <c r="K4" s="127"/>
      <c r="L4" s="127"/>
      <c r="M4" s="127"/>
      <c r="N4" s="128"/>
      <c r="O4" s="127"/>
      <c r="P4" s="127"/>
      <c r="Q4" s="129"/>
      <c r="R4" s="127"/>
      <c r="S4" s="128"/>
      <c r="T4" s="130"/>
    </row>
    <row r="5" ht="24" customHeight="1" spans="1:24">
      <c r="A5" s="55"/>
      <c r="B5" s="131"/>
      <c r="C5" s="131"/>
      <c r="D5" s="131"/>
      <c r="E5" s="131"/>
      <c r="F5" s="131"/>
      <c r="G5" s="131"/>
      <c r="H5" s="132"/>
      <c r="I5" s="132"/>
      <c r="J5" s="132" t="s">
        <v>55</v>
      </c>
      <c r="K5" s="132" t="s">
        <v>58</v>
      </c>
      <c r="L5" s="132" t="s">
        <v>188</v>
      </c>
      <c r="M5" s="132" t="s">
        <v>341</v>
      </c>
      <c r="N5" s="133" t="s">
        <v>342</v>
      </c>
      <c r="O5" s="134" t="s">
        <v>343</v>
      </c>
      <c r="P5" s="134"/>
      <c r="Q5" s="135"/>
      <c r="R5" s="134"/>
      <c r="S5" s="136"/>
      <c r="T5" s="137"/>
    </row>
    <row r="6" ht="54" customHeight="1" spans="1:24">
      <c r="A6" s="58"/>
      <c r="B6" s="137"/>
      <c r="C6" s="137"/>
      <c r="D6" s="137"/>
      <c r="E6" s="137"/>
      <c r="F6" s="137"/>
      <c r="G6" s="137"/>
      <c r="H6" s="138"/>
      <c r="I6" s="138"/>
      <c r="J6" s="138"/>
      <c r="K6" s="138" t="s">
        <v>57</v>
      </c>
      <c r="L6" s="138"/>
      <c r="M6" s="138"/>
      <c r="N6" s="139"/>
      <c r="O6" s="138" t="s">
        <v>57</v>
      </c>
      <c r="P6" s="138" t="s">
        <v>64</v>
      </c>
      <c r="Q6" s="137" t="s">
        <v>65</v>
      </c>
      <c r="R6" s="138" t="s">
        <v>66</v>
      </c>
      <c r="S6" s="139" t="s">
        <v>67</v>
      </c>
      <c r="T6" s="137" t="s">
        <v>68</v>
      </c>
    </row>
    <row r="7" ht="17.25" customHeight="1" spans="1:24">
      <c r="A7" s="59">
        <v>1</v>
      </c>
      <c r="B7" s="137">
        <v>2</v>
      </c>
      <c r="C7" s="59">
        <v>3</v>
      </c>
      <c r="D7" s="59">
        <v>4</v>
      </c>
      <c r="E7" s="137">
        <v>5</v>
      </c>
      <c r="F7" s="59">
        <v>6</v>
      </c>
      <c r="G7" s="59">
        <v>7</v>
      </c>
      <c r="H7" s="137">
        <v>8</v>
      </c>
      <c r="I7" s="59">
        <v>9</v>
      </c>
      <c r="J7" s="59">
        <v>10</v>
      </c>
      <c r="K7" s="137">
        <v>11</v>
      </c>
      <c r="L7" s="59">
        <v>12</v>
      </c>
      <c r="M7" s="59">
        <v>13</v>
      </c>
      <c r="N7" s="137">
        <v>14</v>
      </c>
      <c r="O7" s="59">
        <v>15</v>
      </c>
      <c r="P7" s="59">
        <v>16</v>
      </c>
      <c r="Q7" s="137">
        <v>17</v>
      </c>
      <c r="R7" s="59">
        <v>18</v>
      </c>
      <c r="S7" s="59">
        <v>19</v>
      </c>
      <c r="T7" s="59">
        <v>20</v>
      </c>
    </row>
    <row r="8" ht="21" customHeight="1" spans="1:24">
      <c r="A8" s="140"/>
      <c r="B8" s="141"/>
      <c r="C8" s="141"/>
      <c r="D8" s="141"/>
      <c r="E8" s="141"/>
      <c r="F8" s="141"/>
      <c r="G8" s="141"/>
      <c r="H8" s="142"/>
      <c r="I8" s="142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</row>
    <row r="9" ht="21" customHeight="1" spans="1:24">
      <c r="A9" s="143" t="s">
        <v>169</v>
      </c>
      <c r="B9" s="144"/>
      <c r="C9" s="144"/>
      <c r="D9" s="144"/>
      <c r="E9" s="144"/>
      <c r="F9" s="144"/>
      <c r="G9" s="144"/>
      <c r="H9" s="145"/>
      <c r="I9" s="146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</row>
    <row r="10" ht="27" customHeight="1" spans="1:24">
      <c r="A10" s="107" t="s">
        <v>360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</row>
  </sheetData>
  <mergeCells count="20">
    <mergeCell ref="A2:T2"/>
    <mergeCell ref="A3:I3"/>
    <mergeCell ref="J4:T4"/>
    <mergeCell ref="O5:T5"/>
    <mergeCell ref="A9:I9"/>
    <mergeCell ref="A10:X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A9" sqref="A9"/>
    </sheetView>
  </sheetViews>
  <sheetFormatPr defaultColWidth="9.14166666666667" defaultRowHeight="14.25" customHeight="1" outlineLevelCol="4"/>
  <cols>
    <col min="1" max="1" width="48.75" customWidth="1"/>
    <col min="2" max="5" width="20" customWidth="1"/>
  </cols>
  <sheetData>
    <row r="1" ht="17.25" customHeight="1" spans="1:5">
      <c r="D1" s="108"/>
      <c r="E1" s="46" t="s">
        <v>361</v>
      </c>
    </row>
    <row r="2" ht="41.25" customHeight="1" spans="1:5">
      <c r="A2" s="109" t="str">
        <f>"2026"&amp;"年对下转移支付预算表"</f>
        <v>2026年对下转移支付预算表</v>
      </c>
      <c r="B2" s="47"/>
      <c r="C2" s="47"/>
      <c r="D2" s="47"/>
      <c r="E2" s="103"/>
    </row>
    <row r="3" ht="18" customHeight="1" spans="1:5">
      <c r="A3" s="110" t="str">
        <f>"单位名称："&amp;"昆明市晋宁区上蒜第一小学"</f>
        <v>单位名称：昆明市晋宁区上蒜第一小学</v>
      </c>
      <c r="B3" s="111"/>
      <c r="C3" s="111"/>
      <c r="D3" s="112"/>
      <c r="E3" s="51" t="s">
        <v>1</v>
      </c>
    </row>
    <row r="4" ht="19.5" customHeight="1" spans="1:5">
      <c r="A4" s="66" t="s">
        <v>362</v>
      </c>
      <c r="B4" s="17" t="s">
        <v>186</v>
      </c>
      <c r="C4" s="18"/>
      <c r="D4" s="18"/>
      <c r="E4" s="104" t="s">
        <v>363</v>
      </c>
    </row>
    <row r="5" ht="40.5" customHeight="1" spans="1:5">
      <c r="A5" s="59"/>
      <c r="B5" s="67" t="s">
        <v>55</v>
      </c>
      <c r="C5" s="53" t="s">
        <v>58</v>
      </c>
      <c r="D5" s="113" t="s">
        <v>188</v>
      </c>
      <c r="E5" s="68" t="s">
        <v>364</v>
      </c>
    </row>
    <row r="6" ht="19.5" customHeight="1" spans="1:5">
      <c r="A6" s="60">
        <v>1</v>
      </c>
      <c r="B6" s="60">
        <v>2</v>
      </c>
      <c r="C6" s="60">
        <v>3</v>
      </c>
      <c r="D6" s="114">
        <v>4</v>
      </c>
      <c r="E6" s="68">
        <v>5</v>
      </c>
    </row>
    <row r="7" ht="19.5" customHeight="1" spans="1:5">
      <c r="A7" s="26"/>
      <c r="B7" s="115"/>
      <c r="C7" s="115"/>
      <c r="D7" s="115"/>
      <c r="E7" s="115"/>
    </row>
    <row r="8" ht="19.5" customHeight="1" spans="1:5">
      <c r="A8" s="105"/>
      <c r="B8" s="115"/>
      <c r="C8" s="115"/>
      <c r="D8" s="115"/>
      <c r="E8" s="115"/>
    </row>
    <row r="9" ht="41" customHeight="1" spans="1:5">
      <c r="A9" s="116" t="s">
        <v>365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54.75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46" t="s">
        <v>366</v>
      </c>
    </row>
    <row r="2" ht="41.25" customHeight="1" spans="1:10">
      <c r="A2" s="102" t="str">
        <f>"2026"&amp;"年对下转移支付绩效目标表"</f>
        <v>2026年对下转移支付绩效目标表</v>
      </c>
      <c r="B2" s="47"/>
      <c r="C2" s="47"/>
      <c r="D2" s="47"/>
      <c r="E2" s="47"/>
      <c r="F2" s="103"/>
      <c r="G2" s="47"/>
      <c r="H2" s="103"/>
      <c r="I2" s="103"/>
      <c r="J2" s="47"/>
    </row>
    <row r="3" ht="17.25" customHeight="1" spans="1:10">
      <c r="A3" s="48" t="str">
        <f>"单位名称："&amp;"昆明市晋宁区上蒜第一小学"</f>
        <v>单位名称：昆明市晋宁区上蒜第一小学</v>
      </c>
    </row>
    <row r="4" ht="44.25" customHeight="1" spans="1:10">
      <c r="A4" s="25" t="s">
        <v>362</v>
      </c>
      <c r="B4" s="25" t="s">
        <v>273</v>
      </c>
      <c r="C4" s="25" t="s">
        <v>274</v>
      </c>
      <c r="D4" s="25" t="s">
        <v>275</v>
      </c>
      <c r="E4" s="25" t="s">
        <v>276</v>
      </c>
      <c r="F4" s="104" t="s">
        <v>277</v>
      </c>
      <c r="G4" s="25" t="s">
        <v>278</v>
      </c>
      <c r="H4" s="104" t="s">
        <v>279</v>
      </c>
      <c r="I4" s="104" t="s">
        <v>280</v>
      </c>
      <c r="J4" s="25" t="s">
        <v>281</v>
      </c>
    </row>
    <row r="5" ht="14.25" customHeight="1" spans="1:10">
      <c r="A5" s="25">
        <v>1</v>
      </c>
      <c r="B5" s="25">
        <v>2</v>
      </c>
      <c r="C5" s="25">
        <v>3</v>
      </c>
      <c r="D5" s="25">
        <v>4</v>
      </c>
      <c r="E5" s="25">
        <v>5</v>
      </c>
      <c r="F5" s="104">
        <v>6</v>
      </c>
      <c r="G5" s="25">
        <v>7</v>
      </c>
      <c r="H5" s="104">
        <v>8</v>
      </c>
      <c r="I5" s="104">
        <v>9</v>
      </c>
      <c r="J5" s="25">
        <v>10</v>
      </c>
    </row>
    <row r="6" ht="42" customHeight="1" spans="1:10">
      <c r="A6" s="26"/>
      <c r="B6" s="105"/>
      <c r="C6" s="105"/>
      <c r="D6" s="105"/>
      <c r="E6" s="42"/>
      <c r="F6" s="106"/>
      <c r="G6" s="42"/>
      <c r="H6" s="106"/>
      <c r="I6" s="106"/>
      <c r="J6" s="42"/>
    </row>
    <row r="7" ht="42" customHeight="1" spans="1:10">
      <c r="A7" s="26"/>
      <c r="B7" s="41"/>
      <c r="C7" s="41"/>
      <c r="D7" s="41"/>
      <c r="E7" s="26"/>
      <c r="F7" s="41"/>
      <c r="G7" s="26"/>
      <c r="H7" s="41"/>
      <c r="I7" s="41"/>
      <c r="J7" s="26"/>
    </row>
    <row r="8" ht="39" customHeight="1" spans="1:10">
      <c r="A8" s="107" t="s">
        <v>367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9"/>
  <sheetViews>
    <sheetView showZeros="0" topLeftCell="D1" workbookViewId="0">
      <selection activeCell="D9" sqref="D9:K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11">
      <c r="A1" s="77"/>
      <c r="B1" s="78"/>
      <c r="C1" s="78"/>
      <c r="D1" s="79"/>
      <c r="E1" s="79"/>
      <c r="F1" s="79"/>
      <c r="G1" s="78"/>
      <c r="H1" s="78"/>
      <c r="I1" s="80" t="s">
        <v>368</v>
      </c>
    </row>
    <row r="2" ht="41.25" customHeight="1" spans="1:11">
      <c r="A2" s="81" t="str">
        <f>"2026"&amp;"年新增资产配置预算表"</f>
        <v>2026年新增资产配置预算表</v>
      </c>
      <c r="B2" s="82"/>
      <c r="C2" s="82"/>
      <c r="D2" s="83"/>
      <c r="E2" s="83"/>
      <c r="F2" s="83"/>
      <c r="G2" s="82"/>
      <c r="H2" s="82"/>
      <c r="I2" s="83"/>
    </row>
    <row r="3" customHeight="1" spans="1:11">
      <c r="A3" s="84" t="str">
        <f>"单位名称："&amp;"昆明市晋宁区上蒜第一小学"</f>
        <v>单位名称：昆明市晋宁区上蒜第一小学</v>
      </c>
      <c r="B3" s="85"/>
      <c r="C3" s="85"/>
      <c r="D3" s="86"/>
      <c r="F3" s="83"/>
      <c r="G3" s="82"/>
      <c r="H3" s="82"/>
      <c r="I3" s="87" t="s">
        <v>1</v>
      </c>
    </row>
    <row r="4" ht="28.5" customHeight="1" spans="1:11">
      <c r="A4" s="88" t="s">
        <v>178</v>
      </c>
      <c r="B4" s="89" t="s">
        <v>179</v>
      </c>
      <c r="C4" s="90" t="s">
        <v>369</v>
      </c>
      <c r="D4" s="88" t="s">
        <v>370</v>
      </c>
      <c r="E4" s="88" t="s">
        <v>371</v>
      </c>
      <c r="F4" s="88" t="s">
        <v>372</v>
      </c>
      <c r="G4" s="89" t="s">
        <v>373</v>
      </c>
      <c r="H4" s="68"/>
      <c r="I4" s="88"/>
    </row>
    <row r="5" ht="21" customHeight="1" spans="1:11">
      <c r="A5" s="90"/>
      <c r="B5" s="91"/>
      <c r="C5" s="91"/>
      <c r="D5" s="92"/>
      <c r="E5" s="91"/>
      <c r="F5" s="91"/>
      <c r="G5" s="89" t="s">
        <v>339</v>
      </c>
      <c r="H5" s="89" t="s">
        <v>374</v>
      </c>
      <c r="I5" s="89" t="s">
        <v>318</v>
      </c>
    </row>
    <row r="6" ht="17.25" customHeight="1" spans="1:11">
      <c r="A6" s="93" t="s">
        <v>82</v>
      </c>
      <c r="B6" s="40" t="s">
        <v>83</v>
      </c>
      <c r="C6" s="93" t="s">
        <v>84</v>
      </c>
      <c r="D6" s="42" t="s">
        <v>85</v>
      </c>
      <c r="E6" s="93" t="s">
        <v>86</v>
      </c>
      <c r="F6" s="40" t="s">
        <v>87</v>
      </c>
      <c r="G6" s="94" t="s">
        <v>88</v>
      </c>
      <c r="H6" s="42" t="s">
        <v>89</v>
      </c>
      <c r="I6" s="42">
        <v>9</v>
      </c>
    </row>
    <row r="7" ht="19.5" customHeight="1" spans="1:11">
      <c r="A7" s="95"/>
      <c r="B7" s="71"/>
      <c r="C7" s="71"/>
      <c r="D7" s="26"/>
      <c r="E7" s="41"/>
      <c r="F7" s="94"/>
      <c r="G7" s="96"/>
      <c r="H7" s="97"/>
      <c r="I7" s="97"/>
    </row>
    <row r="8" ht="19.5" customHeight="1" spans="1:11">
      <c r="A8" s="29" t="s">
        <v>55</v>
      </c>
      <c r="B8" s="98"/>
      <c r="C8" s="98"/>
      <c r="D8" s="99"/>
      <c r="E8" s="100"/>
      <c r="F8" s="100"/>
      <c r="G8" s="96"/>
      <c r="H8" s="97"/>
      <c r="I8" s="97"/>
    </row>
    <row r="9" ht="32" customHeight="1" spans="1:11">
      <c r="D9" s="101" t="s">
        <v>375</v>
      </c>
      <c r="E9" s="101"/>
      <c r="F9" s="101"/>
      <c r="G9" s="101"/>
      <c r="H9" s="101"/>
      <c r="I9" s="101"/>
      <c r="J9" s="101"/>
      <c r="K9" s="101"/>
    </row>
  </sheetData>
  <mergeCells count="11">
    <mergeCell ref="A2:I2"/>
    <mergeCell ref="A3:C3"/>
    <mergeCell ref="G4:I4"/>
    <mergeCell ref="A8:F8"/>
    <mergeCell ref="D9:K9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:D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45"/>
      <c r="E1" s="45"/>
      <c r="F1" s="45"/>
      <c r="G1" s="45"/>
      <c r="K1" s="46" t="s">
        <v>376</v>
      </c>
    </row>
    <row r="2" ht="41.25" customHeight="1" spans="1:11">
      <c r="A2" s="47" t="str">
        <f>"2026"&amp;"年上级转移支付补助项目支出预算表"</f>
        <v>2026年上级转移支付补助项目支出预算表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ht="13.5" customHeight="1" spans="1:11">
      <c r="A3" s="48" t="str">
        <f>"单位名称："&amp;"昆明市晋宁区上蒜第一小学"</f>
        <v>单位名称：昆明市晋宁区上蒜第一小学</v>
      </c>
      <c r="B3" s="49"/>
      <c r="C3" s="49"/>
      <c r="D3" s="49"/>
      <c r="E3" s="49"/>
      <c r="F3" s="49"/>
      <c r="G3" s="49"/>
      <c r="H3" s="50"/>
      <c r="I3" s="50"/>
      <c r="J3" s="50"/>
      <c r="K3" s="51" t="s">
        <v>1</v>
      </c>
    </row>
    <row r="4" ht="21.75" customHeight="1" spans="1:11">
      <c r="A4" s="52" t="s">
        <v>254</v>
      </c>
      <c r="B4" s="52" t="s">
        <v>181</v>
      </c>
      <c r="C4" s="52" t="s">
        <v>255</v>
      </c>
      <c r="D4" s="53" t="s">
        <v>182</v>
      </c>
      <c r="E4" s="53" t="s">
        <v>183</v>
      </c>
      <c r="F4" s="53" t="s">
        <v>256</v>
      </c>
      <c r="G4" s="53" t="s">
        <v>257</v>
      </c>
      <c r="H4" s="66" t="s">
        <v>55</v>
      </c>
      <c r="I4" s="17" t="s">
        <v>377</v>
      </c>
      <c r="J4" s="18"/>
      <c r="K4" s="19"/>
    </row>
    <row r="5" ht="21.75" customHeight="1" spans="1:11">
      <c r="A5" s="54"/>
      <c r="B5" s="54"/>
      <c r="C5" s="54"/>
      <c r="D5" s="55"/>
      <c r="E5" s="55"/>
      <c r="F5" s="55"/>
      <c r="G5" s="55"/>
      <c r="H5" s="67"/>
      <c r="I5" s="53" t="s">
        <v>58</v>
      </c>
      <c r="J5" s="53" t="s">
        <v>59</v>
      </c>
      <c r="K5" s="53" t="s">
        <v>60</v>
      </c>
    </row>
    <row r="6" ht="40.5" customHeight="1" spans="1:11">
      <c r="A6" s="57"/>
      <c r="B6" s="57"/>
      <c r="C6" s="57"/>
      <c r="D6" s="58"/>
      <c r="E6" s="58"/>
      <c r="F6" s="58"/>
      <c r="G6" s="58"/>
      <c r="H6" s="59"/>
      <c r="I6" s="58" t="s">
        <v>57</v>
      </c>
      <c r="J6" s="58"/>
      <c r="K6" s="58"/>
    </row>
    <row r="7" ht="15" customHeight="1" spans="1:11">
      <c r="A7" s="60">
        <v>1</v>
      </c>
      <c r="B7" s="60">
        <v>2</v>
      </c>
      <c r="C7" s="60">
        <v>3</v>
      </c>
      <c r="D7" s="60">
        <v>4</v>
      </c>
      <c r="E7" s="60">
        <v>5</v>
      </c>
      <c r="F7" s="60">
        <v>6</v>
      </c>
      <c r="G7" s="60">
        <v>7</v>
      </c>
      <c r="H7" s="60">
        <v>8</v>
      </c>
      <c r="I7" s="60">
        <v>9</v>
      </c>
      <c r="J7" s="68">
        <v>10</v>
      </c>
      <c r="K7" s="68">
        <v>11</v>
      </c>
    </row>
    <row r="8" ht="18.75" customHeight="1" spans="1:11">
      <c r="A8" s="26"/>
      <c r="B8" s="41"/>
      <c r="C8" s="26"/>
      <c r="D8" s="26"/>
      <c r="E8" s="26"/>
      <c r="F8" s="26"/>
      <c r="G8" s="26"/>
      <c r="H8" s="69"/>
      <c r="I8" s="70"/>
      <c r="J8" s="70"/>
      <c r="K8" s="69"/>
    </row>
    <row r="9" ht="18.75" customHeight="1" spans="1:11">
      <c r="A9" s="71"/>
      <c r="B9" s="41"/>
      <c r="C9" s="41"/>
      <c r="D9" s="41"/>
      <c r="E9" s="41"/>
      <c r="F9" s="41"/>
      <c r="G9" s="41"/>
      <c r="H9" s="62"/>
      <c r="I9" s="62"/>
      <c r="J9" s="62"/>
      <c r="K9" s="69"/>
    </row>
    <row r="10" ht="18.75" customHeight="1" spans="1:11">
      <c r="A10" s="72" t="s">
        <v>169</v>
      </c>
      <c r="B10" s="73"/>
      <c r="C10" s="73"/>
      <c r="D10" s="73"/>
      <c r="E10" s="73"/>
      <c r="F10" s="73"/>
      <c r="G10" s="74"/>
      <c r="H10" s="62"/>
      <c r="I10" s="62"/>
      <c r="J10" s="62"/>
      <c r="K10" s="69"/>
    </row>
    <row r="11" ht="27" customHeight="1" spans="1:11">
      <c r="A11" s="75" t="s">
        <v>378</v>
      </c>
      <c r="B11" s="76"/>
      <c r="C11" s="76"/>
      <c r="D11" s="76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45"/>
      <c r="G1" s="46" t="s">
        <v>379</v>
      </c>
    </row>
    <row r="2" ht="41.25" customHeight="1" spans="1:7">
      <c r="A2" s="47" t="str">
        <f>"2026"&amp;"年部门项目中期规划预算表"</f>
        <v>2026年部门项目中期规划预算表</v>
      </c>
      <c r="B2" s="47"/>
      <c r="C2" s="47"/>
      <c r="D2" s="47"/>
      <c r="E2" s="47"/>
      <c r="F2" s="47"/>
      <c r="G2" s="47"/>
    </row>
    <row r="3" ht="13.5" customHeight="1" spans="1:7">
      <c r="A3" s="48" t="str">
        <f>"单位名称："&amp;"昆明市晋宁区上蒜第一小学"</f>
        <v>单位名称：昆明市晋宁区上蒜第一小学</v>
      </c>
      <c r="B3" s="49"/>
      <c r="C3" s="49"/>
      <c r="D3" s="49"/>
      <c r="E3" s="50"/>
      <c r="F3" s="50"/>
      <c r="G3" s="51" t="s">
        <v>1</v>
      </c>
    </row>
    <row r="4" ht="21.75" customHeight="1" spans="1:7">
      <c r="A4" s="52" t="s">
        <v>255</v>
      </c>
      <c r="B4" s="52" t="s">
        <v>254</v>
      </c>
      <c r="C4" s="52" t="s">
        <v>181</v>
      </c>
      <c r="D4" s="53" t="s">
        <v>380</v>
      </c>
      <c r="E4" s="17" t="s">
        <v>58</v>
      </c>
      <c r="F4" s="18"/>
      <c r="G4" s="19"/>
    </row>
    <row r="5" ht="21.75" customHeight="1" spans="1:7">
      <c r="A5" s="54"/>
      <c r="B5" s="54"/>
      <c r="C5" s="54"/>
      <c r="D5" s="55"/>
      <c r="E5" s="56" t="str">
        <f>"2026"&amp;"年"</f>
        <v>2026年</v>
      </c>
      <c r="F5" s="53" t="str">
        <f>("2026"+1)&amp;"年"</f>
        <v>2027年</v>
      </c>
      <c r="G5" s="53" t="str">
        <f>("2026"+2)&amp;"年"</f>
        <v>2028年</v>
      </c>
    </row>
    <row r="6" ht="40.5" customHeight="1" spans="1:7">
      <c r="A6" s="57"/>
      <c r="B6" s="57"/>
      <c r="C6" s="57"/>
      <c r="D6" s="58"/>
      <c r="E6" s="59"/>
      <c r="F6" s="58" t="s">
        <v>57</v>
      </c>
      <c r="G6" s="58"/>
    </row>
    <row r="7" ht="15" customHeight="1" spans="1:7">
      <c r="A7" s="60">
        <v>1</v>
      </c>
      <c r="B7" s="60">
        <v>2</v>
      </c>
      <c r="C7" s="60">
        <v>3</v>
      </c>
      <c r="D7" s="60">
        <v>4</v>
      </c>
      <c r="E7" s="60">
        <v>5</v>
      </c>
      <c r="F7" s="60">
        <v>6</v>
      </c>
      <c r="G7" s="60">
        <v>7</v>
      </c>
    </row>
    <row r="8" ht="17.25" customHeight="1" spans="1:7">
      <c r="A8" s="41" t="s">
        <v>70</v>
      </c>
      <c r="B8" s="61"/>
      <c r="C8" s="61"/>
      <c r="D8" s="41"/>
      <c r="E8" s="62">
        <v>74006.4</v>
      </c>
      <c r="F8" s="62"/>
      <c r="G8" s="62"/>
    </row>
    <row r="9" ht="18.75" customHeight="1" spans="1:7">
      <c r="A9" s="41"/>
      <c r="B9" s="41" t="s">
        <v>381</v>
      </c>
      <c r="C9" s="41" t="s">
        <v>262</v>
      </c>
      <c r="D9" s="41" t="s">
        <v>382</v>
      </c>
      <c r="E9" s="62">
        <v>74006.4</v>
      </c>
      <c r="F9" s="62"/>
      <c r="G9" s="62"/>
    </row>
    <row r="10" ht="18.75" customHeight="1" spans="1:7">
      <c r="A10" s="63" t="s">
        <v>55</v>
      </c>
      <c r="B10" s="64" t="s">
        <v>383</v>
      </c>
      <c r="C10" s="64"/>
      <c r="D10" s="65"/>
      <c r="E10" s="62">
        <v>74006.4</v>
      </c>
      <c r="F10" s="62"/>
      <c r="G10" s="6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9"/>
  <sheetViews>
    <sheetView showZeros="0" topLeftCell="A8" workbookViewId="0">
      <selection activeCell="C26" sqref="C26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2" t="s">
        <v>384</v>
      </c>
    </row>
    <row r="2" ht="41.25" customHeight="1" spans="1:10">
      <c r="A2" s="1" t="str">
        <f>"2026"&amp;"年部门整体支出绩效目标表"</f>
        <v>2026年部门整体支出绩效目标表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tr">
        <f>"单位名称："&amp;"昆明市晋宁区上蒜第一小学"</f>
        <v>单位名称：昆明市晋宁区上蒜第一小学</v>
      </c>
      <c r="B3" s="4"/>
      <c r="C3" s="5"/>
      <c r="D3" s="6"/>
      <c r="E3" s="6"/>
      <c r="F3" s="6"/>
      <c r="G3" s="6"/>
      <c r="H3" s="6"/>
      <c r="I3" s="6"/>
      <c r="J3" s="232" t="s">
        <v>1</v>
      </c>
    </row>
    <row r="4" ht="30" customHeight="1" spans="1:10">
      <c r="A4" s="7" t="s">
        <v>385</v>
      </c>
      <c r="B4" s="8"/>
      <c r="C4" s="9"/>
      <c r="D4" s="9"/>
      <c r="E4" s="10"/>
      <c r="F4" s="11" t="s">
        <v>385</v>
      </c>
      <c r="G4" s="10"/>
      <c r="H4" s="12"/>
      <c r="I4" s="9"/>
      <c r="J4" s="10"/>
    </row>
    <row r="5" ht="32.25" customHeight="1" spans="1:10">
      <c r="A5" s="13" t="s">
        <v>386</v>
      </c>
      <c r="B5" s="14"/>
      <c r="C5" s="14"/>
      <c r="D5" s="14"/>
      <c r="E5" s="14"/>
      <c r="F5" s="14"/>
      <c r="G5" s="14"/>
      <c r="H5" s="14"/>
      <c r="I5" s="15"/>
      <c r="J5" s="16"/>
    </row>
    <row r="6" ht="32.25" customHeight="1" spans="1:10">
      <c r="A6" s="17" t="s">
        <v>387</v>
      </c>
      <c r="B6" s="18"/>
      <c r="C6" s="18"/>
      <c r="D6" s="18"/>
      <c r="E6" s="18"/>
      <c r="F6" s="18"/>
      <c r="G6" s="18"/>
      <c r="H6" s="18"/>
      <c r="I6" s="19"/>
      <c r="J6" s="20" t="s">
        <v>388</v>
      </c>
    </row>
    <row r="7" ht="99.75" customHeight="1" spans="1:10">
      <c r="A7" s="21" t="s">
        <v>389</v>
      </c>
      <c r="B7" s="22" t="s">
        <v>390</v>
      </c>
      <c r="C7" s="23"/>
      <c r="D7" s="23"/>
      <c r="E7" s="23"/>
      <c r="F7" s="23"/>
      <c r="G7" s="23"/>
      <c r="H7" s="23"/>
      <c r="I7" s="23"/>
      <c r="J7" s="24" t="s">
        <v>391</v>
      </c>
    </row>
    <row r="8" ht="99.75" customHeight="1" spans="1:10">
      <c r="A8" s="21"/>
      <c r="B8" s="22" t="str">
        <f>"总体绩效目标（"&amp;"2026"&amp;"-"&amp;("2026"+2)&amp;"年期间）"</f>
        <v>总体绩效目标（2026-2028年期间）</v>
      </c>
      <c r="C8" s="23"/>
      <c r="D8" s="23"/>
      <c r="E8" s="23"/>
      <c r="F8" s="23"/>
      <c r="G8" s="23"/>
      <c r="H8" s="23"/>
      <c r="I8" s="23"/>
      <c r="J8" s="24" t="s">
        <v>392</v>
      </c>
    </row>
    <row r="9" ht="75" customHeight="1" spans="1:10">
      <c r="A9" s="22" t="s">
        <v>393</v>
      </c>
      <c r="B9" s="25" t="str">
        <f>"预算年度（"&amp;"2026"&amp;"年）绩效目标"</f>
        <v>预算年度（2026年）绩效目标</v>
      </c>
      <c r="C9" s="26"/>
      <c r="D9" s="26"/>
      <c r="E9" s="26"/>
      <c r="F9" s="26"/>
      <c r="G9" s="26"/>
      <c r="H9" s="26"/>
      <c r="I9" s="26"/>
      <c r="J9" s="27" t="s">
        <v>394</v>
      </c>
    </row>
    <row r="10" ht="32.25" customHeight="1" spans="1:10">
      <c r="A10" s="28" t="s">
        <v>395</v>
      </c>
      <c r="B10" s="28"/>
      <c r="C10" s="28"/>
      <c r="D10" s="28"/>
      <c r="E10" s="28"/>
      <c r="F10" s="28"/>
      <c r="G10" s="28"/>
      <c r="H10" s="28"/>
      <c r="I10" s="28"/>
      <c r="J10" s="28"/>
    </row>
    <row r="11" ht="32.25" customHeight="1" spans="1:10">
      <c r="A11" s="22" t="s">
        <v>396</v>
      </c>
      <c r="B11" s="22"/>
      <c r="C11" s="21" t="s">
        <v>397</v>
      </c>
      <c r="D11" s="21"/>
      <c r="E11" s="21" t="s">
        <v>398</v>
      </c>
      <c r="F11" s="21"/>
      <c r="G11" s="21"/>
      <c r="H11" s="21" t="s">
        <v>399</v>
      </c>
      <c r="I11" s="21"/>
      <c r="J11" s="21"/>
    </row>
    <row r="12" ht="32.25" customHeight="1" spans="1:10">
      <c r="A12" s="22"/>
      <c r="B12" s="22"/>
      <c r="C12" s="21"/>
      <c r="D12" s="21"/>
      <c r="E12" s="22" t="s">
        <v>400</v>
      </c>
      <c r="F12" s="22" t="s">
        <v>401</v>
      </c>
      <c r="G12" s="22" t="s">
        <v>402</v>
      </c>
      <c r="H12" s="22" t="s">
        <v>400</v>
      </c>
      <c r="I12" s="22" t="s">
        <v>401</v>
      </c>
      <c r="J12" s="22" t="s">
        <v>402</v>
      </c>
    </row>
    <row r="13" ht="24" customHeight="1" spans="1:10">
      <c r="A13" s="29" t="s">
        <v>55</v>
      </c>
      <c r="B13" s="30"/>
      <c r="C13" s="30"/>
      <c r="D13" s="30"/>
      <c r="E13" s="31"/>
      <c r="F13" s="31"/>
      <c r="G13" s="31"/>
      <c r="H13" s="32"/>
      <c r="I13" s="32"/>
      <c r="J13" s="32"/>
    </row>
    <row r="14" ht="34.5" customHeight="1" spans="1:10">
      <c r="A14" s="23"/>
      <c r="B14" s="33"/>
      <c r="C14" s="23"/>
      <c r="D14" s="33"/>
      <c r="E14" s="32"/>
      <c r="F14" s="32"/>
      <c r="G14" s="32"/>
      <c r="H14" s="32"/>
      <c r="I14" s="32"/>
      <c r="J14" s="32"/>
    </row>
    <row r="15" ht="32.25" customHeight="1" spans="1:10">
      <c r="A15" s="28" t="s">
        <v>403</v>
      </c>
      <c r="B15" s="28"/>
      <c r="C15" s="28"/>
      <c r="D15" s="28"/>
      <c r="E15" s="28"/>
      <c r="F15" s="28"/>
      <c r="G15" s="28"/>
      <c r="H15" s="28"/>
      <c r="I15" s="28"/>
      <c r="J15" s="28"/>
    </row>
    <row r="16" ht="32.25" customHeight="1" spans="1:10">
      <c r="A16" s="34" t="s">
        <v>404</v>
      </c>
      <c r="B16" s="34"/>
      <c r="C16" s="34"/>
      <c r="D16" s="34"/>
      <c r="E16" s="34"/>
      <c r="F16" s="34"/>
      <c r="G16" s="34"/>
      <c r="H16" s="35" t="s">
        <v>405</v>
      </c>
      <c r="I16" s="36" t="s">
        <v>281</v>
      </c>
      <c r="J16" s="35" t="s">
        <v>406</v>
      </c>
    </row>
    <row r="17" ht="36" customHeight="1" spans="1:10">
      <c r="A17" s="37" t="s">
        <v>274</v>
      </c>
      <c r="B17" s="37" t="s">
        <v>407</v>
      </c>
      <c r="C17" s="38" t="s">
        <v>276</v>
      </c>
      <c r="D17" s="38" t="s">
        <v>277</v>
      </c>
      <c r="E17" s="38" t="s">
        <v>278</v>
      </c>
      <c r="F17" s="38" t="s">
        <v>279</v>
      </c>
      <c r="G17" s="38" t="s">
        <v>280</v>
      </c>
      <c r="H17" s="39"/>
      <c r="I17" s="39"/>
      <c r="J17" s="39"/>
    </row>
    <row r="18" ht="32.25" customHeight="1" spans="1:10">
      <c r="A18" s="40"/>
      <c r="B18" s="40"/>
      <c r="C18" s="41"/>
      <c r="D18" s="40"/>
      <c r="E18" s="40"/>
      <c r="F18" s="40"/>
      <c r="G18" s="40"/>
      <c r="H18" s="42"/>
      <c r="I18" s="26"/>
      <c r="J18" s="42"/>
    </row>
    <row r="19" ht="21" customHeight="1" spans="1:10">
      <c r="A19" s="43" t="s">
        <v>408</v>
      </c>
      <c r="B19" s="44"/>
      <c r="C19" s="44"/>
      <c r="D19" s="44"/>
      <c r="E19" s="44"/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I8" sqref="I8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87" t="s">
        <v>52</v>
      </c>
    </row>
    <row r="2" ht="41.25" customHeight="1" spans="1:19">
      <c r="A2" s="81" t="str">
        <f>"2026"&amp;"年部门收入预算表"</f>
        <v>2026年部门收入预算表</v>
      </c>
    </row>
    <row r="3" ht="17.25" customHeight="1" spans="1:19">
      <c r="A3" s="84" t="str">
        <f>"单位名称："&amp;"昆明市晋宁区上蒜第一小学"</f>
        <v>单位名称：昆明市晋宁区上蒜第一小学</v>
      </c>
      <c r="S3" s="86" t="s">
        <v>1</v>
      </c>
    </row>
    <row r="4" ht="21.75" customHeight="1" spans="1:19">
      <c r="A4" s="218" t="s">
        <v>53</v>
      </c>
      <c r="B4" s="219" t="s">
        <v>54</v>
      </c>
      <c r="C4" s="219" t="s">
        <v>55</v>
      </c>
      <c r="D4" s="220" t="s">
        <v>56</v>
      </c>
      <c r="E4" s="220"/>
      <c r="F4" s="220"/>
      <c r="G4" s="220"/>
      <c r="H4" s="220"/>
      <c r="I4" s="166"/>
      <c r="J4" s="220"/>
      <c r="K4" s="220"/>
      <c r="L4" s="220"/>
      <c r="M4" s="220"/>
      <c r="N4" s="221"/>
      <c r="O4" s="220" t="s">
        <v>45</v>
      </c>
      <c r="P4" s="220"/>
      <c r="Q4" s="220"/>
      <c r="R4" s="220"/>
      <c r="S4" s="221"/>
    </row>
    <row r="5" ht="27" customHeight="1" spans="1:19">
      <c r="A5" s="222"/>
      <c r="B5" s="223"/>
      <c r="C5" s="223"/>
      <c r="D5" s="223" t="s">
        <v>57</v>
      </c>
      <c r="E5" s="223" t="s">
        <v>58</v>
      </c>
      <c r="F5" s="223" t="s">
        <v>59</v>
      </c>
      <c r="G5" s="223" t="s">
        <v>60</v>
      </c>
      <c r="H5" s="223" t="s">
        <v>61</v>
      </c>
      <c r="I5" s="224" t="s">
        <v>62</v>
      </c>
      <c r="J5" s="225"/>
      <c r="K5" s="225"/>
      <c r="L5" s="225"/>
      <c r="M5" s="225"/>
      <c r="N5" s="226"/>
      <c r="O5" s="223" t="s">
        <v>57</v>
      </c>
      <c r="P5" s="223" t="s">
        <v>58</v>
      </c>
      <c r="Q5" s="223" t="s">
        <v>59</v>
      </c>
      <c r="R5" s="223" t="s">
        <v>60</v>
      </c>
      <c r="S5" s="223" t="s">
        <v>63</v>
      </c>
    </row>
    <row r="6" ht="30" customHeight="1" spans="1:19">
      <c r="A6" s="227"/>
      <c r="B6" s="146"/>
      <c r="C6" s="152"/>
      <c r="D6" s="152"/>
      <c r="E6" s="152"/>
      <c r="F6" s="152"/>
      <c r="G6" s="152"/>
      <c r="H6" s="152"/>
      <c r="I6" s="106" t="s">
        <v>57</v>
      </c>
      <c r="J6" s="226" t="s">
        <v>64</v>
      </c>
      <c r="K6" s="226" t="s">
        <v>65</v>
      </c>
      <c r="L6" s="226" t="s">
        <v>66</v>
      </c>
      <c r="M6" s="226" t="s">
        <v>67</v>
      </c>
      <c r="N6" s="226" t="s">
        <v>68</v>
      </c>
      <c r="O6" s="228"/>
      <c r="P6" s="228"/>
      <c r="Q6" s="228"/>
      <c r="R6" s="228"/>
      <c r="S6" s="152"/>
    </row>
    <row r="7" ht="15" customHeight="1" spans="1:19">
      <c r="A7" s="229">
        <v>1</v>
      </c>
      <c r="B7" s="229">
        <v>2</v>
      </c>
      <c r="C7" s="229">
        <v>3</v>
      </c>
      <c r="D7" s="229">
        <v>4</v>
      </c>
      <c r="E7" s="229">
        <v>5</v>
      </c>
      <c r="F7" s="229">
        <v>6</v>
      </c>
      <c r="G7" s="229">
        <v>7</v>
      </c>
      <c r="H7" s="229">
        <v>8</v>
      </c>
      <c r="I7" s="106">
        <v>9</v>
      </c>
      <c r="J7" s="229">
        <v>10</v>
      </c>
      <c r="K7" s="229">
        <v>11</v>
      </c>
      <c r="L7" s="229">
        <v>12</v>
      </c>
      <c r="M7" s="229">
        <v>13</v>
      </c>
      <c r="N7" s="229">
        <v>14</v>
      </c>
      <c r="O7" s="229">
        <v>15</v>
      </c>
      <c r="P7" s="229">
        <v>16</v>
      </c>
      <c r="Q7" s="229">
        <v>17</v>
      </c>
      <c r="R7" s="229">
        <v>18</v>
      </c>
      <c r="S7" s="229">
        <v>19</v>
      </c>
    </row>
    <row r="8" ht="18" customHeight="1" spans="1:19">
      <c r="A8" s="41" t="s">
        <v>69</v>
      </c>
      <c r="B8" s="41" t="s">
        <v>70</v>
      </c>
      <c r="C8" s="115">
        <v>10761719.29</v>
      </c>
      <c r="D8" s="115">
        <v>10761719.29</v>
      </c>
      <c r="E8" s="115">
        <v>10387719.29</v>
      </c>
      <c r="F8" s="115"/>
      <c r="G8" s="115"/>
      <c r="H8" s="115"/>
      <c r="I8" s="115">
        <v>374000</v>
      </c>
      <c r="J8" s="115"/>
      <c r="K8" s="115"/>
      <c r="L8" s="115"/>
      <c r="M8" s="115"/>
      <c r="N8" s="115">
        <v>374000</v>
      </c>
      <c r="O8" s="115"/>
      <c r="P8" s="115"/>
      <c r="Q8" s="115"/>
      <c r="R8" s="115"/>
      <c r="S8" s="115"/>
    </row>
    <row r="9" ht="18" customHeight="1" spans="1:19">
      <c r="A9" s="90" t="s">
        <v>55</v>
      </c>
      <c r="B9" s="230"/>
      <c r="C9" s="115">
        <v>10761719.29</v>
      </c>
      <c r="D9" s="115">
        <v>10761719.29</v>
      </c>
      <c r="E9" s="115">
        <v>10387719.29</v>
      </c>
      <c r="F9" s="115"/>
      <c r="G9" s="115"/>
      <c r="H9" s="115"/>
      <c r="I9" s="115">
        <v>374000</v>
      </c>
      <c r="J9" s="115"/>
      <c r="K9" s="115"/>
      <c r="L9" s="115"/>
      <c r="M9" s="115"/>
      <c r="N9" s="115">
        <v>374000</v>
      </c>
      <c r="O9" s="115"/>
      <c r="P9" s="115"/>
      <c r="Q9" s="115"/>
      <c r="R9" s="115"/>
      <c r="S9" s="115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tabSelected="1" topLeftCell="A4" workbookViewId="0">
      <selection activeCell="C23" sqref="C23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86" t="s">
        <v>71</v>
      </c>
    </row>
    <row r="2" ht="41.25" customHeight="1" spans="1:15">
      <c r="A2" s="81" t="str">
        <f>"2026"&amp;"年部门支出预算表"</f>
        <v>2026年部门支出预算表</v>
      </c>
    </row>
    <row r="3" ht="17.25" customHeight="1" spans="1:15">
      <c r="A3" s="84" t="str">
        <f>"单位名称："&amp;"昆明市晋宁区上蒜第一小学"</f>
        <v>单位名称：昆明市晋宁区上蒜第一小学</v>
      </c>
      <c r="O3" s="86" t="s">
        <v>1</v>
      </c>
    </row>
    <row r="4" ht="27" customHeight="1" spans="1:15">
      <c r="A4" s="204" t="s">
        <v>72</v>
      </c>
      <c r="B4" s="204" t="s">
        <v>73</v>
      </c>
      <c r="C4" s="204" t="s">
        <v>55</v>
      </c>
      <c r="D4" s="205" t="s">
        <v>58</v>
      </c>
      <c r="E4" s="206"/>
      <c r="F4" s="207"/>
      <c r="G4" s="208" t="s">
        <v>59</v>
      </c>
      <c r="H4" s="208" t="s">
        <v>60</v>
      </c>
      <c r="I4" s="208" t="s">
        <v>74</v>
      </c>
      <c r="J4" s="205" t="s">
        <v>62</v>
      </c>
      <c r="K4" s="206"/>
      <c r="L4" s="206"/>
      <c r="M4" s="206"/>
      <c r="N4" s="209"/>
      <c r="O4" s="210"/>
    </row>
    <row r="5" ht="42" customHeight="1" spans="1:15">
      <c r="A5" s="211"/>
      <c r="B5" s="211"/>
      <c r="C5" s="212"/>
      <c r="D5" s="213" t="s">
        <v>57</v>
      </c>
      <c r="E5" s="213" t="s">
        <v>75</v>
      </c>
      <c r="F5" s="213" t="s">
        <v>76</v>
      </c>
      <c r="G5" s="212"/>
      <c r="H5" s="212"/>
      <c r="I5" s="214"/>
      <c r="J5" s="213" t="s">
        <v>57</v>
      </c>
      <c r="K5" s="198" t="s">
        <v>77</v>
      </c>
      <c r="L5" s="198" t="s">
        <v>78</v>
      </c>
      <c r="M5" s="198" t="s">
        <v>79</v>
      </c>
      <c r="N5" s="198" t="s">
        <v>80</v>
      </c>
      <c r="O5" s="198" t="s">
        <v>81</v>
      </c>
    </row>
    <row r="6" ht="18" customHeight="1" spans="1:15">
      <c r="A6" s="93" t="s">
        <v>82</v>
      </c>
      <c r="B6" s="93" t="s">
        <v>83</v>
      </c>
      <c r="C6" s="93" t="s">
        <v>84</v>
      </c>
      <c r="D6" s="94" t="s">
        <v>85</v>
      </c>
      <c r="E6" s="94" t="s">
        <v>86</v>
      </c>
      <c r="F6" s="94" t="s">
        <v>87</v>
      </c>
      <c r="G6" s="94" t="s">
        <v>88</v>
      </c>
      <c r="H6" s="94" t="s">
        <v>89</v>
      </c>
      <c r="I6" s="94" t="s">
        <v>90</v>
      </c>
      <c r="J6" s="94" t="s">
        <v>91</v>
      </c>
      <c r="K6" s="94" t="s">
        <v>92</v>
      </c>
      <c r="L6" s="94" t="s">
        <v>93</v>
      </c>
      <c r="M6" s="94" t="s">
        <v>94</v>
      </c>
      <c r="N6" s="93" t="s">
        <v>95</v>
      </c>
      <c r="O6" s="94" t="s">
        <v>96</v>
      </c>
    </row>
    <row r="7" ht="21" customHeight="1" spans="1:15">
      <c r="A7" s="95" t="s">
        <v>97</v>
      </c>
      <c r="B7" s="95" t="s">
        <v>98</v>
      </c>
      <c r="C7" s="115">
        <v>6907347.17</v>
      </c>
      <c r="D7" s="115">
        <v>6533347.17</v>
      </c>
      <c r="E7" s="115">
        <v>6533347.17</v>
      </c>
      <c r="F7" s="115"/>
      <c r="G7" s="115"/>
      <c r="H7" s="115"/>
      <c r="I7" s="115"/>
      <c r="J7" s="115">
        <v>374000</v>
      </c>
      <c r="K7" s="115"/>
      <c r="L7" s="115"/>
      <c r="M7" s="115"/>
      <c r="N7" s="115"/>
      <c r="O7" s="115">
        <v>374000</v>
      </c>
    </row>
    <row r="8" ht="21" customHeight="1" spans="1:15">
      <c r="A8" s="215" t="s">
        <v>99</v>
      </c>
      <c r="B8" s="215" t="s">
        <v>100</v>
      </c>
      <c r="C8" s="115">
        <v>6907347.17</v>
      </c>
      <c r="D8" s="115">
        <v>6533347.17</v>
      </c>
      <c r="E8" s="115">
        <v>6533347.17</v>
      </c>
      <c r="F8" s="115"/>
      <c r="G8" s="115"/>
      <c r="H8" s="115"/>
      <c r="I8" s="115"/>
      <c r="J8" s="115">
        <v>374000</v>
      </c>
      <c r="K8" s="115"/>
      <c r="L8" s="115"/>
      <c r="M8" s="115"/>
      <c r="N8" s="115"/>
      <c r="O8" s="115">
        <v>374000</v>
      </c>
    </row>
    <row r="9" ht="21" customHeight="1" spans="1:15">
      <c r="A9" s="216" t="s">
        <v>101</v>
      </c>
      <c r="B9" s="216" t="s">
        <v>102</v>
      </c>
      <c r="C9" s="115">
        <v>6907347.17</v>
      </c>
      <c r="D9" s="115">
        <v>6533347.17</v>
      </c>
      <c r="E9" s="115">
        <v>6533347.17</v>
      </c>
      <c r="F9" s="115"/>
      <c r="G9" s="115"/>
      <c r="H9" s="115"/>
      <c r="I9" s="115"/>
      <c r="J9" s="115">
        <v>374000</v>
      </c>
      <c r="K9" s="115"/>
      <c r="L9" s="115"/>
      <c r="M9" s="115"/>
      <c r="N9" s="115"/>
      <c r="O9" s="115">
        <v>374000</v>
      </c>
    </row>
    <row r="10" ht="21" customHeight="1" spans="1:15">
      <c r="A10" s="95" t="s">
        <v>103</v>
      </c>
      <c r="B10" s="95" t="s">
        <v>104</v>
      </c>
      <c r="C10" s="115">
        <v>2281817.88</v>
      </c>
      <c r="D10" s="115">
        <v>2281817.88</v>
      </c>
      <c r="E10" s="115">
        <v>2207811.48</v>
      </c>
      <c r="F10" s="115">
        <v>74006.4</v>
      </c>
      <c r="G10" s="115"/>
      <c r="H10" s="115"/>
      <c r="I10" s="115"/>
      <c r="J10" s="115"/>
      <c r="K10" s="115"/>
      <c r="L10" s="115"/>
      <c r="M10" s="115"/>
      <c r="N10" s="115"/>
      <c r="O10" s="115"/>
    </row>
    <row r="11" ht="21" customHeight="1" spans="1:15">
      <c r="A11" s="215" t="s">
        <v>105</v>
      </c>
      <c r="B11" s="215" t="s">
        <v>106</v>
      </c>
      <c r="C11" s="115">
        <v>2207811.48</v>
      </c>
      <c r="D11" s="115">
        <v>2207811.48</v>
      </c>
      <c r="E11" s="115">
        <v>2207811.48</v>
      </c>
      <c r="F11" s="115"/>
      <c r="G11" s="115"/>
      <c r="H11" s="115"/>
      <c r="I11" s="115"/>
      <c r="J11" s="115"/>
      <c r="K11" s="115"/>
      <c r="L11" s="115"/>
      <c r="M11" s="115"/>
      <c r="N11" s="115"/>
      <c r="O11" s="115"/>
    </row>
    <row r="12" ht="21" customHeight="1" spans="1:15">
      <c r="A12" s="216" t="s">
        <v>107</v>
      </c>
      <c r="B12" s="216" t="s">
        <v>108</v>
      </c>
      <c r="C12" s="115">
        <v>1389213.72</v>
      </c>
      <c r="D12" s="115">
        <v>1389213.72</v>
      </c>
      <c r="E12" s="115">
        <v>1389213.72</v>
      </c>
      <c r="F12" s="115"/>
      <c r="G12" s="115"/>
      <c r="H12" s="115"/>
      <c r="I12" s="115"/>
      <c r="J12" s="115"/>
      <c r="K12" s="115"/>
      <c r="L12" s="115"/>
      <c r="M12" s="115"/>
      <c r="N12" s="115"/>
      <c r="O12" s="115"/>
    </row>
    <row r="13" ht="21" customHeight="1" spans="1:15">
      <c r="A13" s="216" t="s">
        <v>109</v>
      </c>
      <c r="B13" s="216" t="s">
        <v>110</v>
      </c>
      <c r="C13" s="115">
        <v>818597.76</v>
      </c>
      <c r="D13" s="115">
        <v>818597.76</v>
      </c>
      <c r="E13" s="115">
        <v>818597.76</v>
      </c>
      <c r="F13" s="115"/>
      <c r="G13" s="115"/>
      <c r="H13" s="115"/>
      <c r="I13" s="115"/>
      <c r="J13" s="115"/>
      <c r="K13" s="115"/>
      <c r="L13" s="115"/>
      <c r="M13" s="115"/>
      <c r="N13" s="115"/>
      <c r="O13" s="115"/>
    </row>
    <row r="14" ht="21" customHeight="1" spans="1:15">
      <c r="A14" s="215" t="s">
        <v>111</v>
      </c>
      <c r="B14" s="215" t="s">
        <v>112</v>
      </c>
      <c r="C14" s="115">
        <v>74006.4</v>
      </c>
      <c r="D14" s="115">
        <v>74006.4</v>
      </c>
      <c r="E14" s="115"/>
      <c r="F14" s="115">
        <v>74006.4</v>
      </c>
      <c r="G14" s="115"/>
      <c r="H14" s="115"/>
      <c r="I14" s="115"/>
      <c r="J14" s="115"/>
      <c r="K14" s="115"/>
      <c r="L14" s="115"/>
      <c r="M14" s="115"/>
      <c r="N14" s="115"/>
      <c r="O14" s="115"/>
    </row>
    <row r="15" ht="21" customHeight="1" spans="1:15">
      <c r="A15" s="216" t="s">
        <v>113</v>
      </c>
      <c r="B15" s="216" t="s">
        <v>114</v>
      </c>
      <c r="C15" s="115">
        <v>74006.4</v>
      </c>
      <c r="D15" s="115">
        <v>74006.4</v>
      </c>
      <c r="E15" s="115"/>
      <c r="F15" s="115">
        <v>74006.4</v>
      </c>
      <c r="G15" s="115"/>
      <c r="H15" s="115"/>
      <c r="I15" s="115"/>
      <c r="J15" s="115"/>
      <c r="K15" s="115"/>
      <c r="L15" s="115"/>
      <c r="M15" s="115"/>
      <c r="N15" s="115"/>
      <c r="O15" s="115"/>
    </row>
    <row r="16" ht="21" customHeight="1" spans="1:15">
      <c r="A16" s="95" t="s">
        <v>115</v>
      </c>
      <c r="B16" s="95" t="s">
        <v>116</v>
      </c>
      <c r="C16" s="115">
        <v>835965.92</v>
      </c>
      <c r="D16" s="115">
        <v>835965.92</v>
      </c>
      <c r="E16" s="115">
        <v>835965.92</v>
      </c>
      <c r="F16" s="115"/>
      <c r="G16" s="115"/>
      <c r="H16" s="115"/>
      <c r="I16" s="115"/>
      <c r="J16" s="115"/>
      <c r="K16" s="115"/>
      <c r="L16" s="115"/>
      <c r="M16" s="115"/>
      <c r="N16" s="115"/>
      <c r="O16" s="115"/>
    </row>
    <row r="17" ht="21" customHeight="1" spans="1:15">
      <c r="A17" s="215" t="s">
        <v>117</v>
      </c>
      <c r="B17" s="215" t="s">
        <v>118</v>
      </c>
      <c r="C17" s="115">
        <v>835965.92</v>
      </c>
      <c r="D17" s="115">
        <v>835965.92</v>
      </c>
      <c r="E17" s="115">
        <v>835965.92</v>
      </c>
      <c r="F17" s="115"/>
      <c r="G17" s="115"/>
      <c r="H17" s="115"/>
      <c r="I17" s="115"/>
      <c r="J17" s="115"/>
      <c r="K17" s="115"/>
      <c r="L17" s="115"/>
      <c r="M17" s="115"/>
      <c r="N17" s="115"/>
      <c r="O17" s="115"/>
    </row>
    <row r="18" ht="21" customHeight="1" spans="1:15">
      <c r="A18" s="216" t="s">
        <v>119</v>
      </c>
      <c r="B18" s="216" t="s">
        <v>120</v>
      </c>
      <c r="C18" s="115">
        <v>351094.64</v>
      </c>
      <c r="D18" s="115">
        <v>351094.64</v>
      </c>
      <c r="E18" s="115">
        <v>351094.64</v>
      </c>
      <c r="F18" s="115"/>
      <c r="G18" s="115"/>
      <c r="H18" s="115"/>
      <c r="I18" s="115"/>
      <c r="J18" s="115"/>
      <c r="K18" s="115"/>
      <c r="L18" s="115"/>
      <c r="M18" s="115"/>
      <c r="N18" s="115"/>
      <c r="O18" s="115"/>
    </row>
    <row r="19" ht="21" customHeight="1" spans="1:15">
      <c r="A19" s="216" t="s">
        <v>121</v>
      </c>
      <c r="B19" s="216" t="s">
        <v>122</v>
      </c>
      <c r="C19" s="115">
        <v>426211.8</v>
      </c>
      <c r="D19" s="115">
        <v>426211.8</v>
      </c>
      <c r="E19" s="115">
        <v>426211.8</v>
      </c>
      <c r="F19" s="115"/>
      <c r="G19" s="115"/>
      <c r="H19" s="115"/>
      <c r="I19" s="115"/>
      <c r="J19" s="115"/>
      <c r="K19" s="115"/>
      <c r="L19" s="115"/>
      <c r="M19" s="115"/>
      <c r="N19" s="115"/>
      <c r="O19" s="115"/>
    </row>
    <row r="20" ht="21" customHeight="1" spans="1:15">
      <c r="A20" s="216" t="s">
        <v>123</v>
      </c>
      <c r="B20" s="216" t="s">
        <v>124</v>
      </c>
      <c r="C20" s="115">
        <v>58659.48</v>
      </c>
      <c r="D20" s="115">
        <v>58659.48</v>
      </c>
      <c r="E20" s="115">
        <v>58659.48</v>
      </c>
      <c r="F20" s="115"/>
      <c r="G20" s="115"/>
      <c r="H20" s="115"/>
      <c r="I20" s="115"/>
      <c r="J20" s="115"/>
      <c r="K20" s="115"/>
      <c r="L20" s="115"/>
      <c r="M20" s="115"/>
      <c r="N20" s="115"/>
      <c r="O20" s="115"/>
    </row>
    <row r="21" ht="21" customHeight="1" spans="1:15">
      <c r="A21" s="95" t="s">
        <v>125</v>
      </c>
      <c r="B21" s="95" t="s">
        <v>126</v>
      </c>
      <c r="C21" s="115">
        <v>736588.32</v>
      </c>
      <c r="D21" s="115">
        <v>736588.32</v>
      </c>
      <c r="E21" s="115">
        <v>736588.32</v>
      </c>
      <c r="F21" s="115"/>
      <c r="G21" s="115"/>
      <c r="H21" s="115"/>
      <c r="I21" s="115"/>
      <c r="J21" s="115"/>
      <c r="K21" s="115"/>
      <c r="L21" s="115"/>
      <c r="M21" s="115"/>
      <c r="N21" s="115"/>
      <c r="O21" s="115"/>
    </row>
    <row r="22" ht="21" customHeight="1" spans="1:15">
      <c r="A22" s="215" t="s">
        <v>127</v>
      </c>
      <c r="B22" s="215" t="s">
        <v>128</v>
      </c>
      <c r="C22" s="115">
        <v>736588.32</v>
      </c>
      <c r="D22" s="115">
        <v>736588.32</v>
      </c>
      <c r="E22" s="115">
        <v>736588.32</v>
      </c>
      <c r="F22" s="115"/>
      <c r="G22" s="115"/>
      <c r="H22" s="115"/>
      <c r="I22" s="115"/>
      <c r="J22" s="115"/>
      <c r="K22" s="115"/>
      <c r="L22" s="115"/>
      <c r="M22" s="115"/>
      <c r="N22" s="115"/>
      <c r="O22" s="115"/>
    </row>
    <row r="23" ht="21" customHeight="1" spans="1:15">
      <c r="A23" s="216" t="s">
        <v>129</v>
      </c>
      <c r="B23" s="216" t="s">
        <v>130</v>
      </c>
      <c r="C23" s="115">
        <v>736588.32</v>
      </c>
      <c r="D23" s="115">
        <v>736588.32</v>
      </c>
      <c r="E23" s="115">
        <v>736588.32</v>
      </c>
      <c r="F23" s="115"/>
      <c r="G23" s="115"/>
      <c r="H23" s="115"/>
      <c r="I23" s="115"/>
      <c r="J23" s="115"/>
      <c r="K23" s="115"/>
      <c r="L23" s="115"/>
      <c r="M23" s="115"/>
      <c r="N23" s="115"/>
      <c r="O23" s="115"/>
    </row>
    <row r="24" ht="21" customHeight="1" spans="1:15">
      <c r="A24" s="217" t="s">
        <v>55</v>
      </c>
      <c r="B24" s="74"/>
      <c r="C24" s="115">
        <v>10761719.29</v>
      </c>
      <c r="D24" s="115">
        <v>10387719.29</v>
      </c>
      <c r="E24" s="115">
        <v>10313712.89</v>
      </c>
      <c r="F24" s="115">
        <v>74006.4</v>
      </c>
      <c r="G24" s="115"/>
      <c r="H24" s="115"/>
      <c r="I24" s="115"/>
      <c r="J24" s="115">
        <v>374000</v>
      </c>
      <c r="K24" s="115"/>
      <c r="L24" s="115"/>
      <c r="M24" s="115"/>
      <c r="N24" s="115"/>
      <c r="O24" s="115">
        <v>374000</v>
      </c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82"/>
      <c r="B1" s="86"/>
      <c r="C1" s="86"/>
      <c r="D1" s="86" t="s">
        <v>131</v>
      </c>
    </row>
    <row r="2" ht="41.25" customHeight="1" spans="1:4">
      <c r="A2" s="81" t="str">
        <f>"2026"&amp;"年部门财政拨款收支预算总表"</f>
        <v>2026年部门财政拨款收支预算总表</v>
      </c>
    </row>
    <row r="3" ht="17.25" customHeight="1" spans="1:4">
      <c r="A3" s="84" t="str">
        <f>"单位名称："&amp;"昆明市晋宁区上蒜第一小学"</f>
        <v>单位名称：昆明市晋宁区上蒜第一小学</v>
      </c>
      <c r="B3" s="197"/>
      <c r="D3" s="86" t="s">
        <v>1</v>
      </c>
    </row>
    <row r="4" ht="17.25" customHeight="1" spans="1:4">
      <c r="A4" s="198" t="s">
        <v>2</v>
      </c>
      <c r="B4" s="199"/>
      <c r="C4" s="198" t="s">
        <v>3</v>
      </c>
      <c r="D4" s="199"/>
    </row>
    <row r="5" ht="18.75" customHeight="1" spans="1:4">
      <c r="A5" s="198" t="s">
        <v>4</v>
      </c>
      <c r="B5" s="198" t="s">
        <v>5</v>
      </c>
      <c r="C5" s="198" t="s">
        <v>6</v>
      </c>
      <c r="D5" s="198" t="s">
        <v>5</v>
      </c>
    </row>
    <row r="6" ht="16.5" customHeight="1" spans="1:4">
      <c r="A6" s="200" t="s">
        <v>132</v>
      </c>
      <c r="B6" s="115">
        <v>10387719.29</v>
      </c>
      <c r="C6" s="200" t="s">
        <v>133</v>
      </c>
      <c r="D6" s="115">
        <v>10387719.29</v>
      </c>
    </row>
    <row r="7" ht="16.5" customHeight="1" spans="1:4">
      <c r="A7" s="200" t="s">
        <v>134</v>
      </c>
      <c r="B7" s="115">
        <v>10387719.29</v>
      </c>
      <c r="C7" s="200" t="s">
        <v>135</v>
      </c>
      <c r="D7" s="115"/>
    </row>
    <row r="8" ht="16.5" customHeight="1" spans="1:4">
      <c r="A8" s="200" t="s">
        <v>136</v>
      </c>
      <c r="B8" s="115"/>
      <c r="C8" s="200" t="s">
        <v>137</v>
      </c>
      <c r="D8" s="115"/>
    </row>
    <row r="9" ht="16.5" customHeight="1" spans="1:4">
      <c r="A9" s="200" t="s">
        <v>138</v>
      </c>
      <c r="B9" s="115"/>
      <c r="C9" s="200" t="s">
        <v>139</v>
      </c>
      <c r="D9" s="115"/>
    </row>
    <row r="10" ht="16.5" customHeight="1" spans="1:4">
      <c r="A10" s="200" t="s">
        <v>140</v>
      </c>
      <c r="B10" s="115"/>
      <c r="C10" s="200" t="s">
        <v>141</v>
      </c>
      <c r="D10" s="115"/>
    </row>
    <row r="11" ht="16.5" customHeight="1" spans="1:4">
      <c r="A11" s="200" t="s">
        <v>134</v>
      </c>
      <c r="B11" s="115"/>
      <c r="C11" s="200" t="s">
        <v>142</v>
      </c>
      <c r="D11" s="115">
        <v>6533347.17</v>
      </c>
    </row>
    <row r="12" ht="16.5" customHeight="1" spans="1:4">
      <c r="A12" s="30" t="s">
        <v>136</v>
      </c>
      <c r="B12" s="115"/>
      <c r="C12" s="105" t="s">
        <v>143</v>
      </c>
      <c r="D12" s="115"/>
    </row>
    <row r="13" ht="16.5" customHeight="1" spans="1:4">
      <c r="A13" s="30" t="s">
        <v>138</v>
      </c>
      <c r="B13" s="115"/>
      <c r="C13" s="105" t="s">
        <v>144</v>
      </c>
      <c r="D13" s="115"/>
    </row>
    <row r="14" ht="16.5" customHeight="1" spans="1:4">
      <c r="A14" s="201"/>
      <c r="B14" s="115"/>
      <c r="C14" s="105" t="s">
        <v>145</v>
      </c>
      <c r="D14" s="115">
        <v>2281817.88</v>
      </c>
    </row>
    <row r="15" ht="16.5" customHeight="1" spans="1:4">
      <c r="A15" s="201"/>
      <c r="B15" s="115"/>
      <c r="C15" s="105" t="s">
        <v>146</v>
      </c>
      <c r="D15" s="115">
        <v>835965.92</v>
      </c>
    </row>
    <row r="16" ht="16.5" customHeight="1" spans="1:4">
      <c r="A16" s="201"/>
      <c r="B16" s="115"/>
      <c r="C16" s="105" t="s">
        <v>147</v>
      </c>
      <c r="D16" s="115"/>
    </row>
    <row r="17" ht="16.5" customHeight="1" spans="1:4">
      <c r="A17" s="201"/>
      <c r="B17" s="115"/>
      <c r="C17" s="105" t="s">
        <v>148</v>
      </c>
      <c r="D17" s="115"/>
    </row>
    <row r="18" ht="16.5" customHeight="1" spans="1:4">
      <c r="A18" s="201"/>
      <c r="B18" s="115"/>
      <c r="C18" s="105" t="s">
        <v>149</v>
      </c>
      <c r="D18" s="115"/>
    </row>
    <row r="19" ht="16.5" customHeight="1" spans="1:4">
      <c r="A19" s="201"/>
      <c r="B19" s="115"/>
      <c r="C19" s="105" t="s">
        <v>150</v>
      </c>
      <c r="D19" s="115"/>
    </row>
    <row r="20" ht="16.5" customHeight="1" spans="1:4">
      <c r="A20" s="201"/>
      <c r="B20" s="115"/>
      <c r="C20" s="105" t="s">
        <v>151</v>
      </c>
      <c r="D20" s="115"/>
    </row>
    <row r="21" ht="16.5" customHeight="1" spans="1:4">
      <c r="A21" s="201"/>
      <c r="B21" s="115"/>
      <c r="C21" s="105" t="s">
        <v>152</v>
      </c>
      <c r="D21" s="115"/>
    </row>
    <row r="22" ht="16.5" customHeight="1" spans="1:4">
      <c r="A22" s="201"/>
      <c r="B22" s="115"/>
      <c r="C22" s="105" t="s">
        <v>153</v>
      </c>
      <c r="D22" s="115"/>
    </row>
    <row r="23" ht="16.5" customHeight="1" spans="1:4">
      <c r="A23" s="201"/>
      <c r="B23" s="115"/>
      <c r="C23" s="105" t="s">
        <v>154</v>
      </c>
      <c r="D23" s="115"/>
    </row>
    <row r="24" ht="16.5" customHeight="1" spans="1:4">
      <c r="A24" s="201"/>
      <c r="B24" s="115"/>
      <c r="C24" s="105" t="s">
        <v>155</v>
      </c>
      <c r="D24" s="115"/>
    </row>
    <row r="25" ht="16.5" customHeight="1" spans="1:4">
      <c r="A25" s="201"/>
      <c r="B25" s="115"/>
      <c r="C25" s="105" t="s">
        <v>156</v>
      </c>
      <c r="D25" s="115">
        <v>736588.32</v>
      </c>
    </row>
    <row r="26" ht="16.5" customHeight="1" spans="1:4">
      <c r="A26" s="201"/>
      <c r="B26" s="115"/>
      <c r="C26" s="105" t="s">
        <v>157</v>
      </c>
      <c r="D26" s="115"/>
    </row>
    <row r="27" ht="16.5" customHeight="1" spans="1:4">
      <c r="A27" s="201"/>
      <c r="B27" s="115"/>
      <c r="C27" s="105" t="s">
        <v>158</v>
      </c>
      <c r="D27" s="115"/>
    </row>
    <row r="28" ht="16.5" customHeight="1" spans="1:4">
      <c r="A28" s="201"/>
      <c r="B28" s="115"/>
      <c r="C28" s="105" t="s">
        <v>159</v>
      </c>
      <c r="D28" s="115"/>
    </row>
    <row r="29" ht="16.5" customHeight="1" spans="1:4">
      <c r="A29" s="201"/>
      <c r="B29" s="115"/>
      <c r="C29" s="105" t="s">
        <v>160</v>
      </c>
      <c r="D29" s="115"/>
    </row>
    <row r="30" ht="16.5" customHeight="1" spans="1:4">
      <c r="A30" s="201"/>
      <c r="B30" s="115"/>
      <c r="C30" s="105" t="s">
        <v>161</v>
      </c>
      <c r="D30" s="115"/>
    </row>
    <row r="31" ht="16.5" customHeight="1" spans="1:4">
      <c r="A31" s="201"/>
      <c r="B31" s="115"/>
      <c r="C31" s="30" t="s">
        <v>162</v>
      </c>
      <c r="D31" s="115"/>
    </row>
    <row r="32" ht="16.5" customHeight="1" spans="1:4">
      <c r="A32" s="201"/>
      <c r="B32" s="115"/>
      <c r="C32" s="30" t="s">
        <v>163</v>
      </c>
      <c r="D32" s="115"/>
    </row>
    <row r="33" ht="16.5" customHeight="1" spans="1:4">
      <c r="A33" s="201"/>
      <c r="B33" s="115"/>
      <c r="C33" s="26" t="s">
        <v>164</v>
      </c>
      <c r="D33" s="115"/>
    </row>
    <row r="34" ht="15" customHeight="1" spans="1:4">
      <c r="A34" s="202" t="s">
        <v>50</v>
      </c>
      <c r="B34" s="203">
        <v>10387719.29</v>
      </c>
      <c r="C34" s="202" t="s">
        <v>51</v>
      </c>
      <c r="D34" s="203">
        <v>10387719.29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F15" sqref="F15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71"/>
      <c r="F1" s="108"/>
      <c r="G1" s="172" t="s">
        <v>165</v>
      </c>
    </row>
    <row r="2" ht="41.25" customHeight="1" spans="1:7">
      <c r="A2" s="160" t="str">
        <f>"2026"&amp;"年一般公共预算支出预算表（按功能科目分类）"</f>
        <v>2026年一般公共预算支出预算表（按功能科目分类）</v>
      </c>
      <c r="B2" s="160"/>
      <c r="C2" s="160"/>
      <c r="D2" s="160"/>
      <c r="E2" s="160"/>
      <c r="F2" s="160"/>
      <c r="G2" s="160"/>
    </row>
    <row r="3" ht="18" customHeight="1" spans="1:7">
      <c r="A3" s="48" t="str">
        <f>"单位名称："&amp;"昆明市晋宁区上蒜第一小学"</f>
        <v>单位名称：昆明市晋宁区上蒜第一小学</v>
      </c>
      <c r="F3" s="157"/>
      <c r="G3" s="172" t="s">
        <v>1</v>
      </c>
    </row>
    <row r="4" ht="20.25" customHeight="1" spans="1:7">
      <c r="A4" s="192" t="s">
        <v>166</v>
      </c>
      <c r="B4" s="193"/>
      <c r="C4" s="161" t="s">
        <v>55</v>
      </c>
      <c r="D4" s="180" t="s">
        <v>75</v>
      </c>
      <c r="E4" s="18"/>
      <c r="F4" s="19"/>
      <c r="G4" s="174" t="s">
        <v>76</v>
      </c>
    </row>
    <row r="5" ht="20.25" customHeight="1" spans="1:7">
      <c r="A5" s="194" t="s">
        <v>72</v>
      </c>
      <c r="B5" s="194" t="s">
        <v>73</v>
      </c>
      <c r="C5" s="59"/>
      <c r="D5" s="21" t="s">
        <v>57</v>
      </c>
      <c r="E5" s="21" t="s">
        <v>167</v>
      </c>
      <c r="F5" s="21" t="s">
        <v>168</v>
      </c>
      <c r="G5" s="176"/>
    </row>
    <row r="6" ht="15" customHeight="1" spans="1:7">
      <c r="A6" s="29" t="s">
        <v>82</v>
      </c>
      <c r="B6" s="29" t="s">
        <v>83</v>
      </c>
      <c r="C6" s="29" t="s">
        <v>84</v>
      </c>
      <c r="D6" s="29" t="s">
        <v>85</v>
      </c>
      <c r="E6" s="29" t="s">
        <v>86</v>
      </c>
      <c r="F6" s="29" t="s">
        <v>87</v>
      </c>
      <c r="G6" s="29" t="s">
        <v>88</v>
      </c>
    </row>
    <row r="7" ht="18" customHeight="1" spans="1:7">
      <c r="A7" s="26" t="s">
        <v>97</v>
      </c>
      <c r="B7" s="26" t="s">
        <v>98</v>
      </c>
      <c r="C7" s="115">
        <v>6533347.17</v>
      </c>
      <c r="D7" s="115">
        <v>6533347.17</v>
      </c>
      <c r="E7" s="115">
        <v>6202150.65</v>
      </c>
      <c r="F7" s="115">
        <v>331196.52</v>
      </c>
      <c r="G7" s="115"/>
    </row>
    <row r="8" ht="18" customHeight="1" spans="1:7">
      <c r="A8" s="170" t="s">
        <v>99</v>
      </c>
      <c r="B8" s="170" t="s">
        <v>100</v>
      </c>
      <c r="C8" s="115">
        <v>6533347.17</v>
      </c>
      <c r="D8" s="115">
        <v>6533347.17</v>
      </c>
      <c r="E8" s="115">
        <v>6202150.65</v>
      </c>
      <c r="F8" s="115">
        <v>331196.52</v>
      </c>
      <c r="G8" s="115"/>
    </row>
    <row r="9" ht="18" customHeight="1" spans="1:7">
      <c r="A9" s="195" t="s">
        <v>101</v>
      </c>
      <c r="B9" s="195" t="s">
        <v>102</v>
      </c>
      <c r="C9" s="115">
        <v>6533347.17</v>
      </c>
      <c r="D9" s="115">
        <v>6533347.17</v>
      </c>
      <c r="E9" s="115">
        <v>6202150.65</v>
      </c>
      <c r="F9" s="115">
        <v>331196.52</v>
      </c>
      <c r="G9" s="115"/>
    </row>
    <row r="10" ht="18" customHeight="1" spans="1:7">
      <c r="A10" s="26" t="s">
        <v>103</v>
      </c>
      <c r="B10" s="26" t="s">
        <v>104</v>
      </c>
      <c r="C10" s="115">
        <v>2281817.88</v>
      </c>
      <c r="D10" s="115">
        <v>2207811.48</v>
      </c>
      <c r="E10" s="115">
        <v>2161911.48</v>
      </c>
      <c r="F10" s="115">
        <v>45900</v>
      </c>
      <c r="G10" s="115">
        <v>74006.4</v>
      </c>
    </row>
    <row r="11" ht="18" customHeight="1" spans="1:7">
      <c r="A11" s="170" t="s">
        <v>105</v>
      </c>
      <c r="B11" s="170" t="s">
        <v>106</v>
      </c>
      <c r="C11" s="115">
        <v>2207811.48</v>
      </c>
      <c r="D11" s="115">
        <v>2207811.48</v>
      </c>
      <c r="E11" s="115">
        <v>2161911.48</v>
      </c>
      <c r="F11" s="115">
        <v>45900</v>
      </c>
      <c r="G11" s="115"/>
    </row>
    <row r="12" ht="18" customHeight="1" spans="1:7">
      <c r="A12" s="195" t="s">
        <v>107</v>
      </c>
      <c r="B12" s="195" t="s">
        <v>108</v>
      </c>
      <c r="C12" s="115">
        <v>1389213.72</v>
      </c>
      <c r="D12" s="115">
        <v>1389213.72</v>
      </c>
      <c r="E12" s="115">
        <v>1343313.72</v>
      </c>
      <c r="F12" s="115">
        <v>45900</v>
      </c>
      <c r="G12" s="115"/>
    </row>
    <row r="13" ht="18" customHeight="1" spans="1:7">
      <c r="A13" s="195" t="s">
        <v>109</v>
      </c>
      <c r="B13" s="195" t="s">
        <v>110</v>
      </c>
      <c r="C13" s="115">
        <v>818597.76</v>
      </c>
      <c r="D13" s="115">
        <v>818597.76</v>
      </c>
      <c r="E13" s="115">
        <v>818597.76</v>
      </c>
      <c r="F13" s="115"/>
      <c r="G13" s="115"/>
    </row>
    <row r="14" ht="18" customHeight="1" spans="1:7">
      <c r="A14" s="170" t="s">
        <v>111</v>
      </c>
      <c r="B14" s="170" t="s">
        <v>112</v>
      </c>
      <c r="C14" s="115">
        <v>74006.4</v>
      </c>
      <c r="D14" s="115"/>
      <c r="E14" s="115"/>
      <c r="F14" s="115"/>
      <c r="G14" s="115">
        <v>74006.4</v>
      </c>
    </row>
    <row r="15" ht="18" customHeight="1" spans="1:7">
      <c r="A15" s="195" t="s">
        <v>113</v>
      </c>
      <c r="B15" s="195" t="s">
        <v>114</v>
      </c>
      <c r="C15" s="115">
        <v>74006.4</v>
      </c>
      <c r="D15" s="115"/>
      <c r="E15" s="115"/>
      <c r="F15" s="115"/>
      <c r="G15" s="115">
        <v>74006.4</v>
      </c>
    </row>
    <row r="16" ht="18" customHeight="1" spans="1:7">
      <c r="A16" s="26" t="s">
        <v>115</v>
      </c>
      <c r="B16" s="26" t="s">
        <v>116</v>
      </c>
      <c r="C16" s="115">
        <v>835965.92</v>
      </c>
      <c r="D16" s="115">
        <v>835965.92</v>
      </c>
      <c r="E16" s="115">
        <v>835965.92</v>
      </c>
      <c r="F16" s="115"/>
      <c r="G16" s="115"/>
    </row>
    <row r="17" ht="18" customHeight="1" spans="1:7">
      <c r="A17" s="170" t="s">
        <v>117</v>
      </c>
      <c r="B17" s="170" t="s">
        <v>118</v>
      </c>
      <c r="C17" s="115">
        <v>835965.92</v>
      </c>
      <c r="D17" s="115">
        <v>835965.92</v>
      </c>
      <c r="E17" s="115">
        <v>835965.92</v>
      </c>
      <c r="F17" s="115"/>
      <c r="G17" s="115"/>
    </row>
    <row r="18" ht="18" customHeight="1" spans="1:7">
      <c r="A18" s="195" t="s">
        <v>119</v>
      </c>
      <c r="B18" s="195" t="s">
        <v>120</v>
      </c>
      <c r="C18" s="115">
        <v>351094.64</v>
      </c>
      <c r="D18" s="115">
        <v>351094.64</v>
      </c>
      <c r="E18" s="115">
        <v>351094.64</v>
      </c>
      <c r="F18" s="115"/>
      <c r="G18" s="115"/>
    </row>
    <row r="19" ht="18" customHeight="1" spans="1:7">
      <c r="A19" s="195" t="s">
        <v>121</v>
      </c>
      <c r="B19" s="195" t="s">
        <v>122</v>
      </c>
      <c r="C19" s="115">
        <v>426211.8</v>
      </c>
      <c r="D19" s="115">
        <v>426211.8</v>
      </c>
      <c r="E19" s="115">
        <v>426211.8</v>
      </c>
      <c r="F19" s="115"/>
      <c r="G19" s="115"/>
    </row>
    <row r="20" ht="18" customHeight="1" spans="1:7">
      <c r="A20" s="195" t="s">
        <v>123</v>
      </c>
      <c r="B20" s="195" t="s">
        <v>124</v>
      </c>
      <c r="C20" s="115">
        <v>58659.48</v>
      </c>
      <c r="D20" s="115">
        <v>58659.48</v>
      </c>
      <c r="E20" s="115">
        <v>58659.48</v>
      </c>
      <c r="F20" s="115"/>
      <c r="G20" s="115"/>
    </row>
    <row r="21" ht="18" customHeight="1" spans="1:7">
      <c r="A21" s="26" t="s">
        <v>125</v>
      </c>
      <c r="B21" s="26" t="s">
        <v>126</v>
      </c>
      <c r="C21" s="115">
        <v>736588.32</v>
      </c>
      <c r="D21" s="115">
        <v>736588.32</v>
      </c>
      <c r="E21" s="115">
        <v>736588.32</v>
      </c>
      <c r="F21" s="115"/>
      <c r="G21" s="115"/>
    </row>
    <row r="22" ht="18" customHeight="1" spans="1:7">
      <c r="A22" s="170" t="s">
        <v>127</v>
      </c>
      <c r="B22" s="170" t="s">
        <v>128</v>
      </c>
      <c r="C22" s="115">
        <v>736588.32</v>
      </c>
      <c r="D22" s="115">
        <v>736588.32</v>
      </c>
      <c r="E22" s="115">
        <v>736588.32</v>
      </c>
      <c r="F22" s="115"/>
      <c r="G22" s="115"/>
    </row>
    <row r="23" ht="18" customHeight="1" spans="1:7">
      <c r="A23" s="195" t="s">
        <v>129</v>
      </c>
      <c r="B23" s="195" t="s">
        <v>130</v>
      </c>
      <c r="C23" s="115">
        <v>736588.32</v>
      </c>
      <c r="D23" s="115">
        <v>736588.32</v>
      </c>
      <c r="E23" s="115">
        <v>736588.32</v>
      </c>
      <c r="F23" s="115"/>
      <c r="G23" s="115"/>
    </row>
    <row r="24" ht="18" customHeight="1" spans="1:7">
      <c r="A24" s="114" t="s">
        <v>169</v>
      </c>
      <c r="B24" s="196" t="s">
        <v>169</v>
      </c>
      <c r="C24" s="115">
        <v>10387719.29</v>
      </c>
      <c r="D24" s="115">
        <v>10313712.89</v>
      </c>
      <c r="E24" s="115">
        <v>9936616.37</v>
      </c>
      <c r="F24" s="115">
        <v>377096.52</v>
      </c>
      <c r="G24" s="115">
        <v>74006.4</v>
      </c>
    </row>
  </sheetData>
  <mergeCells count="6">
    <mergeCell ref="A2:G2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83"/>
      <c r="B1" s="83"/>
      <c r="C1" s="83"/>
      <c r="D1" s="83"/>
      <c r="E1" s="82"/>
      <c r="F1" s="188" t="s">
        <v>170</v>
      </c>
    </row>
    <row r="2" ht="41.25" customHeight="1" spans="1:6">
      <c r="A2" s="189" t="str">
        <f>"2026"&amp;"年一般公共预算“三公”经费支出预算表"</f>
        <v>2026年一般公共预算“三公”经费支出预算表</v>
      </c>
      <c r="B2" s="83"/>
      <c r="C2" s="83"/>
      <c r="D2" s="83"/>
      <c r="E2" s="82"/>
      <c r="F2" s="83"/>
    </row>
    <row r="3" customHeight="1" spans="1:6">
      <c r="A3" s="147" t="str">
        <f>"单位名称："&amp;"昆明市晋宁区上蒜第一小学"</f>
        <v>单位名称：昆明市晋宁区上蒜第一小学</v>
      </c>
      <c r="B3" s="190"/>
      <c r="D3" s="83"/>
      <c r="E3" s="82"/>
      <c r="F3" s="87" t="s">
        <v>1</v>
      </c>
    </row>
    <row r="4" ht="27" customHeight="1" spans="1:6">
      <c r="A4" s="88" t="s">
        <v>171</v>
      </c>
      <c r="B4" s="88" t="s">
        <v>172</v>
      </c>
      <c r="C4" s="90" t="s">
        <v>173</v>
      </c>
      <c r="D4" s="88"/>
      <c r="E4" s="89"/>
      <c r="F4" s="88" t="s">
        <v>174</v>
      </c>
    </row>
    <row r="5" ht="28.5" customHeight="1" spans="1:6">
      <c r="A5" s="191"/>
      <c r="B5" s="92"/>
      <c r="C5" s="89" t="s">
        <v>57</v>
      </c>
      <c r="D5" s="89" t="s">
        <v>175</v>
      </c>
      <c r="E5" s="89" t="s">
        <v>176</v>
      </c>
      <c r="F5" s="91"/>
    </row>
    <row r="6" ht="17.25" customHeight="1" spans="1:6">
      <c r="A6" s="94" t="s">
        <v>82</v>
      </c>
      <c r="B6" s="94" t="s">
        <v>83</v>
      </c>
      <c r="C6" s="94" t="s">
        <v>84</v>
      </c>
      <c r="D6" s="94" t="s">
        <v>85</v>
      </c>
      <c r="E6" s="94" t="s">
        <v>86</v>
      </c>
      <c r="F6" s="94" t="s">
        <v>87</v>
      </c>
    </row>
    <row r="7" ht="17.25" customHeight="1" spans="1:6">
      <c r="A7" s="115">
        <v>40000</v>
      </c>
      <c r="B7" s="115"/>
      <c r="C7" s="115">
        <v>20000</v>
      </c>
      <c r="D7" s="115"/>
      <c r="E7" s="115">
        <v>20000</v>
      </c>
      <c r="F7" s="115">
        <v>20000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46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6" width="18.7083333333333" customWidth="1"/>
  </cols>
  <sheetData>
    <row r="1" ht="13.5" customHeight="1" spans="1:26">
      <c r="B1" s="171"/>
      <c r="C1" s="177"/>
      <c r="E1" s="178"/>
      <c r="F1" s="178"/>
      <c r="G1" s="178"/>
      <c r="H1" s="178"/>
      <c r="I1" s="118"/>
      <c r="J1" s="118"/>
      <c r="K1" s="118"/>
      <c r="L1" s="118"/>
      <c r="M1" s="118"/>
      <c r="N1" s="118"/>
      <c r="T1" s="118"/>
      <c r="X1" s="177"/>
      <c r="Z1" s="46" t="s">
        <v>177</v>
      </c>
    </row>
    <row r="2" ht="45.75" customHeight="1" spans="1:26">
      <c r="A2" s="103" t="str">
        <f>"2026"&amp;"年部门基本支出预算表"</f>
        <v>2026年部门基本支出预算表</v>
      </c>
      <c r="B2" s="47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47"/>
      <c r="P2" s="47"/>
      <c r="Q2" s="47"/>
      <c r="R2" s="47"/>
      <c r="S2" s="47"/>
      <c r="T2" s="103"/>
      <c r="U2" s="103"/>
      <c r="V2" s="103"/>
      <c r="W2" s="103"/>
      <c r="X2" s="103"/>
      <c r="Y2" s="103"/>
      <c r="Z2" s="103"/>
    </row>
    <row r="3" ht="18.75" customHeight="1" spans="1:26">
      <c r="A3" s="48" t="str">
        <f>"单位名称："&amp;"昆明市晋宁区上蒜第一小学"</f>
        <v>单位名称：昆明市晋宁区上蒜第一小学</v>
      </c>
      <c r="B3" s="49"/>
      <c r="C3" s="179"/>
      <c r="D3" s="179"/>
      <c r="E3" s="179"/>
      <c r="F3" s="179"/>
      <c r="G3" s="179"/>
      <c r="H3" s="179"/>
      <c r="I3" s="123"/>
      <c r="J3" s="123"/>
      <c r="K3" s="123"/>
      <c r="L3" s="123"/>
      <c r="M3" s="123"/>
      <c r="N3" s="123"/>
      <c r="O3" s="50"/>
      <c r="P3" s="50"/>
      <c r="Q3" s="50"/>
      <c r="R3" s="50"/>
      <c r="S3" s="50"/>
      <c r="T3" s="123"/>
      <c r="X3" s="177"/>
      <c r="Z3" s="46" t="s">
        <v>1</v>
      </c>
    </row>
    <row r="4" ht="18" customHeight="1" spans="1:26">
      <c r="A4" s="52" t="s">
        <v>178</v>
      </c>
      <c r="B4" s="52" t="s">
        <v>179</v>
      </c>
      <c r="C4" s="52" t="s">
        <v>180</v>
      </c>
      <c r="D4" s="52" t="s">
        <v>181</v>
      </c>
      <c r="E4" s="52" t="s">
        <v>182</v>
      </c>
      <c r="F4" s="52" t="s">
        <v>183</v>
      </c>
      <c r="G4" s="52" t="s">
        <v>184</v>
      </c>
      <c r="H4" s="52" t="s">
        <v>185</v>
      </c>
      <c r="I4" s="180" t="s">
        <v>186</v>
      </c>
      <c r="J4" s="129" t="s">
        <v>186</v>
      </c>
      <c r="K4" s="129"/>
      <c r="L4" s="129"/>
      <c r="M4" s="129"/>
      <c r="N4" s="129"/>
      <c r="O4" s="18"/>
      <c r="P4" s="18"/>
      <c r="Q4" s="18"/>
      <c r="R4" s="18"/>
      <c r="S4" s="18"/>
      <c r="T4" s="128" t="s">
        <v>61</v>
      </c>
      <c r="U4" s="129" t="s">
        <v>62</v>
      </c>
      <c r="V4" s="129"/>
      <c r="W4" s="129"/>
      <c r="X4" s="129"/>
      <c r="Y4" s="129"/>
      <c r="Z4" s="130"/>
    </row>
    <row r="5" ht="18" customHeight="1" spans="1:26">
      <c r="A5" s="54"/>
      <c r="B5" s="67"/>
      <c r="C5" s="163"/>
      <c r="D5" s="54"/>
      <c r="E5" s="54"/>
      <c r="F5" s="54"/>
      <c r="G5" s="54"/>
      <c r="H5" s="54"/>
      <c r="I5" s="161" t="s">
        <v>187</v>
      </c>
      <c r="J5" s="180" t="s">
        <v>58</v>
      </c>
      <c r="K5" s="129"/>
      <c r="L5" s="129"/>
      <c r="M5" s="129"/>
      <c r="N5" s="130"/>
      <c r="O5" s="17" t="s">
        <v>188</v>
      </c>
      <c r="P5" s="17" t="s">
        <v>60</v>
      </c>
      <c r="Q5" s="17" t="s">
        <v>189</v>
      </c>
      <c r="R5" s="18"/>
      <c r="S5" s="19"/>
      <c r="T5" s="52" t="s">
        <v>61</v>
      </c>
      <c r="U5" s="180" t="s">
        <v>62</v>
      </c>
      <c r="V5" s="128" t="s">
        <v>64</v>
      </c>
      <c r="W5" s="129" t="s">
        <v>62</v>
      </c>
      <c r="X5" s="128" t="s">
        <v>66</v>
      </c>
      <c r="Y5" s="128" t="s">
        <v>67</v>
      </c>
      <c r="Z5" s="181" t="s">
        <v>68</v>
      </c>
    </row>
    <row r="6" ht="19.5" customHeight="1" spans="1:26">
      <c r="A6" s="67"/>
      <c r="B6" s="67"/>
      <c r="C6" s="67"/>
      <c r="D6" s="67"/>
      <c r="E6" s="67"/>
      <c r="F6" s="67"/>
      <c r="G6" s="67"/>
      <c r="H6" s="67"/>
      <c r="I6" s="67"/>
      <c r="J6" s="182" t="s">
        <v>190</v>
      </c>
      <c r="K6" s="52" t="s">
        <v>191</v>
      </c>
      <c r="L6" s="52" t="s">
        <v>192</v>
      </c>
      <c r="M6" s="52" t="s">
        <v>193</v>
      </c>
      <c r="N6" s="52" t="s">
        <v>194</v>
      </c>
      <c r="O6" s="52"/>
      <c r="P6" s="52"/>
      <c r="Q6" s="52" t="s">
        <v>58</v>
      </c>
      <c r="R6" s="52" t="s">
        <v>59</v>
      </c>
      <c r="S6" s="52" t="s">
        <v>60</v>
      </c>
      <c r="T6" s="67"/>
      <c r="U6" s="52" t="s">
        <v>57</v>
      </c>
      <c r="V6" s="52" t="s">
        <v>64</v>
      </c>
      <c r="W6" s="52" t="s">
        <v>195</v>
      </c>
      <c r="X6" s="52" t="s">
        <v>66</v>
      </c>
      <c r="Y6" s="52" t="s">
        <v>67</v>
      </c>
      <c r="Z6" s="52" t="s">
        <v>68</v>
      </c>
    </row>
    <row r="7" ht="37.5" customHeight="1" spans="1:26">
      <c r="A7" s="183"/>
      <c r="B7" s="59"/>
      <c r="C7" s="183"/>
      <c r="D7" s="183"/>
      <c r="E7" s="183"/>
      <c r="F7" s="183"/>
      <c r="G7" s="183"/>
      <c r="H7" s="183"/>
      <c r="I7" s="183"/>
      <c r="J7" s="184" t="s">
        <v>57</v>
      </c>
      <c r="K7" s="57" t="s">
        <v>196</v>
      </c>
      <c r="L7" s="57" t="s">
        <v>192</v>
      </c>
      <c r="M7" s="57" t="s">
        <v>193</v>
      </c>
      <c r="N7" s="57" t="s">
        <v>194</v>
      </c>
      <c r="O7" s="57"/>
      <c r="P7" s="57"/>
      <c r="Q7" s="57" t="s">
        <v>192</v>
      </c>
      <c r="R7" s="57" t="s">
        <v>193</v>
      </c>
      <c r="S7" s="57" t="s">
        <v>194</v>
      </c>
      <c r="T7" s="57" t="s">
        <v>61</v>
      </c>
      <c r="U7" s="57" t="s">
        <v>57</v>
      </c>
      <c r="V7" s="57" t="s">
        <v>64</v>
      </c>
      <c r="W7" s="57" t="s">
        <v>195</v>
      </c>
      <c r="X7" s="57" t="s">
        <v>66</v>
      </c>
      <c r="Y7" s="57" t="s">
        <v>67</v>
      </c>
      <c r="Z7" s="57" t="s">
        <v>68</v>
      </c>
    </row>
    <row r="8" customHeight="1" spans="1:26">
      <c r="A8" s="68">
        <v>1</v>
      </c>
      <c r="B8" s="68">
        <v>2</v>
      </c>
      <c r="C8" s="68">
        <v>3</v>
      </c>
      <c r="D8" s="68">
        <v>4</v>
      </c>
      <c r="E8" s="68">
        <v>5</v>
      </c>
      <c r="F8" s="68">
        <v>6</v>
      </c>
      <c r="G8" s="68">
        <v>7</v>
      </c>
      <c r="H8" s="68">
        <v>8</v>
      </c>
      <c r="I8" s="68">
        <v>9</v>
      </c>
      <c r="J8" s="68">
        <v>10</v>
      </c>
      <c r="K8" s="68">
        <v>11</v>
      </c>
      <c r="L8" s="68">
        <v>12</v>
      </c>
      <c r="M8" s="68">
        <v>13</v>
      </c>
      <c r="N8" s="68">
        <v>14</v>
      </c>
      <c r="O8" s="68">
        <v>15</v>
      </c>
      <c r="P8" s="68">
        <v>16</v>
      </c>
      <c r="Q8" s="68">
        <v>17</v>
      </c>
      <c r="R8" s="68">
        <v>18</v>
      </c>
      <c r="S8" s="68">
        <v>19</v>
      </c>
      <c r="T8" s="68">
        <v>20</v>
      </c>
      <c r="U8" s="68">
        <v>21</v>
      </c>
      <c r="V8" s="68">
        <v>22</v>
      </c>
      <c r="W8" s="68">
        <v>23</v>
      </c>
      <c r="X8" s="68">
        <v>24</v>
      </c>
      <c r="Y8" s="68">
        <v>25</v>
      </c>
      <c r="Z8" s="68">
        <v>26</v>
      </c>
    </row>
    <row r="9" ht="20.25" customHeight="1" spans="1:26">
      <c r="A9" s="30"/>
      <c r="B9" s="30"/>
      <c r="C9" s="30"/>
      <c r="D9" s="30"/>
      <c r="E9" s="30"/>
      <c r="F9" s="30"/>
      <c r="G9" s="30"/>
      <c r="H9" s="30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ht="20.25" customHeight="1" spans="1:26">
      <c r="A10" s="30" t="s">
        <v>197</v>
      </c>
      <c r="B10" s="30" t="s">
        <v>70</v>
      </c>
      <c r="C10" s="30" t="s">
        <v>198</v>
      </c>
      <c r="D10" s="30" t="s">
        <v>199</v>
      </c>
      <c r="E10" s="30" t="s">
        <v>101</v>
      </c>
      <c r="F10" s="30" t="s">
        <v>102</v>
      </c>
      <c r="G10" s="30" t="s">
        <v>200</v>
      </c>
      <c r="H10" s="30" t="s">
        <v>201</v>
      </c>
      <c r="I10" s="115">
        <v>2284380</v>
      </c>
      <c r="J10" s="115">
        <v>2284380</v>
      </c>
      <c r="K10" s="185"/>
      <c r="L10" s="185"/>
      <c r="M10" s="115">
        <v>2284380</v>
      </c>
      <c r="N10" s="185"/>
      <c r="O10" s="185"/>
      <c r="P10" s="18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ht="20.25" customHeight="1" spans="1:26">
      <c r="A11" s="30" t="s">
        <v>197</v>
      </c>
      <c r="B11" s="30" t="s">
        <v>70</v>
      </c>
      <c r="C11" s="30" t="s">
        <v>198</v>
      </c>
      <c r="D11" s="30" t="s">
        <v>199</v>
      </c>
      <c r="E11" s="30" t="s">
        <v>101</v>
      </c>
      <c r="F11" s="30" t="s">
        <v>102</v>
      </c>
      <c r="G11" s="30" t="s">
        <v>202</v>
      </c>
      <c r="H11" s="30" t="s">
        <v>203</v>
      </c>
      <c r="I11" s="115">
        <v>210000</v>
      </c>
      <c r="J11" s="115">
        <v>210000</v>
      </c>
      <c r="K11" s="185"/>
      <c r="L11" s="185"/>
      <c r="M11" s="115">
        <v>210000</v>
      </c>
      <c r="N11" s="185"/>
      <c r="O11" s="185"/>
      <c r="P11" s="18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ht="20.25" customHeight="1" spans="1:26">
      <c r="A12" s="30" t="s">
        <v>197</v>
      </c>
      <c r="B12" s="30" t="s">
        <v>70</v>
      </c>
      <c r="C12" s="30" t="s">
        <v>198</v>
      </c>
      <c r="D12" s="30" t="s">
        <v>199</v>
      </c>
      <c r="E12" s="30" t="s">
        <v>101</v>
      </c>
      <c r="F12" s="30" t="s">
        <v>102</v>
      </c>
      <c r="G12" s="30" t="s">
        <v>202</v>
      </c>
      <c r="H12" s="30" t="s">
        <v>203</v>
      </c>
      <c r="I12" s="115">
        <v>216000</v>
      </c>
      <c r="J12" s="115">
        <v>216000</v>
      </c>
      <c r="K12" s="185"/>
      <c r="L12" s="185"/>
      <c r="M12" s="115">
        <v>216000</v>
      </c>
      <c r="N12" s="185"/>
      <c r="O12" s="185"/>
      <c r="P12" s="18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ht="20.25" customHeight="1" spans="1:26">
      <c r="A13" s="30" t="s">
        <v>197</v>
      </c>
      <c r="B13" s="30" t="s">
        <v>70</v>
      </c>
      <c r="C13" s="30" t="s">
        <v>198</v>
      </c>
      <c r="D13" s="30" t="s">
        <v>199</v>
      </c>
      <c r="E13" s="30" t="s">
        <v>101</v>
      </c>
      <c r="F13" s="30" t="s">
        <v>102</v>
      </c>
      <c r="G13" s="30" t="s">
        <v>202</v>
      </c>
      <c r="H13" s="30" t="s">
        <v>203</v>
      </c>
      <c r="I13" s="115">
        <v>127320</v>
      </c>
      <c r="J13" s="115">
        <v>127320</v>
      </c>
      <c r="K13" s="185"/>
      <c r="L13" s="185"/>
      <c r="M13" s="115">
        <v>127320</v>
      </c>
      <c r="N13" s="185"/>
      <c r="O13" s="185"/>
      <c r="P13" s="18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ht="20.25" customHeight="1" spans="1:26">
      <c r="A14" s="30" t="s">
        <v>197</v>
      </c>
      <c r="B14" s="30" t="s">
        <v>70</v>
      </c>
      <c r="C14" s="30" t="s">
        <v>198</v>
      </c>
      <c r="D14" s="30" t="s">
        <v>199</v>
      </c>
      <c r="E14" s="30" t="s">
        <v>101</v>
      </c>
      <c r="F14" s="30" t="s">
        <v>102</v>
      </c>
      <c r="G14" s="30" t="s">
        <v>204</v>
      </c>
      <c r="H14" s="30" t="s">
        <v>205</v>
      </c>
      <c r="I14" s="115">
        <v>190365</v>
      </c>
      <c r="J14" s="115">
        <v>190365</v>
      </c>
      <c r="K14" s="185"/>
      <c r="L14" s="185"/>
      <c r="M14" s="115">
        <v>190365</v>
      </c>
      <c r="N14" s="185"/>
      <c r="O14" s="185"/>
      <c r="P14" s="18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ht="20.25" customHeight="1" spans="1:26">
      <c r="A15" s="30" t="s">
        <v>197</v>
      </c>
      <c r="B15" s="30" t="s">
        <v>70</v>
      </c>
      <c r="C15" s="30" t="s">
        <v>198</v>
      </c>
      <c r="D15" s="30" t="s">
        <v>199</v>
      </c>
      <c r="E15" s="30" t="s">
        <v>101</v>
      </c>
      <c r="F15" s="30" t="s">
        <v>102</v>
      </c>
      <c r="G15" s="30" t="s">
        <v>206</v>
      </c>
      <c r="H15" s="30" t="s">
        <v>207</v>
      </c>
      <c r="I15" s="115">
        <v>746196</v>
      </c>
      <c r="J15" s="115">
        <v>746196</v>
      </c>
      <c r="K15" s="185"/>
      <c r="L15" s="185"/>
      <c r="M15" s="115">
        <v>746196</v>
      </c>
      <c r="N15" s="185"/>
      <c r="O15" s="185"/>
      <c r="P15" s="18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ht="20.25" customHeight="1" spans="1:26">
      <c r="A16" s="30" t="s">
        <v>197</v>
      </c>
      <c r="B16" s="30" t="s">
        <v>70</v>
      </c>
      <c r="C16" s="30" t="s">
        <v>198</v>
      </c>
      <c r="D16" s="30" t="s">
        <v>199</v>
      </c>
      <c r="E16" s="30" t="s">
        <v>101</v>
      </c>
      <c r="F16" s="30" t="s">
        <v>102</v>
      </c>
      <c r="G16" s="30" t="s">
        <v>206</v>
      </c>
      <c r="H16" s="30" t="s">
        <v>207</v>
      </c>
      <c r="I16" s="115">
        <v>687660</v>
      </c>
      <c r="J16" s="115">
        <v>687660</v>
      </c>
      <c r="K16" s="185"/>
      <c r="L16" s="185"/>
      <c r="M16" s="115">
        <v>687660</v>
      </c>
      <c r="N16" s="185"/>
      <c r="O16" s="185"/>
      <c r="P16" s="18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ht="20.25" customHeight="1" spans="1:26">
      <c r="A17" s="30" t="s">
        <v>197</v>
      </c>
      <c r="B17" s="30" t="s">
        <v>70</v>
      </c>
      <c r="C17" s="30" t="s">
        <v>198</v>
      </c>
      <c r="D17" s="30" t="s">
        <v>199</v>
      </c>
      <c r="E17" s="30" t="s">
        <v>101</v>
      </c>
      <c r="F17" s="30" t="s">
        <v>102</v>
      </c>
      <c r="G17" s="30" t="s">
        <v>206</v>
      </c>
      <c r="H17" s="30" t="s">
        <v>207</v>
      </c>
      <c r="I17" s="115">
        <v>382920</v>
      </c>
      <c r="J17" s="115">
        <v>382920</v>
      </c>
      <c r="K17" s="185"/>
      <c r="L17" s="185"/>
      <c r="M17" s="115">
        <v>382920</v>
      </c>
      <c r="N17" s="185"/>
      <c r="O17" s="185"/>
      <c r="P17" s="18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ht="20.25" customHeight="1" spans="1:26">
      <c r="A18" s="30" t="s">
        <v>197</v>
      </c>
      <c r="B18" s="30" t="s">
        <v>70</v>
      </c>
      <c r="C18" s="30" t="s">
        <v>208</v>
      </c>
      <c r="D18" s="30" t="s">
        <v>209</v>
      </c>
      <c r="E18" s="30" t="s">
        <v>109</v>
      </c>
      <c r="F18" s="30" t="s">
        <v>110</v>
      </c>
      <c r="G18" s="30" t="s">
        <v>210</v>
      </c>
      <c r="H18" s="30" t="s">
        <v>211</v>
      </c>
      <c r="I18" s="115">
        <v>818597.76</v>
      </c>
      <c r="J18" s="115">
        <v>818597.76</v>
      </c>
      <c r="K18" s="185"/>
      <c r="L18" s="185"/>
      <c r="M18" s="115">
        <v>818597.76</v>
      </c>
      <c r="N18" s="185"/>
      <c r="O18" s="185"/>
      <c r="P18" s="18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ht="20.25" customHeight="1" spans="1:26">
      <c r="A19" s="30" t="s">
        <v>197</v>
      </c>
      <c r="B19" s="30" t="s">
        <v>70</v>
      </c>
      <c r="C19" s="30" t="s">
        <v>208</v>
      </c>
      <c r="D19" s="30" t="s">
        <v>209</v>
      </c>
      <c r="E19" s="30" t="s">
        <v>119</v>
      </c>
      <c r="F19" s="30" t="s">
        <v>120</v>
      </c>
      <c r="G19" s="30" t="s">
        <v>212</v>
      </c>
      <c r="H19" s="30" t="s">
        <v>213</v>
      </c>
      <c r="I19" s="115">
        <v>351094.64</v>
      </c>
      <c r="J19" s="115">
        <v>351094.64</v>
      </c>
      <c r="K19" s="185"/>
      <c r="L19" s="185"/>
      <c r="M19" s="115">
        <v>351094.64</v>
      </c>
      <c r="N19" s="185"/>
      <c r="O19" s="185"/>
      <c r="P19" s="18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ht="20.25" customHeight="1" spans="1:26">
      <c r="A20" s="30" t="s">
        <v>197</v>
      </c>
      <c r="B20" s="30" t="s">
        <v>70</v>
      </c>
      <c r="C20" s="30" t="s">
        <v>208</v>
      </c>
      <c r="D20" s="30" t="s">
        <v>209</v>
      </c>
      <c r="E20" s="30" t="s">
        <v>121</v>
      </c>
      <c r="F20" s="30" t="s">
        <v>122</v>
      </c>
      <c r="G20" s="30" t="s">
        <v>214</v>
      </c>
      <c r="H20" s="30" t="s">
        <v>215</v>
      </c>
      <c r="I20" s="115">
        <v>222211.8</v>
      </c>
      <c r="J20" s="115">
        <v>222211.8</v>
      </c>
      <c r="K20" s="185"/>
      <c r="L20" s="185"/>
      <c r="M20" s="115">
        <v>222211.8</v>
      </c>
      <c r="N20" s="185"/>
      <c r="O20" s="185"/>
      <c r="P20" s="18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ht="20.25" customHeight="1" spans="1:26">
      <c r="A21" s="30" t="s">
        <v>197</v>
      </c>
      <c r="B21" s="30" t="s">
        <v>70</v>
      </c>
      <c r="C21" s="30" t="s">
        <v>208</v>
      </c>
      <c r="D21" s="30" t="s">
        <v>209</v>
      </c>
      <c r="E21" s="30" t="s">
        <v>121</v>
      </c>
      <c r="F21" s="30" t="s">
        <v>122</v>
      </c>
      <c r="G21" s="30" t="s">
        <v>214</v>
      </c>
      <c r="H21" s="30" t="s">
        <v>215</v>
      </c>
      <c r="I21" s="115">
        <v>204000</v>
      </c>
      <c r="J21" s="115">
        <v>204000</v>
      </c>
      <c r="K21" s="185"/>
      <c r="L21" s="185"/>
      <c r="M21" s="115">
        <v>204000</v>
      </c>
      <c r="N21" s="185"/>
      <c r="O21" s="185"/>
      <c r="P21" s="18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ht="20.25" customHeight="1" spans="1:26">
      <c r="A22" s="30" t="s">
        <v>197</v>
      </c>
      <c r="B22" s="30" t="s">
        <v>70</v>
      </c>
      <c r="C22" s="30" t="s">
        <v>208</v>
      </c>
      <c r="D22" s="30" t="s">
        <v>209</v>
      </c>
      <c r="E22" s="30" t="s">
        <v>101</v>
      </c>
      <c r="F22" s="30" t="s">
        <v>102</v>
      </c>
      <c r="G22" s="30" t="s">
        <v>216</v>
      </c>
      <c r="H22" s="30" t="s">
        <v>217</v>
      </c>
      <c r="I22" s="115">
        <v>31109.65</v>
      </c>
      <c r="J22" s="115">
        <v>31109.65</v>
      </c>
      <c r="K22" s="185"/>
      <c r="L22" s="185"/>
      <c r="M22" s="115">
        <v>31109.65</v>
      </c>
      <c r="N22" s="185"/>
      <c r="O22" s="185"/>
      <c r="P22" s="18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ht="20.25" customHeight="1" spans="1:26">
      <c r="A23" s="30" t="s">
        <v>197</v>
      </c>
      <c r="B23" s="30" t="s">
        <v>70</v>
      </c>
      <c r="C23" s="30" t="s">
        <v>208</v>
      </c>
      <c r="D23" s="30" t="s">
        <v>209</v>
      </c>
      <c r="E23" s="30" t="s">
        <v>123</v>
      </c>
      <c r="F23" s="30" t="s">
        <v>124</v>
      </c>
      <c r="G23" s="30" t="s">
        <v>216</v>
      </c>
      <c r="H23" s="30" t="s">
        <v>217</v>
      </c>
      <c r="I23" s="115">
        <v>26352.72</v>
      </c>
      <c r="J23" s="115">
        <v>26352.72</v>
      </c>
      <c r="K23" s="185"/>
      <c r="L23" s="185"/>
      <c r="M23" s="115">
        <v>26352.72</v>
      </c>
      <c r="N23" s="185"/>
      <c r="O23" s="185"/>
      <c r="P23" s="18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ht="20.25" customHeight="1" spans="1:26">
      <c r="A24" s="30" t="s">
        <v>197</v>
      </c>
      <c r="B24" s="30" t="s">
        <v>70</v>
      </c>
      <c r="C24" s="30" t="s">
        <v>208</v>
      </c>
      <c r="D24" s="30" t="s">
        <v>209</v>
      </c>
      <c r="E24" s="30" t="s">
        <v>123</v>
      </c>
      <c r="F24" s="30" t="s">
        <v>124</v>
      </c>
      <c r="G24" s="30" t="s">
        <v>216</v>
      </c>
      <c r="H24" s="30" t="s">
        <v>217</v>
      </c>
      <c r="I24" s="115">
        <v>18085.2</v>
      </c>
      <c r="J24" s="115">
        <v>18085.2</v>
      </c>
      <c r="K24" s="185"/>
      <c r="L24" s="185"/>
      <c r="M24" s="115">
        <v>18085.2</v>
      </c>
      <c r="N24" s="185"/>
      <c r="O24" s="185"/>
      <c r="P24" s="18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ht="20.25" customHeight="1" spans="1:26">
      <c r="A25" s="30" t="s">
        <v>197</v>
      </c>
      <c r="B25" s="30" t="s">
        <v>70</v>
      </c>
      <c r="C25" s="30" t="s">
        <v>208</v>
      </c>
      <c r="D25" s="30" t="s">
        <v>209</v>
      </c>
      <c r="E25" s="30" t="s">
        <v>123</v>
      </c>
      <c r="F25" s="30" t="s">
        <v>124</v>
      </c>
      <c r="G25" s="30" t="s">
        <v>216</v>
      </c>
      <c r="H25" s="30" t="s">
        <v>217</v>
      </c>
      <c r="I25" s="115">
        <v>14221.56</v>
      </c>
      <c r="J25" s="115">
        <v>14221.56</v>
      </c>
      <c r="K25" s="185"/>
      <c r="L25" s="185"/>
      <c r="M25" s="115">
        <v>14221.56</v>
      </c>
      <c r="N25" s="185"/>
      <c r="O25" s="185"/>
      <c r="P25" s="18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ht="20.25" customHeight="1" spans="1:26">
      <c r="A26" s="30" t="s">
        <v>197</v>
      </c>
      <c r="B26" s="30" t="s">
        <v>70</v>
      </c>
      <c r="C26" s="30" t="s">
        <v>218</v>
      </c>
      <c r="D26" s="30" t="s">
        <v>219</v>
      </c>
      <c r="E26" s="30" t="s">
        <v>101</v>
      </c>
      <c r="F26" s="30" t="s">
        <v>102</v>
      </c>
      <c r="G26" s="30" t="s">
        <v>220</v>
      </c>
      <c r="H26" s="30" t="s">
        <v>221</v>
      </c>
      <c r="I26" s="115">
        <v>20000</v>
      </c>
      <c r="J26" s="115">
        <v>20000</v>
      </c>
      <c r="K26" s="185"/>
      <c r="L26" s="185"/>
      <c r="M26" s="115">
        <v>20000</v>
      </c>
      <c r="N26" s="185"/>
      <c r="O26" s="185"/>
      <c r="P26" s="18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ht="20.25" customHeight="1" spans="1:26">
      <c r="A27" s="30" t="s">
        <v>197</v>
      </c>
      <c r="B27" s="30" t="s">
        <v>70</v>
      </c>
      <c r="C27" s="30" t="s">
        <v>222</v>
      </c>
      <c r="D27" s="30" t="s">
        <v>174</v>
      </c>
      <c r="E27" s="30" t="s">
        <v>101</v>
      </c>
      <c r="F27" s="30" t="s">
        <v>102</v>
      </c>
      <c r="G27" s="30" t="s">
        <v>223</v>
      </c>
      <c r="H27" s="30" t="s">
        <v>174</v>
      </c>
      <c r="I27" s="115">
        <v>20000</v>
      </c>
      <c r="J27" s="115">
        <v>20000</v>
      </c>
      <c r="K27" s="185"/>
      <c r="L27" s="185"/>
      <c r="M27" s="115">
        <v>20000</v>
      </c>
      <c r="N27" s="185"/>
      <c r="O27" s="185"/>
      <c r="P27" s="18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ht="20.25" customHeight="1" spans="1:26">
      <c r="A28" s="30" t="s">
        <v>197</v>
      </c>
      <c r="B28" s="30" t="s">
        <v>70</v>
      </c>
      <c r="C28" s="30" t="s">
        <v>224</v>
      </c>
      <c r="D28" s="30" t="s">
        <v>225</v>
      </c>
      <c r="E28" s="30" t="s">
        <v>101</v>
      </c>
      <c r="F28" s="30" t="s">
        <v>102</v>
      </c>
      <c r="G28" s="30" t="s">
        <v>226</v>
      </c>
      <c r="H28" s="30" t="s">
        <v>225</v>
      </c>
      <c r="I28" s="115">
        <v>105689.52</v>
      </c>
      <c r="J28" s="115">
        <v>105689.52</v>
      </c>
      <c r="K28" s="185"/>
      <c r="L28" s="185"/>
      <c r="M28" s="115">
        <v>105689.52</v>
      </c>
      <c r="N28" s="185"/>
      <c r="O28" s="185"/>
      <c r="P28" s="18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ht="20.25" customHeight="1" spans="1:26">
      <c r="A29" s="30" t="s">
        <v>197</v>
      </c>
      <c r="B29" s="30" t="s">
        <v>70</v>
      </c>
      <c r="C29" s="30" t="s">
        <v>227</v>
      </c>
      <c r="D29" s="30" t="s">
        <v>228</v>
      </c>
      <c r="E29" s="30" t="s">
        <v>101</v>
      </c>
      <c r="F29" s="30" t="s">
        <v>102</v>
      </c>
      <c r="G29" s="30" t="s">
        <v>229</v>
      </c>
      <c r="H29" s="30" t="s">
        <v>230</v>
      </c>
      <c r="I29" s="115">
        <v>12215</v>
      </c>
      <c r="J29" s="115">
        <v>12215</v>
      </c>
      <c r="K29" s="185"/>
      <c r="L29" s="185"/>
      <c r="M29" s="115">
        <v>12215</v>
      </c>
      <c r="N29" s="185"/>
      <c r="O29" s="185"/>
      <c r="P29" s="18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ht="20.25" customHeight="1" spans="1:26">
      <c r="A30" s="30" t="s">
        <v>197</v>
      </c>
      <c r="B30" s="30" t="s">
        <v>70</v>
      </c>
      <c r="C30" s="30" t="s">
        <v>227</v>
      </c>
      <c r="D30" s="30" t="s">
        <v>228</v>
      </c>
      <c r="E30" s="30" t="s">
        <v>101</v>
      </c>
      <c r="F30" s="30" t="s">
        <v>102</v>
      </c>
      <c r="G30" s="30" t="s">
        <v>229</v>
      </c>
      <c r="H30" s="30" t="s">
        <v>230</v>
      </c>
      <c r="I30" s="115">
        <v>57792</v>
      </c>
      <c r="J30" s="115">
        <v>57792</v>
      </c>
      <c r="K30" s="185"/>
      <c r="L30" s="185"/>
      <c r="M30" s="115">
        <v>57792</v>
      </c>
      <c r="N30" s="185"/>
      <c r="O30" s="185"/>
      <c r="P30" s="18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ht="20.25" customHeight="1" spans="1:26">
      <c r="A31" s="30" t="s">
        <v>197</v>
      </c>
      <c r="B31" s="30" t="s">
        <v>70</v>
      </c>
      <c r="C31" s="30" t="s">
        <v>227</v>
      </c>
      <c r="D31" s="30" t="s">
        <v>228</v>
      </c>
      <c r="E31" s="30" t="s">
        <v>101</v>
      </c>
      <c r="F31" s="30" t="s">
        <v>102</v>
      </c>
      <c r="G31" s="30" t="s">
        <v>231</v>
      </c>
      <c r="H31" s="30" t="s">
        <v>232</v>
      </c>
      <c r="I31" s="115">
        <v>7000</v>
      </c>
      <c r="J31" s="115">
        <v>7000</v>
      </c>
      <c r="K31" s="185"/>
      <c r="L31" s="185"/>
      <c r="M31" s="115">
        <v>7000</v>
      </c>
      <c r="N31" s="185"/>
      <c r="O31" s="185"/>
      <c r="P31" s="18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ht="20.25" customHeight="1" spans="1:26">
      <c r="A32" s="30" t="s">
        <v>197</v>
      </c>
      <c r="B32" s="30" t="s">
        <v>70</v>
      </c>
      <c r="C32" s="30" t="s">
        <v>227</v>
      </c>
      <c r="D32" s="30" t="s">
        <v>228</v>
      </c>
      <c r="E32" s="30" t="s">
        <v>101</v>
      </c>
      <c r="F32" s="30" t="s">
        <v>102</v>
      </c>
      <c r="G32" s="30" t="s">
        <v>233</v>
      </c>
      <c r="H32" s="30" t="s">
        <v>234</v>
      </c>
      <c r="I32" s="115">
        <v>10500</v>
      </c>
      <c r="J32" s="115">
        <v>10500</v>
      </c>
      <c r="K32" s="185"/>
      <c r="L32" s="185"/>
      <c r="M32" s="115">
        <v>10500</v>
      </c>
      <c r="N32" s="185"/>
      <c r="O32" s="185"/>
      <c r="P32" s="18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ht="20.25" customHeight="1" spans="1:26">
      <c r="A33" s="30" t="s">
        <v>197</v>
      </c>
      <c r="B33" s="30" t="s">
        <v>70</v>
      </c>
      <c r="C33" s="30" t="s">
        <v>227</v>
      </c>
      <c r="D33" s="30" t="s">
        <v>228</v>
      </c>
      <c r="E33" s="30" t="s">
        <v>101</v>
      </c>
      <c r="F33" s="30" t="s">
        <v>102</v>
      </c>
      <c r="G33" s="30" t="s">
        <v>235</v>
      </c>
      <c r="H33" s="30" t="s">
        <v>236</v>
      </c>
      <c r="I33" s="115">
        <v>98000</v>
      </c>
      <c r="J33" s="115">
        <v>98000</v>
      </c>
      <c r="K33" s="185"/>
      <c r="L33" s="185"/>
      <c r="M33" s="115">
        <v>98000</v>
      </c>
      <c r="N33" s="185"/>
      <c r="O33" s="185"/>
      <c r="P33" s="18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ht="20.25" customHeight="1" spans="1:26">
      <c r="A34" s="30" t="s">
        <v>197</v>
      </c>
      <c r="B34" s="30" t="s">
        <v>70</v>
      </c>
      <c r="C34" s="30" t="s">
        <v>227</v>
      </c>
      <c r="D34" s="30" t="s">
        <v>228</v>
      </c>
      <c r="E34" s="30" t="s">
        <v>107</v>
      </c>
      <c r="F34" s="30" t="s">
        <v>108</v>
      </c>
      <c r="G34" s="30" t="s">
        <v>235</v>
      </c>
      <c r="H34" s="30" t="s">
        <v>236</v>
      </c>
      <c r="I34" s="115">
        <v>45900</v>
      </c>
      <c r="J34" s="115">
        <v>45900</v>
      </c>
      <c r="K34" s="185"/>
      <c r="L34" s="185"/>
      <c r="M34" s="115">
        <v>45900</v>
      </c>
      <c r="N34" s="185"/>
      <c r="O34" s="185"/>
      <c r="P34" s="18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ht="20.25" customHeight="1" spans="1:26">
      <c r="A35" s="30" t="s">
        <v>197</v>
      </c>
      <c r="B35" s="30" t="s">
        <v>70</v>
      </c>
      <c r="C35" s="30" t="s">
        <v>237</v>
      </c>
      <c r="D35" s="30" t="s">
        <v>130</v>
      </c>
      <c r="E35" s="30" t="s">
        <v>129</v>
      </c>
      <c r="F35" s="30" t="s">
        <v>130</v>
      </c>
      <c r="G35" s="30" t="s">
        <v>238</v>
      </c>
      <c r="H35" s="30" t="s">
        <v>130</v>
      </c>
      <c r="I35" s="115">
        <v>736588.32</v>
      </c>
      <c r="J35" s="115">
        <v>736588.32</v>
      </c>
      <c r="K35" s="185"/>
      <c r="L35" s="185"/>
      <c r="M35" s="115">
        <v>736588.32</v>
      </c>
      <c r="N35" s="185"/>
      <c r="O35" s="185"/>
      <c r="P35" s="18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ht="20.25" customHeight="1" spans="1:26">
      <c r="A36" s="30" t="s">
        <v>197</v>
      </c>
      <c r="B36" s="30" t="s">
        <v>70</v>
      </c>
      <c r="C36" s="30" t="s">
        <v>239</v>
      </c>
      <c r="D36" s="30" t="s">
        <v>240</v>
      </c>
      <c r="E36" s="30" t="s">
        <v>107</v>
      </c>
      <c r="F36" s="30" t="s">
        <v>108</v>
      </c>
      <c r="G36" s="30" t="s">
        <v>241</v>
      </c>
      <c r="H36" s="30" t="s">
        <v>242</v>
      </c>
      <c r="I36" s="115">
        <v>608913.72</v>
      </c>
      <c r="J36" s="115">
        <v>608913.72</v>
      </c>
      <c r="K36" s="185"/>
      <c r="L36" s="185"/>
      <c r="M36" s="115">
        <v>608913.72</v>
      </c>
      <c r="N36" s="185"/>
      <c r="O36" s="185"/>
      <c r="P36" s="18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ht="20.25" customHeight="1" spans="1:26">
      <c r="A37" s="30" t="s">
        <v>197</v>
      </c>
      <c r="B37" s="30" t="s">
        <v>70</v>
      </c>
      <c r="C37" s="30" t="s">
        <v>239</v>
      </c>
      <c r="D37" s="30" t="s">
        <v>240</v>
      </c>
      <c r="E37" s="30" t="s">
        <v>107</v>
      </c>
      <c r="F37" s="30" t="s">
        <v>108</v>
      </c>
      <c r="G37" s="30" t="s">
        <v>243</v>
      </c>
      <c r="H37" s="30" t="s">
        <v>244</v>
      </c>
      <c r="I37" s="115">
        <v>734400</v>
      </c>
      <c r="J37" s="115">
        <v>734400</v>
      </c>
      <c r="K37" s="185"/>
      <c r="L37" s="185"/>
      <c r="M37" s="115">
        <v>734400</v>
      </c>
      <c r="N37" s="185"/>
      <c r="O37" s="185"/>
      <c r="P37" s="18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ht="20.25" customHeight="1" spans="1:26">
      <c r="A38" s="30" t="s">
        <v>197</v>
      </c>
      <c r="B38" s="30" t="s">
        <v>70</v>
      </c>
      <c r="C38" s="30" t="s">
        <v>245</v>
      </c>
      <c r="D38" s="30" t="s">
        <v>246</v>
      </c>
      <c r="E38" s="30" t="s">
        <v>101</v>
      </c>
      <c r="F38" s="30" t="s">
        <v>102</v>
      </c>
      <c r="G38" s="30" t="s">
        <v>202</v>
      </c>
      <c r="H38" s="30" t="s">
        <v>203</v>
      </c>
      <c r="I38" s="115">
        <v>68000</v>
      </c>
      <c r="J38" s="115">
        <v>68000</v>
      </c>
      <c r="K38" s="185"/>
      <c r="L38" s="185"/>
      <c r="M38" s="115">
        <v>68000</v>
      </c>
      <c r="N38" s="185"/>
      <c r="O38" s="185"/>
      <c r="P38" s="18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ht="20.25" customHeight="1" spans="1:26">
      <c r="A39" s="30" t="s">
        <v>197</v>
      </c>
      <c r="B39" s="30" t="s">
        <v>70</v>
      </c>
      <c r="C39" s="30" t="s">
        <v>247</v>
      </c>
      <c r="D39" s="30" t="s">
        <v>248</v>
      </c>
      <c r="E39" s="30" t="s">
        <v>101</v>
      </c>
      <c r="F39" s="30" t="s">
        <v>102</v>
      </c>
      <c r="G39" s="30" t="s">
        <v>204</v>
      </c>
      <c r="H39" s="30" t="s">
        <v>205</v>
      </c>
      <c r="I39" s="115">
        <v>315000</v>
      </c>
      <c r="J39" s="115">
        <v>315000</v>
      </c>
      <c r="K39" s="185"/>
      <c r="L39" s="185"/>
      <c r="M39" s="115">
        <v>315000</v>
      </c>
      <c r="N39" s="185"/>
      <c r="O39" s="185"/>
      <c r="P39" s="18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ht="20.25" customHeight="1" spans="1:26">
      <c r="A40" s="30" t="s">
        <v>197</v>
      </c>
      <c r="B40" s="30" t="s">
        <v>70</v>
      </c>
      <c r="C40" s="30" t="s">
        <v>247</v>
      </c>
      <c r="D40" s="30" t="s">
        <v>248</v>
      </c>
      <c r="E40" s="30" t="s">
        <v>101</v>
      </c>
      <c r="F40" s="30" t="s">
        <v>102</v>
      </c>
      <c r="G40" s="30" t="s">
        <v>206</v>
      </c>
      <c r="H40" s="30" t="s">
        <v>207</v>
      </c>
      <c r="I40" s="115">
        <v>336000</v>
      </c>
      <c r="J40" s="115">
        <v>336000</v>
      </c>
      <c r="K40" s="185"/>
      <c r="L40" s="185"/>
      <c r="M40" s="115">
        <v>336000</v>
      </c>
      <c r="N40" s="185"/>
      <c r="O40" s="185"/>
      <c r="P40" s="18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ht="20.25" customHeight="1" spans="1:26">
      <c r="A41" s="30" t="s">
        <v>197</v>
      </c>
      <c r="B41" s="30" t="s">
        <v>70</v>
      </c>
      <c r="C41" s="30" t="s">
        <v>247</v>
      </c>
      <c r="D41" s="30" t="s">
        <v>248</v>
      </c>
      <c r="E41" s="30" t="s">
        <v>101</v>
      </c>
      <c r="F41" s="30" t="s">
        <v>102</v>
      </c>
      <c r="G41" s="30" t="s">
        <v>206</v>
      </c>
      <c r="H41" s="30" t="s">
        <v>207</v>
      </c>
      <c r="I41" s="115">
        <v>294000</v>
      </c>
      <c r="J41" s="115">
        <v>294000</v>
      </c>
      <c r="K41" s="185"/>
      <c r="L41" s="185"/>
      <c r="M41" s="115">
        <v>294000</v>
      </c>
      <c r="N41" s="185"/>
      <c r="O41" s="185"/>
      <c r="P41" s="18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ht="20.25" customHeight="1" spans="1:26">
      <c r="A42" s="30" t="s">
        <v>197</v>
      </c>
      <c r="B42" s="30" t="s">
        <v>70</v>
      </c>
      <c r="C42" s="30" t="s">
        <v>249</v>
      </c>
      <c r="D42" s="30" t="s">
        <v>250</v>
      </c>
      <c r="E42" s="30" t="s">
        <v>101</v>
      </c>
      <c r="F42" s="30" t="s">
        <v>102</v>
      </c>
      <c r="G42" s="30" t="s">
        <v>251</v>
      </c>
      <c r="H42" s="30" t="s">
        <v>252</v>
      </c>
      <c r="I42" s="115">
        <v>245466.24</v>
      </c>
      <c r="J42" s="115">
        <v>245466.24</v>
      </c>
      <c r="K42" s="185"/>
      <c r="L42" s="185"/>
      <c r="M42" s="115">
        <v>245466.24</v>
      </c>
      <c r="N42" s="185"/>
      <c r="O42" s="185"/>
      <c r="P42" s="18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ht="20.25" customHeight="1" spans="1:26">
      <c r="A43" s="30" t="s">
        <v>197</v>
      </c>
      <c r="B43" s="30" t="s">
        <v>70</v>
      </c>
      <c r="C43" s="30" t="s">
        <v>249</v>
      </c>
      <c r="D43" s="30" t="s">
        <v>250</v>
      </c>
      <c r="E43" s="30" t="s">
        <v>101</v>
      </c>
      <c r="F43" s="30" t="s">
        <v>102</v>
      </c>
      <c r="G43" s="30" t="s">
        <v>251</v>
      </c>
      <c r="H43" s="30" t="s">
        <v>252</v>
      </c>
      <c r="I43" s="115">
        <v>18768.96</v>
      </c>
      <c r="J43" s="115">
        <v>18768.96</v>
      </c>
      <c r="K43" s="185"/>
      <c r="L43" s="185"/>
      <c r="M43" s="115">
        <v>18768.96</v>
      </c>
      <c r="N43" s="185"/>
      <c r="O43" s="185"/>
      <c r="P43" s="18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ht="20.25" customHeight="1" spans="1:26">
      <c r="A44" s="30" t="s">
        <v>197</v>
      </c>
      <c r="B44" s="30" t="s">
        <v>70</v>
      </c>
      <c r="C44" s="30" t="s">
        <v>249</v>
      </c>
      <c r="D44" s="30" t="s">
        <v>250</v>
      </c>
      <c r="E44" s="30" t="s">
        <v>101</v>
      </c>
      <c r="F44" s="30" t="s">
        <v>102</v>
      </c>
      <c r="G44" s="30" t="s">
        <v>251</v>
      </c>
      <c r="H44" s="30" t="s">
        <v>252</v>
      </c>
      <c r="I44" s="115">
        <v>44831.04</v>
      </c>
      <c r="J44" s="115">
        <v>44831.04</v>
      </c>
      <c r="K44" s="185"/>
      <c r="L44" s="185"/>
      <c r="M44" s="115">
        <v>44831.04</v>
      </c>
      <c r="N44" s="185"/>
      <c r="O44" s="185"/>
      <c r="P44" s="18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ht="20.25" customHeight="1" spans="1:26">
      <c r="A45" s="30" t="s">
        <v>197</v>
      </c>
      <c r="B45" s="30" t="s">
        <v>70</v>
      </c>
      <c r="C45" s="30" t="s">
        <v>249</v>
      </c>
      <c r="D45" s="30" t="s">
        <v>250</v>
      </c>
      <c r="E45" s="30" t="s">
        <v>101</v>
      </c>
      <c r="F45" s="30" t="s">
        <v>102</v>
      </c>
      <c r="G45" s="30" t="s">
        <v>251</v>
      </c>
      <c r="H45" s="30" t="s">
        <v>252</v>
      </c>
      <c r="I45" s="115">
        <v>4133.76</v>
      </c>
      <c r="J45" s="115">
        <v>4133.76</v>
      </c>
      <c r="K45" s="185"/>
      <c r="L45" s="185"/>
      <c r="M45" s="115">
        <v>4133.76</v>
      </c>
      <c r="N45" s="185"/>
      <c r="O45" s="185"/>
      <c r="P45" s="18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ht="17.25" customHeight="1" spans="1:26">
      <c r="A46" s="72">
        <v>10313712.89</v>
      </c>
      <c r="B46" s="73"/>
      <c r="C46" s="186"/>
      <c r="D46" s="186"/>
      <c r="E46" s="186"/>
      <c r="F46" s="186"/>
      <c r="G46" s="186"/>
      <c r="H46" s="187"/>
      <c r="I46" s="115">
        <v>10313712.89</v>
      </c>
      <c r="J46" s="115">
        <v>10313712.89</v>
      </c>
      <c r="K46" s="115"/>
      <c r="L46" s="115"/>
      <c r="M46" s="115">
        <v>10313712.89</v>
      </c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</sheetData>
  <mergeCells count="34">
    <mergeCell ref="A2:Z2"/>
    <mergeCell ref="A3:H3"/>
    <mergeCell ref="I4:Z4"/>
    <mergeCell ref="J5:N5"/>
    <mergeCell ref="Q5:S5"/>
    <mergeCell ref="U5:Z5"/>
    <mergeCell ref="A46:H46"/>
    <mergeCell ref="A46:H4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5:O7"/>
    <mergeCell ref="P5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71"/>
      <c r="E1" s="45"/>
      <c r="F1" s="45"/>
      <c r="G1" s="45"/>
      <c r="H1" s="45"/>
      <c r="U1" s="171"/>
      <c r="W1" s="172" t="s">
        <v>253</v>
      </c>
    </row>
    <row r="2" ht="46.5" customHeight="1" spans="1:23">
      <c r="A2" s="47" t="str">
        <f>"2026"&amp;"年部门项目支出预算表"</f>
        <v>2026年部门项目支出预算表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ht="13.5" customHeight="1" spans="1:23">
      <c r="A3" s="48" t="str">
        <f>"单位名称："&amp;"昆明市晋宁区上蒜第一小学"</f>
        <v>单位名称：昆明市晋宁区上蒜第一小学</v>
      </c>
      <c r="B3" s="49"/>
      <c r="C3" s="49"/>
      <c r="D3" s="49"/>
      <c r="E3" s="49"/>
      <c r="F3" s="49"/>
      <c r="G3" s="49"/>
      <c r="H3" s="49"/>
      <c r="I3" s="50"/>
      <c r="J3" s="50"/>
      <c r="K3" s="50"/>
      <c r="L3" s="50"/>
      <c r="M3" s="50"/>
      <c r="N3" s="50"/>
      <c r="O3" s="50"/>
      <c r="P3" s="50"/>
      <c r="Q3" s="50"/>
      <c r="U3" s="171"/>
      <c r="W3" s="148" t="s">
        <v>1</v>
      </c>
    </row>
    <row r="4" ht="21.75" customHeight="1" spans="1:23">
      <c r="A4" s="52" t="s">
        <v>254</v>
      </c>
      <c r="B4" s="53" t="s">
        <v>180</v>
      </c>
      <c r="C4" s="52" t="s">
        <v>181</v>
      </c>
      <c r="D4" s="52" t="s">
        <v>255</v>
      </c>
      <c r="E4" s="53" t="s">
        <v>182</v>
      </c>
      <c r="F4" s="53" t="s">
        <v>183</v>
      </c>
      <c r="G4" s="53" t="s">
        <v>256</v>
      </c>
      <c r="H4" s="53" t="s">
        <v>257</v>
      </c>
      <c r="I4" s="66" t="s">
        <v>55</v>
      </c>
      <c r="J4" s="17" t="s">
        <v>258</v>
      </c>
      <c r="K4" s="18"/>
      <c r="L4" s="18"/>
      <c r="M4" s="19"/>
      <c r="N4" s="17" t="s">
        <v>189</v>
      </c>
      <c r="O4" s="18"/>
      <c r="P4" s="19"/>
      <c r="Q4" s="53" t="s">
        <v>61</v>
      </c>
      <c r="R4" s="17" t="s">
        <v>62</v>
      </c>
      <c r="S4" s="18"/>
      <c r="T4" s="18"/>
      <c r="U4" s="18"/>
      <c r="V4" s="18"/>
      <c r="W4" s="19"/>
    </row>
    <row r="5" ht="21.75" customHeight="1" spans="1:23">
      <c r="A5" s="54"/>
      <c r="B5" s="67"/>
      <c r="C5" s="54"/>
      <c r="D5" s="54"/>
      <c r="E5" s="55"/>
      <c r="F5" s="55"/>
      <c r="G5" s="55"/>
      <c r="H5" s="55"/>
      <c r="I5" s="67"/>
      <c r="J5" s="173" t="s">
        <v>58</v>
      </c>
      <c r="K5" s="174"/>
      <c r="L5" s="53" t="s">
        <v>59</v>
      </c>
      <c r="M5" s="53" t="s">
        <v>60</v>
      </c>
      <c r="N5" s="53" t="s">
        <v>58</v>
      </c>
      <c r="O5" s="53" t="s">
        <v>59</v>
      </c>
      <c r="P5" s="53" t="s">
        <v>60</v>
      </c>
      <c r="Q5" s="55"/>
      <c r="R5" s="53" t="s">
        <v>57</v>
      </c>
      <c r="S5" s="53" t="s">
        <v>64</v>
      </c>
      <c r="T5" s="53" t="s">
        <v>195</v>
      </c>
      <c r="U5" s="53" t="s">
        <v>66</v>
      </c>
      <c r="V5" s="53" t="s">
        <v>67</v>
      </c>
      <c r="W5" s="53" t="s">
        <v>68</v>
      </c>
    </row>
    <row r="6" ht="21" customHeight="1" spans="1:23">
      <c r="A6" s="67"/>
      <c r="B6" s="67"/>
      <c r="C6" s="67"/>
      <c r="D6" s="67"/>
      <c r="E6" s="67"/>
      <c r="F6" s="67"/>
      <c r="G6" s="67"/>
      <c r="H6" s="67"/>
      <c r="I6" s="67"/>
      <c r="J6" s="175" t="s">
        <v>57</v>
      </c>
      <c r="K6" s="176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</row>
    <row r="7" ht="39.75" customHeight="1" spans="1:23">
      <c r="A7" s="57"/>
      <c r="B7" s="59"/>
      <c r="C7" s="57"/>
      <c r="D7" s="57"/>
      <c r="E7" s="58"/>
      <c r="F7" s="58"/>
      <c r="G7" s="58"/>
      <c r="H7" s="58"/>
      <c r="I7" s="59"/>
      <c r="J7" s="25" t="s">
        <v>57</v>
      </c>
      <c r="K7" s="25" t="s">
        <v>259</v>
      </c>
      <c r="L7" s="58"/>
      <c r="M7" s="58"/>
      <c r="N7" s="58"/>
      <c r="O7" s="58"/>
      <c r="P7" s="58"/>
      <c r="Q7" s="58"/>
      <c r="R7" s="58"/>
      <c r="S7" s="58"/>
      <c r="T7" s="58"/>
      <c r="U7" s="59"/>
      <c r="V7" s="58"/>
      <c r="W7" s="58"/>
    </row>
    <row r="8" ht="15" customHeight="1" spans="1:23">
      <c r="A8" s="60">
        <v>1</v>
      </c>
      <c r="B8" s="60">
        <v>2</v>
      </c>
      <c r="C8" s="60">
        <v>3</v>
      </c>
      <c r="D8" s="60">
        <v>4</v>
      </c>
      <c r="E8" s="60">
        <v>5</v>
      </c>
      <c r="F8" s="60">
        <v>6</v>
      </c>
      <c r="G8" s="60">
        <v>7</v>
      </c>
      <c r="H8" s="60">
        <v>8</v>
      </c>
      <c r="I8" s="60">
        <v>9</v>
      </c>
      <c r="J8" s="60">
        <v>10</v>
      </c>
      <c r="K8" s="60">
        <v>11</v>
      </c>
      <c r="L8" s="68">
        <v>12</v>
      </c>
      <c r="M8" s="68">
        <v>13</v>
      </c>
      <c r="N8" s="68">
        <v>14</v>
      </c>
      <c r="O8" s="68">
        <v>15</v>
      </c>
      <c r="P8" s="68">
        <v>16</v>
      </c>
      <c r="Q8" s="68">
        <v>17</v>
      </c>
      <c r="R8" s="68">
        <v>18</v>
      </c>
      <c r="S8" s="68">
        <v>19</v>
      </c>
      <c r="T8" s="68">
        <v>20</v>
      </c>
      <c r="U8" s="60">
        <v>21</v>
      </c>
      <c r="V8" s="68">
        <v>22</v>
      </c>
      <c r="W8" s="60">
        <v>23</v>
      </c>
    </row>
    <row r="9" ht="21.75" customHeight="1" spans="1:23">
      <c r="A9" s="105" t="s">
        <v>260</v>
      </c>
      <c r="B9" s="105" t="s">
        <v>261</v>
      </c>
      <c r="C9" s="105" t="s">
        <v>262</v>
      </c>
      <c r="D9" s="105" t="s">
        <v>70</v>
      </c>
      <c r="E9" s="105" t="s">
        <v>113</v>
      </c>
      <c r="F9" s="105" t="s">
        <v>114</v>
      </c>
      <c r="G9" s="105" t="s">
        <v>243</v>
      </c>
      <c r="H9" s="105" t="s">
        <v>244</v>
      </c>
      <c r="I9" s="115">
        <v>74006.4</v>
      </c>
      <c r="J9" s="115">
        <v>74006.4</v>
      </c>
      <c r="K9" s="115">
        <v>74006.4</v>
      </c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</row>
    <row r="10" ht="21.75" customHeight="1" spans="1:23">
      <c r="A10" s="105" t="s">
        <v>263</v>
      </c>
      <c r="B10" s="105" t="s">
        <v>264</v>
      </c>
      <c r="C10" s="105" t="s">
        <v>265</v>
      </c>
      <c r="D10" s="105" t="s">
        <v>70</v>
      </c>
      <c r="E10" s="105" t="s">
        <v>101</v>
      </c>
      <c r="F10" s="105" t="s">
        <v>102</v>
      </c>
      <c r="G10" s="105" t="s">
        <v>229</v>
      </c>
      <c r="H10" s="105" t="s">
        <v>230</v>
      </c>
      <c r="I10" s="115">
        <v>1800</v>
      </c>
      <c r="J10" s="115"/>
      <c r="K10" s="115"/>
      <c r="L10" s="115"/>
      <c r="M10" s="115"/>
      <c r="N10" s="115"/>
      <c r="O10" s="115"/>
      <c r="P10" s="115"/>
      <c r="Q10" s="115"/>
      <c r="R10" s="115">
        <v>1800</v>
      </c>
      <c r="S10" s="115"/>
      <c r="T10" s="115"/>
      <c r="U10" s="115"/>
      <c r="V10" s="115"/>
      <c r="W10" s="115">
        <v>1800</v>
      </c>
    </row>
    <row r="11" ht="21.75" customHeight="1" spans="1:23">
      <c r="A11" s="105" t="s">
        <v>263</v>
      </c>
      <c r="B11" s="105" t="s">
        <v>266</v>
      </c>
      <c r="C11" s="105" t="s">
        <v>267</v>
      </c>
      <c r="D11" s="105" t="s">
        <v>70</v>
      </c>
      <c r="E11" s="105" t="s">
        <v>101</v>
      </c>
      <c r="F11" s="105" t="s">
        <v>102</v>
      </c>
      <c r="G11" s="105" t="s">
        <v>268</v>
      </c>
      <c r="H11" s="105" t="s">
        <v>269</v>
      </c>
      <c r="I11" s="115">
        <v>370000</v>
      </c>
      <c r="J11" s="115"/>
      <c r="K11" s="115"/>
      <c r="L11" s="115"/>
      <c r="M11" s="115"/>
      <c r="N11" s="115"/>
      <c r="O11" s="115"/>
      <c r="P11" s="115"/>
      <c r="Q11" s="115"/>
      <c r="R11" s="115">
        <v>370000</v>
      </c>
      <c r="S11" s="115"/>
      <c r="T11" s="115"/>
      <c r="U11" s="115"/>
      <c r="V11" s="115"/>
      <c r="W11" s="115">
        <v>370000</v>
      </c>
    </row>
    <row r="12" ht="21.75" customHeight="1" spans="1:23">
      <c r="A12" s="105" t="s">
        <v>263</v>
      </c>
      <c r="B12" s="105" t="s">
        <v>270</v>
      </c>
      <c r="C12" s="105" t="s">
        <v>271</v>
      </c>
      <c r="D12" s="105" t="s">
        <v>70</v>
      </c>
      <c r="E12" s="105" t="s">
        <v>101</v>
      </c>
      <c r="F12" s="105" t="s">
        <v>102</v>
      </c>
      <c r="G12" s="105" t="s">
        <v>229</v>
      </c>
      <c r="H12" s="105" t="s">
        <v>230</v>
      </c>
      <c r="I12" s="115">
        <v>2200</v>
      </c>
      <c r="J12" s="115"/>
      <c r="K12" s="115"/>
      <c r="L12" s="115"/>
      <c r="M12" s="115"/>
      <c r="N12" s="115"/>
      <c r="O12" s="115"/>
      <c r="P12" s="115"/>
      <c r="Q12" s="115"/>
      <c r="R12" s="115">
        <v>2200</v>
      </c>
      <c r="S12" s="115"/>
      <c r="T12" s="115"/>
      <c r="U12" s="115"/>
      <c r="V12" s="115"/>
      <c r="W12" s="115">
        <v>2200</v>
      </c>
    </row>
    <row r="13" ht="18.75" customHeight="1" spans="1:23">
      <c r="A13" s="72" t="s">
        <v>169</v>
      </c>
      <c r="B13" s="73"/>
      <c r="C13" s="73"/>
      <c r="D13" s="73"/>
      <c r="E13" s="73"/>
      <c r="F13" s="73"/>
      <c r="G13" s="73"/>
      <c r="H13" s="74"/>
      <c r="I13" s="115">
        <v>448006.4</v>
      </c>
      <c r="J13" s="115">
        <v>74006.4</v>
      </c>
      <c r="K13" s="115">
        <v>74006.4</v>
      </c>
      <c r="L13" s="115"/>
      <c r="M13" s="115"/>
      <c r="N13" s="115"/>
      <c r="O13" s="115"/>
      <c r="P13" s="115"/>
      <c r="Q13" s="115"/>
      <c r="R13" s="115">
        <v>374000</v>
      </c>
      <c r="S13" s="115"/>
      <c r="T13" s="115"/>
      <c r="U13" s="115"/>
      <c r="V13" s="115"/>
      <c r="W13" s="115">
        <v>374000</v>
      </c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9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46" t="s">
        <v>272</v>
      </c>
    </row>
    <row r="2" ht="39.75" customHeight="1" spans="1:10">
      <c r="A2" s="102" t="str">
        <f>"2026"&amp;"年部门项目支出绩效目标表"</f>
        <v>2026年部门项目支出绩效目标表</v>
      </c>
      <c r="B2" s="47"/>
      <c r="C2" s="47"/>
      <c r="D2" s="47"/>
      <c r="E2" s="47"/>
      <c r="F2" s="103"/>
      <c r="G2" s="47"/>
      <c r="H2" s="103"/>
      <c r="I2" s="103"/>
      <c r="J2" s="47"/>
    </row>
    <row r="3" ht="17.25" customHeight="1" spans="1:10">
      <c r="A3" s="48" t="str">
        <f>"单位名称："&amp;"昆明市晋宁区上蒜第一小学"</f>
        <v>单位名称：昆明市晋宁区上蒜第一小学</v>
      </c>
    </row>
    <row r="4" ht="44.25" customHeight="1" spans="1:10">
      <c r="A4" s="25" t="s">
        <v>181</v>
      </c>
      <c r="B4" s="25" t="s">
        <v>273</v>
      </c>
      <c r="C4" s="25" t="s">
        <v>274</v>
      </c>
      <c r="D4" s="25" t="s">
        <v>275</v>
      </c>
      <c r="E4" s="25" t="s">
        <v>276</v>
      </c>
      <c r="F4" s="104" t="s">
        <v>277</v>
      </c>
      <c r="G4" s="25" t="s">
        <v>278</v>
      </c>
      <c r="H4" s="104" t="s">
        <v>279</v>
      </c>
      <c r="I4" s="104" t="s">
        <v>280</v>
      </c>
      <c r="J4" s="25" t="s">
        <v>281</v>
      </c>
    </row>
    <row r="5" ht="18.75" customHeight="1" spans="1:10">
      <c r="A5" s="169">
        <v>1</v>
      </c>
      <c r="B5" s="169">
        <v>2</v>
      </c>
      <c r="C5" s="169">
        <v>3</v>
      </c>
      <c r="D5" s="169">
        <v>4</v>
      </c>
      <c r="E5" s="169">
        <v>5</v>
      </c>
      <c r="F5" s="68">
        <v>6</v>
      </c>
      <c r="G5" s="169">
        <v>7</v>
      </c>
      <c r="H5" s="68">
        <v>8</v>
      </c>
      <c r="I5" s="68">
        <v>9</v>
      </c>
      <c r="J5" s="169">
        <v>10</v>
      </c>
    </row>
    <row r="6" ht="42" customHeight="1" spans="1:10">
      <c r="A6" s="26" t="s">
        <v>70</v>
      </c>
      <c r="B6" s="105"/>
      <c r="C6" s="105"/>
      <c r="D6" s="105"/>
      <c r="E6" s="42"/>
      <c r="F6" s="106"/>
      <c r="G6" s="42"/>
      <c r="H6" s="106"/>
      <c r="I6" s="106"/>
      <c r="J6" s="42"/>
    </row>
    <row r="7" ht="42" customHeight="1" spans="1:10">
      <c r="A7" s="170" t="s">
        <v>262</v>
      </c>
      <c r="B7" s="41" t="s">
        <v>282</v>
      </c>
      <c r="C7" s="41" t="s">
        <v>283</v>
      </c>
      <c r="D7" s="41" t="s">
        <v>284</v>
      </c>
      <c r="E7" s="26" t="s">
        <v>285</v>
      </c>
      <c r="F7" s="41" t="s">
        <v>286</v>
      </c>
      <c r="G7" s="26" t="s">
        <v>91</v>
      </c>
      <c r="H7" s="41" t="s">
        <v>287</v>
      </c>
      <c r="I7" s="41" t="s">
        <v>288</v>
      </c>
      <c r="J7" s="26" t="s">
        <v>289</v>
      </c>
    </row>
    <row r="8" ht="42" customHeight="1" spans="1:10">
      <c r="A8" s="170" t="s">
        <v>262</v>
      </c>
      <c r="B8" s="41" t="s">
        <v>282</v>
      </c>
      <c r="C8" s="41" t="s">
        <v>290</v>
      </c>
      <c r="D8" s="41" t="s">
        <v>291</v>
      </c>
      <c r="E8" s="26" t="s">
        <v>292</v>
      </c>
      <c r="F8" s="41" t="s">
        <v>286</v>
      </c>
      <c r="G8" s="26" t="s">
        <v>293</v>
      </c>
      <c r="H8" s="41" t="s">
        <v>294</v>
      </c>
      <c r="I8" s="41" t="s">
        <v>288</v>
      </c>
      <c r="J8" s="26" t="s">
        <v>295</v>
      </c>
    </row>
    <row r="9" ht="42" customHeight="1" spans="1:10">
      <c r="A9" s="170" t="s">
        <v>262</v>
      </c>
      <c r="B9" s="41" t="s">
        <v>282</v>
      </c>
      <c r="C9" s="41" t="s">
        <v>296</v>
      </c>
      <c r="D9" s="41" t="s">
        <v>297</v>
      </c>
      <c r="E9" s="26" t="s">
        <v>298</v>
      </c>
      <c r="F9" s="41" t="s">
        <v>299</v>
      </c>
      <c r="G9" s="26" t="s">
        <v>300</v>
      </c>
      <c r="H9" s="41" t="s">
        <v>301</v>
      </c>
      <c r="I9" s="41" t="s">
        <v>288</v>
      </c>
      <c r="J9" s="26" t="s">
        <v>302</v>
      </c>
    </row>
    <row r="10" ht="42" customHeight="1" spans="1:10">
      <c r="A10" s="170" t="s">
        <v>267</v>
      </c>
      <c r="B10" s="41" t="s">
        <v>303</v>
      </c>
      <c r="C10" s="41" t="s">
        <v>283</v>
      </c>
      <c r="D10" s="41" t="s">
        <v>284</v>
      </c>
      <c r="E10" s="26" t="s">
        <v>304</v>
      </c>
      <c r="F10" s="41" t="s">
        <v>286</v>
      </c>
      <c r="G10" s="26" t="s">
        <v>305</v>
      </c>
      <c r="H10" s="41" t="s">
        <v>306</v>
      </c>
      <c r="I10" s="41" t="s">
        <v>288</v>
      </c>
      <c r="J10" s="26" t="s">
        <v>307</v>
      </c>
    </row>
    <row r="11" ht="42" customHeight="1" spans="1:10">
      <c r="A11" s="170" t="s">
        <v>267</v>
      </c>
      <c r="B11" s="41" t="s">
        <v>303</v>
      </c>
      <c r="C11" s="41" t="s">
        <v>290</v>
      </c>
      <c r="D11" s="41" t="s">
        <v>291</v>
      </c>
      <c r="E11" s="26" t="s">
        <v>308</v>
      </c>
      <c r="F11" s="41" t="s">
        <v>299</v>
      </c>
      <c r="G11" s="26" t="s">
        <v>309</v>
      </c>
      <c r="H11" s="41" t="s">
        <v>301</v>
      </c>
      <c r="I11" s="41" t="s">
        <v>288</v>
      </c>
      <c r="J11" s="26" t="s">
        <v>310</v>
      </c>
    </row>
    <row r="12" ht="42" customHeight="1" spans="1:10">
      <c r="A12" s="170" t="s">
        <v>267</v>
      </c>
      <c r="B12" s="41" t="s">
        <v>303</v>
      </c>
      <c r="C12" s="41" t="s">
        <v>296</v>
      </c>
      <c r="D12" s="41" t="s">
        <v>297</v>
      </c>
      <c r="E12" s="26" t="s">
        <v>311</v>
      </c>
      <c r="F12" s="41" t="s">
        <v>299</v>
      </c>
      <c r="G12" s="26" t="s">
        <v>309</v>
      </c>
      <c r="H12" s="41" t="s">
        <v>301</v>
      </c>
      <c r="I12" s="41" t="s">
        <v>288</v>
      </c>
      <c r="J12" s="26" t="s">
        <v>312</v>
      </c>
    </row>
    <row r="13" ht="42" customHeight="1" spans="1:10">
      <c r="A13" s="170" t="s">
        <v>265</v>
      </c>
      <c r="B13" s="41" t="s">
        <v>313</v>
      </c>
      <c r="C13" s="41" t="s">
        <v>283</v>
      </c>
      <c r="D13" s="41" t="s">
        <v>314</v>
      </c>
      <c r="E13" s="26" t="s">
        <v>315</v>
      </c>
      <c r="F13" s="41" t="s">
        <v>286</v>
      </c>
      <c r="G13" s="26" t="s">
        <v>316</v>
      </c>
      <c r="H13" s="41" t="s">
        <v>301</v>
      </c>
      <c r="I13" s="41" t="s">
        <v>288</v>
      </c>
      <c r="J13" s="26" t="s">
        <v>317</v>
      </c>
    </row>
    <row r="14" ht="42" customHeight="1" spans="1:10">
      <c r="A14" s="170" t="s">
        <v>265</v>
      </c>
      <c r="B14" s="41" t="s">
        <v>313</v>
      </c>
      <c r="C14" s="41" t="s">
        <v>283</v>
      </c>
      <c r="D14" s="41" t="s">
        <v>314</v>
      </c>
      <c r="E14" s="26" t="s">
        <v>318</v>
      </c>
      <c r="F14" s="41" t="s">
        <v>286</v>
      </c>
      <c r="G14" s="26" t="s">
        <v>319</v>
      </c>
      <c r="H14" s="41" t="s">
        <v>320</v>
      </c>
      <c r="I14" s="41" t="s">
        <v>288</v>
      </c>
      <c r="J14" s="26" t="s">
        <v>313</v>
      </c>
    </row>
    <row r="15" ht="42" customHeight="1" spans="1:10">
      <c r="A15" s="170" t="s">
        <v>265</v>
      </c>
      <c r="B15" s="41" t="s">
        <v>313</v>
      </c>
      <c r="C15" s="41" t="s">
        <v>290</v>
      </c>
      <c r="D15" s="41" t="s">
        <v>291</v>
      </c>
      <c r="E15" s="26" t="s">
        <v>321</v>
      </c>
      <c r="F15" s="41" t="s">
        <v>286</v>
      </c>
      <c r="G15" s="26" t="s">
        <v>316</v>
      </c>
      <c r="H15" s="41" t="s">
        <v>301</v>
      </c>
      <c r="I15" s="41" t="s">
        <v>288</v>
      </c>
      <c r="J15" s="26" t="s">
        <v>322</v>
      </c>
    </row>
    <row r="16" ht="42" customHeight="1" spans="1:10">
      <c r="A16" s="170" t="s">
        <v>265</v>
      </c>
      <c r="B16" s="41" t="s">
        <v>313</v>
      </c>
      <c r="C16" s="41" t="s">
        <v>296</v>
      </c>
      <c r="D16" s="41" t="s">
        <v>297</v>
      </c>
      <c r="E16" s="26" t="s">
        <v>323</v>
      </c>
      <c r="F16" s="41" t="s">
        <v>299</v>
      </c>
      <c r="G16" s="26" t="s">
        <v>300</v>
      </c>
      <c r="H16" s="41" t="s">
        <v>301</v>
      </c>
      <c r="I16" s="41" t="s">
        <v>288</v>
      </c>
      <c r="J16" s="26" t="s">
        <v>323</v>
      </c>
    </row>
    <row r="17" ht="42" customHeight="1" spans="1:10">
      <c r="A17" s="170" t="s">
        <v>271</v>
      </c>
      <c r="B17" s="41" t="s">
        <v>324</v>
      </c>
      <c r="C17" s="41" t="s">
        <v>283</v>
      </c>
      <c r="D17" s="41" t="s">
        <v>284</v>
      </c>
      <c r="E17" s="26" t="s">
        <v>325</v>
      </c>
      <c r="F17" s="41" t="s">
        <v>286</v>
      </c>
      <c r="G17" s="26" t="s">
        <v>326</v>
      </c>
      <c r="H17" s="41" t="s">
        <v>320</v>
      </c>
      <c r="I17" s="41" t="s">
        <v>288</v>
      </c>
      <c r="J17" s="26" t="s">
        <v>327</v>
      </c>
    </row>
    <row r="18" ht="42" customHeight="1" spans="1:10">
      <c r="A18" s="170" t="s">
        <v>271</v>
      </c>
      <c r="B18" s="41" t="s">
        <v>324</v>
      </c>
      <c r="C18" s="41" t="s">
        <v>290</v>
      </c>
      <c r="D18" s="41" t="s">
        <v>328</v>
      </c>
      <c r="E18" s="26" t="s">
        <v>325</v>
      </c>
      <c r="F18" s="41" t="s">
        <v>286</v>
      </c>
      <c r="G18" s="26" t="s">
        <v>326</v>
      </c>
      <c r="H18" s="41" t="s">
        <v>320</v>
      </c>
      <c r="I18" s="41" t="s">
        <v>288</v>
      </c>
      <c r="J18" s="26" t="s">
        <v>327</v>
      </c>
    </row>
    <row r="19" ht="42" customHeight="1" spans="1:10">
      <c r="A19" s="170" t="s">
        <v>271</v>
      </c>
      <c r="B19" s="41" t="s">
        <v>324</v>
      </c>
      <c r="C19" s="41" t="s">
        <v>296</v>
      </c>
      <c r="D19" s="41" t="s">
        <v>297</v>
      </c>
      <c r="E19" s="26" t="s">
        <v>323</v>
      </c>
      <c r="F19" s="41" t="s">
        <v>299</v>
      </c>
      <c r="G19" s="26" t="s">
        <v>309</v>
      </c>
      <c r="H19" s="41" t="s">
        <v>301</v>
      </c>
      <c r="I19" s="41" t="s">
        <v>288</v>
      </c>
      <c r="J19" s="26" t="s">
        <v>323</v>
      </c>
    </row>
  </sheetData>
  <mergeCells count="10">
    <mergeCell ref="A2:J2"/>
    <mergeCell ref="A3:H3"/>
    <mergeCell ref="A7:A9"/>
    <mergeCell ref="A10:A12"/>
    <mergeCell ref="A13:A16"/>
    <mergeCell ref="A17:A19"/>
    <mergeCell ref="B7:B9"/>
    <mergeCell ref="B10:B12"/>
    <mergeCell ref="B13:B16"/>
    <mergeCell ref="B17:B19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船长</cp:lastModifiedBy>
  <dcterms:created xsi:type="dcterms:W3CDTF">2026-03-19T07:47:00Z</dcterms:created>
  <dcterms:modified xsi:type="dcterms:W3CDTF">2026-03-27T01:35:50Z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8EBE3EBC689E4E35A64DE4103D0FF085_12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