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3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<sst xmlns="http://schemas.openxmlformats.org/spreadsheetml/2006/main" count="1553" uniqueCount="497">
  <si>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</si>
  <si>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</si>
  <si>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</si>
  <si>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</si>
  <si>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</si>
  <si>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</si>
  <si>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</si>
  <si>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</si>
  <si>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</si>
  <si>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</si>
  <si>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</si>
  <si>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</si>
  <si>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</si>
  <si>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</si>
  <si>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</si>
  <si>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</si>
  <si>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</si>
  <si>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</si>
  <si>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</si>
  <si>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</si>
  <si>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</si>
  <si>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</si>
  <si>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</si>
  <si>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</si>
  <si>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</si>
  <si>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</si>
  <si>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</si>
  <si>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</si>
  <si>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</si>
  <si>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</si>
  <si>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</si>
  <si>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</si>
  <si>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</si>
  <si>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</si>
  <si>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</si>
  <si>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</si>
  <si>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</si>
  <si>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</si>
  <si>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</si>
  <si>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</si>
  <si>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</si>
  <si>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</si>
  <si>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</si>
  <si>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</si>
  <si>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</si>
  <si>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</si>
  <si>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</si>
  <si>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</si>
  <si>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</si>
  <si>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</si>
  <si>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</si>
  <si>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</si>
  <si>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</si>
  <si>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</si>
  <si>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</si>
  <si>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</si>
  <si>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</si>
  <si>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</si>
  <si>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</si>
  <si>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</si>
  <si>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</si>
  <si>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</si>
  <si>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</si>
  <si>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</si>
  <si>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</si>
  <si>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</si>
  <si>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</si>
  <si>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</si>
  <si>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</si>
  <si>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120001</t>
  </si>
  <si>
    <t>昆明市晋宁区住房和城乡建设局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</si>
  <si>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</si>
  <si>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</si>
  <si>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</si>
  <si>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</si>
  <si>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</si>
  <si>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</si>
  <si>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</si>
  <si>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</si>
  <si>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</si>
  <si>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</si>
  <si>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</si>
  <si>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</si>
  <si>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</si>
  <si>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</si>
  <si>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</si>
  <si>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</si>
  <si>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</si>
  <si>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</si>
  <si>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</si>
  <si>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</si>
  <si>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</si>
  <si>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</si>
  <si>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</si>
  <si>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</si>
  <si>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</si>
  <si>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</si>
  <si>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</si>
  <si>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</si>
  <si>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</si>
  <si>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</si>
  <si>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</si>
  <si>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</si>
  <si>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</si>
  <si>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</si>
  <si>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</si>
  <si>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</si>
  <si>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</si>
  <si>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</si>
  <si>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</si>
  <si>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</si>
  <si>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</si>
  <si>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</si>
  <si>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</si>
  <si>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</si>
  <si>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</si>
  <si>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</si>
  <si>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</si>
  <si>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</si>
  <si>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</si>
  <si>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</si>
  <si>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</si>
  <si>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</si>
  <si>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</si>
  <si>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</si>
  <si>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</si>
  <si>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</si>
  <si>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2120101</t>
  </si>
  <si>
    <t>行政运行</t>
  </si>
  <si>
    <t>21202</t>
  </si>
  <si>
    <t>城乡社区规划与管理</t>
  </si>
  <si>
    <t>2120201</t>
  </si>
  <si>
    <t>21203</t>
  </si>
  <si>
    <t>城乡社区公共设施</t>
  </si>
  <si>
    <t>2120399</t>
  </si>
  <si>
    <t>其他城乡社区公共设施支出</t>
  </si>
  <si>
    <t>21214</t>
  </si>
  <si>
    <t>污水处理费安排的支出</t>
  </si>
  <si>
    <t>2121401</t>
  </si>
  <si>
    <t>污水处理设施建设和运营</t>
  </si>
  <si>
    <t>21299</t>
  </si>
  <si>
    <t>其他城乡社区支出</t>
  </si>
  <si>
    <t>2129999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</si>
  <si>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</si>
  <si>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</si>
  <si>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</si>
  <si>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</si>
  <si>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</si>
  <si>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</si>
  <si>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</si>
  <si>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</si>
  <si>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</si>
  <si>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</si>
  <si>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</si>
  <si>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</si>
  <si>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</si>
  <si>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</si>
  <si>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</si>
  <si>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</si>
  <si>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</si>
  <si>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</si>
  <si>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</si>
  <si>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</si>
  <si>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</si>
  <si>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</si>
  <si>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</si>
  <si>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</si>
  <si>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</si>
  <si>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</si>
  <si>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</si>
  <si>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</si>
  <si>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</si>
  <si>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</si>
  <si>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</si>
  <si>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</si>
  <si>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</si>
  <si>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</si>
  <si>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</si>
  <si>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</si>
  <si>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</si>
  <si>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</si>
  <si>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</si>
  <si>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</si>
  <si>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</si>
  <si>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</si>
  <si>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</si>
  <si>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</si>
  <si>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</si>
  <si>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</si>
  <si>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</si>
  <si>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</si>
  <si>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</si>
  <si>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</si>
  <si>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</si>
  <si>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</si>
  <si>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</si>
  <si>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</si>
  <si>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</si>
  <si>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</si>
  <si>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</si>
  <si>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</si>
  <si>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</si>
  <si>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</si>
  <si>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</si>
  <si>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</si>
  <si>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</si>
  <si>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</si>
  <si>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</si>
  <si>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</si>
  <si>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</si>
  <si>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</si>
  <si>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</si>
  <si>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</si>
  <si>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</si>
  <si>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</si>
  <si>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530122210000000001673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</si>
  <si>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</si>
  <si>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</si>
  <si>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</si>
  <si>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</si>
  <si>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</si>
  <si>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</si>
  <si>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</si>
  <si>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530122210000000001674</t>
  </si>
  <si>
    <t>事业人员支出工资</t>
  </si>
  <si>
    <t>30107</t>
  </si>
  <si>
    <t>绩效工资</t>
  </si>
  <si>
    <t>530122210000000001675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</si>
  <si>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</si>
  <si>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</si>
  <si>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</si>
  <si>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</si>
  <si>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</si>
  <si>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</si>
  <si>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</si>
  <si>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</si>
  <si>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</si>
  <si>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530122210000000001679</t>
  </si>
  <si>
    <t>公车购置及运维费</t>
  </si>
  <si>
    <t>30231</t>
  </si>
  <si>
    <t>公务用车运行维护费</t>
  </si>
  <si>
    <t>530122210000000001680</t>
  </si>
  <si>
    <t>30217</t>
  </si>
  <si>
    <t>530122210000000001681</t>
  </si>
  <si>
    <t>公务交通补贴</t>
  </si>
  <si>
    <t>30239</t>
  </si>
  <si>
    <t>其他交通费用</t>
  </si>
  <si>
    <t>530122210000000001682</t>
  </si>
  <si>
    <t>工会经费</t>
  </si>
  <si>
    <t>30228</t>
  </si>
  <si>
    <t>530122210000000001683</t>
  </si>
  <si>
    <t>一般公用经费</t>
  </si>
  <si>
    <t>30201</t>
  </si>
  <si>
    <t>办公费</t>
  </si>
  <si>
    <t>30211</t>
  </si>
  <si>
    <t>差旅费</t>
  </si>
  <si>
    <t>30215</t>
  </si>
  <si>
    <t>会议费</t>
  </si>
  <si>
    <t>30299</t>
  </si>
  <si>
    <t>其他商品和服务支出</t>
  </si>
  <si>
    <t>530122210000000003242</t>
  </si>
  <si>
    <t>30113</t>
  </si>
  <si>
    <t>530122231100001243421</t>
  </si>
  <si>
    <t>离退休人员支出</t>
  </si>
  <si>
    <t>30305</t>
  </si>
  <si>
    <t>生活补助</t>
  </si>
  <si>
    <t>530122231100001419188</t>
  </si>
  <si>
    <t>行政人员绩效奖励</t>
  </si>
  <si>
    <t>530122231100001419190</t>
  </si>
  <si>
    <t>事业人员绩效奖励</t>
  </si>
  <si>
    <t>530122261100004964450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</si>
  <si>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</si>
  <si>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</si>
  <si>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</si>
  <si>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</si>
  <si>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</si>
  <si>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</si>
  <si>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</si>
  <si>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</si>
  <si>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</si>
  <si>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</si>
  <si>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</si>
  <si>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530122261100004942135</t>
  </si>
  <si>
    <t>遗属生活补助资金</t>
  </si>
  <si>
    <t>专项业务类</t>
  </si>
  <si>
    <t>530122221100000334840</t>
  </si>
  <si>
    <t>下穿泵站维护及日常管养经费</t>
  </si>
  <si>
    <t>30227</t>
  </si>
  <si>
    <t>委托业务费</t>
  </si>
  <si>
    <t>530122221100000354996</t>
  </si>
  <si>
    <t>农村危房改造和抗震安居工程省级示范村贷款还款专项资金</t>
  </si>
  <si>
    <t>31005</t>
  </si>
  <si>
    <t>基础设施建设</t>
  </si>
  <si>
    <t>530122221100001065091</t>
  </si>
  <si>
    <t>污水处理厂运行费及污水处理经费</t>
  </si>
  <si>
    <t>530122241100003000483</t>
  </si>
  <si>
    <t>城区市政道路、市政排水、防汛维护服务资金</t>
  </si>
  <si>
    <t>530122251100003582647</t>
  </si>
  <si>
    <t>晋宁区市政建设项目律师代理服务资金</t>
  </si>
  <si>
    <t>530122261100004956435</t>
  </si>
  <si>
    <t>2026年市政桥梁检测资金</t>
  </si>
  <si>
    <t>530122261100004958654</t>
  </si>
  <si>
    <t>晋宁区“十五五”城市基础设施建设规划编制经费</t>
  </si>
  <si>
    <t>530122261100004983326</t>
  </si>
  <si>
    <t>住建局法律咨询服务资金</t>
  </si>
  <si>
    <t>530122261100005316595</t>
  </si>
  <si>
    <t>污水处理厂运行管理及污水处理经费</t>
  </si>
  <si>
    <t>民生类</t>
  </si>
  <si>
    <t>530122251100003585554</t>
  </si>
  <si>
    <t>城区洗手台自来水经费</t>
  </si>
  <si>
    <t>30205</t>
  </si>
  <si>
    <t>水费</t>
  </si>
  <si>
    <t>530122251100003585724</t>
  </si>
  <si>
    <t>城区下穿泵站用电经费</t>
  </si>
  <si>
    <t>30206</t>
  </si>
  <si>
    <t>电费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</si>
  <si>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</si>
  <si>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</si>
  <si>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</si>
  <si>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</si>
  <si>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</si>
  <si>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</si>
  <si>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</si>
  <si>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</si>
  <si>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</si>
  <si>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</si>
  <si>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做好五处下穿泵站日常维护和运行管理，确保工程发挥效益</t>
  </si>
  <si>
    <t>产出指标</t>
  </si>
  <si>
    <t>数量指标</t>
  </si>
  <si>
    <t>管理养护下穿泵站数</t>
  </si>
  <si>
    <t>=</t>
  </si>
  <si>
    <t>个</t>
  </si>
  <si>
    <t>定量指标</t>
  </si>
  <si>
    <t>质量指标</t>
  </si>
  <si>
    <t>保证设施正常运行使用</t>
  </si>
  <si>
    <t>100</t>
  </si>
  <si>
    <t>%</t>
  </si>
  <si>
    <t>定性指标</t>
  </si>
  <si>
    <t>效益指标</t>
  </si>
  <si>
    <t>社会效益</t>
  </si>
  <si>
    <t>确保泵站正常运行，保障群众正常通行</t>
  </si>
  <si>
    <t>满意度指标</t>
  </si>
  <si>
    <t>服务对象满意度</t>
  </si>
  <si>
    <t>受益群众满意度</t>
  </si>
  <si>
    <t>90</t>
  </si>
  <si>
    <t>按时足额支付2026年遗属生活补助资金</t>
  </si>
  <si>
    <t>遗属生活补助发放人数</t>
  </si>
  <si>
    <t>2.00</t>
  </si>
  <si>
    <t>人</t>
  </si>
  <si>
    <t>按时发放遗属生活补助，维护社会稳定</t>
  </si>
  <si>
    <t>&lt;=</t>
  </si>
  <si>
    <t>95</t>
  </si>
  <si>
    <t>发放对象满意度</t>
  </si>
  <si>
    <t>做好城区下穿泵站的运行管理</t>
  </si>
  <si>
    <t>保证设施正常运行</t>
  </si>
  <si>
    <t>保证泵站正常运行，保障群众正常通行</t>
  </si>
  <si>
    <t>完成晋宁区“十五五”城市基础设施建设规划编制工作</t>
  </si>
  <si>
    <t>时效指标</t>
  </si>
  <si>
    <t>2025年完成编制工作</t>
  </si>
  <si>
    <t>月</t>
  </si>
  <si>
    <t>未按时完成相应扣分</t>
  </si>
  <si>
    <t>促进社会发展</t>
  </si>
  <si>
    <t>未促进社会发展相应扣分</t>
  </si>
  <si>
    <t>被服务单位满意度</t>
  </si>
  <si>
    <t>被服务单位不满意相应扣分</t>
  </si>
  <si>
    <t>项目的实施能够更好保障我局工作的顺利开展，在日常管理、业务开展及项目实施过程中严格防控法律风险，有利于开展维稳工作，更好提升政务服务水平，提升群众满意度。</t>
  </si>
  <si>
    <t>法律顾问咨询服务时限</t>
  </si>
  <si>
    <t>1.00</t>
  </si>
  <si>
    <t>年</t>
  </si>
  <si>
    <t>保障我局工作的顺利开展，更好提升政务服务水平</t>
  </si>
  <si>
    <t>80</t>
  </si>
  <si>
    <t>完成51座市政桥梁检测</t>
  </si>
  <si>
    <t>&gt;=</t>
  </si>
  <si>
    <t>51</t>
  </si>
  <si>
    <t>座</t>
  </si>
  <si>
    <t>完成51座市政桥梁检测工作</t>
  </si>
  <si>
    <t>做好市政桥梁运行维护检测确保安全</t>
  </si>
  <si>
    <t>完成桥梁检测</t>
  </si>
  <si>
    <t>桥梁安全检测</t>
  </si>
  <si>
    <t>群众满意度调查</t>
  </si>
  <si>
    <t>群众满意度调查大于90%</t>
  </si>
  <si>
    <t>中央农村危房改造补助资金</t>
  </si>
  <si>
    <t>完成中央、省、市、区安排的农村危房改造任务</t>
  </si>
  <si>
    <t>农村危房改造完成任务数</t>
  </si>
  <si>
    <t>户</t>
  </si>
  <si>
    <t>验收通过率</t>
  </si>
  <si>
    <t>当年开竣工率</t>
  </si>
  <si>
    <t>可持续影响</t>
  </si>
  <si>
    <t>农村人居环境提升改善</t>
  </si>
  <si>
    <t>晋宁区污水处理厂运行费及污水处理费2026年600万元</t>
  </si>
  <si>
    <t>按要求进行污水处理工作，达到相关处理标准</t>
  </si>
  <si>
    <t>按时拨付污水处理费</t>
  </si>
  <si>
    <t>污水处理达到相关排放标准，改善河道生态环境</t>
  </si>
  <si>
    <t>群众周边满意度</t>
  </si>
  <si>
    <t>完成2026年城区市政道路、市政排水、防汛维护项目</t>
  </si>
  <si>
    <t>保证项目建设工程质量达标</t>
  </si>
  <si>
    <t>市政道路、管网正常运行，保障群众正常出行</t>
  </si>
  <si>
    <t>群众满意度</t>
  </si>
  <si>
    <t>完成PPP项目、2018年三个公园绿地建设项目、小河尾提升改造项目、彩云路三标因拖欠工程应诉聘请律师代理服务。</t>
  </si>
  <si>
    <t>完成代理案件数</t>
  </si>
  <si>
    <t>通过与施工单位的沟通协调，做好施工单位的安抚工作</t>
  </si>
  <si>
    <t>有效果</t>
  </si>
  <si>
    <t>完成城区洗手台自来水费用支付确保洗手台正常运行</t>
  </si>
  <si>
    <t>城区洗手设施正常供水</t>
  </si>
  <si>
    <t>洗手设施正常运行，满足百姓日常卫生需求，提高群众卫生意思</t>
  </si>
  <si>
    <t>服务群众满意度</t>
  </si>
  <si>
    <t>晋宁区污水处理厂运行费及污水处理费2026年600万元。</t>
  </si>
  <si>
    <t>2015年度晋宁区六街镇新寨村、三印村被评为省级规划建设示范村；2016年度双河乡大荒川村被评为省级规划建设示范村。根据相关文件要求，我区三个省级规划建设示范村（基础设施建设）项目共申请国家开发银行专项贷款600万元，其中每个示范村200万元。根据市级计划安排，完成本年度农村危房改造和抗震安居工程省级示范村贷款本息支付。</t>
  </si>
  <si>
    <t>据实拨付贷款应还本息</t>
  </si>
  <si>
    <t>按时拨付贷款应还本息</t>
  </si>
  <si>
    <t>改善人居环境，促进和谐发展</t>
  </si>
  <si>
    <t>服务对象满意度指标</t>
  </si>
  <si>
    <t>提升当地居民居住满意度</t>
  </si>
  <si>
    <t>预算06表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</si>
  <si>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</si>
  <si>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</si>
  <si>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</si>
  <si>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</si>
  <si>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</si>
  <si>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</si>
  <si>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</si>
  <si>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</si>
  <si>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</si>
  <si>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</si>
  <si>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</si>
  <si>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车辆维修和保养服务</t>
  </si>
  <si>
    <t>元</t>
  </si>
  <si>
    <t>复印纸采购</t>
  </si>
  <si>
    <t>复印纸</t>
  </si>
  <si>
    <t>城区市政道路、市政排水、防汛服务</t>
  </si>
  <si>
    <t>市政公用设施管理服务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</si>
  <si>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</si>
  <si>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</si>
  <si>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</si>
  <si>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</si>
  <si>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</si>
  <si>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</si>
  <si>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</si>
  <si>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</si>
  <si>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A1101 公共设施管理服务</t>
  </si>
  <si>
    <t>A 公共服务</t>
  </si>
  <si>
    <t>预算09-1表</t>
  </si>
  <si>
    <t>单位名称：昆明市晋宁区住房和城乡建设局机关</t>
  </si>
  <si>
    <t>单位名称（项目）</t>
  </si>
  <si>
    <t>地区</t>
  </si>
  <si>
    <t>备注：我部门无对下转移支付预算，此表无数据。</t>
  </si>
  <si>
    <t>预算09-2表</t>
  </si>
  <si>
    <t>2026年对下转移支付绩效目标表</t>
  </si>
  <si>
    <t>单位名称、项目名称</t>
  </si>
  <si>
    <t>备注：我部门无对下转移支付绩效目标，此表无数据。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</si>
  <si>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</si>
  <si>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</si>
  <si>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</si>
  <si>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</si>
  <si>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</si>
  <si>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</si>
  <si>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</si>
  <si>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</si>
  <si>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</si>
  <si>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</si>
  <si>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备注：因我单位无新增资产预算配置，该表以空表进行公开。</t>
  </si>
  <si>
    <t>预算11表</t>
  </si>
  <si>
    <t>上级补助</t>
  </si>
  <si>
    <t>2210105</t>
  </si>
  <si>
    <t>农村危房改造</t>
  </si>
  <si>
    <t>31006</t>
  </si>
  <si>
    <t>大型修缮</t>
  </si>
  <si>
    <t>预算12表</t>
  </si>
  <si>
    <t>项目级次</t>
  </si>
  <si>
    <t>114 对个人和家庭的补助</t>
  </si>
  <si>
    <t>本级</t>
  </si>
  <si>
    <t>311 专项业务类</t>
  </si>
  <si>
    <t>312 民生类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</si>
  <si>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</si>
  <si>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</si>
  <si>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</si>
  <si>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</si>
  <si>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</si>
  <si>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</si>
  <si>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</si>
  <si>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</si>
  <si>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</si>
  <si>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</si>
  <si>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</si>
  <si>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</si>
  <si>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</si>
  <si>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</si>
  <si>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</si>
  <si>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</si>
  <si>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</si>
  <si>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</si>
  <si>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</si>
  <si>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</si>
  <si>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</si>
  <si>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</si>
  <si>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</si>
  <si>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注：本单位不属于主管部门，无部门整体支出绩效目标，该表以空表进行公开。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</si>
</sst>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4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7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176" fontId="41" fillId="0" borderId="1">
      <alignment horizontal="right" vertical="center"/>
    </xf>
    <xf numFmtId="177" fontId="41" fillId="0" borderId="1">
      <alignment horizontal="right" vertical="center"/>
    </xf>
    <xf numFmtId="10" fontId="41" fillId="0" borderId="1">
      <alignment horizontal="right" vertical="center"/>
    </xf>
    <xf numFmtId="178" fontId="41" fillId="0" borderId="1">
      <alignment horizontal="right" vertical="center"/>
    </xf>
    <xf numFmtId="49" fontId="41" fillId="0" borderId="1">
      <alignment horizontal="left" vertical="center" wrapText="1"/>
    </xf>
    <xf numFmtId="178" fontId="41" fillId="0" borderId="1">
      <alignment horizontal="right" vertical="center"/>
    </xf>
    <xf numFmtId="179" fontId="41" fillId="0" borderId="1">
      <alignment horizontal="right" vertical="center"/>
    </xf>
    <xf numFmtId="180" fontId="41" fillId="0" borderId="1">
      <alignment horizontal="right" vertical="center"/>
    </xf>
    <xf numFmtId="0" fontId="42" fillId="0" borderId="0"/>
    <xf numFmtId="0" fontId="43" fillId="0" borderId="0">
      <alignment vertical="center"/>
    </xf>
  </cellStyleXfs>
  <cellXfs count="253">
    <xf numFmtId="0" fontId="0" fillId="0" borderId="0" xfId="0" applyFont="1" applyBorder="1"/>
    <xf numFmtId="0" fontId="0" fillId="0" borderId="0" xfId="0" applyFill="1" applyBorder="1" applyAlignment="1"/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49" fontId="4" fillId="0" borderId="0" xfId="0" applyNumberFormat="1" applyFont="1" applyFill="1" applyBorder="1" applyAlignment="1"/>
    <xf numFmtId="0" fontId="3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3" fillId="0" borderId="0" xfId="0" applyFont="1" applyFill="1" applyBorder="1" applyAlignment="1" applyProtection="1">
      <alignment horizontal="right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10" fillId="0" borderId="1" xfId="53" applyNumberFormat="1" applyFont="1" applyBorder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" fontId="10" fillId="0" borderId="1" xfId="54" applyNumberFormat="1" applyFont="1" applyBorder="1">
      <alignment horizontal="right" vertical="center"/>
    </xf>
    <xf numFmtId="0" fontId="0" fillId="0" borderId="0" xfId="0" applyFont="1" applyFill="1" applyBorder="1"/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Fill="1" applyBorder="1" applyAlignment="1" applyProtection="1">
      <alignment vertical="top"/>
      <protection locked="0"/>
    </xf>
    <xf numFmtId="0" fontId="11" fillId="0" borderId="0" xfId="0" applyFont="1" applyFill="1" applyBorder="1" applyAlignment="1">
      <alignment vertical="top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Protection="1">
      <protection locked="0"/>
    </xf>
    <xf numFmtId="0" fontId="11" fillId="0" borderId="0" xfId="0" applyFont="1" applyFill="1" applyBorder="1"/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>
      <alignment horizontal="left"/>
    </xf>
    <xf numFmtId="3" fontId="3" fillId="0" borderId="5" xfId="0" applyNumberFormat="1" applyFont="1" applyFill="1" applyBorder="1" applyAlignment="1" applyProtection="1">
      <alignment horizontal="left" vertical="center"/>
      <protection locked="0"/>
    </xf>
    <xf numFmtId="4" fontId="3" fillId="0" borderId="5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178" fontId="10" fillId="0" borderId="1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 wrapText="1"/>
    </xf>
    <xf numFmtId="178" fontId="10" fillId="0" borderId="5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left" vertical="center"/>
    </xf>
    <xf numFmtId="180" fontId="10" fillId="0" borderId="1" xfId="56" applyNumberFormat="1" applyFont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178" fontId="10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/>
    </xf>
    <xf numFmtId="0" fontId="16" fillId="0" borderId="0" xfId="0" applyFont="1" applyFill="1" applyBorder="1" applyAlignment="1" applyProtection="1">
      <alignment horizontal="right"/>
      <protection locked="0"/>
    </xf>
    <xf numFmtId="49" fontId="16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Border="1" applyAlignment="1">
      <alignment horizontal="right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4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wrapText="1" indent="1"/>
      <protection locked="0"/>
    </xf>
    <xf numFmtId="0" fontId="3" fillId="2" borderId="1" xfId="0" applyFont="1" applyFill="1" applyBorder="1" applyAlignment="1" applyProtection="1">
      <alignment horizontal="left" vertical="center" wrapText="1" indent="2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top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vertical="top"/>
      <protection locked="0"/>
    </xf>
    <xf numFmtId="49" fontId="4" fillId="0" borderId="0" xfId="0" applyNumberFormat="1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/>
    <xf numFmtId="0" fontId="11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right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>
      <alignment horizontal="left" vertical="center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178" fontId="21" fillId="0" borderId="1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/>
    <xf numFmtId="0" fontId="19" fillId="2" borderId="5" xfId="0" applyFont="1" applyFill="1" applyBorder="1" applyAlignment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/>
      <protection locked="0"/>
    </xf>
    <xf numFmtId="0" fontId="19" fillId="0" borderId="5" xfId="0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5" xfId="57"/>
    <cellStyle name="常规 3" xfId="5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" workbookViewId="0">
      <selection activeCell="F3" sqref="F3"/>
    </sheetView>
  </sheetViews>
  <sheetFormatPr defaultColWidth="8.575" defaultRowHeight="12.75" customHeight="1" outlineLevelCol="3"/>
  <cols>
    <col min="1" max="4" width="41" style="45" customWidth="1"/>
    <col min="5" max="16384" width="8.575" style="45"/>
  </cols>
  <sheetData>
    <row r="1" s="45" customFormat="1" ht="15" customHeight="1" spans="1:4">
      <c r="A1" s="209"/>
      <c r="B1" s="209"/>
      <c r="C1" s="209"/>
      <c r="D1" s="197" t="s">
        <v>0</v>
      </c>
    </row>
    <row r="2" s="45" customFormat="1" ht="41.25" customHeight="1" spans="1:4">
      <c r="A2" s="250" t="str">
        <f>"2026"&amp;"年部门财务收支预算总表"</f>
        <v>2026年部门财务收支预算总表</v>
      </c>
      <c r="B2" s="220"/>
      <c r="C2" s="220"/>
      <c r="D2" s="220"/>
    </row>
    <row r="3" s="45" customFormat="1" ht="17.25" customHeight="1" spans="1:4">
      <c r="A3" s="219" t="str">
        <f>"单位名称："&amp;"昆明市晋宁区住房和城乡建设局机关"</f>
        <v>单位名称：昆明市晋宁区住房和城乡建设局机关</v>
      </c>
      <c r="B3" s="251"/>
      <c r="D3" s="181" t="s">
        <v>1</v>
      </c>
    </row>
    <row r="4" s="45" customFormat="1" ht="23.25" customHeight="1" spans="1:4">
      <c r="A4" s="213" t="s">
        <v>2</v>
      </c>
      <c r="B4" s="214"/>
      <c r="C4" s="213" t="s">
        <v>3</v>
      </c>
      <c r="D4" s="214"/>
    </row>
    <row r="5" s="45" customFormat="1" ht="24" customHeight="1" spans="1:4">
      <c r="A5" s="213" t="s">
        <v>4</v>
      </c>
      <c r="B5" s="213" t="s">
        <v>5</v>
      </c>
      <c r="C5" s="213" t="s">
        <v>6</v>
      </c>
      <c r="D5" s="213" t="s">
        <v>5</v>
      </c>
    </row>
    <row r="6" s="45" customFormat="1" ht="17.25" customHeight="1" spans="1:4">
      <c r="A6" s="215" t="s">
        <v>7</v>
      </c>
      <c r="B6" s="117">
        <v>9387946.47</v>
      </c>
      <c r="C6" s="215" t="s">
        <v>8</v>
      </c>
      <c r="D6" s="117"/>
    </row>
    <row r="7" s="45" customFormat="1" ht="17.25" customHeight="1" spans="1:4">
      <c r="A7" s="215" t="s">
        <v>9</v>
      </c>
      <c r="B7" s="117">
        <v>7000000</v>
      </c>
      <c r="C7" s="215" t="s">
        <v>10</v>
      </c>
      <c r="D7" s="117"/>
    </row>
    <row r="8" s="45" customFormat="1" ht="17.25" customHeight="1" spans="1:4">
      <c r="A8" s="215" t="s">
        <v>11</v>
      </c>
      <c r="B8" s="117"/>
      <c r="C8" s="252" t="s">
        <v>12</v>
      </c>
      <c r="D8" s="117"/>
    </row>
    <row r="9" s="45" customFormat="1" ht="17.25" customHeight="1" spans="1:4">
      <c r="A9" s="215" t="s">
        <v>13</v>
      </c>
      <c r="B9" s="117"/>
      <c r="C9" s="252" t="s">
        <v>14</v>
      </c>
      <c r="D9" s="117"/>
    </row>
    <row r="10" s="45" customFormat="1" ht="17.25" customHeight="1" spans="1:4">
      <c r="A10" s="215" t="s">
        <v>15</v>
      </c>
      <c r="B10" s="117"/>
      <c r="C10" s="252" t="s">
        <v>16</v>
      </c>
      <c r="D10" s="117"/>
    </row>
    <row r="11" s="45" customFormat="1" ht="17.25" customHeight="1" spans="1:4">
      <c r="A11" s="215" t="s">
        <v>17</v>
      </c>
      <c r="B11" s="117"/>
      <c r="C11" s="252" t="s">
        <v>18</v>
      </c>
      <c r="D11" s="117"/>
    </row>
    <row r="12" s="45" customFormat="1" ht="17.25" customHeight="1" spans="1:4">
      <c r="A12" s="215" t="s">
        <v>19</v>
      </c>
      <c r="B12" s="117"/>
      <c r="C12" s="71" t="s">
        <v>20</v>
      </c>
      <c r="D12" s="117"/>
    </row>
    <row r="13" s="45" customFormat="1" ht="17.25" customHeight="1" spans="1:4">
      <c r="A13" s="215" t="s">
        <v>21</v>
      </c>
      <c r="B13" s="117"/>
      <c r="C13" s="71" t="s">
        <v>22</v>
      </c>
      <c r="D13" s="117">
        <v>612504.96</v>
      </c>
    </row>
    <row r="14" s="45" customFormat="1" ht="17.25" customHeight="1" spans="1:4">
      <c r="A14" s="215" t="s">
        <v>23</v>
      </c>
      <c r="B14" s="117"/>
      <c r="C14" s="71" t="s">
        <v>24</v>
      </c>
      <c r="D14" s="117">
        <v>406531.67</v>
      </c>
    </row>
    <row r="15" s="45" customFormat="1" ht="17.25" customHeight="1" spans="1:4">
      <c r="A15" s="215" t="s">
        <v>25</v>
      </c>
      <c r="B15" s="117"/>
      <c r="C15" s="71" t="s">
        <v>26</v>
      </c>
      <c r="D15" s="117"/>
    </row>
    <row r="16" s="45" customFormat="1" ht="17.25" customHeight="1" spans="1:4">
      <c r="A16" s="25"/>
      <c r="B16" s="117"/>
      <c r="C16" s="71" t="s">
        <v>27</v>
      </c>
      <c r="D16" s="117">
        <v>14897859.92</v>
      </c>
    </row>
    <row r="17" s="45" customFormat="1" ht="17.25" customHeight="1" spans="1:4">
      <c r="A17" s="216"/>
      <c r="B17" s="117"/>
      <c r="C17" s="71" t="s">
        <v>28</v>
      </c>
      <c r="D17" s="117"/>
    </row>
    <row r="18" s="45" customFormat="1" ht="17.25" customHeight="1" spans="1:4">
      <c r="A18" s="216"/>
      <c r="B18" s="117"/>
      <c r="C18" s="71" t="s">
        <v>29</v>
      </c>
      <c r="D18" s="117"/>
    </row>
    <row r="19" s="45" customFormat="1" ht="17.25" customHeight="1" spans="1:4">
      <c r="A19" s="216"/>
      <c r="B19" s="117"/>
      <c r="C19" s="71" t="s">
        <v>30</v>
      </c>
      <c r="D19" s="117"/>
    </row>
    <row r="20" s="45" customFormat="1" ht="17.25" customHeight="1" spans="1:4">
      <c r="A20" s="216"/>
      <c r="B20" s="117"/>
      <c r="C20" s="71" t="s">
        <v>31</v>
      </c>
      <c r="D20" s="117"/>
    </row>
    <row r="21" s="45" customFormat="1" ht="17.25" customHeight="1" spans="1:4">
      <c r="A21" s="216"/>
      <c r="B21" s="117"/>
      <c r="C21" s="71" t="s">
        <v>32</v>
      </c>
      <c r="D21" s="117"/>
    </row>
    <row r="22" s="45" customFormat="1" ht="17.25" customHeight="1" spans="1:4">
      <c r="A22" s="216"/>
      <c r="B22" s="117"/>
      <c r="C22" s="71" t="s">
        <v>33</v>
      </c>
      <c r="D22" s="117"/>
    </row>
    <row r="23" s="45" customFormat="1" ht="17.25" customHeight="1" spans="1:4">
      <c r="A23" s="216"/>
      <c r="B23" s="117"/>
      <c r="C23" s="71" t="s">
        <v>34</v>
      </c>
      <c r="D23" s="117"/>
    </row>
    <row r="24" s="45" customFormat="1" ht="17.25" customHeight="1" spans="1:4">
      <c r="A24" s="216"/>
      <c r="B24" s="117"/>
      <c r="C24" s="71" t="s">
        <v>35</v>
      </c>
      <c r="D24" s="117">
        <v>471049.92</v>
      </c>
    </row>
    <row r="25" s="45" customFormat="1" ht="17.25" customHeight="1" spans="1:4">
      <c r="A25" s="216"/>
      <c r="B25" s="117"/>
      <c r="C25" s="71" t="s">
        <v>36</v>
      </c>
      <c r="D25" s="117"/>
    </row>
    <row r="26" s="45" customFormat="1" ht="17.25" customHeight="1" spans="1:4">
      <c r="A26" s="216"/>
      <c r="B26" s="117"/>
      <c r="C26" s="25" t="s">
        <v>37</v>
      </c>
      <c r="D26" s="117"/>
    </row>
    <row r="27" s="45" customFormat="1" ht="17.25" customHeight="1" spans="1:4">
      <c r="A27" s="216"/>
      <c r="B27" s="117"/>
      <c r="C27" s="71" t="s">
        <v>38</v>
      </c>
      <c r="D27" s="117"/>
    </row>
    <row r="28" s="45" customFormat="1" ht="16.5" customHeight="1" spans="1:4">
      <c r="A28" s="216"/>
      <c r="B28" s="117"/>
      <c r="C28" s="71" t="s">
        <v>39</v>
      </c>
      <c r="D28" s="117"/>
    </row>
    <row r="29" s="45" customFormat="1" ht="16.5" customHeight="1" spans="1:4">
      <c r="A29" s="216"/>
      <c r="B29" s="117"/>
      <c r="C29" s="25" t="s">
        <v>40</v>
      </c>
      <c r="D29" s="117"/>
    </row>
    <row r="30" s="45" customFormat="1" ht="17.25" customHeight="1" spans="1:4">
      <c r="A30" s="216"/>
      <c r="B30" s="117"/>
      <c r="C30" s="25" t="s">
        <v>41</v>
      </c>
      <c r="D30" s="117"/>
    </row>
    <row r="31" s="45" customFormat="1" ht="17.25" customHeight="1" spans="1:4">
      <c r="A31" s="216"/>
      <c r="B31" s="117"/>
      <c r="C31" s="71" t="s">
        <v>42</v>
      </c>
      <c r="D31" s="117"/>
    </row>
    <row r="32" s="45" customFormat="1" ht="16.5" customHeight="1" spans="1:4">
      <c r="A32" s="216" t="s">
        <v>43</v>
      </c>
      <c r="B32" s="117">
        <v>16387946.47</v>
      </c>
      <c r="C32" s="216" t="s">
        <v>44</v>
      </c>
      <c r="D32" s="117">
        <v>16387946.47</v>
      </c>
    </row>
    <row r="33" s="45" customFormat="1" ht="16.5" customHeight="1" spans="1:4">
      <c r="A33" s="25" t="s">
        <v>45</v>
      </c>
      <c r="B33" s="117"/>
      <c r="C33" s="25" t="s">
        <v>46</v>
      </c>
      <c r="D33" s="117"/>
    </row>
    <row r="34" s="45" customFormat="1" ht="16.5" customHeight="1" spans="1:4">
      <c r="A34" s="71" t="s">
        <v>47</v>
      </c>
      <c r="B34" s="117"/>
      <c r="C34" s="71" t="s">
        <v>47</v>
      </c>
      <c r="D34" s="117"/>
    </row>
    <row r="35" s="45" customFormat="1" ht="16.5" customHeight="1" spans="1:4">
      <c r="A35" s="71" t="s">
        <v>48</v>
      </c>
      <c r="B35" s="117"/>
      <c r="C35" s="71" t="s">
        <v>49</v>
      </c>
      <c r="D35" s="117"/>
    </row>
    <row r="36" s="45" customFormat="1" ht="16.5" customHeight="1" spans="1:4">
      <c r="A36" s="217" t="s">
        <v>50</v>
      </c>
      <c r="B36" s="117">
        <v>16387946.47</v>
      </c>
      <c r="C36" s="217" t="s">
        <v>51</v>
      </c>
      <c r="D36" s="117">
        <v>16387946.47</v>
      </c>
    </row>
  </sheetData>
  <mergeCells count="4">
    <mergeCell ref="A2:D2"/>
    <mergeCell ref="A3:B3"/>
    <mergeCell ref="A4:B4"/>
    <mergeCell ref="C4:D4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selection activeCell="A3" sqref="A3:C3"/>
    </sheetView>
  </sheetViews>
  <sheetFormatPr defaultColWidth="9.14166666666667" defaultRowHeight="14.25" customHeight="1" outlineLevelCol="5"/>
  <cols>
    <col min="1" max="1" width="32.1416666666667" style="45" customWidth="1"/>
    <col min="2" max="2" width="20.7083333333333" style="45" customWidth="1"/>
    <col min="3" max="3" width="32.1416666666667" style="45" customWidth="1"/>
    <col min="4" max="4" width="27.7083333333333" style="45" customWidth="1"/>
    <col min="5" max="6" width="36.7083333333333" style="45" customWidth="1"/>
    <col min="7" max="16384" width="9.14166666666667" style="45"/>
  </cols>
  <sheetData>
    <row r="1" s="45" customFormat="1" ht="12" customHeight="1" spans="1:6">
      <c r="A1" s="158">
        <v>1</v>
      </c>
      <c r="B1" s="159">
        <v>0</v>
      </c>
      <c r="C1" s="158">
        <v>1</v>
      </c>
      <c r="D1" s="160"/>
      <c r="E1" s="160"/>
      <c r="F1" s="157" t="s">
        <v>413</v>
      </c>
    </row>
    <row r="2" s="45" customFormat="1" ht="42" customHeight="1" spans="1:6">
      <c r="A2" s="161" t="str">
        <f>"2026"&amp;"年部门政府性基金预算支出预算表"</f>
        <v>2026年部门政府性基金预算支出预算表</v>
      </c>
      <c r="B2" s="161"/>
      <c r="C2" s="162"/>
      <c r="D2" s="163"/>
      <c r="E2" s="163"/>
      <c r="F2" s="163"/>
    </row>
    <row r="3" s="45" customFormat="1" ht="13.5" customHeight="1" spans="1:6">
      <c r="A3" s="49" t="str">
        <f>"单位名称："&amp;"昆明市晋宁区住房和城乡建设局机关"</f>
        <v>单位名称：昆明市晋宁区住房和城乡建设局机关</v>
      </c>
      <c r="B3" s="49"/>
      <c r="C3" s="158"/>
      <c r="D3" s="160"/>
      <c r="E3" s="160"/>
      <c r="F3" s="157" t="s">
        <v>1</v>
      </c>
    </row>
    <row r="4" s="45" customFormat="1" ht="19.5" customHeight="1" spans="1:6">
      <c r="A4" s="164" t="s">
        <v>197</v>
      </c>
      <c r="B4" s="165" t="s">
        <v>72</v>
      </c>
      <c r="C4" s="164" t="s">
        <v>73</v>
      </c>
      <c r="D4" s="16" t="s">
        <v>414</v>
      </c>
      <c r="E4" s="17"/>
      <c r="F4" s="40"/>
    </row>
    <row r="5" s="45" customFormat="1" ht="18.75" customHeight="1" spans="1:6">
      <c r="A5" s="166"/>
      <c r="B5" s="167"/>
      <c r="C5" s="166"/>
      <c r="D5" s="57" t="s">
        <v>55</v>
      </c>
      <c r="E5" s="16" t="s">
        <v>75</v>
      </c>
      <c r="F5" s="57" t="s">
        <v>76</v>
      </c>
    </row>
    <row r="6" s="45" customFormat="1" ht="18.75" customHeight="1" spans="1:6">
      <c r="A6" s="103">
        <v>1</v>
      </c>
      <c r="B6" s="168" t="s">
        <v>83</v>
      </c>
      <c r="C6" s="103">
        <v>3</v>
      </c>
      <c r="D6" s="18">
        <v>4</v>
      </c>
      <c r="E6" s="18">
        <v>5</v>
      </c>
      <c r="F6" s="18">
        <v>6</v>
      </c>
    </row>
    <row r="7" s="45" customFormat="1" ht="21" customHeight="1" spans="1:6">
      <c r="A7" s="35" t="s">
        <v>70</v>
      </c>
      <c r="B7" s="35"/>
      <c r="C7" s="35"/>
      <c r="D7" s="117">
        <v>7000000</v>
      </c>
      <c r="E7" s="117"/>
      <c r="F7" s="117">
        <v>7000000</v>
      </c>
    </row>
    <row r="8" s="45" customFormat="1" ht="21" customHeight="1" spans="1:6">
      <c r="A8" s="35"/>
      <c r="B8" s="35" t="s">
        <v>123</v>
      </c>
      <c r="C8" s="35" t="s">
        <v>124</v>
      </c>
      <c r="D8" s="117">
        <v>7000000</v>
      </c>
      <c r="E8" s="117"/>
      <c r="F8" s="117">
        <v>7000000</v>
      </c>
    </row>
    <row r="9" s="45" customFormat="1" ht="21" customHeight="1" spans="1:6">
      <c r="A9" s="64"/>
      <c r="B9" s="169" t="s">
        <v>136</v>
      </c>
      <c r="C9" s="169" t="s">
        <v>137</v>
      </c>
      <c r="D9" s="117">
        <v>7000000</v>
      </c>
      <c r="E9" s="117"/>
      <c r="F9" s="117">
        <v>7000000</v>
      </c>
    </row>
    <row r="10" s="45" customFormat="1" ht="21" customHeight="1" spans="1:6">
      <c r="A10" s="64"/>
      <c r="B10" s="170" t="s">
        <v>138</v>
      </c>
      <c r="C10" s="170" t="s">
        <v>139</v>
      </c>
      <c r="D10" s="117">
        <v>7000000</v>
      </c>
      <c r="E10" s="117"/>
      <c r="F10" s="117">
        <v>7000000</v>
      </c>
    </row>
    <row r="11" s="45" customFormat="1" ht="18.75" customHeight="1" spans="1:6">
      <c r="A11" s="171" t="s">
        <v>187</v>
      </c>
      <c r="B11" s="171"/>
      <c r="C11" s="172" t="s">
        <v>187</v>
      </c>
      <c r="D11" s="117">
        <v>7000000</v>
      </c>
      <c r="E11" s="117"/>
      <c r="F11" s="117">
        <v>7000000</v>
      </c>
    </row>
  </sheetData>
  <mergeCells count="7">
    <mergeCell ref="A2:F2"/>
    <mergeCell ref="A3:C3"/>
    <mergeCell ref="D4:F4"/>
    <mergeCell ref="A11:C11"/>
    <mergeCell ref="A4:A5"/>
    <mergeCell ref="B4:B5"/>
    <mergeCell ref="C4:C5"/>
  </mergeCells>
  <printOptions horizontalCentered="1"/>
  <pageMargins left="0.36875" right="0.36875" top="0.559027777777778" bottom="0.559027777777778" header="0.479166666666667" footer="0.479166666666667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selection activeCell="A3" sqref="A3:H3"/>
    </sheetView>
  </sheetViews>
  <sheetFormatPr defaultColWidth="9.14166666666667" defaultRowHeight="14.25" customHeight="1"/>
  <cols>
    <col min="1" max="2" width="32.575" style="45" customWidth="1"/>
    <col min="3" max="3" width="35.875" style="45" customWidth="1"/>
    <col min="4" max="4" width="26.5" style="45" customWidth="1"/>
    <col min="5" max="5" width="35.2833333333333" style="45" customWidth="1"/>
    <col min="6" max="6" width="7.70833333333333" style="45" customWidth="1"/>
    <col min="7" max="7" width="11.1416666666667" style="45" customWidth="1"/>
    <col min="8" max="8" width="13.2833333333333" style="45" customWidth="1"/>
    <col min="9" max="18" width="20" style="45" customWidth="1"/>
    <col min="19" max="19" width="19.85" style="45" customWidth="1"/>
    <col min="20" max="16384" width="9.14166666666667" style="45"/>
  </cols>
  <sheetData>
    <row r="1" s="45" customFormat="1" ht="15.75" customHeight="1" spans="2:19">
      <c r="B1" s="122"/>
      <c r="C1" s="122"/>
      <c r="R1" s="47"/>
      <c r="S1" s="47" t="s">
        <v>415</v>
      </c>
    </row>
    <row r="2" s="45" customFormat="1" ht="41.25" customHeight="1" spans="1:19">
      <c r="A2" s="109" t="str">
        <f>"2026"&amp;"年部门政府采购预算表"</f>
        <v>2026年部门政府采购预算表</v>
      </c>
      <c r="B2" s="102"/>
      <c r="C2" s="102"/>
      <c r="D2" s="48"/>
      <c r="E2" s="48"/>
      <c r="F2" s="48"/>
      <c r="G2" s="48"/>
      <c r="H2" s="48"/>
      <c r="I2" s="48"/>
      <c r="J2" s="48"/>
      <c r="K2" s="48"/>
      <c r="L2" s="48"/>
      <c r="M2" s="102"/>
      <c r="N2" s="48"/>
      <c r="O2" s="48"/>
      <c r="P2" s="102"/>
      <c r="Q2" s="48"/>
      <c r="R2" s="102"/>
      <c r="S2" s="102"/>
    </row>
    <row r="3" s="45" customFormat="1" ht="18.75" customHeight="1" spans="1:19">
      <c r="A3" s="150" t="str">
        <f>"单位名称："&amp;"昆明市晋宁区住房和城乡建设局机关"</f>
        <v>单位名称：昆明市晋宁区住房和城乡建设局机关</v>
      </c>
      <c r="B3" s="124"/>
      <c r="C3" s="124"/>
      <c r="D3" s="51"/>
      <c r="E3" s="51"/>
      <c r="F3" s="51"/>
      <c r="G3" s="51"/>
      <c r="H3" s="51"/>
      <c r="I3" s="51"/>
      <c r="J3" s="51"/>
      <c r="K3" s="51"/>
      <c r="L3" s="51"/>
      <c r="R3" s="52"/>
      <c r="S3" s="157" t="s">
        <v>1</v>
      </c>
    </row>
    <row r="4" s="45" customFormat="1" ht="15.75" customHeight="1" spans="1:19">
      <c r="A4" s="54" t="s">
        <v>196</v>
      </c>
      <c r="B4" s="125" t="s">
        <v>197</v>
      </c>
      <c r="C4" s="125" t="s">
        <v>416</v>
      </c>
      <c r="D4" s="126" t="s">
        <v>417</v>
      </c>
      <c r="E4" s="126" t="s">
        <v>418</v>
      </c>
      <c r="F4" s="126" t="s">
        <v>419</v>
      </c>
      <c r="G4" s="126" t="s">
        <v>420</v>
      </c>
      <c r="H4" s="126" t="s">
        <v>421</v>
      </c>
      <c r="I4" s="139" t="s">
        <v>204</v>
      </c>
      <c r="J4" s="139"/>
      <c r="K4" s="139"/>
      <c r="L4" s="139"/>
      <c r="M4" s="140"/>
      <c r="N4" s="139"/>
      <c r="O4" s="139"/>
      <c r="P4" s="146"/>
      <c r="Q4" s="139"/>
      <c r="R4" s="140"/>
      <c r="S4" s="147"/>
    </row>
    <row r="5" s="45" customFormat="1" ht="17.25" customHeight="1" spans="1:19">
      <c r="A5" s="56"/>
      <c r="B5" s="127"/>
      <c r="C5" s="127"/>
      <c r="D5" s="128"/>
      <c r="E5" s="128"/>
      <c r="F5" s="128"/>
      <c r="G5" s="128"/>
      <c r="H5" s="128"/>
      <c r="I5" s="128" t="s">
        <v>55</v>
      </c>
      <c r="J5" s="128" t="s">
        <v>58</v>
      </c>
      <c r="K5" s="128" t="s">
        <v>206</v>
      </c>
      <c r="L5" s="128" t="s">
        <v>422</v>
      </c>
      <c r="M5" s="141" t="s">
        <v>423</v>
      </c>
      <c r="N5" s="142" t="s">
        <v>424</v>
      </c>
      <c r="O5" s="142"/>
      <c r="P5" s="148"/>
      <c r="Q5" s="142"/>
      <c r="R5" s="149"/>
      <c r="S5" s="129"/>
    </row>
    <row r="6" s="45" customFormat="1" ht="54" customHeight="1" spans="1:19">
      <c r="A6" s="59"/>
      <c r="B6" s="129"/>
      <c r="C6" s="129"/>
      <c r="D6" s="130"/>
      <c r="E6" s="130"/>
      <c r="F6" s="130"/>
      <c r="G6" s="130"/>
      <c r="H6" s="130"/>
      <c r="I6" s="130"/>
      <c r="J6" s="130" t="s">
        <v>57</v>
      </c>
      <c r="K6" s="130"/>
      <c r="L6" s="130"/>
      <c r="M6" s="143"/>
      <c r="N6" s="130" t="s">
        <v>57</v>
      </c>
      <c r="O6" s="130" t="s">
        <v>64</v>
      </c>
      <c r="P6" s="129" t="s">
        <v>65</v>
      </c>
      <c r="Q6" s="130" t="s">
        <v>66</v>
      </c>
      <c r="R6" s="143" t="s">
        <v>67</v>
      </c>
      <c r="S6" s="129" t="s">
        <v>68</v>
      </c>
    </row>
    <row r="7" s="45" customFormat="1" ht="18" customHeight="1" spans="1:19">
      <c r="A7" s="151">
        <v>1</v>
      </c>
      <c r="B7" s="151" t="s">
        <v>83</v>
      </c>
      <c r="C7" s="152">
        <v>3</v>
      </c>
      <c r="D7" s="152">
        <v>4</v>
      </c>
      <c r="E7" s="151">
        <v>5</v>
      </c>
      <c r="F7" s="151">
        <v>6</v>
      </c>
      <c r="G7" s="151">
        <v>7</v>
      </c>
      <c r="H7" s="151">
        <v>8</v>
      </c>
      <c r="I7" s="151">
        <v>9</v>
      </c>
      <c r="J7" s="151">
        <v>10</v>
      </c>
      <c r="K7" s="151">
        <v>11</v>
      </c>
      <c r="L7" s="151">
        <v>12</v>
      </c>
      <c r="M7" s="151">
        <v>13</v>
      </c>
      <c r="N7" s="151">
        <v>14</v>
      </c>
      <c r="O7" s="151">
        <v>15</v>
      </c>
      <c r="P7" s="151">
        <v>16</v>
      </c>
      <c r="Q7" s="151">
        <v>17</v>
      </c>
      <c r="R7" s="151">
        <v>18</v>
      </c>
      <c r="S7" s="151">
        <v>19</v>
      </c>
    </row>
    <row r="8" s="45" customFormat="1" ht="21" customHeight="1" spans="1:19">
      <c r="A8" s="131" t="s">
        <v>70</v>
      </c>
      <c r="B8" s="132" t="s">
        <v>70</v>
      </c>
      <c r="C8" s="132" t="s">
        <v>238</v>
      </c>
      <c r="D8" s="133" t="s">
        <v>240</v>
      </c>
      <c r="E8" s="133" t="s">
        <v>425</v>
      </c>
      <c r="F8" s="133" t="s">
        <v>426</v>
      </c>
      <c r="G8" s="153">
        <v>1</v>
      </c>
      <c r="H8" s="117">
        <v>36500</v>
      </c>
      <c r="I8" s="117">
        <v>36500</v>
      </c>
      <c r="J8" s="117">
        <v>36500</v>
      </c>
      <c r="K8" s="117"/>
      <c r="L8" s="117"/>
      <c r="M8" s="117"/>
      <c r="N8" s="117"/>
      <c r="O8" s="117"/>
      <c r="P8" s="117"/>
      <c r="Q8" s="117"/>
      <c r="R8" s="117"/>
      <c r="S8" s="117"/>
    </row>
    <row r="9" s="45" customFormat="1" ht="21" customHeight="1" spans="1:19">
      <c r="A9" s="131" t="s">
        <v>70</v>
      </c>
      <c r="B9" s="132" t="s">
        <v>70</v>
      </c>
      <c r="C9" s="132" t="s">
        <v>251</v>
      </c>
      <c r="D9" s="133" t="s">
        <v>427</v>
      </c>
      <c r="E9" s="133" t="s">
        <v>428</v>
      </c>
      <c r="F9" s="133" t="s">
        <v>426</v>
      </c>
      <c r="G9" s="153">
        <v>1</v>
      </c>
      <c r="H9" s="117">
        <v>10000</v>
      </c>
      <c r="I9" s="117">
        <v>10000</v>
      </c>
      <c r="J9" s="117">
        <v>10000</v>
      </c>
      <c r="K9" s="117"/>
      <c r="L9" s="117"/>
      <c r="M9" s="117"/>
      <c r="N9" s="117"/>
      <c r="O9" s="117"/>
      <c r="P9" s="117"/>
      <c r="Q9" s="117"/>
      <c r="R9" s="117"/>
      <c r="S9" s="117"/>
    </row>
    <row r="10" s="45" customFormat="1" ht="21" customHeight="1" spans="1:19">
      <c r="A10" s="131" t="s">
        <v>70</v>
      </c>
      <c r="B10" s="132" t="s">
        <v>70</v>
      </c>
      <c r="C10" s="132" t="s">
        <v>296</v>
      </c>
      <c r="D10" s="133" t="s">
        <v>429</v>
      </c>
      <c r="E10" s="133" t="s">
        <v>430</v>
      </c>
      <c r="F10" s="133" t="s">
        <v>426</v>
      </c>
      <c r="G10" s="153">
        <v>1</v>
      </c>
      <c r="H10" s="117">
        <v>3000000</v>
      </c>
      <c r="I10" s="117">
        <v>3000000</v>
      </c>
      <c r="J10" s="117">
        <v>3000000</v>
      </c>
      <c r="K10" s="117"/>
      <c r="L10" s="117"/>
      <c r="M10" s="117"/>
      <c r="N10" s="117"/>
      <c r="O10" s="117"/>
      <c r="P10" s="117"/>
      <c r="Q10" s="117"/>
      <c r="R10" s="117"/>
      <c r="S10" s="117"/>
    </row>
    <row r="11" s="45" customFormat="1" ht="21" customHeight="1" spans="1:19">
      <c r="A11" s="134" t="s">
        <v>187</v>
      </c>
      <c r="B11" s="135"/>
      <c r="C11" s="135"/>
      <c r="D11" s="136"/>
      <c r="E11" s="136"/>
      <c r="F11" s="136"/>
      <c r="G11" s="154"/>
      <c r="H11" s="117">
        <v>3046500</v>
      </c>
      <c r="I11" s="117">
        <v>3046500</v>
      </c>
      <c r="J11" s="117">
        <v>3046500</v>
      </c>
      <c r="K11" s="117"/>
      <c r="L11" s="117"/>
      <c r="M11" s="117"/>
      <c r="N11" s="117"/>
      <c r="O11" s="117"/>
      <c r="P11" s="117"/>
      <c r="Q11" s="117"/>
      <c r="R11" s="117"/>
      <c r="S11" s="117"/>
    </row>
    <row r="12" s="45" customFormat="1" ht="21" customHeight="1" spans="1:19">
      <c r="A12" s="150" t="s">
        <v>431</v>
      </c>
      <c r="B12" s="49"/>
      <c r="C12" s="49"/>
      <c r="D12" s="150"/>
      <c r="E12" s="150"/>
      <c r="F12" s="150"/>
      <c r="G12" s="155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59027777777778" right="0.959027777777778" top="0.71875" bottom="0.71875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3" sqref="A3:I3"/>
    </sheetView>
  </sheetViews>
  <sheetFormatPr defaultColWidth="9.14166666666667" defaultRowHeight="14.25" customHeight="1"/>
  <cols>
    <col min="1" max="5" width="39.1416666666667" style="45" customWidth="1"/>
    <col min="6" max="6" width="27.575" style="45" customWidth="1"/>
    <col min="7" max="7" width="28.575" style="45" customWidth="1"/>
    <col min="8" max="8" width="28.1416666666667" style="45" customWidth="1"/>
    <col min="9" max="9" width="39.1416666666667" style="45" customWidth="1"/>
    <col min="10" max="18" width="20.425" style="45" customWidth="1"/>
    <col min="19" max="20" width="20.2833333333333" style="45" customWidth="1"/>
    <col min="21" max="16384" width="9.14166666666667" style="45"/>
  </cols>
  <sheetData>
    <row r="1" s="45" customFormat="1" ht="16.5" customHeight="1" spans="1:20">
      <c r="A1" s="121"/>
      <c r="B1" s="122"/>
      <c r="C1" s="122"/>
      <c r="D1" s="122"/>
      <c r="E1" s="122"/>
      <c r="F1" s="122"/>
      <c r="G1" s="122"/>
      <c r="H1" s="121"/>
      <c r="I1" s="121"/>
      <c r="J1" s="121"/>
      <c r="K1" s="121"/>
      <c r="L1" s="121"/>
      <c r="M1" s="121"/>
      <c r="N1" s="137"/>
      <c r="O1" s="121"/>
      <c r="P1" s="121"/>
      <c r="Q1" s="122"/>
      <c r="R1" s="121"/>
      <c r="S1" s="86"/>
      <c r="T1" s="86" t="s">
        <v>432</v>
      </c>
    </row>
    <row r="2" s="45" customFormat="1" ht="41.25" customHeight="1" spans="1:20">
      <c r="A2" s="109" t="str">
        <f>"2026"&amp;"年部门政府购买服务预算表"</f>
        <v>2026年部门政府购买服务预算表</v>
      </c>
      <c r="B2" s="102"/>
      <c r="C2" s="102"/>
      <c r="D2" s="102"/>
      <c r="E2" s="102"/>
      <c r="F2" s="102"/>
      <c r="G2" s="102"/>
      <c r="H2" s="123"/>
      <c r="I2" s="123"/>
      <c r="J2" s="123"/>
      <c r="K2" s="123"/>
      <c r="L2" s="123"/>
      <c r="M2" s="123"/>
      <c r="N2" s="138"/>
      <c r="O2" s="123"/>
      <c r="P2" s="123"/>
      <c r="Q2" s="102"/>
      <c r="R2" s="123"/>
      <c r="S2" s="138"/>
      <c r="T2" s="102"/>
    </row>
    <row r="3" s="45" customFormat="1" ht="22.5" customHeight="1" spans="1:20">
      <c r="A3" s="110" t="str">
        <f>"单位名称："&amp;"昆明市晋宁区住房和城乡建设局机关"</f>
        <v>单位名称：昆明市晋宁区住房和城乡建设局机关</v>
      </c>
      <c r="B3" s="124"/>
      <c r="C3" s="124"/>
      <c r="D3" s="124"/>
      <c r="E3" s="124"/>
      <c r="F3" s="124"/>
      <c r="G3" s="124"/>
      <c r="H3" s="111"/>
      <c r="I3" s="111"/>
      <c r="J3" s="111"/>
      <c r="K3" s="111"/>
      <c r="L3" s="111"/>
      <c r="M3" s="111"/>
      <c r="N3" s="137"/>
      <c r="O3" s="121"/>
      <c r="P3" s="121"/>
      <c r="Q3" s="122"/>
      <c r="R3" s="121"/>
      <c r="S3" s="145"/>
      <c r="T3" s="86" t="s">
        <v>1</v>
      </c>
    </row>
    <row r="4" s="45" customFormat="1" ht="24" customHeight="1" spans="1:20">
      <c r="A4" s="54" t="s">
        <v>196</v>
      </c>
      <c r="B4" s="125" t="s">
        <v>197</v>
      </c>
      <c r="C4" s="125" t="s">
        <v>416</v>
      </c>
      <c r="D4" s="125" t="s">
        <v>433</v>
      </c>
      <c r="E4" s="125" t="s">
        <v>434</v>
      </c>
      <c r="F4" s="125" t="s">
        <v>435</v>
      </c>
      <c r="G4" s="125" t="s">
        <v>436</v>
      </c>
      <c r="H4" s="126" t="s">
        <v>437</v>
      </c>
      <c r="I4" s="126" t="s">
        <v>438</v>
      </c>
      <c r="J4" s="139" t="s">
        <v>204</v>
      </c>
      <c r="K4" s="139"/>
      <c r="L4" s="139"/>
      <c r="M4" s="139"/>
      <c r="N4" s="140"/>
      <c r="O4" s="139"/>
      <c r="P4" s="139"/>
      <c r="Q4" s="146"/>
      <c r="R4" s="139"/>
      <c r="S4" s="140"/>
      <c r="T4" s="147"/>
    </row>
    <row r="5" s="45" customFormat="1" ht="24" customHeight="1" spans="1:20">
      <c r="A5" s="56"/>
      <c r="B5" s="127"/>
      <c r="C5" s="127"/>
      <c r="D5" s="127"/>
      <c r="E5" s="127"/>
      <c r="F5" s="127"/>
      <c r="G5" s="127"/>
      <c r="H5" s="128"/>
      <c r="I5" s="128"/>
      <c r="J5" s="128" t="s">
        <v>55</v>
      </c>
      <c r="K5" s="128" t="s">
        <v>58</v>
      </c>
      <c r="L5" s="128" t="s">
        <v>206</v>
      </c>
      <c r="M5" s="128" t="s">
        <v>422</v>
      </c>
      <c r="N5" s="141" t="s">
        <v>423</v>
      </c>
      <c r="O5" s="142" t="s">
        <v>424</v>
      </c>
      <c r="P5" s="142"/>
      <c r="Q5" s="148"/>
      <c r="R5" s="142"/>
      <c r="S5" s="149"/>
      <c r="T5" s="129"/>
    </row>
    <row r="6" s="45" customFormat="1" ht="54" customHeight="1" spans="1:20">
      <c r="A6" s="59"/>
      <c r="B6" s="129"/>
      <c r="C6" s="129"/>
      <c r="D6" s="129"/>
      <c r="E6" s="129"/>
      <c r="F6" s="129"/>
      <c r="G6" s="129"/>
      <c r="H6" s="130"/>
      <c r="I6" s="130"/>
      <c r="J6" s="130"/>
      <c r="K6" s="130" t="s">
        <v>57</v>
      </c>
      <c r="L6" s="130"/>
      <c r="M6" s="130"/>
      <c r="N6" s="143"/>
      <c r="O6" s="130" t="s">
        <v>57</v>
      </c>
      <c r="P6" s="130" t="s">
        <v>64</v>
      </c>
      <c r="Q6" s="129" t="s">
        <v>65</v>
      </c>
      <c r="R6" s="130" t="s">
        <v>66</v>
      </c>
      <c r="S6" s="143" t="s">
        <v>67</v>
      </c>
      <c r="T6" s="129" t="s">
        <v>68</v>
      </c>
    </row>
    <row r="7" s="45" customFormat="1" ht="17.25" customHeight="1" spans="1:20">
      <c r="A7" s="60">
        <v>1</v>
      </c>
      <c r="B7" s="129">
        <v>2</v>
      </c>
      <c r="C7" s="60">
        <v>3</v>
      </c>
      <c r="D7" s="60">
        <v>4</v>
      </c>
      <c r="E7" s="129">
        <v>5</v>
      </c>
      <c r="F7" s="60">
        <v>6</v>
      </c>
      <c r="G7" s="60">
        <v>7</v>
      </c>
      <c r="H7" s="129">
        <v>8</v>
      </c>
      <c r="I7" s="60">
        <v>9</v>
      </c>
      <c r="J7" s="60">
        <v>10</v>
      </c>
      <c r="K7" s="129">
        <v>11</v>
      </c>
      <c r="L7" s="60">
        <v>12</v>
      </c>
      <c r="M7" s="60">
        <v>13</v>
      </c>
      <c r="N7" s="129">
        <v>14</v>
      </c>
      <c r="O7" s="60">
        <v>15</v>
      </c>
      <c r="P7" s="60">
        <v>16</v>
      </c>
      <c r="Q7" s="129">
        <v>17</v>
      </c>
      <c r="R7" s="60">
        <v>18</v>
      </c>
      <c r="S7" s="60">
        <v>19</v>
      </c>
      <c r="T7" s="60">
        <v>20</v>
      </c>
    </row>
    <row r="8" s="45" customFormat="1" ht="21" customHeight="1" spans="1:20">
      <c r="A8" s="131" t="s">
        <v>70</v>
      </c>
      <c r="B8" s="132" t="s">
        <v>70</v>
      </c>
      <c r="C8" s="132" t="s">
        <v>296</v>
      </c>
      <c r="D8" s="132" t="s">
        <v>429</v>
      </c>
      <c r="E8" s="132" t="s">
        <v>439</v>
      </c>
      <c r="F8" s="132" t="s">
        <v>76</v>
      </c>
      <c r="G8" s="132" t="s">
        <v>440</v>
      </c>
      <c r="H8" s="133" t="s">
        <v>124</v>
      </c>
      <c r="I8" s="133" t="s">
        <v>429</v>
      </c>
      <c r="J8" s="117">
        <v>3000000</v>
      </c>
      <c r="K8" s="117">
        <v>3000000</v>
      </c>
      <c r="L8" s="117"/>
      <c r="M8" s="117"/>
      <c r="N8" s="117"/>
      <c r="O8" s="117"/>
      <c r="P8" s="117"/>
      <c r="Q8" s="117"/>
      <c r="R8" s="117"/>
      <c r="S8" s="117"/>
      <c r="T8" s="117"/>
    </row>
    <row r="9" s="45" customFormat="1" ht="21" customHeight="1" spans="1:20">
      <c r="A9" s="134" t="s">
        <v>187</v>
      </c>
      <c r="B9" s="135"/>
      <c r="C9" s="135"/>
      <c r="D9" s="135"/>
      <c r="E9" s="135"/>
      <c r="F9" s="135"/>
      <c r="G9" s="135"/>
      <c r="H9" s="136"/>
      <c r="I9" s="144"/>
      <c r="J9" s="117">
        <v>3000000</v>
      </c>
      <c r="K9" s="117">
        <v>3000000</v>
      </c>
      <c r="L9" s="117"/>
      <c r="M9" s="117"/>
      <c r="N9" s="117"/>
      <c r="O9" s="117"/>
      <c r="P9" s="117"/>
      <c r="Q9" s="117"/>
      <c r="R9" s="117"/>
      <c r="S9" s="117"/>
      <c r="T9" s="11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59027777777778" right="0.959027777777778" top="0.71875" bottom="0.7187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workbookViewId="0">
      <selection activeCell="A4" sqref="A4:D4"/>
    </sheetView>
  </sheetViews>
  <sheetFormatPr defaultColWidth="9.15" defaultRowHeight="14.25" customHeight="1" outlineLevelCol="4"/>
  <cols>
    <col min="1" max="1" width="44.25" style="77" customWidth="1"/>
    <col min="2" max="5" width="20" style="77" customWidth="1"/>
    <col min="6" max="16384" width="9.15" style="77"/>
  </cols>
  <sheetData>
    <row r="1" s="77" customFormat="1" customHeight="1" spans="1:5">
      <c r="A1" s="107"/>
      <c r="B1" s="107"/>
      <c r="C1" s="107"/>
      <c r="D1" s="107"/>
      <c r="E1" s="107"/>
    </row>
    <row r="2" s="77" customFormat="1" ht="17.25" customHeight="1" spans="4:5">
      <c r="D2" s="108"/>
      <c r="E2" s="47" t="s">
        <v>441</v>
      </c>
    </row>
    <row r="3" s="77" customFormat="1" ht="41.25" customHeight="1" spans="1:5">
      <c r="A3" s="109" t="str">
        <f>"2026"&amp;"年对下转移支付预算表"</f>
        <v>2026年对下转移支付预算表</v>
      </c>
      <c r="B3" s="48"/>
      <c r="C3" s="48"/>
      <c r="D3" s="48"/>
      <c r="E3" s="102"/>
    </row>
    <row r="4" s="77" customFormat="1" ht="18" customHeight="1" spans="1:5">
      <c r="A4" s="110" t="s">
        <v>442</v>
      </c>
      <c r="B4" s="111"/>
      <c r="C4" s="111"/>
      <c r="D4" s="112"/>
      <c r="E4" s="52" t="s">
        <v>1</v>
      </c>
    </row>
    <row r="5" s="77" customFormat="1" ht="19.5" customHeight="1" spans="1:5">
      <c r="A5" s="57" t="s">
        <v>443</v>
      </c>
      <c r="B5" s="16" t="s">
        <v>204</v>
      </c>
      <c r="C5" s="17"/>
      <c r="D5" s="17"/>
      <c r="E5" s="113" t="s">
        <v>444</v>
      </c>
    </row>
    <row r="6" s="77" customFormat="1" ht="40.5" customHeight="1" spans="1:5">
      <c r="A6" s="60"/>
      <c r="B6" s="69" t="s">
        <v>55</v>
      </c>
      <c r="C6" s="54" t="s">
        <v>58</v>
      </c>
      <c r="D6" s="114" t="s">
        <v>206</v>
      </c>
      <c r="E6" s="113"/>
    </row>
    <row r="7" s="77" customFormat="1" ht="19.5" customHeight="1" spans="1:5">
      <c r="A7" s="61">
        <v>1</v>
      </c>
      <c r="B7" s="61">
        <v>2</v>
      </c>
      <c r="C7" s="61">
        <v>3</v>
      </c>
      <c r="D7" s="115">
        <v>4</v>
      </c>
      <c r="E7" s="116">
        <v>24</v>
      </c>
    </row>
    <row r="8" s="77" customFormat="1" ht="19.5" customHeight="1" spans="1:5">
      <c r="A8" s="22"/>
      <c r="B8" s="117"/>
      <c r="C8" s="117"/>
      <c r="D8" s="117"/>
      <c r="E8" s="117"/>
    </row>
    <row r="9" s="77" customFormat="1" ht="19.5" customHeight="1" spans="1:5">
      <c r="A9" s="118"/>
      <c r="B9" s="119"/>
      <c r="C9" s="119"/>
      <c r="D9" s="119"/>
      <c r="E9" s="119"/>
    </row>
    <row r="10" s="77" customFormat="1" ht="20" customHeight="1" spans="1:5">
      <c r="A10" s="120" t="s">
        <v>445</v>
      </c>
      <c r="B10" s="120"/>
      <c r="C10" s="120"/>
      <c r="D10" s="120"/>
      <c r="E10" s="120"/>
    </row>
  </sheetData>
  <mergeCells count="6">
    <mergeCell ref="A3:E3"/>
    <mergeCell ref="A4:D4"/>
    <mergeCell ref="B5:D5"/>
    <mergeCell ref="A10:E10"/>
    <mergeCell ref="A5:A6"/>
    <mergeCell ref="E5:E6"/>
  </mergeCells>
  <printOptions horizontalCentered="1"/>
  <pageMargins left="0.959027777777778" right="0.959027777777778" top="0.71875" bottom="0.71875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833333333333" style="77" customWidth="1"/>
    <col min="2" max="2" width="29" style="77" customWidth="1"/>
    <col min="3" max="5" width="23.575" style="77" customWidth="1"/>
    <col min="6" max="6" width="11.2833333333333" style="77" customWidth="1"/>
    <col min="7" max="7" width="25.1416666666667" style="77" customWidth="1"/>
    <col min="8" max="8" width="15.575" style="77" customWidth="1"/>
    <col min="9" max="9" width="13.425" style="77" customWidth="1"/>
    <col min="10" max="10" width="18.85" style="77" customWidth="1"/>
    <col min="11" max="16384" width="9.14166666666667" style="77"/>
  </cols>
  <sheetData>
    <row r="1" ht="16.5" customHeight="1" spans="10:10">
      <c r="J1" s="47" t="s">
        <v>446</v>
      </c>
    </row>
    <row r="2" ht="41.25" customHeight="1" spans="1:10">
      <c r="A2" s="101" t="s">
        <v>447</v>
      </c>
      <c r="B2" s="48"/>
      <c r="C2" s="48"/>
      <c r="D2" s="48"/>
      <c r="E2" s="48"/>
      <c r="F2" s="102"/>
      <c r="G2" s="48"/>
      <c r="H2" s="102"/>
      <c r="I2" s="102"/>
      <c r="J2" s="48"/>
    </row>
    <row r="3" ht="17.25" customHeight="1" spans="1:1">
      <c r="A3" s="49" t="s">
        <v>442</v>
      </c>
    </row>
    <row r="4" ht="44.25" customHeight="1" spans="1:10">
      <c r="A4" s="21" t="s">
        <v>448</v>
      </c>
      <c r="B4" s="21" t="s">
        <v>317</v>
      </c>
      <c r="C4" s="21" t="s">
        <v>318</v>
      </c>
      <c r="D4" s="21" t="s">
        <v>319</v>
      </c>
      <c r="E4" s="21" t="s">
        <v>320</v>
      </c>
      <c r="F4" s="103" t="s">
        <v>321</v>
      </c>
      <c r="G4" s="21" t="s">
        <v>322</v>
      </c>
      <c r="H4" s="103" t="s">
        <v>323</v>
      </c>
      <c r="I4" s="103" t="s">
        <v>324</v>
      </c>
      <c r="J4" s="21" t="s">
        <v>325</v>
      </c>
    </row>
    <row r="5" ht="14.25" customHeight="1" spans="1:10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103">
        <v>6</v>
      </c>
      <c r="G5" s="21">
        <v>7</v>
      </c>
      <c r="H5" s="103">
        <v>8</v>
      </c>
      <c r="I5" s="103">
        <v>9</v>
      </c>
      <c r="J5" s="21">
        <v>10</v>
      </c>
    </row>
    <row r="6" ht="42" customHeight="1" spans="1:10">
      <c r="A6" s="22"/>
      <c r="B6" s="104"/>
      <c r="C6" s="104"/>
      <c r="D6" s="104"/>
      <c r="E6" s="36"/>
      <c r="F6" s="105"/>
      <c r="G6" s="36"/>
      <c r="H6" s="105"/>
      <c r="I6" s="105"/>
      <c r="J6" s="36"/>
    </row>
    <row r="7" ht="42" customHeight="1" spans="1:10">
      <c r="A7" s="22"/>
      <c r="B7" s="71"/>
      <c r="C7" s="71"/>
      <c r="D7" s="71"/>
      <c r="E7" s="22"/>
      <c r="F7" s="71"/>
      <c r="G7" s="22"/>
      <c r="H7" s="71"/>
      <c r="I7" s="71"/>
      <c r="J7" s="22"/>
    </row>
    <row r="8" ht="30" customHeight="1" spans="1:1">
      <c r="A8" s="106" t="s">
        <v>449</v>
      </c>
    </row>
  </sheetData>
  <mergeCells count="2">
    <mergeCell ref="A2:J2"/>
    <mergeCell ref="A3:H3"/>
  </mergeCells>
  <printOptions horizontalCentered="1"/>
  <pageMargins left="0.959027777777778" right="0.959027777777778" top="0.71875" bottom="0.71875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:H11"/>
    </sheetView>
  </sheetViews>
  <sheetFormatPr defaultColWidth="10.425" defaultRowHeight="14.25" customHeight="1" outlineLevelCol="7"/>
  <cols>
    <col min="1" max="2" width="33.7083333333333" style="77" customWidth="1"/>
    <col min="3" max="3" width="45.575" style="77" customWidth="1"/>
    <col min="4" max="4" width="27.575" style="77" customWidth="1"/>
    <col min="5" max="5" width="21.7083333333333" style="77" customWidth="1"/>
    <col min="6" max="8" width="26.2833333333333" style="77" customWidth="1"/>
    <col min="9" max="16384" width="10.425" style="77"/>
  </cols>
  <sheetData>
    <row r="1" customHeight="1" spans="1:8">
      <c r="A1" s="78" t="s">
        <v>450</v>
      </c>
      <c r="B1" s="79"/>
      <c r="C1" s="80"/>
      <c r="D1" s="80"/>
      <c r="E1" s="80"/>
      <c r="F1" s="79"/>
      <c r="G1" s="79"/>
      <c r="H1" s="80"/>
    </row>
    <row r="2" ht="41.25" customHeight="1" spans="1:8">
      <c r="A2" s="81" t="s">
        <v>451</v>
      </c>
      <c r="B2" s="82"/>
      <c r="C2" s="83"/>
      <c r="D2" s="83"/>
      <c r="E2" s="83"/>
      <c r="F2" s="82"/>
      <c r="G2" s="82"/>
      <c r="H2" s="83"/>
    </row>
    <row r="3" customHeight="1" spans="1:8">
      <c r="A3" s="84" t="s">
        <v>442</v>
      </c>
      <c r="C3" s="85"/>
      <c r="E3" s="83"/>
      <c r="F3" s="82"/>
      <c r="G3" s="82"/>
      <c r="H3" s="86" t="s">
        <v>1</v>
      </c>
    </row>
    <row r="4" ht="28.5" customHeight="1" spans="1:8">
      <c r="A4" s="87" t="s">
        <v>197</v>
      </c>
      <c r="B4" s="87" t="s">
        <v>452</v>
      </c>
      <c r="C4" s="87" t="s">
        <v>453</v>
      </c>
      <c r="D4" s="87" t="s">
        <v>454</v>
      </c>
      <c r="E4" s="87" t="s">
        <v>455</v>
      </c>
      <c r="F4" s="75" t="s">
        <v>456</v>
      </c>
      <c r="G4" s="75"/>
      <c r="H4" s="87"/>
    </row>
    <row r="5" ht="21" customHeight="1" spans="1:8">
      <c r="A5" s="87"/>
      <c r="B5" s="88"/>
      <c r="C5" s="89"/>
      <c r="D5" s="88"/>
      <c r="E5" s="88"/>
      <c r="F5" s="75" t="s">
        <v>420</v>
      </c>
      <c r="G5" s="75" t="s">
        <v>457</v>
      </c>
      <c r="H5" s="75" t="s">
        <v>458</v>
      </c>
    </row>
    <row r="6" ht="17.25" customHeight="1" spans="1:8">
      <c r="A6" s="36" t="s">
        <v>82</v>
      </c>
      <c r="B6" s="36">
        <v>2</v>
      </c>
      <c r="C6" s="36">
        <v>3</v>
      </c>
      <c r="D6" s="36">
        <v>4</v>
      </c>
      <c r="E6" s="34">
        <v>5</v>
      </c>
      <c r="F6" s="34">
        <v>6</v>
      </c>
      <c r="G6" s="36">
        <v>7</v>
      </c>
      <c r="H6" s="36">
        <v>8</v>
      </c>
    </row>
    <row r="7" ht="19.5" customHeight="1" spans="1:8">
      <c r="A7" s="22"/>
      <c r="B7" s="71"/>
      <c r="C7" s="22"/>
      <c r="D7" s="71"/>
      <c r="E7" s="34"/>
      <c r="F7" s="90"/>
      <c r="G7" s="91"/>
      <c r="H7" s="91"/>
    </row>
    <row r="8" ht="19.5" customHeight="1" spans="1:8">
      <c r="A8" s="22"/>
      <c r="B8" s="71"/>
      <c r="C8" s="22"/>
      <c r="D8" s="71"/>
      <c r="E8" s="34"/>
      <c r="F8" s="90"/>
      <c r="G8" s="91"/>
      <c r="H8" s="91"/>
    </row>
    <row r="9" ht="19.5" customHeight="1" spans="1:8">
      <c r="A9" s="24" t="s">
        <v>55</v>
      </c>
      <c r="B9" s="92"/>
      <c r="C9" s="93"/>
      <c r="D9" s="94"/>
      <c r="E9" s="94"/>
      <c r="F9" s="90"/>
      <c r="G9" s="91"/>
      <c r="H9" s="91"/>
    </row>
    <row r="10" ht="19.5" customHeight="1" spans="1:8">
      <c r="A10" s="95" t="s">
        <v>459</v>
      </c>
      <c r="B10" s="96"/>
      <c r="C10" s="97"/>
      <c r="D10" s="95"/>
      <c r="E10" s="95"/>
      <c r="F10" s="98"/>
      <c r="G10" s="99"/>
      <c r="H10" s="99"/>
    </row>
    <row r="11" ht="26" customHeight="1" spans="1:8">
      <c r="A11" s="100" t="s">
        <v>460</v>
      </c>
      <c r="B11" s="100"/>
      <c r="C11" s="100"/>
      <c r="D11" s="100"/>
      <c r="E11" s="100"/>
      <c r="F11" s="100"/>
      <c r="G11" s="100"/>
      <c r="H11" s="100"/>
    </row>
  </sheetData>
  <mergeCells count="12">
    <mergeCell ref="A1:H1"/>
    <mergeCell ref="A2:H2"/>
    <mergeCell ref="A3:B3"/>
    <mergeCell ref="F4:H4"/>
    <mergeCell ref="A9:E9"/>
    <mergeCell ref="A10:H10"/>
    <mergeCell ref="A11:H11"/>
    <mergeCell ref="A4:A5"/>
    <mergeCell ref="B4:B5"/>
    <mergeCell ref="C4:C5"/>
    <mergeCell ref="D4:D5"/>
    <mergeCell ref="E4:E5"/>
  </mergeCells>
  <pageMargins left="0.669444444444445" right="0.669444444444445" top="0.71875" bottom="0.71875" header="0.279166666666667" footer="0.279166666666667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3" sqref="A3:G3"/>
    </sheetView>
  </sheetViews>
  <sheetFormatPr defaultColWidth="9.14166666666667" defaultRowHeight="14.25" customHeight="1"/>
  <cols>
    <col min="1" max="1" width="19.2833333333333" style="45" customWidth="1"/>
    <col min="2" max="2" width="33.85" style="45" customWidth="1"/>
    <col min="3" max="3" width="23.85" style="45" customWidth="1"/>
    <col min="4" max="4" width="11.1416666666667" style="45" customWidth="1"/>
    <col min="5" max="5" width="17.7083333333333" style="45" customWidth="1"/>
    <col min="6" max="6" width="9.85" style="45" customWidth="1"/>
    <col min="7" max="7" width="17.7083333333333" style="45" customWidth="1"/>
    <col min="8" max="11" width="23.1416666666667" style="45" customWidth="1"/>
    <col min="12" max="16384" width="9.14166666666667" style="45"/>
  </cols>
  <sheetData>
    <row r="1" s="45" customFormat="1" customHeight="1" spans="4:11">
      <c r="D1" s="46"/>
      <c r="E1" s="46"/>
      <c r="F1" s="46"/>
      <c r="G1" s="46"/>
      <c r="K1" s="47" t="s">
        <v>461</v>
      </c>
    </row>
    <row r="2" s="45" customFormat="1" ht="41.25" customHeight="1" spans="1:11">
      <c r="A2" s="48" t="str">
        <f>"2026"&amp;"年上级转移支付补助项目支出预算表"</f>
        <v>2026年上级转移支付补助项目支出预算表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="45" customFormat="1" ht="13.5" customHeight="1" spans="1:11">
      <c r="A3" s="49" t="str">
        <f>"单位名称："&amp;"昆明市晋宁区住房和城乡建设局机关"</f>
        <v>单位名称：昆明市晋宁区住房和城乡建设局机关</v>
      </c>
      <c r="B3" s="50"/>
      <c r="C3" s="50"/>
      <c r="D3" s="50"/>
      <c r="E3" s="50"/>
      <c r="F3" s="50"/>
      <c r="G3" s="50"/>
      <c r="H3" s="51"/>
      <c r="I3" s="51"/>
      <c r="J3" s="51"/>
      <c r="K3" s="52" t="s">
        <v>1</v>
      </c>
    </row>
    <row r="4" s="45" customFormat="1" ht="21.75" customHeight="1" spans="1:11">
      <c r="A4" s="53" t="s">
        <v>275</v>
      </c>
      <c r="B4" s="53" t="s">
        <v>199</v>
      </c>
      <c r="C4" s="53" t="s">
        <v>276</v>
      </c>
      <c r="D4" s="54" t="s">
        <v>200</v>
      </c>
      <c r="E4" s="54" t="s">
        <v>201</v>
      </c>
      <c r="F4" s="54" t="s">
        <v>277</v>
      </c>
      <c r="G4" s="54" t="s">
        <v>278</v>
      </c>
      <c r="H4" s="68" t="s">
        <v>55</v>
      </c>
      <c r="I4" s="16" t="s">
        <v>462</v>
      </c>
      <c r="J4" s="17"/>
      <c r="K4" s="40"/>
    </row>
    <row r="5" s="45" customFormat="1" ht="21.75" customHeight="1" spans="1:11">
      <c r="A5" s="55"/>
      <c r="B5" s="55"/>
      <c r="C5" s="55"/>
      <c r="D5" s="56"/>
      <c r="E5" s="56"/>
      <c r="F5" s="56"/>
      <c r="G5" s="56"/>
      <c r="H5" s="69"/>
      <c r="I5" s="54" t="s">
        <v>58</v>
      </c>
      <c r="J5" s="54" t="s">
        <v>59</v>
      </c>
      <c r="K5" s="54" t="s">
        <v>60</v>
      </c>
    </row>
    <row r="6" s="45" customFormat="1" ht="40.5" customHeight="1" spans="1:11">
      <c r="A6" s="58"/>
      <c r="B6" s="58"/>
      <c r="C6" s="58"/>
      <c r="D6" s="59"/>
      <c r="E6" s="59"/>
      <c r="F6" s="59"/>
      <c r="G6" s="59"/>
      <c r="H6" s="60"/>
      <c r="I6" s="59" t="s">
        <v>57</v>
      </c>
      <c r="J6" s="59"/>
      <c r="K6" s="59"/>
    </row>
    <row r="7" s="45" customFormat="1" ht="15" customHeight="1" spans="1:11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75">
        <v>10</v>
      </c>
      <c r="K7" s="75">
        <v>11</v>
      </c>
    </row>
    <row r="8" s="45" customFormat="1" ht="18.75" customHeight="1" spans="1:11">
      <c r="A8" s="22"/>
      <c r="B8" s="35" t="s">
        <v>381</v>
      </c>
      <c r="C8" s="22"/>
      <c r="D8" s="22"/>
      <c r="E8" s="22"/>
      <c r="F8" s="22"/>
      <c r="G8" s="22"/>
      <c r="H8" s="70">
        <v>420000</v>
      </c>
      <c r="I8" s="76">
        <v>420000</v>
      </c>
      <c r="J8" s="76"/>
      <c r="K8" s="70"/>
    </row>
    <row r="9" s="45" customFormat="1" ht="18.75" customHeight="1" spans="1:11">
      <c r="A9" s="71" t="s">
        <v>307</v>
      </c>
      <c r="B9" s="35" t="s">
        <v>381</v>
      </c>
      <c r="C9" s="35" t="s">
        <v>70</v>
      </c>
      <c r="D9" s="35" t="s">
        <v>463</v>
      </c>
      <c r="E9" s="35" t="s">
        <v>464</v>
      </c>
      <c r="F9" s="35" t="s">
        <v>465</v>
      </c>
      <c r="G9" s="35" t="s">
        <v>466</v>
      </c>
      <c r="H9" s="63">
        <v>420000</v>
      </c>
      <c r="I9" s="63">
        <v>420000</v>
      </c>
      <c r="J9" s="63"/>
      <c r="K9" s="70"/>
    </row>
    <row r="10" s="45" customFormat="1" ht="18.75" customHeight="1" spans="1:11">
      <c r="A10" s="72" t="s">
        <v>187</v>
      </c>
      <c r="B10" s="73"/>
      <c r="C10" s="73"/>
      <c r="D10" s="73"/>
      <c r="E10" s="73"/>
      <c r="F10" s="73"/>
      <c r="G10" s="74"/>
      <c r="H10" s="63">
        <v>420000</v>
      </c>
      <c r="I10" s="63">
        <v>420000</v>
      </c>
      <c r="J10" s="63"/>
      <c r="K10" s="7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workbookViewId="0">
      <selection activeCell="A3" sqref="A3:D3"/>
    </sheetView>
  </sheetViews>
  <sheetFormatPr defaultColWidth="9.14166666666667" defaultRowHeight="14.25" customHeight="1" outlineLevelCol="6"/>
  <cols>
    <col min="1" max="1" width="35.2833333333333" style="45" customWidth="1"/>
    <col min="2" max="4" width="28" style="45" customWidth="1"/>
    <col min="5" max="7" width="23.85" style="45" customWidth="1"/>
    <col min="8" max="16384" width="9.14166666666667" style="45"/>
  </cols>
  <sheetData>
    <row r="1" s="45" customFormat="1" ht="13.5" customHeight="1" spans="4:7">
      <c r="D1" s="46"/>
      <c r="G1" s="47" t="s">
        <v>467</v>
      </c>
    </row>
    <row r="2" s="45" customFormat="1" ht="41.25" customHeight="1" spans="1:7">
      <c r="A2" s="48" t="str">
        <f>"2026"&amp;"年部门项目中期规划预算表"</f>
        <v>2026年部门项目中期规划预算表</v>
      </c>
      <c r="B2" s="48"/>
      <c r="C2" s="48"/>
      <c r="D2" s="48"/>
      <c r="E2" s="48"/>
      <c r="F2" s="48"/>
      <c r="G2" s="48"/>
    </row>
    <row r="3" s="45" customFormat="1" ht="13.5" customHeight="1" spans="1:7">
      <c r="A3" s="49" t="str">
        <f>"单位名称："&amp;"昆明市晋宁区住房和城乡建设局机关"</f>
        <v>单位名称：昆明市晋宁区住房和城乡建设局机关</v>
      </c>
      <c r="B3" s="50"/>
      <c r="C3" s="50"/>
      <c r="D3" s="50"/>
      <c r="E3" s="51"/>
      <c r="F3" s="51"/>
      <c r="G3" s="52" t="s">
        <v>1</v>
      </c>
    </row>
    <row r="4" s="45" customFormat="1" ht="21.75" customHeight="1" spans="1:7">
      <c r="A4" s="53" t="s">
        <v>276</v>
      </c>
      <c r="B4" s="53" t="s">
        <v>275</v>
      </c>
      <c r="C4" s="53" t="s">
        <v>199</v>
      </c>
      <c r="D4" s="54" t="s">
        <v>468</v>
      </c>
      <c r="E4" s="16" t="s">
        <v>58</v>
      </c>
      <c r="F4" s="17"/>
      <c r="G4" s="40"/>
    </row>
    <row r="5" s="45" customFormat="1" ht="21.75" customHeight="1" spans="1:7">
      <c r="A5" s="55"/>
      <c r="B5" s="55"/>
      <c r="C5" s="55"/>
      <c r="D5" s="56"/>
      <c r="E5" s="57" t="str">
        <f>"2026"&amp;"年"</f>
        <v>2026年</v>
      </c>
      <c r="F5" s="54" t="str">
        <f>("2026"+1)&amp;"年"</f>
        <v>2027年</v>
      </c>
      <c r="G5" s="54" t="str">
        <f>("2026"+2)&amp;"年"</f>
        <v>2028年</v>
      </c>
    </row>
    <row r="6" s="45" customFormat="1" ht="40.5" customHeight="1" spans="1:7">
      <c r="A6" s="58"/>
      <c r="B6" s="58"/>
      <c r="C6" s="58"/>
      <c r="D6" s="59"/>
      <c r="E6" s="60"/>
      <c r="F6" s="59" t="s">
        <v>57</v>
      </c>
      <c r="G6" s="59"/>
    </row>
    <row r="7" s="45" customFormat="1" ht="15" customHeight="1" spans="1:7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</row>
    <row r="8" s="45" customFormat="1" ht="17.25" customHeight="1" spans="1:7">
      <c r="A8" s="35" t="s">
        <v>70</v>
      </c>
      <c r="B8" s="62"/>
      <c r="C8" s="62"/>
      <c r="D8" s="35"/>
      <c r="E8" s="63">
        <v>4208342.4</v>
      </c>
      <c r="F8" s="63"/>
      <c r="G8" s="63"/>
    </row>
    <row r="9" s="45" customFormat="1" ht="18.75" customHeight="1" spans="1:7">
      <c r="A9" s="35"/>
      <c r="B9" s="35" t="s">
        <v>469</v>
      </c>
      <c r="C9" s="35" t="s">
        <v>283</v>
      </c>
      <c r="D9" s="35" t="s">
        <v>470</v>
      </c>
      <c r="E9" s="63">
        <v>20342.4</v>
      </c>
      <c r="F9" s="63"/>
      <c r="G9" s="63"/>
    </row>
    <row r="10" s="45" customFormat="1" ht="18.75" customHeight="1" spans="1:7">
      <c r="A10" s="64"/>
      <c r="B10" s="35" t="s">
        <v>471</v>
      </c>
      <c r="C10" s="35" t="s">
        <v>286</v>
      </c>
      <c r="D10" s="35" t="s">
        <v>470</v>
      </c>
      <c r="E10" s="63">
        <v>200000</v>
      </c>
      <c r="F10" s="63"/>
      <c r="G10" s="63"/>
    </row>
    <row r="11" s="45" customFormat="1" ht="30" customHeight="1" spans="1:7">
      <c r="A11" s="64"/>
      <c r="B11" s="35" t="s">
        <v>471</v>
      </c>
      <c r="C11" s="35" t="s">
        <v>290</v>
      </c>
      <c r="D11" s="35" t="s">
        <v>470</v>
      </c>
      <c r="E11" s="63">
        <v>210000</v>
      </c>
      <c r="F11" s="63"/>
      <c r="G11" s="63"/>
    </row>
    <row r="12" s="45" customFormat="1" ht="31" customHeight="1" spans="1:7">
      <c r="A12" s="64"/>
      <c r="B12" s="35" t="s">
        <v>471</v>
      </c>
      <c r="C12" s="35" t="s">
        <v>296</v>
      </c>
      <c r="D12" s="35" t="s">
        <v>470</v>
      </c>
      <c r="E12" s="63">
        <v>3000000</v>
      </c>
      <c r="F12" s="63"/>
      <c r="G12" s="63"/>
    </row>
    <row r="13" s="45" customFormat="1" ht="18.75" customHeight="1" spans="1:7">
      <c r="A13" s="64"/>
      <c r="B13" s="35" t="s">
        <v>471</v>
      </c>
      <c r="C13" s="35" t="s">
        <v>298</v>
      </c>
      <c r="D13" s="35" t="s">
        <v>470</v>
      </c>
      <c r="E13" s="63">
        <v>10000</v>
      </c>
      <c r="F13" s="63"/>
      <c r="G13" s="63"/>
    </row>
    <row r="14" s="45" customFormat="1" ht="18.75" customHeight="1" spans="1:7">
      <c r="A14" s="64"/>
      <c r="B14" s="35" t="s">
        <v>471</v>
      </c>
      <c r="C14" s="35" t="s">
        <v>300</v>
      </c>
      <c r="D14" s="35" t="s">
        <v>470</v>
      </c>
      <c r="E14" s="63">
        <v>200000</v>
      </c>
      <c r="F14" s="63"/>
      <c r="G14" s="63"/>
    </row>
    <row r="15" s="45" customFormat="1" ht="33" customHeight="1" spans="1:7">
      <c r="A15" s="64"/>
      <c r="B15" s="35" t="s">
        <v>471</v>
      </c>
      <c r="C15" s="35" t="s">
        <v>302</v>
      </c>
      <c r="D15" s="35" t="s">
        <v>470</v>
      </c>
      <c r="E15" s="63">
        <v>90000</v>
      </c>
      <c r="F15" s="63"/>
      <c r="G15" s="63"/>
    </row>
    <row r="16" s="45" customFormat="1" ht="18.75" customHeight="1" spans="1:7">
      <c r="A16" s="64"/>
      <c r="B16" s="35" t="s">
        <v>471</v>
      </c>
      <c r="C16" s="35" t="s">
        <v>304</v>
      </c>
      <c r="D16" s="35" t="s">
        <v>470</v>
      </c>
      <c r="E16" s="63">
        <v>10000</v>
      </c>
      <c r="F16" s="63"/>
      <c r="G16" s="63"/>
    </row>
    <row r="17" s="45" customFormat="1" ht="18.75" customHeight="1" spans="1:7">
      <c r="A17" s="64"/>
      <c r="B17" s="35" t="s">
        <v>472</v>
      </c>
      <c r="C17" s="35" t="s">
        <v>309</v>
      </c>
      <c r="D17" s="35" t="s">
        <v>470</v>
      </c>
      <c r="E17" s="63">
        <v>5000</v>
      </c>
      <c r="F17" s="63"/>
      <c r="G17" s="63"/>
    </row>
    <row r="18" s="45" customFormat="1" ht="18.75" customHeight="1" spans="1:7">
      <c r="A18" s="64"/>
      <c r="B18" s="35" t="s">
        <v>472</v>
      </c>
      <c r="C18" s="35" t="s">
        <v>313</v>
      </c>
      <c r="D18" s="35" t="s">
        <v>470</v>
      </c>
      <c r="E18" s="63">
        <v>43000</v>
      </c>
      <c r="F18" s="63"/>
      <c r="G18" s="63"/>
    </row>
    <row r="19" s="45" customFormat="1" ht="18.75" customHeight="1" spans="1:7">
      <c r="A19" s="64"/>
      <c r="B19" s="35" t="s">
        <v>472</v>
      </c>
      <c r="C19" s="35" t="s">
        <v>381</v>
      </c>
      <c r="D19" s="35" t="s">
        <v>470</v>
      </c>
      <c r="E19" s="63">
        <v>420000</v>
      </c>
      <c r="F19" s="63"/>
      <c r="G19" s="63"/>
    </row>
    <row r="20" s="45" customFormat="1" ht="18.75" customHeight="1" spans="1:7">
      <c r="A20" s="65" t="s">
        <v>55</v>
      </c>
      <c r="B20" s="66"/>
      <c r="C20" s="66"/>
      <c r="D20" s="67"/>
      <c r="E20" s="63">
        <v>4208342.4</v>
      </c>
      <c r="F20" s="63"/>
      <c r="G20" s="63"/>
    </row>
  </sheetData>
  <mergeCells count="11">
    <mergeCell ref="A2:G2"/>
    <mergeCell ref="A3:D3"/>
    <mergeCell ref="E4:G4"/>
    <mergeCell ref="A20:D2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85" zoomScaleNormal="85" topLeftCell="A5" workbookViewId="0">
      <selection activeCell="A20" sqref="A20"/>
    </sheetView>
  </sheetViews>
  <sheetFormatPr defaultColWidth="8.575" defaultRowHeight="14.25" customHeight="1"/>
  <cols>
    <col min="1" max="1" width="18.1416666666667" style="1" customWidth="1"/>
    <col min="2" max="2" width="23.425" style="1" customWidth="1"/>
    <col min="3" max="3" width="21.85" style="1" customWidth="1"/>
    <col min="4" max="4" width="15.575" style="1" customWidth="1"/>
    <col min="5" max="5" width="31.575" style="1" customWidth="1"/>
    <col min="6" max="6" width="15.425" style="1" customWidth="1"/>
    <col min="7" max="7" width="16.425" style="1" customWidth="1"/>
    <col min="8" max="8" width="29.575" style="1" customWidth="1"/>
    <col min="9" max="9" width="30.575" style="1" customWidth="1"/>
    <col min="10" max="10" width="23.85" style="1" customWidth="1"/>
    <col min="11" max="16384" width="8.575" style="1"/>
  </cols>
  <sheetData>
    <row r="1" s="1" customFormat="1" customHeight="1" spans="1:10">
      <c r="A1" s="3"/>
      <c r="B1" s="3"/>
      <c r="C1" s="3"/>
      <c r="D1" s="3"/>
      <c r="E1" s="3"/>
      <c r="F1" s="3"/>
      <c r="G1" s="3"/>
      <c r="H1" s="3"/>
      <c r="I1" s="3"/>
      <c r="J1" s="37"/>
    </row>
    <row r="2" s="1" customFormat="1" ht="41.25" customHeight="1" spans="1:10">
      <c r="A2" s="3" t="str">
        <f>"2026"&amp;"年部门整体支出绩效目标表"</f>
        <v>2026年部门整体支出绩效目标表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17.25" customHeight="1" spans="1:10">
      <c r="A3" s="5" t="s">
        <v>442</v>
      </c>
      <c r="B3" s="5"/>
      <c r="C3" s="6"/>
      <c r="D3" s="7"/>
      <c r="E3" s="7"/>
      <c r="F3" s="7"/>
      <c r="G3" s="7"/>
      <c r="H3" s="7"/>
      <c r="I3" s="7"/>
      <c r="J3" s="253" t="s">
        <v>1</v>
      </c>
    </row>
    <row r="4" s="1" customFormat="1" ht="30" customHeight="1" spans="1:10">
      <c r="A4" s="8" t="s">
        <v>473</v>
      </c>
      <c r="B4" s="9"/>
      <c r="C4" s="10"/>
      <c r="D4" s="10"/>
      <c r="E4" s="11"/>
      <c r="F4" s="12"/>
      <c r="G4" s="11"/>
      <c r="H4" s="13"/>
      <c r="I4" s="10"/>
      <c r="J4" s="11"/>
    </row>
    <row r="5" s="1" customFormat="1" ht="32.25" customHeight="1" spans="1:10">
      <c r="A5" s="14" t="s">
        <v>474</v>
      </c>
      <c r="B5" s="15"/>
      <c r="C5" s="15"/>
      <c r="D5" s="15"/>
      <c r="E5" s="15"/>
      <c r="F5" s="15"/>
      <c r="G5" s="15"/>
      <c r="H5" s="15"/>
      <c r="I5" s="38"/>
      <c r="J5" s="39"/>
    </row>
    <row r="6" s="1" customFormat="1" ht="32.25" customHeight="1" spans="1:10">
      <c r="A6" s="16" t="s">
        <v>475</v>
      </c>
      <c r="B6" s="17"/>
      <c r="C6" s="17"/>
      <c r="D6" s="17"/>
      <c r="E6" s="17"/>
      <c r="F6" s="17"/>
      <c r="G6" s="17"/>
      <c r="H6" s="17"/>
      <c r="I6" s="40"/>
      <c r="J6" s="41" t="s">
        <v>476</v>
      </c>
    </row>
    <row r="7" s="1" customFormat="1" ht="99.75" customHeight="1" spans="1:10">
      <c r="A7" s="18" t="s">
        <v>477</v>
      </c>
      <c r="B7" s="19" t="s">
        <v>478</v>
      </c>
      <c r="C7" s="20"/>
      <c r="D7" s="20"/>
      <c r="E7" s="20"/>
      <c r="F7" s="20"/>
      <c r="G7" s="20"/>
      <c r="H7" s="20"/>
      <c r="I7" s="20"/>
      <c r="J7" s="42" t="s">
        <v>479</v>
      </c>
    </row>
    <row r="8" s="1" customFormat="1" ht="99.75" customHeight="1" spans="1:10">
      <c r="A8" s="18"/>
      <c r="B8" s="19" t="str">
        <f>"总体绩效目标（"&amp;"2026"&amp;"-"&amp;("2026"+2)&amp;"年期间）"</f>
        <v>总体绩效目标（2026-2028年期间）</v>
      </c>
      <c r="C8" s="20"/>
      <c r="D8" s="20"/>
      <c r="E8" s="20"/>
      <c r="F8" s="20"/>
      <c r="G8" s="20"/>
      <c r="H8" s="20"/>
      <c r="I8" s="20"/>
      <c r="J8" s="42" t="s">
        <v>480</v>
      </c>
    </row>
    <row r="9" s="1" customFormat="1" ht="75" customHeight="1" spans="1:10">
      <c r="A9" s="19" t="s">
        <v>481</v>
      </c>
      <c r="B9" s="21" t="str">
        <f>"预算年度（"&amp;"2026"&amp;"年）绩效目标"</f>
        <v>预算年度（2026年）绩效目标</v>
      </c>
      <c r="C9" s="22"/>
      <c r="D9" s="22"/>
      <c r="E9" s="22"/>
      <c r="F9" s="22"/>
      <c r="G9" s="22"/>
      <c r="H9" s="22"/>
      <c r="I9" s="22"/>
      <c r="J9" s="43" t="s">
        <v>482</v>
      </c>
    </row>
    <row r="10" s="1" customFormat="1" ht="32.25" customHeight="1" spans="1:10">
      <c r="A10" s="23" t="s">
        <v>483</v>
      </c>
      <c r="B10" s="23"/>
      <c r="C10" s="23"/>
      <c r="D10" s="23"/>
      <c r="E10" s="23"/>
      <c r="F10" s="23"/>
      <c r="G10" s="23"/>
      <c r="H10" s="23"/>
      <c r="I10" s="23"/>
      <c r="J10" s="23"/>
    </row>
    <row r="11" s="1" customFormat="1" ht="32.25" customHeight="1" spans="1:10">
      <c r="A11" s="19" t="s">
        <v>484</v>
      </c>
      <c r="B11" s="19"/>
      <c r="C11" s="18" t="s">
        <v>485</v>
      </c>
      <c r="D11" s="18"/>
      <c r="E11" s="18" t="s">
        <v>486</v>
      </c>
      <c r="F11" s="18"/>
      <c r="G11" s="18"/>
      <c r="H11" s="18" t="s">
        <v>487</v>
      </c>
      <c r="I11" s="18"/>
      <c r="J11" s="18"/>
    </row>
    <row r="12" s="1" customFormat="1" ht="32.25" customHeight="1" spans="1:10">
      <c r="A12" s="19"/>
      <c r="B12" s="19"/>
      <c r="C12" s="18"/>
      <c r="D12" s="18"/>
      <c r="E12" s="19" t="s">
        <v>488</v>
      </c>
      <c r="F12" s="19" t="s">
        <v>489</v>
      </c>
      <c r="G12" s="19" t="s">
        <v>490</v>
      </c>
      <c r="H12" s="19" t="s">
        <v>488</v>
      </c>
      <c r="I12" s="19" t="s">
        <v>489</v>
      </c>
      <c r="J12" s="19" t="s">
        <v>490</v>
      </c>
    </row>
    <row r="13" s="1" customFormat="1" ht="24" customHeight="1" spans="1:10">
      <c r="A13" s="24" t="s">
        <v>55</v>
      </c>
      <c r="B13" s="25"/>
      <c r="C13" s="25"/>
      <c r="D13" s="25"/>
      <c r="E13" s="26"/>
      <c r="F13" s="26"/>
      <c r="G13" s="26"/>
      <c r="H13" s="27"/>
      <c r="I13" s="27"/>
      <c r="J13" s="27"/>
    </row>
    <row r="14" s="1" customFormat="1" ht="34.5" customHeight="1" spans="1:10">
      <c r="A14" s="20"/>
      <c r="B14" s="28"/>
      <c r="C14" s="20"/>
      <c r="D14" s="28"/>
      <c r="E14" s="27"/>
      <c r="F14" s="27"/>
      <c r="G14" s="27"/>
      <c r="H14" s="27"/>
      <c r="I14" s="27"/>
      <c r="J14" s="27"/>
    </row>
    <row r="15" s="1" customFormat="1" ht="32.25" customHeight="1" spans="1:10">
      <c r="A15" s="23" t="s">
        <v>491</v>
      </c>
      <c r="B15" s="23"/>
      <c r="C15" s="23"/>
      <c r="D15" s="23"/>
      <c r="E15" s="23"/>
      <c r="F15" s="23"/>
      <c r="G15" s="23"/>
      <c r="H15" s="23"/>
      <c r="I15" s="23"/>
      <c r="J15" s="23"/>
    </row>
    <row r="16" s="1" customFormat="1" ht="32.25" customHeight="1" spans="1:10">
      <c r="A16" s="29" t="s">
        <v>492</v>
      </c>
      <c r="B16" s="29"/>
      <c r="C16" s="29"/>
      <c r="D16" s="29"/>
      <c r="E16" s="29"/>
      <c r="F16" s="29"/>
      <c r="G16" s="29"/>
      <c r="H16" s="30" t="s">
        <v>493</v>
      </c>
      <c r="I16" s="44" t="s">
        <v>325</v>
      </c>
      <c r="J16" s="30" t="s">
        <v>494</v>
      </c>
    </row>
    <row r="17" s="1" customFormat="1" ht="36" customHeight="1" spans="1:10">
      <c r="A17" s="31" t="s">
        <v>318</v>
      </c>
      <c r="B17" s="31" t="s">
        <v>495</v>
      </c>
      <c r="C17" s="32" t="s">
        <v>320</v>
      </c>
      <c r="D17" s="32" t="s">
        <v>321</v>
      </c>
      <c r="E17" s="32" t="s">
        <v>322</v>
      </c>
      <c r="F17" s="32" t="s">
        <v>323</v>
      </c>
      <c r="G17" s="32" t="s">
        <v>324</v>
      </c>
      <c r="H17" s="33"/>
      <c r="I17" s="33"/>
      <c r="J17" s="33"/>
    </row>
    <row r="18" s="1" customFormat="1" ht="32.25" customHeight="1" spans="1:10">
      <c r="A18" s="34"/>
      <c r="B18" s="34"/>
      <c r="C18" s="35"/>
      <c r="D18" s="34"/>
      <c r="E18" s="34"/>
      <c r="F18" s="34"/>
      <c r="G18" s="34"/>
      <c r="H18" s="36"/>
      <c r="I18" s="22"/>
      <c r="J18" s="36"/>
    </row>
    <row r="19" s="2" customFormat="1" customHeight="1" spans="1:1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="2" customFormat="1" customHeight="1" spans="1:13">
      <c r="A20" t="s">
        <v>496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="2" customFormat="1" customHeight="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="2" customFormat="1" customHeight="1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="2" customFormat="1" customHeight="1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="2" customFormat="1" customHeight="1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="2" customFormat="1" customHeight="1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="2" customFormat="1" customHeight="1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="2" customFormat="1" customHeight="1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="2" customFormat="1" customHeight="1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="2" customFormat="1" customHeight="1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="2" customFormat="1" customHeight="1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="2" customFormat="1" customHeight="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="2" customFormat="1" customHeight="1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J1" workbookViewId="0">
      <selection activeCell="D33" sqref="D33"/>
    </sheetView>
  </sheetViews>
  <sheetFormatPr defaultColWidth="8.575" defaultRowHeight="12.75" customHeight="1"/>
  <cols>
    <col min="1" max="1" width="15.8916666666667" style="45" customWidth="1"/>
    <col min="2" max="2" width="35" style="45" customWidth="1"/>
    <col min="3" max="19" width="22" style="45" customWidth="1"/>
    <col min="20" max="16384" width="8.575" style="45"/>
  </cols>
  <sheetData>
    <row r="1" s="45" customFormat="1" ht="17.25" customHeight="1" spans="1:1">
      <c r="A1" s="197" t="s">
        <v>52</v>
      </c>
    </row>
    <row r="2" s="45" customFormat="1" ht="41.25" customHeight="1" spans="1:1">
      <c r="A2" s="210" t="str">
        <f>"2026"&amp;"年部门收入预算表"</f>
        <v>2026年部门收入预算表</v>
      </c>
    </row>
    <row r="3" s="45" customFormat="1" ht="17.25" customHeight="1" spans="1:19">
      <c r="A3" s="211" t="str">
        <f>"单位名称："&amp;"昆明市晋宁区住房和城乡建设局机关"</f>
        <v>单位名称：昆明市晋宁区住房和城乡建设局机关</v>
      </c>
      <c r="S3" s="209" t="s">
        <v>1</v>
      </c>
    </row>
    <row r="4" s="45" customFormat="1" ht="21.75" customHeight="1" spans="1:19">
      <c r="A4" s="237" t="s">
        <v>53</v>
      </c>
      <c r="B4" s="238" t="s">
        <v>54</v>
      </c>
      <c r="C4" s="238" t="s">
        <v>55</v>
      </c>
      <c r="D4" s="239" t="s">
        <v>56</v>
      </c>
      <c r="E4" s="239"/>
      <c r="F4" s="239"/>
      <c r="G4" s="239"/>
      <c r="H4" s="239"/>
      <c r="I4" s="171"/>
      <c r="J4" s="239"/>
      <c r="K4" s="239"/>
      <c r="L4" s="239"/>
      <c r="M4" s="239"/>
      <c r="N4" s="245"/>
      <c r="O4" s="239" t="s">
        <v>45</v>
      </c>
      <c r="P4" s="239"/>
      <c r="Q4" s="239"/>
      <c r="R4" s="239"/>
      <c r="S4" s="245"/>
    </row>
    <row r="5" s="45" customFormat="1" ht="27" customHeight="1" spans="1:19">
      <c r="A5" s="240"/>
      <c r="B5" s="241"/>
      <c r="C5" s="241"/>
      <c r="D5" s="241" t="s">
        <v>57</v>
      </c>
      <c r="E5" s="241" t="s">
        <v>58</v>
      </c>
      <c r="F5" s="241" t="s">
        <v>59</v>
      </c>
      <c r="G5" s="241" t="s">
        <v>60</v>
      </c>
      <c r="H5" s="241" t="s">
        <v>61</v>
      </c>
      <c r="I5" s="246" t="s">
        <v>62</v>
      </c>
      <c r="J5" s="247"/>
      <c r="K5" s="247"/>
      <c r="L5" s="247"/>
      <c r="M5" s="247"/>
      <c r="N5" s="248"/>
      <c r="O5" s="241" t="s">
        <v>57</v>
      </c>
      <c r="P5" s="241" t="s">
        <v>58</v>
      </c>
      <c r="Q5" s="241" t="s">
        <v>59</v>
      </c>
      <c r="R5" s="241" t="s">
        <v>60</v>
      </c>
      <c r="S5" s="241" t="s">
        <v>63</v>
      </c>
    </row>
    <row r="6" s="45" customFormat="1" ht="30" customHeight="1" spans="1:19">
      <c r="A6" s="242"/>
      <c r="B6" s="144"/>
      <c r="C6" s="154"/>
      <c r="D6" s="154"/>
      <c r="E6" s="154"/>
      <c r="F6" s="154"/>
      <c r="G6" s="154"/>
      <c r="H6" s="154"/>
      <c r="I6" s="174" t="s">
        <v>57</v>
      </c>
      <c r="J6" s="248" t="s">
        <v>64</v>
      </c>
      <c r="K6" s="248" t="s">
        <v>65</v>
      </c>
      <c r="L6" s="248" t="s">
        <v>66</v>
      </c>
      <c r="M6" s="248" t="s">
        <v>67</v>
      </c>
      <c r="N6" s="248" t="s">
        <v>68</v>
      </c>
      <c r="O6" s="249"/>
      <c r="P6" s="249"/>
      <c r="Q6" s="249"/>
      <c r="R6" s="249"/>
      <c r="S6" s="154"/>
    </row>
    <row r="7" s="45" customFormat="1" ht="15" customHeight="1" spans="1:19">
      <c r="A7" s="243">
        <v>1</v>
      </c>
      <c r="B7" s="243">
        <v>2</v>
      </c>
      <c r="C7" s="243">
        <v>3</v>
      </c>
      <c r="D7" s="243">
        <v>4</v>
      </c>
      <c r="E7" s="243">
        <v>5</v>
      </c>
      <c r="F7" s="243">
        <v>6</v>
      </c>
      <c r="G7" s="243">
        <v>7</v>
      </c>
      <c r="H7" s="243">
        <v>8</v>
      </c>
      <c r="I7" s="174">
        <v>9</v>
      </c>
      <c r="J7" s="243">
        <v>10</v>
      </c>
      <c r="K7" s="243">
        <v>11</v>
      </c>
      <c r="L7" s="243">
        <v>12</v>
      </c>
      <c r="M7" s="243">
        <v>13</v>
      </c>
      <c r="N7" s="243">
        <v>14</v>
      </c>
      <c r="O7" s="243">
        <v>15</v>
      </c>
      <c r="P7" s="243">
        <v>16</v>
      </c>
      <c r="Q7" s="243">
        <v>17</v>
      </c>
      <c r="R7" s="243">
        <v>18</v>
      </c>
      <c r="S7" s="243">
        <v>19</v>
      </c>
    </row>
    <row r="8" s="45" customFormat="1" ht="18" customHeight="1" spans="1:19">
      <c r="A8" s="35" t="s">
        <v>69</v>
      </c>
      <c r="B8" s="35" t="s">
        <v>70</v>
      </c>
      <c r="C8" s="117">
        <v>16387946.47</v>
      </c>
      <c r="D8" s="117">
        <v>16387946.47</v>
      </c>
      <c r="E8" s="117">
        <v>9387946.47</v>
      </c>
      <c r="F8" s="117">
        <v>7000000</v>
      </c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s="45" customFormat="1" ht="18" customHeight="1" spans="1:19">
      <c r="A9" s="198" t="s">
        <v>55</v>
      </c>
      <c r="B9" s="244"/>
      <c r="C9" s="117">
        <v>16387946.47</v>
      </c>
      <c r="D9" s="117">
        <v>16387946.47</v>
      </c>
      <c r="E9" s="117">
        <v>9387946.47</v>
      </c>
      <c r="F9" s="117">
        <v>7000000</v>
      </c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4"/>
  <sheetViews>
    <sheetView showGridLines="0" showZeros="0" topLeftCell="F1" workbookViewId="0">
      <selection activeCell="M8" sqref="M8"/>
    </sheetView>
  </sheetViews>
  <sheetFormatPr defaultColWidth="8.575" defaultRowHeight="12.75" customHeight="1"/>
  <cols>
    <col min="1" max="1" width="14.2833333333333" style="45" customWidth="1"/>
    <col min="2" max="2" width="37.575" style="45" customWidth="1"/>
    <col min="3" max="8" width="24.575" style="45" customWidth="1"/>
    <col min="9" max="9" width="26.7083333333333" style="45" customWidth="1"/>
    <col min="10" max="11" width="24.425" style="45" customWidth="1"/>
    <col min="12" max="15" width="24.575" style="45" customWidth="1"/>
    <col min="16" max="16384" width="8.575" style="45"/>
  </cols>
  <sheetData>
    <row r="1" s="45" customFormat="1" ht="17.25" customHeight="1" spans="1:1">
      <c r="A1" s="209" t="s">
        <v>71</v>
      </c>
    </row>
    <row r="2" s="45" customFormat="1" ht="41.25" customHeight="1" spans="1:1">
      <c r="A2" s="210" t="str">
        <f>"2026"&amp;"年部门支出预算表"</f>
        <v>2026年部门支出预算表</v>
      </c>
    </row>
    <row r="3" s="45" customFormat="1" ht="17.25" customHeight="1" spans="1:15">
      <c r="A3" s="219" t="str">
        <f>"单位名称："&amp;"昆明市晋宁区住房和城乡建设局机关"</f>
        <v>单位名称：昆明市晋宁区住房和城乡建设局机关</v>
      </c>
      <c r="B3" s="220"/>
      <c r="O3" s="209" t="s">
        <v>1</v>
      </c>
    </row>
    <row r="4" s="45" customFormat="1" ht="27" customHeight="1" spans="1:15">
      <c r="A4" s="221" t="s">
        <v>72</v>
      </c>
      <c r="B4" s="221" t="s">
        <v>73</v>
      </c>
      <c r="C4" s="221" t="s">
        <v>55</v>
      </c>
      <c r="D4" s="222" t="s">
        <v>58</v>
      </c>
      <c r="E4" s="223"/>
      <c r="F4" s="224"/>
      <c r="G4" s="225" t="s">
        <v>59</v>
      </c>
      <c r="H4" s="225" t="s">
        <v>60</v>
      </c>
      <c r="I4" s="225" t="s">
        <v>74</v>
      </c>
      <c r="J4" s="222" t="s">
        <v>62</v>
      </c>
      <c r="K4" s="223"/>
      <c r="L4" s="223"/>
      <c r="M4" s="223"/>
      <c r="N4" s="234"/>
      <c r="O4" s="235"/>
    </row>
    <row r="5" s="45" customFormat="1" ht="42" customHeight="1" spans="1:15">
      <c r="A5" s="226"/>
      <c r="B5" s="226"/>
      <c r="C5" s="227"/>
      <c r="D5" s="228" t="s">
        <v>57</v>
      </c>
      <c r="E5" s="228" t="s">
        <v>75</v>
      </c>
      <c r="F5" s="228" t="s">
        <v>76</v>
      </c>
      <c r="G5" s="227"/>
      <c r="H5" s="227"/>
      <c r="I5" s="236"/>
      <c r="J5" s="228" t="s">
        <v>57</v>
      </c>
      <c r="K5" s="213" t="s">
        <v>77</v>
      </c>
      <c r="L5" s="213" t="s">
        <v>78</v>
      </c>
      <c r="M5" s="213" t="s">
        <v>79</v>
      </c>
      <c r="N5" s="213" t="s">
        <v>80</v>
      </c>
      <c r="O5" s="213" t="s">
        <v>81</v>
      </c>
    </row>
    <row r="6" s="45" customFormat="1" ht="18" customHeight="1" spans="1:15">
      <c r="A6" s="229" t="s">
        <v>82</v>
      </c>
      <c r="B6" s="229" t="s">
        <v>83</v>
      </c>
      <c r="C6" s="229" t="s">
        <v>84</v>
      </c>
      <c r="D6" s="203" t="s">
        <v>85</v>
      </c>
      <c r="E6" s="203" t="s">
        <v>86</v>
      </c>
      <c r="F6" s="203" t="s">
        <v>87</v>
      </c>
      <c r="G6" s="203" t="s">
        <v>88</v>
      </c>
      <c r="H6" s="203" t="s">
        <v>89</v>
      </c>
      <c r="I6" s="203" t="s">
        <v>90</v>
      </c>
      <c r="J6" s="203" t="s">
        <v>91</v>
      </c>
      <c r="K6" s="203" t="s">
        <v>92</v>
      </c>
      <c r="L6" s="203" t="s">
        <v>93</v>
      </c>
      <c r="M6" s="203" t="s">
        <v>94</v>
      </c>
      <c r="N6" s="229" t="s">
        <v>95</v>
      </c>
      <c r="O6" s="203" t="s">
        <v>96</v>
      </c>
    </row>
    <row r="7" s="45" customFormat="1" ht="21" customHeight="1" spans="1:15">
      <c r="A7" s="230" t="s">
        <v>97</v>
      </c>
      <c r="B7" s="230" t="s">
        <v>98</v>
      </c>
      <c r="C7" s="117">
        <v>612504.96</v>
      </c>
      <c r="D7" s="117">
        <v>612504.96</v>
      </c>
      <c r="E7" s="117">
        <v>592162.56</v>
      </c>
      <c r="F7" s="117">
        <v>20342.4</v>
      </c>
      <c r="G7" s="117"/>
      <c r="H7" s="117"/>
      <c r="I7" s="117"/>
      <c r="J7" s="117"/>
      <c r="K7" s="117"/>
      <c r="L7" s="117"/>
      <c r="M7" s="117"/>
      <c r="N7" s="117"/>
      <c r="O7" s="117"/>
    </row>
    <row r="8" s="45" customFormat="1" ht="21" customHeight="1" spans="1:15">
      <c r="A8" s="231" t="s">
        <v>99</v>
      </c>
      <c r="B8" s="231" t="s">
        <v>100</v>
      </c>
      <c r="C8" s="117">
        <v>592162.56</v>
      </c>
      <c r="D8" s="117">
        <v>592162.56</v>
      </c>
      <c r="E8" s="117">
        <v>592162.56</v>
      </c>
      <c r="F8" s="117"/>
      <c r="G8" s="117"/>
      <c r="H8" s="117"/>
      <c r="I8" s="117"/>
      <c r="J8" s="117"/>
      <c r="K8" s="117"/>
      <c r="L8" s="117"/>
      <c r="M8" s="117"/>
      <c r="N8" s="117"/>
      <c r="O8" s="117"/>
    </row>
    <row r="9" s="45" customFormat="1" ht="21" customHeight="1" spans="1:15">
      <c r="A9" s="232" t="s">
        <v>101</v>
      </c>
      <c r="B9" s="232" t="s">
        <v>102</v>
      </c>
      <c r="C9" s="117">
        <v>107100</v>
      </c>
      <c r="D9" s="117">
        <v>107100</v>
      </c>
      <c r="E9" s="117">
        <v>107100</v>
      </c>
      <c r="F9" s="117"/>
      <c r="G9" s="117"/>
      <c r="H9" s="117"/>
      <c r="I9" s="117"/>
      <c r="J9" s="117"/>
      <c r="K9" s="117"/>
      <c r="L9" s="117"/>
      <c r="M9" s="117"/>
      <c r="N9" s="117"/>
      <c r="O9" s="117"/>
    </row>
    <row r="10" s="45" customFormat="1" ht="21" customHeight="1" spans="1:15">
      <c r="A10" s="232" t="s">
        <v>103</v>
      </c>
      <c r="B10" s="232" t="s">
        <v>104</v>
      </c>
      <c r="C10" s="117">
        <v>15300</v>
      </c>
      <c r="D10" s="117">
        <v>15300</v>
      </c>
      <c r="E10" s="117">
        <v>15300</v>
      </c>
      <c r="F10" s="117"/>
      <c r="G10" s="117"/>
      <c r="H10" s="117"/>
      <c r="I10" s="117"/>
      <c r="J10" s="117"/>
      <c r="K10" s="117"/>
      <c r="L10" s="117"/>
      <c r="M10" s="117"/>
      <c r="N10" s="117"/>
      <c r="O10" s="117"/>
    </row>
    <row r="11" s="45" customFormat="1" ht="21" customHeight="1" spans="1:15">
      <c r="A11" s="232" t="s">
        <v>105</v>
      </c>
      <c r="B11" s="232" t="s">
        <v>106</v>
      </c>
      <c r="C11" s="117">
        <v>469762.56</v>
      </c>
      <c r="D11" s="117">
        <v>469762.56</v>
      </c>
      <c r="E11" s="117">
        <v>469762.56</v>
      </c>
      <c r="F11" s="117"/>
      <c r="G11" s="117"/>
      <c r="H11" s="117"/>
      <c r="I11" s="117"/>
      <c r="J11" s="117"/>
      <c r="K11" s="117"/>
      <c r="L11" s="117"/>
      <c r="M11" s="117"/>
      <c r="N11" s="117"/>
      <c r="O11" s="117"/>
    </row>
    <row r="12" s="45" customFormat="1" ht="21" customHeight="1" spans="1:15">
      <c r="A12" s="231" t="s">
        <v>107</v>
      </c>
      <c r="B12" s="231" t="s">
        <v>108</v>
      </c>
      <c r="C12" s="117">
        <v>20342.4</v>
      </c>
      <c r="D12" s="117">
        <v>20342.4</v>
      </c>
      <c r="E12" s="117"/>
      <c r="F12" s="117">
        <v>20342.4</v>
      </c>
      <c r="G12" s="117"/>
      <c r="H12" s="117"/>
      <c r="I12" s="117"/>
      <c r="J12" s="117"/>
      <c r="K12" s="117"/>
      <c r="L12" s="117"/>
      <c r="M12" s="117"/>
      <c r="N12" s="117"/>
      <c r="O12" s="117"/>
    </row>
    <row r="13" s="45" customFormat="1" ht="21" customHeight="1" spans="1:15">
      <c r="A13" s="232" t="s">
        <v>109</v>
      </c>
      <c r="B13" s="232" t="s">
        <v>110</v>
      </c>
      <c r="C13" s="117">
        <v>20342.4</v>
      </c>
      <c r="D13" s="117">
        <v>20342.4</v>
      </c>
      <c r="E13" s="117"/>
      <c r="F13" s="117">
        <v>20342.4</v>
      </c>
      <c r="G13" s="117"/>
      <c r="H13" s="117"/>
      <c r="I13" s="117"/>
      <c r="J13" s="117"/>
      <c r="K13" s="117"/>
      <c r="L13" s="117"/>
      <c r="M13" s="117"/>
      <c r="N13" s="117"/>
      <c r="O13" s="117"/>
    </row>
    <row r="14" s="45" customFormat="1" ht="21" customHeight="1" spans="1:15">
      <c r="A14" s="230" t="s">
        <v>111</v>
      </c>
      <c r="B14" s="230" t="s">
        <v>112</v>
      </c>
      <c r="C14" s="117">
        <v>406531.67</v>
      </c>
      <c r="D14" s="117">
        <v>406531.67</v>
      </c>
      <c r="E14" s="117">
        <v>406531.67</v>
      </c>
      <c r="F14" s="117"/>
      <c r="G14" s="117"/>
      <c r="H14" s="117"/>
      <c r="I14" s="117"/>
      <c r="J14" s="117"/>
      <c r="K14" s="117"/>
      <c r="L14" s="117"/>
      <c r="M14" s="117"/>
      <c r="N14" s="117"/>
      <c r="O14" s="117"/>
    </row>
    <row r="15" s="45" customFormat="1" ht="21" customHeight="1" spans="1:15">
      <c r="A15" s="231" t="s">
        <v>113</v>
      </c>
      <c r="B15" s="231" t="s">
        <v>114</v>
      </c>
      <c r="C15" s="117">
        <v>406531.67</v>
      </c>
      <c r="D15" s="117">
        <v>406531.67</v>
      </c>
      <c r="E15" s="117">
        <v>406531.67</v>
      </c>
      <c r="F15" s="117"/>
      <c r="G15" s="117"/>
      <c r="H15" s="117"/>
      <c r="I15" s="117"/>
      <c r="J15" s="117"/>
      <c r="K15" s="117"/>
      <c r="L15" s="117"/>
      <c r="M15" s="117"/>
      <c r="N15" s="117"/>
      <c r="O15" s="117"/>
    </row>
    <row r="16" s="45" customFormat="1" ht="21" customHeight="1" spans="1:15">
      <c r="A16" s="232" t="s">
        <v>115</v>
      </c>
      <c r="B16" s="232" t="s">
        <v>116</v>
      </c>
      <c r="C16" s="117">
        <v>118608.07</v>
      </c>
      <c r="D16" s="117">
        <v>118608.07</v>
      </c>
      <c r="E16" s="117">
        <v>118608.07</v>
      </c>
      <c r="F16" s="117"/>
      <c r="G16" s="117"/>
      <c r="H16" s="117"/>
      <c r="I16" s="117"/>
      <c r="J16" s="117"/>
      <c r="K16" s="117"/>
      <c r="L16" s="117"/>
      <c r="M16" s="117"/>
      <c r="N16" s="117"/>
      <c r="O16" s="117"/>
    </row>
    <row r="17" s="45" customFormat="1" ht="21" customHeight="1" spans="1:15">
      <c r="A17" s="232" t="s">
        <v>117</v>
      </c>
      <c r="B17" s="232" t="s">
        <v>118</v>
      </c>
      <c r="C17" s="117">
        <v>96652.39</v>
      </c>
      <c r="D17" s="117">
        <v>96652.39</v>
      </c>
      <c r="E17" s="117">
        <v>96652.39</v>
      </c>
      <c r="F17" s="117"/>
      <c r="G17" s="117"/>
      <c r="H17" s="117"/>
      <c r="I17" s="117"/>
      <c r="J17" s="117"/>
      <c r="K17" s="117"/>
      <c r="L17" s="117"/>
      <c r="M17" s="117"/>
      <c r="N17" s="117"/>
      <c r="O17" s="117"/>
    </row>
    <row r="18" s="45" customFormat="1" ht="21" customHeight="1" spans="1:15">
      <c r="A18" s="232" t="s">
        <v>119</v>
      </c>
      <c r="B18" s="232" t="s">
        <v>120</v>
      </c>
      <c r="C18" s="117">
        <v>168240.8</v>
      </c>
      <c r="D18" s="117">
        <v>168240.8</v>
      </c>
      <c r="E18" s="117">
        <v>168240.8</v>
      </c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s="45" customFormat="1" ht="21" customHeight="1" spans="1:15">
      <c r="A19" s="232" t="s">
        <v>121</v>
      </c>
      <c r="B19" s="232" t="s">
        <v>122</v>
      </c>
      <c r="C19" s="117">
        <v>23030.41</v>
      </c>
      <c r="D19" s="117">
        <v>23030.41</v>
      </c>
      <c r="E19" s="117">
        <v>23030.41</v>
      </c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="45" customFormat="1" ht="21" customHeight="1" spans="1:15">
      <c r="A20" s="230" t="s">
        <v>123</v>
      </c>
      <c r="B20" s="230" t="s">
        <v>124</v>
      </c>
      <c r="C20" s="117">
        <v>14897859.92</v>
      </c>
      <c r="D20" s="117">
        <v>7897859.92</v>
      </c>
      <c r="E20" s="117">
        <v>4129859.92</v>
      </c>
      <c r="F20" s="117">
        <v>3768000</v>
      </c>
      <c r="G20" s="117">
        <v>7000000</v>
      </c>
      <c r="H20" s="117"/>
      <c r="I20" s="117"/>
      <c r="J20" s="117"/>
      <c r="K20" s="117"/>
      <c r="L20" s="117"/>
      <c r="M20" s="117"/>
      <c r="N20" s="117"/>
      <c r="O20" s="117"/>
    </row>
    <row r="21" s="45" customFormat="1" ht="21" customHeight="1" spans="1:15">
      <c r="A21" s="231" t="s">
        <v>125</v>
      </c>
      <c r="B21" s="231" t="s">
        <v>126</v>
      </c>
      <c r="C21" s="117">
        <v>2202489.82</v>
      </c>
      <c r="D21" s="117">
        <v>2202489.82</v>
      </c>
      <c r="E21" s="117">
        <v>2192489.82</v>
      </c>
      <c r="F21" s="117">
        <v>10000</v>
      </c>
      <c r="G21" s="117"/>
      <c r="H21" s="117"/>
      <c r="I21" s="117"/>
      <c r="J21" s="117"/>
      <c r="K21" s="117"/>
      <c r="L21" s="117"/>
      <c r="M21" s="117"/>
      <c r="N21" s="117"/>
      <c r="O21" s="117"/>
    </row>
    <row r="22" s="45" customFormat="1" ht="21" customHeight="1" spans="1:15">
      <c r="A22" s="232" t="s">
        <v>127</v>
      </c>
      <c r="B22" s="232" t="s">
        <v>128</v>
      </c>
      <c r="C22" s="117">
        <v>2202489.82</v>
      </c>
      <c r="D22" s="117">
        <v>2202489.82</v>
      </c>
      <c r="E22" s="117">
        <v>2192489.82</v>
      </c>
      <c r="F22" s="117">
        <v>10000</v>
      </c>
      <c r="G22" s="117"/>
      <c r="H22" s="117"/>
      <c r="I22" s="117"/>
      <c r="J22" s="117"/>
      <c r="K22" s="117"/>
      <c r="L22" s="117"/>
      <c r="M22" s="117"/>
      <c r="N22" s="117"/>
      <c r="O22" s="117"/>
    </row>
    <row r="23" s="45" customFormat="1" ht="21" customHeight="1" spans="1:15">
      <c r="A23" s="231" t="s">
        <v>129</v>
      </c>
      <c r="B23" s="231" t="s">
        <v>130</v>
      </c>
      <c r="C23" s="117">
        <v>2085370.1</v>
      </c>
      <c r="D23" s="117">
        <v>2085370.1</v>
      </c>
      <c r="E23" s="117">
        <v>1937370.1</v>
      </c>
      <c r="F23" s="117">
        <v>148000</v>
      </c>
      <c r="G23" s="117"/>
      <c r="H23" s="117"/>
      <c r="I23" s="117"/>
      <c r="J23" s="117"/>
      <c r="K23" s="117"/>
      <c r="L23" s="117"/>
      <c r="M23" s="117"/>
      <c r="N23" s="117"/>
      <c r="O23" s="117"/>
    </row>
    <row r="24" s="45" customFormat="1" ht="21" customHeight="1" spans="1:15">
      <c r="A24" s="232" t="s">
        <v>131</v>
      </c>
      <c r="B24" s="232" t="s">
        <v>130</v>
      </c>
      <c r="C24" s="117">
        <v>2085370.1</v>
      </c>
      <c r="D24" s="117">
        <v>2085370.1</v>
      </c>
      <c r="E24" s="117">
        <v>1937370.1</v>
      </c>
      <c r="F24" s="117">
        <v>148000</v>
      </c>
      <c r="G24" s="117"/>
      <c r="H24" s="117"/>
      <c r="I24" s="117"/>
      <c r="J24" s="117"/>
      <c r="K24" s="117"/>
      <c r="L24" s="117"/>
      <c r="M24" s="117"/>
      <c r="N24" s="117"/>
      <c r="O24" s="117"/>
    </row>
    <row r="25" s="45" customFormat="1" ht="21" customHeight="1" spans="1:15">
      <c r="A25" s="231" t="s">
        <v>132</v>
      </c>
      <c r="B25" s="231" t="s">
        <v>133</v>
      </c>
      <c r="C25" s="117">
        <v>3200000</v>
      </c>
      <c r="D25" s="117">
        <v>3200000</v>
      </c>
      <c r="E25" s="117"/>
      <c r="F25" s="117">
        <v>3200000</v>
      </c>
      <c r="G25" s="117"/>
      <c r="H25" s="117"/>
      <c r="I25" s="117"/>
      <c r="J25" s="117"/>
      <c r="K25" s="117"/>
      <c r="L25" s="117"/>
      <c r="M25" s="117"/>
      <c r="N25" s="117"/>
      <c r="O25" s="117"/>
    </row>
    <row r="26" s="45" customFormat="1" ht="21" customHeight="1" spans="1:15">
      <c r="A26" s="232" t="s">
        <v>134</v>
      </c>
      <c r="B26" s="232" t="s">
        <v>135</v>
      </c>
      <c r="C26" s="117">
        <v>3200000</v>
      </c>
      <c r="D26" s="117">
        <v>3200000</v>
      </c>
      <c r="E26" s="117"/>
      <c r="F26" s="117">
        <v>3200000</v>
      </c>
      <c r="G26" s="117"/>
      <c r="H26" s="117"/>
      <c r="I26" s="117"/>
      <c r="J26" s="117"/>
      <c r="K26" s="117"/>
      <c r="L26" s="117"/>
      <c r="M26" s="117"/>
      <c r="N26" s="117"/>
      <c r="O26" s="117"/>
    </row>
    <row r="27" s="45" customFormat="1" ht="21" customHeight="1" spans="1:15">
      <c r="A27" s="231" t="s">
        <v>136</v>
      </c>
      <c r="B27" s="231" t="s">
        <v>137</v>
      </c>
      <c r="C27" s="117">
        <v>7000000</v>
      </c>
      <c r="D27" s="117"/>
      <c r="E27" s="117"/>
      <c r="F27" s="117"/>
      <c r="G27" s="117">
        <v>7000000</v>
      </c>
      <c r="H27" s="117"/>
      <c r="I27" s="117"/>
      <c r="J27" s="117"/>
      <c r="K27" s="117"/>
      <c r="L27" s="117"/>
      <c r="M27" s="117"/>
      <c r="N27" s="117"/>
      <c r="O27" s="117"/>
    </row>
    <row r="28" s="45" customFormat="1" ht="21" customHeight="1" spans="1:15">
      <c r="A28" s="232" t="s">
        <v>138</v>
      </c>
      <c r="B28" s="232" t="s">
        <v>139</v>
      </c>
      <c r="C28" s="117">
        <v>7000000</v>
      </c>
      <c r="D28" s="117"/>
      <c r="E28" s="117"/>
      <c r="F28" s="117"/>
      <c r="G28" s="117">
        <v>7000000</v>
      </c>
      <c r="H28" s="117"/>
      <c r="I28" s="117"/>
      <c r="J28" s="117"/>
      <c r="K28" s="117"/>
      <c r="L28" s="117"/>
      <c r="M28" s="117"/>
      <c r="N28" s="117"/>
      <c r="O28" s="117"/>
    </row>
    <row r="29" s="45" customFormat="1" ht="21" customHeight="1" spans="1:15">
      <c r="A29" s="231" t="s">
        <v>140</v>
      </c>
      <c r="B29" s="231" t="s">
        <v>141</v>
      </c>
      <c r="C29" s="117">
        <v>410000</v>
      </c>
      <c r="D29" s="117">
        <v>410000</v>
      </c>
      <c r="E29" s="117"/>
      <c r="F29" s="117">
        <v>410000</v>
      </c>
      <c r="G29" s="117"/>
      <c r="H29" s="117"/>
      <c r="I29" s="117"/>
      <c r="J29" s="117"/>
      <c r="K29" s="117"/>
      <c r="L29" s="117"/>
      <c r="M29" s="117"/>
      <c r="N29" s="117"/>
      <c r="O29" s="117"/>
    </row>
    <row r="30" s="45" customFormat="1" ht="21" customHeight="1" spans="1:15">
      <c r="A30" s="232" t="s">
        <v>142</v>
      </c>
      <c r="B30" s="232" t="s">
        <v>141</v>
      </c>
      <c r="C30" s="117">
        <v>410000</v>
      </c>
      <c r="D30" s="117">
        <v>410000</v>
      </c>
      <c r="E30" s="117"/>
      <c r="F30" s="117">
        <v>410000</v>
      </c>
      <c r="G30" s="117"/>
      <c r="H30" s="117"/>
      <c r="I30" s="117"/>
      <c r="J30" s="117"/>
      <c r="K30" s="117"/>
      <c r="L30" s="117"/>
      <c r="M30" s="117"/>
      <c r="N30" s="117"/>
      <c r="O30" s="117"/>
    </row>
    <row r="31" s="45" customFormat="1" ht="21" customHeight="1" spans="1:15">
      <c r="A31" s="230" t="s">
        <v>143</v>
      </c>
      <c r="B31" s="230" t="s">
        <v>144</v>
      </c>
      <c r="C31" s="117">
        <v>471049.92</v>
      </c>
      <c r="D31" s="117">
        <v>471049.92</v>
      </c>
      <c r="E31" s="117">
        <v>471049.92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</row>
    <row r="32" s="45" customFormat="1" ht="21" customHeight="1" spans="1:15">
      <c r="A32" s="231" t="s">
        <v>145</v>
      </c>
      <c r="B32" s="231" t="s">
        <v>146</v>
      </c>
      <c r="C32" s="117">
        <v>471049.92</v>
      </c>
      <c r="D32" s="117">
        <v>471049.92</v>
      </c>
      <c r="E32" s="117">
        <v>471049.92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</row>
    <row r="33" s="45" customFormat="1" ht="21" customHeight="1" spans="1:15">
      <c r="A33" s="232" t="s">
        <v>147</v>
      </c>
      <c r="B33" s="232" t="s">
        <v>148</v>
      </c>
      <c r="C33" s="117">
        <v>471049.92</v>
      </c>
      <c r="D33" s="117">
        <v>471049.92</v>
      </c>
      <c r="E33" s="117">
        <v>471049.92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="45" customFormat="1" ht="21" customHeight="1" spans="1:15">
      <c r="A34" s="233" t="s">
        <v>55</v>
      </c>
      <c r="B34" s="74"/>
      <c r="C34" s="117">
        <v>16387946.47</v>
      </c>
      <c r="D34" s="117">
        <v>9387946.47</v>
      </c>
      <c r="E34" s="117">
        <v>5599604.07</v>
      </c>
      <c r="F34" s="117">
        <v>3788342.4</v>
      </c>
      <c r="G34" s="117">
        <v>7000000</v>
      </c>
      <c r="H34" s="117"/>
      <c r="I34" s="117"/>
      <c r="J34" s="117"/>
      <c r="K34" s="117"/>
      <c r="L34" s="117"/>
      <c r="M34" s="117"/>
      <c r="N34" s="117"/>
      <c r="O34" s="117"/>
    </row>
  </sheetData>
  <mergeCells count="12">
    <mergeCell ref="A1:O1"/>
    <mergeCell ref="A2:O2"/>
    <mergeCell ref="A3:B3"/>
    <mergeCell ref="D4:F4"/>
    <mergeCell ref="J4:O4"/>
    <mergeCell ref="A34:B34"/>
    <mergeCell ref="A4:A5"/>
    <mergeCell ref="B4:B5"/>
    <mergeCell ref="C4:C5"/>
    <mergeCell ref="G4:G5"/>
    <mergeCell ref="H4:H5"/>
    <mergeCell ref="I4:I5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F25" sqref="F25"/>
    </sheetView>
  </sheetViews>
  <sheetFormatPr defaultColWidth="8.575" defaultRowHeight="12.75" customHeight="1" outlineLevelCol="3"/>
  <cols>
    <col min="1" max="4" width="35.575" style="45" customWidth="1"/>
    <col min="5" max="16384" width="8.575" style="45"/>
  </cols>
  <sheetData>
    <row r="1" s="45" customFormat="1" ht="15" customHeight="1" spans="1:4">
      <c r="A1" s="193"/>
      <c r="B1" s="209"/>
      <c r="C1" s="209"/>
      <c r="D1" s="209" t="s">
        <v>149</v>
      </c>
    </row>
    <row r="2" s="45" customFormat="1" ht="41.25" customHeight="1" spans="1:1">
      <c r="A2" s="210" t="str">
        <f>"2026"&amp;"年部门财政拨款收支预算总表"</f>
        <v>2026年部门财政拨款收支预算总表</v>
      </c>
    </row>
    <row r="3" s="45" customFormat="1" ht="17.25" customHeight="1" spans="1:4">
      <c r="A3" s="211" t="str">
        <f>"单位名称："&amp;"昆明市晋宁区住房和城乡建设局机关"</f>
        <v>单位名称：昆明市晋宁区住房和城乡建设局机关</v>
      </c>
      <c r="B3" s="212"/>
      <c r="D3" s="209" t="s">
        <v>1</v>
      </c>
    </row>
    <row r="4" s="45" customFormat="1" ht="17.25" customHeight="1" spans="1:4">
      <c r="A4" s="213" t="s">
        <v>2</v>
      </c>
      <c r="B4" s="214"/>
      <c r="C4" s="213" t="s">
        <v>3</v>
      </c>
      <c r="D4" s="214"/>
    </row>
    <row r="5" s="45" customFormat="1" ht="18.75" customHeight="1" spans="1:4">
      <c r="A5" s="213" t="s">
        <v>4</v>
      </c>
      <c r="B5" s="213" t="s">
        <v>5</v>
      </c>
      <c r="C5" s="213" t="s">
        <v>6</v>
      </c>
      <c r="D5" s="213" t="s">
        <v>5</v>
      </c>
    </row>
    <row r="6" s="45" customFormat="1" ht="16.5" customHeight="1" spans="1:4">
      <c r="A6" s="215" t="s">
        <v>150</v>
      </c>
      <c r="B6" s="117">
        <v>16387946.47</v>
      </c>
      <c r="C6" s="215" t="s">
        <v>151</v>
      </c>
      <c r="D6" s="117">
        <v>16387946.47</v>
      </c>
    </row>
    <row r="7" s="45" customFormat="1" ht="16.5" customHeight="1" spans="1:4">
      <c r="A7" s="215" t="s">
        <v>152</v>
      </c>
      <c r="B7" s="117">
        <v>9387946.47</v>
      </c>
      <c r="C7" s="215" t="s">
        <v>153</v>
      </c>
      <c r="D7" s="117"/>
    </row>
    <row r="8" s="45" customFormat="1" ht="16.5" customHeight="1" spans="1:4">
      <c r="A8" s="215" t="s">
        <v>154</v>
      </c>
      <c r="B8" s="117">
        <v>7000000</v>
      </c>
      <c r="C8" s="215" t="s">
        <v>155</v>
      </c>
      <c r="D8" s="117"/>
    </row>
    <row r="9" s="45" customFormat="1" ht="16.5" customHeight="1" spans="1:4">
      <c r="A9" s="215" t="s">
        <v>156</v>
      </c>
      <c r="B9" s="117"/>
      <c r="C9" s="215" t="s">
        <v>157</v>
      </c>
      <c r="D9" s="117"/>
    </row>
    <row r="10" s="45" customFormat="1" ht="16.5" customHeight="1" spans="1:4">
      <c r="A10" s="215" t="s">
        <v>158</v>
      </c>
      <c r="B10" s="117"/>
      <c r="C10" s="215" t="s">
        <v>159</v>
      </c>
      <c r="D10" s="117"/>
    </row>
    <row r="11" s="45" customFormat="1" ht="16.5" customHeight="1" spans="1:4">
      <c r="A11" s="215" t="s">
        <v>152</v>
      </c>
      <c r="B11" s="117"/>
      <c r="C11" s="215" t="s">
        <v>160</v>
      </c>
      <c r="D11" s="117"/>
    </row>
    <row r="12" s="45" customFormat="1" ht="16.5" customHeight="1" spans="1:4">
      <c r="A12" s="25" t="s">
        <v>154</v>
      </c>
      <c r="B12" s="117"/>
      <c r="C12" s="104" t="s">
        <v>161</v>
      </c>
      <c r="D12" s="117"/>
    </row>
    <row r="13" s="45" customFormat="1" ht="16.5" customHeight="1" spans="1:4">
      <c r="A13" s="25" t="s">
        <v>156</v>
      </c>
      <c r="B13" s="117"/>
      <c r="C13" s="104" t="s">
        <v>162</v>
      </c>
      <c r="D13" s="117"/>
    </row>
    <row r="14" s="45" customFormat="1" ht="16.5" customHeight="1" spans="1:4">
      <c r="A14" s="216"/>
      <c r="B14" s="117"/>
      <c r="C14" s="104" t="s">
        <v>163</v>
      </c>
      <c r="D14" s="117">
        <v>612504.96</v>
      </c>
    </row>
    <row r="15" s="45" customFormat="1" ht="16.5" customHeight="1" spans="1:4">
      <c r="A15" s="216"/>
      <c r="B15" s="117"/>
      <c r="C15" s="104" t="s">
        <v>164</v>
      </c>
      <c r="D15" s="117">
        <v>406531.67</v>
      </c>
    </row>
    <row r="16" s="45" customFormat="1" ht="16.5" customHeight="1" spans="1:4">
      <c r="A16" s="216"/>
      <c r="B16" s="117"/>
      <c r="C16" s="104" t="s">
        <v>165</v>
      </c>
      <c r="D16" s="117"/>
    </row>
    <row r="17" s="45" customFormat="1" ht="16.5" customHeight="1" spans="1:4">
      <c r="A17" s="216"/>
      <c r="B17" s="117"/>
      <c r="C17" s="104" t="s">
        <v>166</v>
      </c>
      <c r="D17" s="117">
        <v>14897859.92</v>
      </c>
    </row>
    <row r="18" s="45" customFormat="1" ht="16.5" customHeight="1" spans="1:4">
      <c r="A18" s="216"/>
      <c r="B18" s="117"/>
      <c r="C18" s="104" t="s">
        <v>167</v>
      </c>
      <c r="D18" s="117"/>
    </row>
    <row r="19" s="45" customFormat="1" ht="16.5" customHeight="1" spans="1:4">
      <c r="A19" s="216"/>
      <c r="B19" s="117"/>
      <c r="C19" s="104" t="s">
        <v>168</v>
      </c>
      <c r="D19" s="117"/>
    </row>
    <row r="20" s="45" customFormat="1" ht="16.5" customHeight="1" spans="1:4">
      <c r="A20" s="216"/>
      <c r="B20" s="117"/>
      <c r="C20" s="104" t="s">
        <v>169</v>
      </c>
      <c r="D20" s="117"/>
    </row>
    <row r="21" s="45" customFormat="1" ht="16.5" customHeight="1" spans="1:4">
      <c r="A21" s="216"/>
      <c r="B21" s="117"/>
      <c r="C21" s="104" t="s">
        <v>170</v>
      </c>
      <c r="D21" s="117"/>
    </row>
    <row r="22" s="45" customFormat="1" ht="16.5" customHeight="1" spans="1:4">
      <c r="A22" s="216"/>
      <c r="B22" s="117"/>
      <c r="C22" s="104" t="s">
        <v>171</v>
      </c>
      <c r="D22" s="117"/>
    </row>
    <row r="23" s="45" customFormat="1" ht="16.5" customHeight="1" spans="1:4">
      <c r="A23" s="216"/>
      <c r="B23" s="117"/>
      <c r="C23" s="104" t="s">
        <v>172</v>
      </c>
      <c r="D23" s="117"/>
    </row>
    <row r="24" s="45" customFormat="1" ht="16.5" customHeight="1" spans="1:4">
      <c r="A24" s="216"/>
      <c r="B24" s="117"/>
      <c r="C24" s="104" t="s">
        <v>173</v>
      </c>
      <c r="D24" s="117"/>
    </row>
    <row r="25" s="45" customFormat="1" ht="16.5" customHeight="1" spans="1:4">
      <c r="A25" s="216"/>
      <c r="B25" s="117"/>
      <c r="C25" s="104" t="s">
        <v>174</v>
      </c>
      <c r="D25" s="117">
        <v>471049.92</v>
      </c>
    </row>
    <row r="26" s="45" customFormat="1" ht="16.5" customHeight="1" spans="1:4">
      <c r="A26" s="216"/>
      <c r="B26" s="117"/>
      <c r="C26" s="104" t="s">
        <v>175</v>
      </c>
      <c r="D26" s="117"/>
    </row>
    <row r="27" s="45" customFormat="1" ht="16.5" customHeight="1" spans="1:4">
      <c r="A27" s="216"/>
      <c r="B27" s="117"/>
      <c r="C27" s="104" t="s">
        <v>176</v>
      </c>
      <c r="D27" s="117"/>
    </row>
    <row r="28" s="45" customFormat="1" ht="16.5" customHeight="1" spans="1:4">
      <c r="A28" s="216"/>
      <c r="B28" s="117"/>
      <c r="C28" s="104" t="s">
        <v>177</v>
      </c>
      <c r="D28" s="117"/>
    </row>
    <row r="29" s="45" customFormat="1" ht="16.5" customHeight="1" spans="1:4">
      <c r="A29" s="216"/>
      <c r="B29" s="117"/>
      <c r="C29" s="104" t="s">
        <v>178</v>
      </c>
      <c r="D29" s="117"/>
    </row>
    <row r="30" s="45" customFormat="1" ht="16.5" customHeight="1" spans="1:4">
      <c r="A30" s="216"/>
      <c r="B30" s="117"/>
      <c r="C30" s="104" t="s">
        <v>179</v>
      </c>
      <c r="D30" s="117"/>
    </row>
    <row r="31" s="45" customFormat="1" ht="16.5" customHeight="1" spans="1:4">
      <c r="A31" s="216"/>
      <c r="B31" s="117"/>
      <c r="C31" s="25" t="s">
        <v>180</v>
      </c>
      <c r="D31" s="117"/>
    </row>
    <row r="32" s="45" customFormat="1" ht="16.5" customHeight="1" spans="1:4">
      <c r="A32" s="216"/>
      <c r="B32" s="117"/>
      <c r="C32" s="25" t="s">
        <v>181</v>
      </c>
      <c r="D32" s="117"/>
    </row>
    <row r="33" s="45" customFormat="1" ht="16.5" customHeight="1" spans="1:4">
      <c r="A33" s="216"/>
      <c r="B33" s="117"/>
      <c r="C33" s="22" t="s">
        <v>182</v>
      </c>
      <c r="D33" s="117"/>
    </row>
    <row r="34" s="45" customFormat="1" ht="15" customHeight="1" spans="1:4">
      <c r="A34" s="217" t="s">
        <v>50</v>
      </c>
      <c r="B34" s="218">
        <v>16387946.47</v>
      </c>
      <c r="C34" s="217" t="s">
        <v>51</v>
      </c>
      <c r="D34" s="218">
        <v>16387946.47</v>
      </c>
    </row>
  </sheetData>
  <mergeCells count="4">
    <mergeCell ref="A2:D2"/>
    <mergeCell ref="A3:B3"/>
    <mergeCell ref="A4:B4"/>
    <mergeCell ref="C4:D4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2"/>
  <sheetViews>
    <sheetView showZeros="0" workbookViewId="0">
      <selection activeCell="A3" sqref="A3"/>
    </sheetView>
  </sheetViews>
  <sheetFormatPr defaultColWidth="9.14166666666667" defaultRowHeight="14.25" customHeight="1" outlineLevelCol="6"/>
  <cols>
    <col min="1" max="1" width="20.1416666666667" style="45" customWidth="1"/>
    <col min="2" max="2" width="44" style="45" customWidth="1"/>
    <col min="3" max="7" width="24.1416666666667" style="45" customWidth="1"/>
    <col min="8" max="16384" width="9.14166666666667" style="45"/>
  </cols>
  <sheetData>
    <row r="1" s="45" customFormat="1" customHeight="1" spans="4:7">
      <c r="D1" s="176"/>
      <c r="F1" s="108"/>
      <c r="G1" s="181" t="s">
        <v>183</v>
      </c>
    </row>
    <row r="2" s="45" customFormat="1" ht="41.25" customHeight="1" spans="1:7">
      <c r="A2" s="163" t="str">
        <f>"2026"&amp;"年一般公共预算支出预算表（按功能科目分类）"</f>
        <v>2026年一般公共预算支出预算表（按功能科目分类）</v>
      </c>
      <c r="B2" s="163"/>
      <c r="C2" s="163"/>
      <c r="D2" s="163"/>
      <c r="E2" s="163"/>
      <c r="F2" s="163"/>
      <c r="G2" s="163"/>
    </row>
    <row r="3" s="45" customFormat="1" ht="18" customHeight="1" spans="1:7">
      <c r="A3" s="49" t="str">
        <f>"单位名称："&amp;"昆明市晋宁区住房和城乡建设局机关"</f>
        <v>单位名称：昆明市晋宁区住房和城乡建设局机关</v>
      </c>
      <c r="F3" s="160"/>
      <c r="G3" s="181" t="s">
        <v>1</v>
      </c>
    </row>
    <row r="4" s="45" customFormat="1" ht="20.25" customHeight="1" spans="1:7">
      <c r="A4" s="204" t="s">
        <v>184</v>
      </c>
      <c r="B4" s="205"/>
      <c r="C4" s="164" t="s">
        <v>55</v>
      </c>
      <c r="D4" s="188" t="s">
        <v>75</v>
      </c>
      <c r="E4" s="17"/>
      <c r="F4" s="40"/>
      <c r="G4" s="178" t="s">
        <v>76</v>
      </c>
    </row>
    <row r="5" s="45" customFormat="1" ht="20.25" customHeight="1" spans="1:7">
      <c r="A5" s="206" t="s">
        <v>72</v>
      </c>
      <c r="B5" s="206" t="s">
        <v>73</v>
      </c>
      <c r="C5" s="60"/>
      <c r="D5" s="18" t="s">
        <v>57</v>
      </c>
      <c r="E5" s="18" t="s">
        <v>185</v>
      </c>
      <c r="F5" s="18" t="s">
        <v>186</v>
      </c>
      <c r="G5" s="180"/>
    </row>
    <row r="6" s="45" customFormat="1" ht="15" customHeight="1" spans="1:7">
      <c r="A6" s="24" t="s">
        <v>82</v>
      </c>
      <c r="B6" s="24" t="s">
        <v>83</v>
      </c>
      <c r="C6" s="24" t="s">
        <v>84</v>
      </c>
      <c r="D6" s="24" t="s">
        <v>85</v>
      </c>
      <c r="E6" s="24" t="s">
        <v>86</v>
      </c>
      <c r="F6" s="24" t="s">
        <v>87</v>
      </c>
      <c r="G6" s="24" t="s">
        <v>88</v>
      </c>
    </row>
    <row r="7" s="45" customFormat="1" ht="18" customHeight="1" spans="1:7">
      <c r="A7" s="22" t="s">
        <v>97</v>
      </c>
      <c r="B7" s="22" t="s">
        <v>98</v>
      </c>
      <c r="C7" s="117">
        <v>612504.96</v>
      </c>
      <c r="D7" s="117">
        <v>592162.56</v>
      </c>
      <c r="E7" s="117">
        <v>584962.56</v>
      </c>
      <c r="F7" s="117">
        <v>7200</v>
      </c>
      <c r="G7" s="117">
        <v>20342.4</v>
      </c>
    </row>
    <row r="8" s="45" customFormat="1" ht="18" customHeight="1" spans="1:7">
      <c r="A8" s="175" t="s">
        <v>99</v>
      </c>
      <c r="B8" s="175" t="s">
        <v>100</v>
      </c>
      <c r="C8" s="117">
        <v>592162.56</v>
      </c>
      <c r="D8" s="117">
        <v>592162.56</v>
      </c>
      <c r="E8" s="117">
        <v>584962.56</v>
      </c>
      <c r="F8" s="117">
        <v>7200</v>
      </c>
      <c r="G8" s="117"/>
    </row>
    <row r="9" s="45" customFormat="1" ht="18" customHeight="1" spans="1:7">
      <c r="A9" s="207" t="s">
        <v>101</v>
      </c>
      <c r="B9" s="207" t="s">
        <v>102</v>
      </c>
      <c r="C9" s="117">
        <v>107100</v>
      </c>
      <c r="D9" s="117">
        <v>107100</v>
      </c>
      <c r="E9" s="117">
        <v>100800</v>
      </c>
      <c r="F9" s="117">
        <v>6300</v>
      </c>
      <c r="G9" s="117"/>
    </row>
    <row r="10" s="45" customFormat="1" ht="18" customHeight="1" spans="1:7">
      <c r="A10" s="207" t="s">
        <v>103</v>
      </c>
      <c r="B10" s="207" t="s">
        <v>104</v>
      </c>
      <c r="C10" s="117">
        <v>15300</v>
      </c>
      <c r="D10" s="117">
        <v>15300</v>
      </c>
      <c r="E10" s="117">
        <v>14400</v>
      </c>
      <c r="F10" s="117">
        <v>900</v>
      </c>
      <c r="G10" s="117"/>
    </row>
    <row r="11" s="45" customFormat="1" ht="18" customHeight="1" spans="1:7">
      <c r="A11" s="207" t="s">
        <v>105</v>
      </c>
      <c r="B11" s="207" t="s">
        <v>106</v>
      </c>
      <c r="C11" s="117">
        <v>469762.56</v>
      </c>
      <c r="D11" s="117">
        <v>469762.56</v>
      </c>
      <c r="E11" s="117">
        <v>469762.56</v>
      </c>
      <c r="F11" s="117"/>
      <c r="G11" s="117"/>
    </row>
    <row r="12" s="45" customFormat="1" ht="18" customHeight="1" spans="1:7">
      <c r="A12" s="175" t="s">
        <v>107</v>
      </c>
      <c r="B12" s="175" t="s">
        <v>108</v>
      </c>
      <c r="C12" s="117">
        <v>20342.4</v>
      </c>
      <c r="D12" s="117"/>
      <c r="E12" s="117"/>
      <c r="F12" s="117"/>
      <c r="G12" s="117">
        <v>20342.4</v>
      </c>
    </row>
    <row r="13" s="45" customFormat="1" ht="18" customHeight="1" spans="1:7">
      <c r="A13" s="207" t="s">
        <v>109</v>
      </c>
      <c r="B13" s="207" t="s">
        <v>110</v>
      </c>
      <c r="C13" s="117">
        <v>20342.4</v>
      </c>
      <c r="D13" s="117"/>
      <c r="E13" s="117"/>
      <c r="F13" s="117"/>
      <c r="G13" s="117">
        <v>20342.4</v>
      </c>
    </row>
    <row r="14" s="45" customFormat="1" ht="18" customHeight="1" spans="1:7">
      <c r="A14" s="22" t="s">
        <v>111</v>
      </c>
      <c r="B14" s="22" t="s">
        <v>112</v>
      </c>
      <c r="C14" s="117">
        <v>406531.67</v>
      </c>
      <c r="D14" s="117">
        <v>406531.67</v>
      </c>
      <c r="E14" s="117">
        <v>406531.67</v>
      </c>
      <c r="F14" s="117"/>
      <c r="G14" s="117"/>
    </row>
    <row r="15" s="45" customFormat="1" ht="18" customHeight="1" spans="1:7">
      <c r="A15" s="175" t="s">
        <v>113</v>
      </c>
      <c r="B15" s="175" t="s">
        <v>114</v>
      </c>
      <c r="C15" s="117">
        <v>406531.67</v>
      </c>
      <c r="D15" s="117">
        <v>406531.67</v>
      </c>
      <c r="E15" s="117">
        <v>406531.67</v>
      </c>
      <c r="F15" s="117"/>
      <c r="G15" s="117"/>
    </row>
    <row r="16" s="45" customFormat="1" ht="18" customHeight="1" spans="1:7">
      <c r="A16" s="207" t="s">
        <v>115</v>
      </c>
      <c r="B16" s="207" t="s">
        <v>116</v>
      </c>
      <c r="C16" s="117">
        <v>118608.07</v>
      </c>
      <c r="D16" s="117">
        <v>118608.07</v>
      </c>
      <c r="E16" s="117">
        <v>118608.07</v>
      </c>
      <c r="F16" s="117"/>
      <c r="G16" s="117"/>
    </row>
    <row r="17" s="45" customFormat="1" ht="18" customHeight="1" spans="1:7">
      <c r="A17" s="207" t="s">
        <v>117</v>
      </c>
      <c r="B17" s="207" t="s">
        <v>118</v>
      </c>
      <c r="C17" s="117">
        <v>96652.39</v>
      </c>
      <c r="D17" s="117">
        <v>96652.39</v>
      </c>
      <c r="E17" s="117">
        <v>96652.39</v>
      </c>
      <c r="F17" s="117"/>
      <c r="G17" s="117"/>
    </row>
    <row r="18" s="45" customFormat="1" ht="18" customHeight="1" spans="1:7">
      <c r="A18" s="207" t="s">
        <v>119</v>
      </c>
      <c r="B18" s="207" t="s">
        <v>120</v>
      </c>
      <c r="C18" s="117">
        <v>168240.8</v>
      </c>
      <c r="D18" s="117">
        <v>168240.8</v>
      </c>
      <c r="E18" s="117">
        <v>168240.8</v>
      </c>
      <c r="F18" s="117"/>
      <c r="G18" s="117"/>
    </row>
    <row r="19" s="45" customFormat="1" ht="18" customHeight="1" spans="1:7">
      <c r="A19" s="207" t="s">
        <v>121</v>
      </c>
      <c r="B19" s="207" t="s">
        <v>122</v>
      </c>
      <c r="C19" s="117">
        <v>23030.41</v>
      </c>
      <c r="D19" s="117">
        <v>23030.41</v>
      </c>
      <c r="E19" s="117">
        <v>23030.41</v>
      </c>
      <c r="F19" s="117"/>
      <c r="G19" s="117"/>
    </row>
    <row r="20" s="45" customFormat="1" ht="18" customHeight="1" spans="1:7">
      <c r="A20" s="22" t="s">
        <v>123</v>
      </c>
      <c r="B20" s="22" t="s">
        <v>124</v>
      </c>
      <c r="C20" s="117">
        <v>7897859.92</v>
      </c>
      <c r="D20" s="117">
        <v>4129859.92</v>
      </c>
      <c r="E20" s="117">
        <v>3653647.6</v>
      </c>
      <c r="F20" s="117">
        <v>476212.32</v>
      </c>
      <c r="G20" s="117">
        <v>3768000</v>
      </c>
    </row>
    <row r="21" s="45" customFormat="1" ht="18" customHeight="1" spans="1:7">
      <c r="A21" s="175" t="s">
        <v>125</v>
      </c>
      <c r="B21" s="175" t="s">
        <v>126</v>
      </c>
      <c r="C21" s="117">
        <v>2202489.82</v>
      </c>
      <c r="D21" s="117">
        <v>2192489.82</v>
      </c>
      <c r="E21" s="117">
        <v>1831694.46</v>
      </c>
      <c r="F21" s="117">
        <v>360795.36</v>
      </c>
      <c r="G21" s="117">
        <v>10000</v>
      </c>
    </row>
    <row r="22" s="45" customFormat="1" ht="18" customHeight="1" spans="1:7">
      <c r="A22" s="207" t="s">
        <v>127</v>
      </c>
      <c r="B22" s="207" t="s">
        <v>128</v>
      </c>
      <c r="C22" s="117">
        <v>2202489.82</v>
      </c>
      <c r="D22" s="117">
        <v>2192489.82</v>
      </c>
      <c r="E22" s="117">
        <v>1831694.46</v>
      </c>
      <c r="F22" s="117">
        <v>360795.36</v>
      </c>
      <c r="G22" s="117">
        <v>10000</v>
      </c>
    </row>
    <row r="23" s="45" customFormat="1" ht="18" customHeight="1" spans="1:7">
      <c r="A23" s="175" t="s">
        <v>129</v>
      </c>
      <c r="B23" s="175" t="s">
        <v>130</v>
      </c>
      <c r="C23" s="117">
        <v>2085370.1</v>
      </c>
      <c r="D23" s="117">
        <v>1937370.1</v>
      </c>
      <c r="E23" s="117">
        <v>1821953.14</v>
      </c>
      <c r="F23" s="117">
        <v>115416.96</v>
      </c>
      <c r="G23" s="117">
        <v>148000</v>
      </c>
    </row>
    <row r="24" s="45" customFormat="1" ht="18" customHeight="1" spans="1:7">
      <c r="A24" s="207" t="s">
        <v>131</v>
      </c>
      <c r="B24" s="207" t="s">
        <v>130</v>
      </c>
      <c r="C24" s="117">
        <v>2085370.1</v>
      </c>
      <c r="D24" s="117">
        <v>1937370.1</v>
      </c>
      <c r="E24" s="117">
        <v>1821953.14</v>
      </c>
      <c r="F24" s="117">
        <v>115416.96</v>
      </c>
      <c r="G24" s="117">
        <v>148000</v>
      </c>
    </row>
    <row r="25" s="45" customFormat="1" ht="18" customHeight="1" spans="1:7">
      <c r="A25" s="175" t="s">
        <v>132</v>
      </c>
      <c r="B25" s="175" t="s">
        <v>133</v>
      </c>
      <c r="C25" s="117">
        <v>3200000</v>
      </c>
      <c r="D25" s="117"/>
      <c r="E25" s="117"/>
      <c r="F25" s="117"/>
      <c r="G25" s="117">
        <v>3200000</v>
      </c>
    </row>
    <row r="26" s="45" customFormat="1" ht="18" customHeight="1" spans="1:7">
      <c r="A26" s="207" t="s">
        <v>134</v>
      </c>
      <c r="B26" s="207" t="s">
        <v>135</v>
      </c>
      <c r="C26" s="117">
        <v>3200000</v>
      </c>
      <c r="D26" s="117"/>
      <c r="E26" s="117"/>
      <c r="F26" s="117"/>
      <c r="G26" s="117">
        <v>3200000</v>
      </c>
    </row>
    <row r="27" s="45" customFormat="1" ht="18" customHeight="1" spans="1:7">
      <c r="A27" s="175" t="s">
        <v>140</v>
      </c>
      <c r="B27" s="175" t="s">
        <v>141</v>
      </c>
      <c r="C27" s="117">
        <v>410000</v>
      </c>
      <c r="D27" s="117"/>
      <c r="E27" s="117"/>
      <c r="F27" s="117"/>
      <c r="G27" s="117">
        <v>410000</v>
      </c>
    </row>
    <row r="28" s="45" customFormat="1" ht="18" customHeight="1" spans="1:7">
      <c r="A28" s="207" t="s">
        <v>142</v>
      </c>
      <c r="B28" s="207" t="s">
        <v>141</v>
      </c>
      <c r="C28" s="117">
        <v>410000</v>
      </c>
      <c r="D28" s="117"/>
      <c r="E28" s="117"/>
      <c r="F28" s="117"/>
      <c r="G28" s="117">
        <v>410000</v>
      </c>
    </row>
    <row r="29" s="45" customFormat="1" ht="18" customHeight="1" spans="1:7">
      <c r="A29" s="22" t="s">
        <v>143</v>
      </c>
      <c r="B29" s="22" t="s">
        <v>144</v>
      </c>
      <c r="C29" s="117">
        <v>471049.92</v>
      </c>
      <c r="D29" s="117">
        <v>471049.92</v>
      </c>
      <c r="E29" s="117">
        <v>471049.92</v>
      </c>
      <c r="F29" s="117"/>
      <c r="G29" s="117"/>
    </row>
    <row r="30" s="45" customFormat="1" ht="18" customHeight="1" spans="1:7">
      <c r="A30" s="175" t="s">
        <v>145</v>
      </c>
      <c r="B30" s="175" t="s">
        <v>146</v>
      </c>
      <c r="C30" s="117">
        <v>471049.92</v>
      </c>
      <c r="D30" s="117">
        <v>471049.92</v>
      </c>
      <c r="E30" s="117">
        <v>471049.92</v>
      </c>
      <c r="F30" s="117"/>
      <c r="G30" s="117"/>
    </row>
    <row r="31" s="45" customFormat="1" ht="18" customHeight="1" spans="1:7">
      <c r="A31" s="207" t="s">
        <v>147</v>
      </c>
      <c r="B31" s="207" t="s">
        <v>148</v>
      </c>
      <c r="C31" s="117">
        <v>471049.92</v>
      </c>
      <c r="D31" s="117">
        <v>471049.92</v>
      </c>
      <c r="E31" s="117">
        <v>471049.92</v>
      </c>
      <c r="F31" s="117"/>
      <c r="G31" s="117"/>
    </row>
    <row r="32" s="45" customFormat="1" ht="18" customHeight="1" spans="1:7">
      <c r="A32" s="115" t="s">
        <v>187</v>
      </c>
      <c r="B32" s="208"/>
      <c r="C32" s="117">
        <v>9387946.47</v>
      </c>
      <c r="D32" s="117">
        <v>5599604.07</v>
      </c>
      <c r="E32" s="117">
        <v>5116191.75</v>
      </c>
      <c r="F32" s="117">
        <v>483412.32</v>
      </c>
      <c r="G32" s="117">
        <v>3788342.4</v>
      </c>
    </row>
  </sheetData>
  <mergeCells count="6">
    <mergeCell ref="A2:G2"/>
    <mergeCell ref="A4:B4"/>
    <mergeCell ref="D4:F4"/>
    <mergeCell ref="A32:B32"/>
    <mergeCell ref="C4:C5"/>
    <mergeCell ref="G4:G5"/>
  </mergeCells>
  <printOptions horizontalCentered="1"/>
  <pageMargins left="0.36875" right="0.36875" top="0.559027777777778" bottom="0.559027777777778" header="0.479166666666667" footer="0.479166666666667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B3"/>
    </sheetView>
  </sheetViews>
  <sheetFormatPr defaultColWidth="10.425" defaultRowHeight="14.25" customHeight="1" outlineLevelRow="6" outlineLevelCol="5"/>
  <cols>
    <col min="1" max="6" width="28.1416666666667" style="45" customWidth="1"/>
    <col min="7" max="16384" width="10.425" style="45"/>
  </cols>
  <sheetData>
    <row r="1" s="45" customFormat="1" customHeight="1" spans="1:6">
      <c r="A1" s="192"/>
      <c r="B1" s="192"/>
      <c r="C1" s="192"/>
      <c r="D1" s="192"/>
      <c r="E1" s="193"/>
      <c r="F1" s="194" t="s">
        <v>188</v>
      </c>
    </row>
    <row r="2" s="45" customFormat="1" ht="41.25" customHeight="1" spans="1:6">
      <c r="A2" s="195" t="str">
        <f>"2026"&amp;"年一般公共预算“三公”经费支出预算表"</f>
        <v>2026年一般公共预算“三公”经费支出预算表</v>
      </c>
      <c r="B2" s="192"/>
      <c r="C2" s="192"/>
      <c r="D2" s="192"/>
      <c r="E2" s="193"/>
      <c r="F2" s="192"/>
    </row>
    <row r="3" s="45" customFormat="1" customHeight="1" spans="1:6">
      <c r="A3" s="150" t="str">
        <f>"单位名称："&amp;"昆明市晋宁区住房和城乡建设局机关"</f>
        <v>单位名称：昆明市晋宁区住房和城乡建设局机关</v>
      </c>
      <c r="B3" s="196"/>
      <c r="D3" s="192"/>
      <c r="E3" s="193"/>
      <c r="F3" s="197" t="s">
        <v>1</v>
      </c>
    </row>
    <row r="4" s="45" customFormat="1" ht="27" customHeight="1" spans="1:6">
      <c r="A4" s="87" t="s">
        <v>189</v>
      </c>
      <c r="B4" s="87" t="s">
        <v>190</v>
      </c>
      <c r="C4" s="198" t="s">
        <v>191</v>
      </c>
      <c r="D4" s="87"/>
      <c r="E4" s="199"/>
      <c r="F4" s="87" t="s">
        <v>192</v>
      </c>
    </row>
    <row r="5" s="45" customFormat="1" ht="28.5" customHeight="1" spans="1:6">
      <c r="A5" s="200"/>
      <c r="B5" s="201"/>
      <c r="C5" s="199" t="s">
        <v>57</v>
      </c>
      <c r="D5" s="199" t="s">
        <v>193</v>
      </c>
      <c r="E5" s="199" t="s">
        <v>194</v>
      </c>
      <c r="F5" s="202"/>
    </row>
    <row r="6" s="45" customFormat="1" ht="17.25" customHeight="1" spans="1:6">
      <c r="A6" s="203" t="s">
        <v>82</v>
      </c>
      <c r="B6" s="203" t="s">
        <v>83</v>
      </c>
      <c r="C6" s="203" t="s">
        <v>84</v>
      </c>
      <c r="D6" s="203" t="s">
        <v>85</v>
      </c>
      <c r="E6" s="203" t="s">
        <v>86</v>
      </c>
      <c r="F6" s="203" t="s">
        <v>87</v>
      </c>
    </row>
    <row r="7" s="45" customFormat="1" ht="17.25" customHeight="1" spans="1:6">
      <c r="A7" s="117">
        <v>95000</v>
      </c>
      <c r="B7" s="117"/>
      <c r="C7" s="117">
        <v>40000</v>
      </c>
      <c r="D7" s="117"/>
      <c r="E7" s="117">
        <v>40000</v>
      </c>
      <c r="F7" s="117">
        <v>55000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69444444444445" right="0.669444444444445" top="0.71875" bottom="0.71875" header="0.279166666666667" footer="0.279166666666667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60"/>
  <sheetViews>
    <sheetView showZeros="0" topLeftCell="A21" workbookViewId="0">
      <selection activeCell="A3" sqref="A3:H3"/>
    </sheetView>
  </sheetViews>
  <sheetFormatPr defaultColWidth="9.14166666666667" defaultRowHeight="14.25" customHeight="1"/>
  <cols>
    <col min="1" max="2" width="26.25" style="45" customWidth="1"/>
    <col min="3" max="3" width="19.375" style="45" customWidth="1"/>
    <col min="4" max="4" width="18" style="45" customWidth="1"/>
    <col min="5" max="5" width="10.1416666666667" style="45" customWidth="1"/>
    <col min="6" max="6" width="26.125" style="45" customWidth="1"/>
    <col min="7" max="7" width="10.2833333333333" style="45" customWidth="1"/>
    <col min="8" max="8" width="22.875" style="45" customWidth="1"/>
    <col min="9" max="10" width="18.7083333333333" style="45" customWidth="1"/>
    <col min="11" max="11" width="14.375" style="45" customWidth="1"/>
    <col min="12" max="12" width="17.375" style="45" customWidth="1"/>
    <col min="13" max="13" width="16.25" style="45" customWidth="1"/>
    <col min="14" max="14" width="13.75" style="45" customWidth="1"/>
    <col min="15" max="15" width="14.5" style="45" customWidth="1"/>
    <col min="16" max="16" width="15.875" style="45" customWidth="1"/>
    <col min="17" max="18" width="16" style="45" customWidth="1"/>
    <col min="19" max="19" width="17.125" style="45" customWidth="1"/>
    <col min="20" max="26" width="18.7083333333333" style="45" customWidth="1"/>
    <col min="27" max="16384" width="9.14166666666667" style="45"/>
  </cols>
  <sheetData>
    <row r="1" s="45" customFormat="1" ht="13.5" customHeight="1" spans="2:26">
      <c r="B1" s="176"/>
      <c r="C1" s="182"/>
      <c r="E1" s="183"/>
      <c r="F1" s="183"/>
      <c r="G1" s="183"/>
      <c r="H1" s="183"/>
      <c r="I1" s="122"/>
      <c r="J1" s="122"/>
      <c r="K1" s="122"/>
      <c r="L1" s="122"/>
      <c r="M1" s="122"/>
      <c r="N1" s="122"/>
      <c r="T1" s="122"/>
      <c r="X1" s="182"/>
      <c r="Z1" s="47" t="s">
        <v>195</v>
      </c>
    </row>
    <row r="2" s="45" customFormat="1" ht="45.75" customHeight="1" spans="1:26">
      <c r="A2" s="102" t="str">
        <f>"2026"&amp;"年部门基本支出预算表"</f>
        <v>2026年部门基本支出预算表</v>
      </c>
      <c r="B2" s="48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48"/>
      <c r="P2" s="48"/>
      <c r="Q2" s="48"/>
      <c r="R2" s="48"/>
      <c r="S2" s="48"/>
      <c r="T2" s="102"/>
      <c r="U2" s="102"/>
      <c r="V2" s="102"/>
      <c r="W2" s="102"/>
      <c r="X2" s="102"/>
      <c r="Y2" s="102"/>
      <c r="Z2" s="102"/>
    </row>
    <row r="3" s="45" customFormat="1" ht="18.75" customHeight="1" spans="1:26">
      <c r="A3" s="49" t="str">
        <f>"单位名称："&amp;"昆明市晋宁区住房和城乡建设局机关"</f>
        <v>单位名称：昆明市晋宁区住房和城乡建设局机关</v>
      </c>
      <c r="B3" s="50"/>
      <c r="C3" s="184"/>
      <c r="D3" s="184"/>
      <c r="E3" s="184"/>
      <c r="F3" s="184"/>
      <c r="G3" s="184"/>
      <c r="H3" s="184"/>
      <c r="I3" s="124"/>
      <c r="J3" s="124"/>
      <c r="K3" s="124"/>
      <c r="L3" s="124"/>
      <c r="M3" s="124"/>
      <c r="N3" s="124"/>
      <c r="O3" s="51"/>
      <c r="P3" s="51"/>
      <c r="Q3" s="51"/>
      <c r="R3" s="51"/>
      <c r="S3" s="51"/>
      <c r="T3" s="124"/>
      <c r="X3" s="182"/>
      <c r="Z3" s="47" t="s">
        <v>1</v>
      </c>
    </row>
    <row r="4" s="45" customFormat="1" ht="18" customHeight="1" spans="1:26">
      <c r="A4" s="53" t="s">
        <v>196</v>
      </c>
      <c r="B4" s="53" t="s">
        <v>197</v>
      </c>
      <c r="C4" s="53" t="s">
        <v>198</v>
      </c>
      <c r="D4" s="53" t="s">
        <v>199</v>
      </c>
      <c r="E4" s="53" t="s">
        <v>200</v>
      </c>
      <c r="F4" s="53" t="s">
        <v>201</v>
      </c>
      <c r="G4" s="53" t="s">
        <v>202</v>
      </c>
      <c r="H4" s="53" t="s">
        <v>203</v>
      </c>
      <c r="I4" s="188" t="s">
        <v>204</v>
      </c>
      <c r="J4" s="146"/>
      <c r="K4" s="146"/>
      <c r="L4" s="146"/>
      <c r="M4" s="146"/>
      <c r="N4" s="146"/>
      <c r="O4" s="17"/>
      <c r="P4" s="17"/>
      <c r="Q4" s="17"/>
      <c r="R4" s="17"/>
      <c r="S4" s="17"/>
      <c r="T4" s="140" t="s">
        <v>61</v>
      </c>
      <c r="U4" s="146" t="s">
        <v>62</v>
      </c>
      <c r="V4" s="146"/>
      <c r="W4" s="146"/>
      <c r="X4" s="146"/>
      <c r="Y4" s="146"/>
      <c r="Z4" s="147"/>
    </row>
    <row r="5" s="45" customFormat="1" ht="18" customHeight="1" spans="1:26">
      <c r="A5" s="55"/>
      <c r="B5" s="69"/>
      <c r="C5" s="166"/>
      <c r="D5" s="55"/>
      <c r="E5" s="55"/>
      <c r="F5" s="55"/>
      <c r="G5" s="55"/>
      <c r="H5" s="55"/>
      <c r="I5" s="164" t="s">
        <v>205</v>
      </c>
      <c r="J5" s="188" t="s">
        <v>58</v>
      </c>
      <c r="K5" s="146"/>
      <c r="L5" s="146"/>
      <c r="M5" s="146"/>
      <c r="N5" s="147"/>
      <c r="O5" s="16" t="s">
        <v>206</v>
      </c>
      <c r="P5" s="16" t="s">
        <v>60</v>
      </c>
      <c r="Q5" s="16" t="s">
        <v>207</v>
      </c>
      <c r="R5" s="17"/>
      <c r="S5" s="40"/>
      <c r="T5" s="53" t="s">
        <v>61</v>
      </c>
      <c r="U5" s="188" t="s">
        <v>62</v>
      </c>
      <c r="V5" s="140"/>
      <c r="W5" s="146" t="s">
        <v>62</v>
      </c>
      <c r="X5" s="140" t="s">
        <v>66</v>
      </c>
      <c r="Y5" s="140" t="s">
        <v>67</v>
      </c>
      <c r="Z5" s="191" t="s">
        <v>68</v>
      </c>
    </row>
    <row r="6" s="45" customFormat="1" ht="19.5" customHeight="1" spans="1:26">
      <c r="A6" s="69"/>
      <c r="B6" s="69"/>
      <c r="C6" s="69"/>
      <c r="D6" s="69"/>
      <c r="E6" s="69"/>
      <c r="F6" s="69"/>
      <c r="G6" s="69"/>
      <c r="H6" s="69"/>
      <c r="I6" s="69"/>
      <c r="J6" s="189" t="s">
        <v>208</v>
      </c>
      <c r="K6" s="53" t="s">
        <v>209</v>
      </c>
      <c r="L6" s="53" t="s">
        <v>210</v>
      </c>
      <c r="M6" s="53" t="s">
        <v>211</v>
      </c>
      <c r="N6" s="53" t="s">
        <v>212</v>
      </c>
      <c r="O6" s="53"/>
      <c r="P6" s="53"/>
      <c r="Q6" s="53" t="s">
        <v>58</v>
      </c>
      <c r="R6" s="53" t="s">
        <v>59</v>
      </c>
      <c r="S6" s="53" t="s">
        <v>60</v>
      </c>
      <c r="T6" s="69"/>
      <c r="U6" s="53" t="s">
        <v>57</v>
      </c>
      <c r="V6" s="53" t="s">
        <v>64</v>
      </c>
      <c r="W6" s="53" t="s">
        <v>213</v>
      </c>
      <c r="X6" s="53" t="s">
        <v>66</v>
      </c>
      <c r="Y6" s="53" t="s">
        <v>67</v>
      </c>
      <c r="Z6" s="53" t="s">
        <v>68</v>
      </c>
    </row>
    <row r="7" s="45" customFormat="1" ht="37.5" customHeight="1" spans="1:26">
      <c r="A7" s="185"/>
      <c r="B7" s="60"/>
      <c r="C7" s="185"/>
      <c r="D7" s="185"/>
      <c r="E7" s="185"/>
      <c r="F7" s="185"/>
      <c r="G7" s="185"/>
      <c r="H7" s="185"/>
      <c r="I7" s="185"/>
      <c r="J7" s="190" t="s">
        <v>57</v>
      </c>
      <c r="K7" s="58" t="s">
        <v>214</v>
      </c>
      <c r="L7" s="58" t="s">
        <v>210</v>
      </c>
      <c r="M7" s="58" t="s">
        <v>211</v>
      </c>
      <c r="N7" s="58" t="s">
        <v>212</v>
      </c>
      <c r="O7" s="58"/>
      <c r="P7" s="58"/>
      <c r="Q7" s="58" t="s">
        <v>210</v>
      </c>
      <c r="R7" s="58" t="s">
        <v>211</v>
      </c>
      <c r="S7" s="58" t="s">
        <v>212</v>
      </c>
      <c r="T7" s="58" t="s">
        <v>61</v>
      </c>
      <c r="U7" s="58" t="s">
        <v>57</v>
      </c>
      <c r="V7" s="58" t="s">
        <v>64</v>
      </c>
      <c r="W7" s="58" t="s">
        <v>213</v>
      </c>
      <c r="X7" s="58" t="s">
        <v>66</v>
      </c>
      <c r="Y7" s="58" t="s">
        <v>67</v>
      </c>
      <c r="Z7" s="58" t="s">
        <v>68</v>
      </c>
    </row>
    <row r="8" s="45" customFormat="1" customHeight="1" spans="1:26">
      <c r="A8" s="75">
        <v>1</v>
      </c>
      <c r="B8" s="75">
        <v>2</v>
      </c>
      <c r="C8" s="75">
        <v>3</v>
      </c>
      <c r="D8" s="75">
        <v>4</v>
      </c>
      <c r="E8" s="75">
        <v>5</v>
      </c>
      <c r="F8" s="75">
        <v>6</v>
      </c>
      <c r="G8" s="75">
        <v>7</v>
      </c>
      <c r="H8" s="75">
        <v>8</v>
      </c>
      <c r="I8" s="75">
        <v>9</v>
      </c>
      <c r="J8" s="75">
        <v>10</v>
      </c>
      <c r="K8" s="75">
        <v>11</v>
      </c>
      <c r="L8" s="75">
        <v>12</v>
      </c>
      <c r="M8" s="75">
        <v>13</v>
      </c>
      <c r="N8" s="75">
        <v>14</v>
      </c>
      <c r="O8" s="75">
        <v>15</v>
      </c>
      <c r="P8" s="75">
        <v>16</v>
      </c>
      <c r="Q8" s="75">
        <v>17</v>
      </c>
      <c r="R8" s="75">
        <v>18</v>
      </c>
      <c r="S8" s="75">
        <v>19</v>
      </c>
      <c r="T8" s="75">
        <v>20</v>
      </c>
      <c r="U8" s="75">
        <v>21</v>
      </c>
      <c r="V8" s="75">
        <v>22</v>
      </c>
      <c r="W8" s="75">
        <v>23</v>
      </c>
      <c r="X8" s="75">
        <v>24</v>
      </c>
      <c r="Y8" s="75">
        <v>25</v>
      </c>
      <c r="Z8" s="75">
        <v>26</v>
      </c>
    </row>
    <row r="9" s="45" customFormat="1" ht="20.25" customHeight="1" spans="1:26">
      <c r="A9" s="25"/>
      <c r="B9" s="25"/>
      <c r="C9" s="25"/>
      <c r="D9" s="25"/>
      <c r="E9" s="25"/>
      <c r="F9" s="25"/>
      <c r="G9" s="25"/>
      <c r="H9" s="25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="45" customFormat="1" ht="20.25" customHeight="1" spans="1:26">
      <c r="A10" s="25" t="s">
        <v>70</v>
      </c>
      <c r="B10" s="25" t="s">
        <v>70</v>
      </c>
      <c r="C10" s="25" t="s">
        <v>215</v>
      </c>
      <c r="D10" s="25" t="s">
        <v>216</v>
      </c>
      <c r="E10" s="25" t="s">
        <v>127</v>
      </c>
      <c r="F10" s="25" t="s">
        <v>128</v>
      </c>
      <c r="G10" s="25" t="s">
        <v>217</v>
      </c>
      <c r="H10" s="25" t="s">
        <v>218</v>
      </c>
      <c r="I10" s="117">
        <v>610212</v>
      </c>
      <c r="J10" s="117">
        <v>610212</v>
      </c>
      <c r="K10" s="64"/>
      <c r="L10" s="64"/>
      <c r="M10" s="117">
        <v>610212</v>
      </c>
      <c r="N10" s="64"/>
      <c r="O10" s="64"/>
      <c r="P10" s="64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="45" customFormat="1" ht="20.25" customHeight="1" spans="1:26">
      <c r="A11" s="25" t="s">
        <v>70</v>
      </c>
      <c r="B11" s="25" t="s">
        <v>70</v>
      </c>
      <c r="C11" s="25" t="s">
        <v>215</v>
      </c>
      <c r="D11" s="25" t="s">
        <v>216</v>
      </c>
      <c r="E11" s="25" t="s">
        <v>127</v>
      </c>
      <c r="F11" s="25" t="s">
        <v>128</v>
      </c>
      <c r="G11" s="25" t="s">
        <v>219</v>
      </c>
      <c r="H11" s="25" t="s">
        <v>220</v>
      </c>
      <c r="I11" s="117">
        <v>828156</v>
      </c>
      <c r="J11" s="117">
        <v>828156</v>
      </c>
      <c r="K11" s="64"/>
      <c r="L11" s="64"/>
      <c r="M11" s="117">
        <v>828156</v>
      </c>
      <c r="N11" s="64"/>
      <c r="O11" s="64"/>
      <c r="P11" s="64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="45" customFormat="1" ht="20.25" customHeight="1" spans="1:26">
      <c r="A12" s="25" t="s">
        <v>70</v>
      </c>
      <c r="B12" s="25" t="s">
        <v>70</v>
      </c>
      <c r="C12" s="25" t="s">
        <v>215</v>
      </c>
      <c r="D12" s="25" t="s">
        <v>216</v>
      </c>
      <c r="E12" s="25" t="s">
        <v>127</v>
      </c>
      <c r="F12" s="25" t="s">
        <v>128</v>
      </c>
      <c r="G12" s="25" t="s">
        <v>221</v>
      </c>
      <c r="H12" s="25" t="s">
        <v>222</v>
      </c>
      <c r="I12" s="117">
        <v>50851</v>
      </c>
      <c r="J12" s="117">
        <v>50851</v>
      </c>
      <c r="K12" s="64"/>
      <c r="L12" s="64"/>
      <c r="M12" s="117">
        <v>50851</v>
      </c>
      <c r="N12" s="64"/>
      <c r="O12" s="64"/>
      <c r="P12" s="64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="45" customFormat="1" ht="20.25" customHeight="1" spans="1:26">
      <c r="A13" s="25" t="s">
        <v>70</v>
      </c>
      <c r="B13" s="25" t="s">
        <v>70</v>
      </c>
      <c r="C13" s="25" t="s">
        <v>223</v>
      </c>
      <c r="D13" s="25" t="s">
        <v>224</v>
      </c>
      <c r="E13" s="25" t="s">
        <v>131</v>
      </c>
      <c r="F13" s="25" t="s">
        <v>130</v>
      </c>
      <c r="G13" s="25" t="s">
        <v>217</v>
      </c>
      <c r="H13" s="25" t="s">
        <v>218</v>
      </c>
      <c r="I13" s="117">
        <v>635292</v>
      </c>
      <c r="J13" s="117">
        <v>635292</v>
      </c>
      <c r="K13" s="64"/>
      <c r="L13" s="64"/>
      <c r="M13" s="117">
        <v>635292</v>
      </c>
      <c r="N13" s="64"/>
      <c r="O13" s="64"/>
      <c r="P13" s="64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="45" customFormat="1" ht="20.25" customHeight="1" spans="1:26">
      <c r="A14" s="25" t="s">
        <v>70</v>
      </c>
      <c r="B14" s="25" t="s">
        <v>70</v>
      </c>
      <c r="C14" s="25" t="s">
        <v>223</v>
      </c>
      <c r="D14" s="25" t="s">
        <v>224</v>
      </c>
      <c r="E14" s="25" t="s">
        <v>131</v>
      </c>
      <c r="F14" s="25" t="s">
        <v>130</v>
      </c>
      <c r="G14" s="25" t="s">
        <v>219</v>
      </c>
      <c r="H14" s="25" t="s">
        <v>220</v>
      </c>
      <c r="I14" s="117">
        <v>36720</v>
      </c>
      <c r="J14" s="117">
        <v>36720</v>
      </c>
      <c r="K14" s="64"/>
      <c r="L14" s="64"/>
      <c r="M14" s="117">
        <v>36720</v>
      </c>
      <c r="N14" s="64"/>
      <c r="O14" s="64"/>
      <c r="P14" s="64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="45" customFormat="1" ht="20.25" customHeight="1" spans="1:26">
      <c r="A15" s="25" t="s">
        <v>70</v>
      </c>
      <c r="B15" s="25" t="s">
        <v>70</v>
      </c>
      <c r="C15" s="25" t="s">
        <v>223</v>
      </c>
      <c r="D15" s="25" t="s">
        <v>224</v>
      </c>
      <c r="E15" s="25" t="s">
        <v>131</v>
      </c>
      <c r="F15" s="25" t="s">
        <v>130</v>
      </c>
      <c r="G15" s="25" t="s">
        <v>221</v>
      </c>
      <c r="H15" s="25" t="s">
        <v>222</v>
      </c>
      <c r="I15" s="117">
        <v>52941</v>
      </c>
      <c r="J15" s="117">
        <v>52941</v>
      </c>
      <c r="K15" s="64"/>
      <c r="L15" s="64"/>
      <c r="M15" s="117">
        <v>52941</v>
      </c>
      <c r="N15" s="64"/>
      <c r="O15" s="64"/>
      <c r="P15" s="64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="45" customFormat="1" ht="20.25" customHeight="1" spans="1:26">
      <c r="A16" s="25" t="s">
        <v>70</v>
      </c>
      <c r="B16" s="25" t="s">
        <v>70</v>
      </c>
      <c r="C16" s="25" t="s">
        <v>223</v>
      </c>
      <c r="D16" s="25" t="s">
        <v>224</v>
      </c>
      <c r="E16" s="25" t="s">
        <v>131</v>
      </c>
      <c r="F16" s="25" t="s">
        <v>130</v>
      </c>
      <c r="G16" s="25" t="s">
        <v>225</v>
      </c>
      <c r="H16" s="25" t="s">
        <v>226</v>
      </c>
      <c r="I16" s="117">
        <v>209520</v>
      </c>
      <c r="J16" s="117">
        <v>209520</v>
      </c>
      <c r="K16" s="64"/>
      <c r="L16" s="64"/>
      <c r="M16" s="117">
        <v>209520</v>
      </c>
      <c r="N16" s="64"/>
      <c r="O16" s="64"/>
      <c r="P16" s="64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="45" customFormat="1" ht="20.25" customHeight="1" spans="1:26">
      <c r="A17" s="25" t="s">
        <v>70</v>
      </c>
      <c r="B17" s="25" t="s">
        <v>70</v>
      </c>
      <c r="C17" s="25" t="s">
        <v>223</v>
      </c>
      <c r="D17" s="25" t="s">
        <v>224</v>
      </c>
      <c r="E17" s="25" t="s">
        <v>131</v>
      </c>
      <c r="F17" s="25" t="s">
        <v>130</v>
      </c>
      <c r="G17" s="25" t="s">
        <v>225</v>
      </c>
      <c r="H17" s="25" t="s">
        <v>226</v>
      </c>
      <c r="I17" s="117">
        <v>115260</v>
      </c>
      <c r="J17" s="117">
        <v>115260</v>
      </c>
      <c r="K17" s="64"/>
      <c r="L17" s="64"/>
      <c r="M17" s="117">
        <v>115260</v>
      </c>
      <c r="N17" s="64"/>
      <c r="O17" s="64"/>
      <c r="P17" s="64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="45" customFormat="1" ht="20.25" customHeight="1" spans="1:26">
      <c r="A18" s="25" t="s">
        <v>70</v>
      </c>
      <c r="B18" s="25" t="s">
        <v>70</v>
      </c>
      <c r="C18" s="25" t="s">
        <v>223</v>
      </c>
      <c r="D18" s="25" t="s">
        <v>224</v>
      </c>
      <c r="E18" s="25" t="s">
        <v>131</v>
      </c>
      <c r="F18" s="25" t="s">
        <v>130</v>
      </c>
      <c r="G18" s="25" t="s">
        <v>225</v>
      </c>
      <c r="H18" s="25" t="s">
        <v>226</v>
      </c>
      <c r="I18" s="117">
        <v>226656</v>
      </c>
      <c r="J18" s="117">
        <v>226656</v>
      </c>
      <c r="K18" s="64"/>
      <c r="L18" s="64"/>
      <c r="M18" s="117">
        <v>226656</v>
      </c>
      <c r="N18" s="64"/>
      <c r="O18" s="64"/>
      <c r="P18" s="64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="45" customFormat="1" ht="20.25" customHeight="1" spans="1:26">
      <c r="A19" s="25" t="s">
        <v>70</v>
      </c>
      <c r="B19" s="25" t="s">
        <v>70</v>
      </c>
      <c r="C19" s="25" t="s">
        <v>227</v>
      </c>
      <c r="D19" s="25" t="s">
        <v>228</v>
      </c>
      <c r="E19" s="25" t="s">
        <v>105</v>
      </c>
      <c r="F19" s="25" t="s">
        <v>106</v>
      </c>
      <c r="G19" s="25" t="s">
        <v>229</v>
      </c>
      <c r="H19" s="25" t="s">
        <v>230</v>
      </c>
      <c r="I19" s="117">
        <v>229543.68</v>
      </c>
      <c r="J19" s="117">
        <v>229543.68</v>
      </c>
      <c r="K19" s="64"/>
      <c r="L19" s="64"/>
      <c r="M19" s="117">
        <v>229543.68</v>
      </c>
      <c r="N19" s="64"/>
      <c r="O19" s="64"/>
      <c r="P19" s="64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="45" customFormat="1" ht="20.25" customHeight="1" spans="1:26">
      <c r="A20" s="25" t="s">
        <v>70</v>
      </c>
      <c r="B20" s="25" t="s">
        <v>70</v>
      </c>
      <c r="C20" s="25" t="s">
        <v>227</v>
      </c>
      <c r="D20" s="25" t="s">
        <v>228</v>
      </c>
      <c r="E20" s="25" t="s">
        <v>105</v>
      </c>
      <c r="F20" s="25" t="s">
        <v>106</v>
      </c>
      <c r="G20" s="25" t="s">
        <v>229</v>
      </c>
      <c r="H20" s="25" t="s">
        <v>230</v>
      </c>
      <c r="I20" s="117">
        <v>240218.88</v>
      </c>
      <c r="J20" s="117">
        <v>240218.88</v>
      </c>
      <c r="K20" s="64"/>
      <c r="L20" s="64"/>
      <c r="M20" s="117">
        <v>240218.88</v>
      </c>
      <c r="N20" s="64"/>
      <c r="O20" s="64"/>
      <c r="P20" s="64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="45" customFormat="1" ht="20.25" customHeight="1" spans="1:26">
      <c r="A21" s="25" t="s">
        <v>70</v>
      </c>
      <c r="B21" s="25" t="s">
        <v>70</v>
      </c>
      <c r="C21" s="25" t="s">
        <v>227</v>
      </c>
      <c r="D21" s="25" t="s">
        <v>228</v>
      </c>
      <c r="E21" s="25" t="s">
        <v>115</v>
      </c>
      <c r="F21" s="25" t="s">
        <v>116</v>
      </c>
      <c r="G21" s="25" t="s">
        <v>231</v>
      </c>
      <c r="H21" s="25" t="s">
        <v>232</v>
      </c>
      <c r="I21" s="117">
        <v>118608.07</v>
      </c>
      <c r="J21" s="117">
        <v>118608.07</v>
      </c>
      <c r="K21" s="64"/>
      <c r="L21" s="64"/>
      <c r="M21" s="117">
        <v>118608.07</v>
      </c>
      <c r="N21" s="64"/>
      <c r="O21" s="64"/>
      <c r="P21" s="64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="45" customFormat="1" ht="20.25" customHeight="1" spans="1:26">
      <c r="A22" s="25" t="s">
        <v>70</v>
      </c>
      <c r="B22" s="25" t="s">
        <v>70</v>
      </c>
      <c r="C22" s="25" t="s">
        <v>227</v>
      </c>
      <c r="D22" s="25" t="s">
        <v>228</v>
      </c>
      <c r="E22" s="25" t="s">
        <v>117</v>
      </c>
      <c r="F22" s="25" t="s">
        <v>118</v>
      </c>
      <c r="G22" s="25" t="s">
        <v>231</v>
      </c>
      <c r="H22" s="25" t="s">
        <v>232</v>
      </c>
      <c r="I22" s="117">
        <v>96652.39</v>
      </c>
      <c r="J22" s="117">
        <v>96652.39</v>
      </c>
      <c r="K22" s="64"/>
      <c r="L22" s="64"/>
      <c r="M22" s="117">
        <v>96652.39</v>
      </c>
      <c r="N22" s="64"/>
      <c r="O22" s="64"/>
      <c r="P22" s="64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="45" customFormat="1" ht="20.25" customHeight="1" spans="1:26">
      <c r="A23" s="25" t="s">
        <v>70</v>
      </c>
      <c r="B23" s="25" t="s">
        <v>70</v>
      </c>
      <c r="C23" s="25" t="s">
        <v>227</v>
      </c>
      <c r="D23" s="25" t="s">
        <v>228</v>
      </c>
      <c r="E23" s="25" t="s">
        <v>119</v>
      </c>
      <c r="F23" s="25" t="s">
        <v>120</v>
      </c>
      <c r="G23" s="25" t="s">
        <v>233</v>
      </c>
      <c r="H23" s="25" t="s">
        <v>234</v>
      </c>
      <c r="I23" s="117">
        <v>32000</v>
      </c>
      <c r="J23" s="117">
        <v>32000</v>
      </c>
      <c r="K23" s="64"/>
      <c r="L23" s="64"/>
      <c r="M23" s="117">
        <v>32000</v>
      </c>
      <c r="N23" s="64"/>
      <c r="O23" s="64"/>
      <c r="P23" s="64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="45" customFormat="1" ht="20.25" customHeight="1" spans="1:26">
      <c r="A24" s="25" t="s">
        <v>70</v>
      </c>
      <c r="B24" s="25" t="s">
        <v>70</v>
      </c>
      <c r="C24" s="25" t="s">
        <v>227</v>
      </c>
      <c r="D24" s="25" t="s">
        <v>228</v>
      </c>
      <c r="E24" s="25" t="s">
        <v>119</v>
      </c>
      <c r="F24" s="25" t="s">
        <v>120</v>
      </c>
      <c r="G24" s="25" t="s">
        <v>233</v>
      </c>
      <c r="H24" s="25" t="s">
        <v>234</v>
      </c>
      <c r="I24" s="117">
        <v>61172.4</v>
      </c>
      <c r="J24" s="117">
        <v>61172.4</v>
      </c>
      <c r="K24" s="64"/>
      <c r="L24" s="64"/>
      <c r="M24" s="117">
        <v>61172.4</v>
      </c>
      <c r="N24" s="64"/>
      <c r="O24" s="64"/>
      <c r="P24" s="64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="45" customFormat="1" ht="20.25" customHeight="1" spans="1:26">
      <c r="A25" s="25" t="s">
        <v>70</v>
      </c>
      <c r="B25" s="25" t="s">
        <v>70</v>
      </c>
      <c r="C25" s="25" t="s">
        <v>227</v>
      </c>
      <c r="D25" s="25" t="s">
        <v>228</v>
      </c>
      <c r="E25" s="25" t="s">
        <v>119</v>
      </c>
      <c r="F25" s="25" t="s">
        <v>120</v>
      </c>
      <c r="G25" s="25" t="s">
        <v>233</v>
      </c>
      <c r="H25" s="25" t="s">
        <v>234</v>
      </c>
      <c r="I25" s="117">
        <v>75068.4</v>
      </c>
      <c r="J25" s="117">
        <v>75068.4</v>
      </c>
      <c r="K25" s="64"/>
      <c r="L25" s="64"/>
      <c r="M25" s="117">
        <v>75068.4</v>
      </c>
      <c r="N25" s="64"/>
      <c r="O25" s="64"/>
      <c r="P25" s="64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="45" customFormat="1" ht="20.25" customHeight="1" spans="1:26">
      <c r="A26" s="25" t="s">
        <v>70</v>
      </c>
      <c r="B26" s="25" t="s">
        <v>70</v>
      </c>
      <c r="C26" s="25" t="s">
        <v>227</v>
      </c>
      <c r="D26" s="25" t="s">
        <v>228</v>
      </c>
      <c r="E26" s="25" t="s">
        <v>121</v>
      </c>
      <c r="F26" s="25" t="s">
        <v>122</v>
      </c>
      <c r="G26" s="25" t="s">
        <v>235</v>
      </c>
      <c r="H26" s="25" t="s">
        <v>236</v>
      </c>
      <c r="I26" s="117">
        <v>5683.92</v>
      </c>
      <c r="J26" s="117">
        <v>5683.92</v>
      </c>
      <c r="K26" s="64"/>
      <c r="L26" s="64"/>
      <c r="M26" s="117">
        <v>5683.92</v>
      </c>
      <c r="N26" s="64"/>
      <c r="O26" s="64"/>
      <c r="P26" s="64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="45" customFormat="1" ht="20.25" customHeight="1" spans="1:26">
      <c r="A27" s="25" t="s">
        <v>70</v>
      </c>
      <c r="B27" s="25" t="s">
        <v>70</v>
      </c>
      <c r="C27" s="25" t="s">
        <v>227</v>
      </c>
      <c r="D27" s="25" t="s">
        <v>228</v>
      </c>
      <c r="E27" s="25" t="s">
        <v>121</v>
      </c>
      <c r="F27" s="25" t="s">
        <v>122</v>
      </c>
      <c r="G27" s="25" t="s">
        <v>235</v>
      </c>
      <c r="H27" s="25" t="s">
        <v>236</v>
      </c>
      <c r="I27" s="117">
        <v>3915.03</v>
      </c>
      <c r="J27" s="117">
        <v>3915.03</v>
      </c>
      <c r="K27" s="64"/>
      <c r="L27" s="64"/>
      <c r="M27" s="117">
        <v>3915.03</v>
      </c>
      <c r="N27" s="64"/>
      <c r="O27" s="64"/>
      <c r="P27" s="64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="45" customFormat="1" ht="20.25" customHeight="1" spans="1:26">
      <c r="A28" s="25" t="s">
        <v>70</v>
      </c>
      <c r="B28" s="25" t="s">
        <v>70</v>
      </c>
      <c r="C28" s="25" t="s">
        <v>227</v>
      </c>
      <c r="D28" s="25" t="s">
        <v>228</v>
      </c>
      <c r="E28" s="25" t="s">
        <v>121</v>
      </c>
      <c r="F28" s="25" t="s">
        <v>122</v>
      </c>
      <c r="G28" s="25" t="s">
        <v>235</v>
      </c>
      <c r="H28" s="25" t="s">
        <v>236</v>
      </c>
      <c r="I28" s="117">
        <v>2580.34</v>
      </c>
      <c r="J28" s="117">
        <v>2580.34</v>
      </c>
      <c r="K28" s="64"/>
      <c r="L28" s="64"/>
      <c r="M28" s="117">
        <v>2580.34</v>
      </c>
      <c r="N28" s="64"/>
      <c r="O28" s="64"/>
      <c r="P28" s="64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="45" customFormat="1" ht="20.25" customHeight="1" spans="1:26">
      <c r="A29" s="25" t="s">
        <v>70</v>
      </c>
      <c r="B29" s="25" t="s">
        <v>70</v>
      </c>
      <c r="C29" s="25" t="s">
        <v>227</v>
      </c>
      <c r="D29" s="25" t="s">
        <v>228</v>
      </c>
      <c r="E29" s="25" t="s">
        <v>121</v>
      </c>
      <c r="F29" s="25" t="s">
        <v>122</v>
      </c>
      <c r="G29" s="25" t="s">
        <v>235</v>
      </c>
      <c r="H29" s="25" t="s">
        <v>236</v>
      </c>
      <c r="I29" s="117">
        <v>4133.76</v>
      </c>
      <c r="J29" s="117">
        <v>4133.76</v>
      </c>
      <c r="K29" s="64"/>
      <c r="L29" s="64"/>
      <c r="M29" s="117">
        <v>4133.76</v>
      </c>
      <c r="N29" s="64"/>
      <c r="O29" s="64"/>
      <c r="P29" s="64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="45" customFormat="1" ht="20.25" customHeight="1" spans="1:26">
      <c r="A30" s="25" t="s">
        <v>70</v>
      </c>
      <c r="B30" s="25" t="s">
        <v>70</v>
      </c>
      <c r="C30" s="25" t="s">
        <v>227</v>
      </c>
      <c r="D30" s="25" t="s">
        <v>228</v>
      </c>
      <c r="E30" s="25" t="s">
        <v>121</v>
      </c>
      <c r="F30" s="25" t="s">
        <v>122</v>
      </c>
      <c r="G30" s="25" t="s">
        <v>235</v>
      </c>
      <c r="H30" s="25" t="s">
        <v>236</v>
      </c>
      <c r="I30" s="117">
        <v>6717.36</v>
      </c>
      <c r="J30" s="117">
        <v>6717.36</v>
      </c>
      <c r="K30" s="64"/>
      <c r="L30" s="64"/>
      <c r="M30" s="117">
        <v>6717.36</v>
      </c>
      <c r="N30" s="64"/>
      <c r="O30" s="64"/>
      <c r="P30" s="64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="45" customFormat="1" ht="20.25" customHeight="1" spans="1:26">
      <c r="A31" s="25" t="s">
        <v>70</v>
      </c>
      <c r="B31" s="25" t="s">
        <v>70</v>
      </c>
      <c r="C31" s="25" t="s">
        <v>227</v>
      </c>
      <c r="D31" s="25" t="s">
        <v>228</v>
      </c>
      <c r="E31" s="25" t="s">
        <v>127</v>
      </c>
      <c r="F31" s="25" t="s">
        <v>128</v>
      </c>
      <c r="G31" s="25" t="s">
        <v>235</v>
      </c>
      <c r="H31" s="25" t="s">
        <v>236</v>
      </c>
      <c r="I31" s="117">
        <v>1275.46</v>
      </c>
      <c r="J31" s="117">
        <v>1275.46</v>
      </c>
      <c r="K31" s="64"/>
      <c r="L31" s="64"/>
      <c r="M31" s="117">
        <v>1275.46</v>
      </c>
      <c r="N31" s="64"/>
      <c r="O31" s="64"/>
      <c r="P31" s="64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="45" customFormat="1" ht="20.25" customHeight="1" spans="1:26">
      <c r="A32" s="25" t="s">
        <v>70</v>
      </c>
      <c r="B32" s="25" t="s">
        <v>70</v>
      </c>
      <c r="C32" s="25" t="s">
        <v>227</v>
      </c>
      <c r="D32" s="25" t="s">
        <v>228</v>
      </c>
      <c r="E32" s="25" t="s">
        <v>131</v>
      </c>
      <c r="F32" s="25" t="s">
        <v>130</v>
      </c>
      <c r="G32" s="25" t="s">
        <v>235</v>
      </c>
      <c r="H32" s="25" t="s">
        <v>236</v>
      </c>
      <c r="I32" s="117">
        <v>8564.14</v>
      </c>
      <c r="J32" s="117">
        <v>8564.14</v>
      </c>
      <c r="K32" s="64"/>
      <c r="L32" s="64"/>
      <c r="M32" s="117">
        <v>8564.14</v>
      </c>
      <c r="N32" s="64"/>
      <c r="O32" s="64"/>
      <c r="P32" s="64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="45" customFormat="1" ht="20.25" customHeight="1" spans="1:26">
      <c r="A33" s="25" t="s">
        <v>70</v>
      </c>
      <c r="B33" s="25" t="s">
        <v>70</v>
      </c>
      <c r="C33" s="25" t="s">
        <v>237</v>
      </c>
      <c r="D33" s="25" t="s">
        <v>238</v>
      </c>
      <c r="E33" s="25" t="s">
        <v>127</v>
      </c>
      <c r="F33" s="25" t="s">
        <v>128</v>
      </c>
      <c r="G33" s="25" t="s">
        <v>239</v>
      </c>
      <c r="H33" s="25" t="s">
        <v>240</v>
      </c>
      <c r="I33" s="117">
        <v>40000</v>
      </c>
      <c r="J33" s="117">
        <v>40000</v>
      </c>
      <c r="K33" s="64"/>
      <c r="L33" s="64"/>
      <c r="M33" s="117">
        <v>40000</v>
      </c>
      <c r="N33" s="64"/>
      <c r="O33" s="64"/>
      <c r="P33" s="64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="45" customFormat="1" ht="20.25" customHeight="1" spans="1:26">
      <c r="A34" s="25" t="s">
        <v>70</v>
      </c>
      <c r="B34" s="25" t="s">
        <v>70</v>
      </c>
      <c r="C34" s="25" t="s">
        <v>241</v>
      </c>
      <c r="D34" s="25" t="s">
        <v>192</v>
      </c>
      <c r="E34" s="25" t="s">
        <v>127</v>
      </c>
      <c r="F34" s="25" t="s">
        <v>128</v>
      </c>
      <c r="G34" s="25" t="s">
        <v>242</v>
      </c>
      <c r="H34" s="25" t="s">
        <v>192</v>
      </c>
      <c r="I34" s="117">
        <v>55000</v>
      </c>
      <c r="J34" s="117">
        <v>55000</v>
      </c>
      <c r="K34" s="64"/>
      <c r="L34" s="64"/>
      <c r="M34" s="117">
        <v>55000</v>
      </c>
      <c r="N34" s="64"/>
      <c r="O34" s="64"/>
      <c r="P34" s="64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="45" customFormat="1" ht="20.25" customHeight="1" spans="1:26">
      <c r="A35" s="25" t="s">
        <v>70</v>
      </c>
      <c r="B35" s="25" t="s">
        <v>70</v>
      </c>
      <c r="C35" s="25" t="s">
        <v>243</v>
      </c>
      <c r="D35" s="25" t="s">
        <v>244</v>
      </c>
      <c r="E35" s="25" t="s">
        <v>127</v>
      </c>
      <c r="F35" s="25" t="s">
        <v>128</v>
      </c>
      <c r="G35" s="25" t="s">
        <v>245</v>
      </c>
      <c r="H35" s="25" t="s">
        <v>246</v>
      </c>
      <c r="I35" s="117">
        <v>120000</v>
      </c>
      <c r="J35" s="117">
        <v>120000</v>
      </c>
      <c r="K35" s="64"/>
      <c r="L35" s="64"/>
      <c r="M35" s="117">
        <v>120000</v>
      </c>
      <c r="N35" s="64"/>
      <c r="O35" s="64"/>
      <c r="P35" s="64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="45" customFormat="1" ht="20.25" customHeight="1" spans="1:26">
      <c r="A36" s="25" t="s">
        <v>70</v>
      </c>
      <c r="B36" s="25" t="s">
        <v>70</v>
      </c>
      <c r="C36" s="25" t="s">
        <v>247</v>
      </c>
      <c r="D36" s="25" t="s">
        <v>248</v>
      </c>
      <c r="E36" s="25" t="s">
        <v>127</v>
      </c>
      <c r="F36" s="25" t="s">
        <v>128</v>
      </c>
      <c r="G36" s="25" t="s">
        <v>249</v>
      </c>
      <c r="H36" s="25" t="s">
        <v>248</v>
      </c>
      <c r="I36" s="117">
        <v>32991.36</v>
      </c>
      <c r="J36" s="117">
        <v>32991.36</v>
      </c>
      <c r="K36" s="64"/>
      <c r="L36" s="64"/>
      <c r="M36" s="117">
        <v>32991.36</v>
      </c>
      <c r="N36" s="64"/>
      <c r="O36" s="64"/>
      <c r="P36" s="64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="45" customFormat="1" ht="20.25" customHeight="1" spans="1:26">
      <c r="A37" s="25" t="s">
        <v>70</v>
      </c>
      <c r="B37" s="25" t="s">
        <v>70</v>
      </c>
      <c r="C37" s="25" t="s">
        <v>247</v>
      </c>
      <c r="D37" s="25" t="s">
        <v>248</v>
      </c>
      <c r="E37" s="25" t="s">
        <v>131</v>
      </c>
      <c r="F37" s="25" t="s">
        <v>130</v>
      </c>
      <c r="G37" s="25" t="s">
        <v>249</v>
      </c>
      <c r="H37" s="25" t="s">
        <v>248</v>
      </c>
      <c r="I37" s="117">
        <v>28428.96</v>
      </c>
      <c r="J37" s="117">
        <v>28428.96</v>
      </c>
      <c r="K37" s="64"/>
      <c r="L37" s="64"/>
      <c r="M37" s="117">
        <v>28428.96</v>
      </c>
      <c r="N37" s="64"/>
      <c r="O37" s="64"/>
      <c r="P37" s="64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="45" customFormat="1" ht="20.25" customHeight="1" spans="1:26">
      <c r="A38" s="25" t="s">
        <v>70</v>
      </c>
      <c r="B38" s="25" t="s">
        <v>70</v>
      </c>
      <c r="C38" s="25" t="s">
        <v>250</v>
      </c>
      <c r="D38" s="25" t="s">
        <v>251</v>
      </c>
      <c r="E38" s="25" t="s">
        <v>127</v>
      </c>
      <c r="F38" s="25" t="s">
        <v>128</v>
      </c>
      <c r="G38" s="25" t="s">
        <v>252</v>
      </c>
      <c r="H38" s="25" t="s">
        <v>253</v>
      </c>
      <c r="I38" s="117">
        <v>10000</v>
      </c>
      <c r="J38" s="117">
        <v>10000</v>
      </c>
      <c r="K38" s="64"/>
      <c r="L38" s="64"/>
      <c r="M38" s="117">
        <v>10000</v>
      </c>
      <c r="N38" s="64"/>
      <c r="O38" s="64"/>
      <c r="P38" s="64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="45" customFormat="1" ht="20.25" customHeight="1" spans="1:26">
      <c r="A39" s="25" t="s">
        <v>70</v>
      </c>
      <c r="B39" s="25" t="s">
        <v>70</v>
      </c>
      <c r="C39" s="25" t="s">
        <v>250</v>
      </c>
      <c r="D39" s="25" t="s">
        <v>251</v>
      </c>
      <c r="E39" s="25" t="s">
        <v>127</v>
      </c>
      <c r="F39" s="25" t="s">
        <v>128</v>
      </c>
      <c r="G39" s="25" t="s">
        <v>252</v>
      </c>
      <c r="H39" s="25" t="s">
        <v>253</v>
      </c>
      <c r="I39" s="117">
        <v>30404</v>
      </c>
      <c r="J39" s="117">
        <v>30404</v>
      </c>
      <c r="K39" s="64"/>
      <c r="L39" s="64"/>
      <c r="M39" s="117">
        <v>30404</v>
      </c>
      <c r="N39" s="64"/>
      <c r="O39" s="64"/>
      <c r="P39" s="64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="45" customFormat="1" ht="20.25" customHeight="1" spans="1:26">
      <c r="A40" s="25" t="s">
        <v>70</v>
      </c>
      <c r="B40" s="25" t="s">
        <v>70</v>
      </c>
      <c r="C40" s="25" t="s">
        <v>250</v>
      </c>
      <c r="D40" s="25" t="s">
        <v>251</v>
      </c>
      <c r="E40" s="25" t="s">
        <v>131</v>
      </c>
      <c r="F40" s="25" t="s">
        <v>130</v>
      </c>
      <c r="G40" s="25" t="s">
        <v>252</v>
      </c>
      <c r="H40" s="25" t="s">
        <v>253</v>
      </c>
      <c r="I40" s="117">
        <v>6000</v>
      </c>
      <c r="J40" s="117">
        <v>6000</v>
      </c>
      <c r="K40" s="64"/>
      <c r="L40" s="64"/>
      <c r="M40" s="117">
        <v>6000</v>
      </c>
      <c r="N40" s="64"/>
      <c r="O40" s="64"/>
      <c r="P40" s="64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="45" customFormat="1" ht="20.25" customHeight="1" spans="1:26">
      <c r="A41" s="25" t="s">
        <v>70</v>
      </c>
      <c r="B41" s="25" t="s">
        <v>70</v>
      </c>
      <c r="C41" s="25" t="s">
        <v>250</v>
      </c>
      <c r="D41" s="25" t="s">
        <v>251</v>
      </c>
      <c r="E41" s="25" t="s">
        <v>131</v>
      </c>
      <c r="F41" s="25" t="s">
        <v>130</v>
      </c>
      <c r="G41" s="25" t="s">
        <v>252</v>
      </c>
      <c r="H41" s="25" t="s">
        <v>253</v>
      </c>
      <c r="I41" s="117">
        <v>28188</v>
      </c>
      <c r="J41" s="117">
        <v>28188</v>
      </c>
      <c r="K41" s="64"/>
      <c r="L41" s="64"/>
      <c r="M41" s="117">
        <v>28188</v>
      </c>
      <c r="N41" s="64"/>
      <c r="O41" s="64"/>
      <c r="P41" s="64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="45" customFormat="1" ht="20.25" customHeight="1" spans="1:26">
      <c r="A42" s="25" t="s">
        <v>70</v>
      </c>
      <c r="B42" s="25" t="s">
        <v>70</v>
      </c>
      <c r="C42" s="25" t="s">
        <v>250</v>
      </c>
      <c r="D42" s="25" t="s">
        <v>251</v>
      </c>
      <c r="E42" s="25" t="s">
        <v>127</v>
      </c>
      <c r="F42" s="25" t="s">
        <v>128</v>
      </c>
      <c r="G42" s="25" t="s">
        <v>254</v>
      </c>
      <c r="H42" s="25" t="s">
        <v>255</v>
      </c>
      <c r="I42" s="117">
        <v>26000</v>
      </c>
      <c r="J42" s="117">
        <v>26000</v>
      </c>
      <c r="K42" s="64"/>
      <c r="L42" s="64"/>
      <c r="M42" s="117">
        <v>26000</v>
      </c>
      <c r="N42" s="64"/>
      <c r="O42" s="64"/>
      <c r="P42" s="64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="45" customFormat="1" ht="20.25" customHeight="1" spans="1:26">
      <c r="A43" s="25" t="s">
        <v>70</v>
      </c>
      <c r="B43" s="25" t="s">
        <v>70</v>
      </c>
      <c r="C43" s="25" t="s">
        <v>250</v>
      </c>
      <c r="D43" s="25" t="s">
        <v>251</v>
      </c>
      <c r="E43" s="25" t="s">
        <v>131</v>
      </c>
      <c r="F43" s="25" t="s">
        <v>130</v>
      </c>
      <c r="G43" s="25" t="s">
        <v>254</v>
      </c>
      <c r="H43" s="25" t="s">
        <v>255</v>
      </c>
      <c r="I43" s="117">
        <v>22000</v>
      </c>
      <c r="J43" s="117">
        <v>22000</v>
      </c>
      <c r="K43" s="64"/>
      <c r="L43" s="64"/>
      <c r="M43" s="117">
        <v>22000</v>
      </c>
      <c r="N43" s="64"/>
      <c r="O43" s="64"/>
      <c r="P43" s="64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="45" customFormat="1" ht="20.25" customHeight="1" spans="1:26">
      <c r="A44" s="25" t="s">
        <v>70</v>
      </c>
      <c r="B44" s="25" t="s">
        <v>70</v>
      </c>
      <c r="C44" s="25" t="s">
        <v>250</v>
      </c>
      <c r="D44" s="25" t="s">
        <v>251</v>
      </c>
      <c r="E44" s="25" t="s">
        <v>127</v>
      </c>
      <c r="F44" s="25" t="s">
        <v>128</v>
      </c>
      <c r="G44" s="25" t="s">
        <v>256</v>
      </c>
      <c r="H44" s="25" t="s">
        <v>257</v>
      </c>
      <c r="I44" s="117">
        <v>10000</v>
      </c>
      <c r="J44" s="117">
        <v>10000</v>
      </c>
      <c r="K44" s="64"/>
      <c r="L44" s="64"/>
      <c r="M44" s="117">
        <v>10000</v>
      </c>
      <c r="N44" s="64"/>
      <c r="O44" s="64"/>
      <c r="P44" s="64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="45" customFormat="1" ht="20.25" customHeight="1" spans="1:26">
      <c r="A45" s="25" t="s">
        <v>70</v>
      </c>
      <c r="B45" s="25" t="s">
        <v>70</v>
      </c>
      <c r="C45" s="25" t="s">
        <v>250</v>
      </c>
      <c r="D45" s="25" t="s">
        <v>251</v>
      </c>
      <c r="E45" s="25" t="s">
        <v>101</v>
      </c>
      <c r="F45" s="25" t="s">
        <v>102</v>
      </c>
      <c r="G45" s="25" t="s">
        <v>258</v>
      </c>
      <c r="H45" s="25" t="s">
        <v>259</v>
      </c>
      <c r="I45" s="117">
        <v>6300</v>
      </c>
      <c r="J45" s="117">
        <v>6300</v>
      </c>
      <c r="K45" s="64"/>
      <c r="L45" s="64"/>
      <c r="M45" s="117">
        <v>6300</v>
      </c>
      <c r="N45" s="64"/>
      <c r="O45" s="64"/>
      <c r="P45" s="64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="45" customFormat="1" ht="20.25" customHeight="1" spans="1:26">
      <c r="A46" s="25" t="s">
        <v>70</v>
      </c>
      <c r="B46" s="25" t="s">
        <v>70</v>
      </c>
      <c r="C46" s="25" t="s">
        <v>250</v>
      </c>
      <c r="D46" s="25" t="s">
        <v>251</v>
      </c>
      <c r="E46" s="25" t="s">
        <v>103</v>
      </c>
      <c r="F46" s="25" t="s">
        <v>104</v>
      </c>
      <c r="G46" s="25" t="s">
        <v>258</v>
      </c>
      <c r="H46" s="25" t="s">
        <v>259</v>
      </c>
      <c r="I46" s="117">
        <v>900</v>
      </c>
      <c r="J46" s="117">
        <v>900</v>
      </c>
      <c r="K46" s="64"/>
      <c r="L46" s="64"/>
      <c r="M46" s="117">
        <v>900</v>
      </c>
      <c r="N46" s="64"/>
      <c r="O46" s="64"/>
      <c r="P46" s="64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="45" customFormat="1" ht="20.25" customHeight="1" spans="1:26">
      <c r="A47" s="25" t="s">
        <v>70</v>
      </c>
      <c r="B47" s="25" t="s">
        <v>70</v>
      </c>
      <c r="C47" s="25" t="s">
        <v>250</v>
      </c>
      <c r="D47" s="25" t="s">
        <v>251</v>
      </c>
      <c r="E47" s="25" t="s">
        <v>127</v>
      </c>
      <c r="F47" s="25" t="s">
        <v>128</v>
      </c>
      <c r="G47" s="25" t="s">
        <v>258</v>
      </c>
      <c r="H47" s="25" t="s">
        <v>259</v>
      </c>
      <c r="I47" s="117">
        <v>36400</v>
      </c>
      <c r="J47" s="117">
        <v>36400</v>
      </c>
      <c r="K47" s="64"/>
      <c r="L47" s="64"/>
      <c r="M47" s="117">
        <v>36400</v>
      </c>
      <c r="N47" s="64"/>
      <c r="O47" s="64"/>
      <c r="P47" s="64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="45" customFormat="1" ht="20.25" customHeight="1" spans="1:26">
      <c r="A48" s="25" t="s">
        <v>70</v>
      </c>
      <c r="B48" s="25" t="s">
        <v>70</v>
      </c>
      <c r="C48" s="25" t="s">
        <v>250</v>
      </c>
      <c r="D48" s="25" t="s">
        <v>251</v>
      </c>
      <c r="E48" s="25" t="s">
        <v>131</v>
      </c>
      <c r="F48" s="25" t="s">
        <v>130</v>
      </c>
      <c r="G48" s="25" t="s">
        <v>258</v>
      </c>
      <c r="H48" s="25" t="s">
        <v>259</v>
      </c>
      <c r="I48" s="117">
        <v>30800</v>
      </c>
      <c r="J48" s="117">
        <v>30800</v>
      </c>
      <c r="K48" s="64"/>
      <c r="L48" s="64"/>
      <c r="M48" s="117">
        <v>30800</v>
      </c>
      <c r="N48" s="64"/>
      <c r="O48" s="64"/>
      <c r="P48" s="64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="45" customFormat="1" ht="20.25" customHeight="1" spans="1:26">
      <c r="A49" s="25" t="s">
        <v>70</v>
      </c>
      <c r="B49" s="25" t="s">
        <v>70</v>
      </c>
      <c r="C49" s="25" t="s">
        <v>260</v>
      </c>
      <c r="D49" s="25" t="s">
        <v>148</v>
      </c>
      <c r="E49" s="25" t="s">
        <v>147</v>
      </c>
      <c r="F49" s="25" t="s">
        <v>148</v>
      </c>
      <c r="G49" s="25" t="s">
        <v>261</v>
      </c>
      <c r="H49" s="25" t="s">
        <v>148</v>
      </c>
      <c r="I49" s="117">
        <v>260348.16</v>
      </c>
      <c r="J49" s="117">
        <v>260348.16</v>
      </c>
      <c r="K49" s="64"/>
      <c r="L49" s="64"/>
      <c r="M49" s="117">
        <v>260348.16</v>
      </c>
      <c r="N49" s="64"/>
      <c r="O49" s="64"/>
      <c r="P49" s="64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="45" customFormat="1" ht="20.25" customHeight="1" spans="1:26">
      <c r="A50" s="25" t="s">
        <v>70</v>
      </c>
      <c r="B50" s="25" t="s">
        <v>70</v>
      </c>
      <c r="C50" s="25" t="s">
        <v>260</v>
      </c>
      <c r="D50" s="25" t="s">
        <v>148</v>
      </c>
      <c r="E50" s="25" t="s">
        <v>147</v>
      </c>
      <c r="F50" s="25" t="s">
        <v>148</v>
      </c>
      <c r="G50" s="25" t="s">
        <v>261</v>
      </c>
      <c r="H50" s="25" t="s">
        <v>148</v>
      </c>
      <c r="I50" s="117">
        <v>210701.76</v>
      </c>
      <c r="J50" s="117">
        <v>210701.76</v>
      </c>
      <c r="K50" s="64"/>
      <c r="L50" s="64"/>
      <c r="M50" s="117">
        <v>210701.76</v>
      </c>
      <c r="N50" s="64"/>
      <c r="O50" s="64"/>
      <c r="P50" s="64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="45" customFormat="1" ht="20.25" customHeight="1" spans="1:26">
      <c r="A51" s="25" t="s">
        <v>70</v>
      </c>
      <c r="B51" s="25" t="s">
        <v>70</v>
      </c>
      <c r="C51" s="25" t="s">
        <v>262</v>
      </c>
      <c r="D51" s="25" t="s">
        <v>263</v>
      </c>
      <c r="E51" s="25" t="s">
        <v>101</v>
      </c>
      <c r="F51" s="25" t="s">
        <v>102</v>
      </c>
      <c r="G51" s="25" t="s">
        <v>264</v>
      </c>
      <c r="H51" s="25" t="s">
        <v>265</v>
      </c>
      <c r="I51" s="117">
        <v>100800</v>
      </c>
      <c r="J51" s="117">
        <v>100800</v>
      </c>
      <c r="K51" s="64"/>
      <c r="L51" s="64"/>
      <c r="M51" s="117">
        <v>100800</v>
      </c>
      <c r="N51" s="64"/>
      <c r="O51" s="64"/>
      <c r="P51" s="64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="45" customFormat="1" ht="20.25" customHeight="1" spans="1:26">
      <c r="A52" s="25" t="s">
        <v>70</v>
      </c>
      <c r="B52" s="25" t="s">
        <v>70</v>
      </c>
      <c r="C52" s="25" t="s">
        <v>262</v>
      </c>
      <c r="D52" s="25" t="s">
        <v>263</v>
      </c>
      <c r="E52" s="25" t="s">
        <v>103</v>
      </c>
      <c r="F52" s="25" t="s">
        <v>104</v>
      </c>
      <c r="G52" s="25" t="s">
        <v>264</v>
      </c>
      <c r="H52" s="25" t="s">
        <v>265</v>
      </c>
      <c r="I52" s="117">
        <v>14400</v>
      </c>
      <c r="J52" s="117">
        <v>14400</v>
      </c>
      <c r="K52" s="64"/>
      <c r="L52" s="64"/>
      <c r="M52" s="117">
        <v>14400</v>
      </c>
      <c r="N52" s="64"/>
      <c r="O52" s="64"/>
      <c r="P52" s="64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="45" customFormat="1" ht="20.25" customHeight="1" spans="1:26">
      <c r="A53" s="25" t="s">
        <v>70</v>
      </c>
      <c r="B53" s="25" t="s">
        <v>70</v>
      </c>
      <c r="C53" s="25" t="s">
        <v>266</v>
      </c>
      <c r="D53" s="25" t="s">
        <v>267</v>
      </c>
      <c r="E53" s="25" t="s">
        <v>127</v>
      </c>
      <c r="F53" s="25" t="s">
        <v>128</v>
      </c>
      <c r="G53" s="25" t="s">
        <v>221</v>
      </c>
      <c r="H53" s="25" t="s">
        <v>222</v>
      </c>
      <c r="I53" s="117">
        <v>130000</v>
      </c>
      <c r="J53" s="117">
        <v>130000</v>
      </c>
      <c r="K53" s="64"/>
      <c r="L53" s="64"/>
      <c r="M53" s="117">
        <v>130000</v>
      </c>
      <c r="N53" s="64"/>
      <c r="O53" s="64"/>
      <c r="P53" s="64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="45" customFormat="1" ht="20.25" customHeight="1" spans="1:26">
      <c r="A54" s="25" t="s">
        <v>70</v>
      </c>
      <c r="B54" s="25" t="s">
        <v>70</v>
      </c>
      <c r="C54" s="25" t="s">
        <v>266</v>
      </c>
      <c r="D54" s="25" t="s">
        <v>267</v>
      </c>
      <c r="E54" s="25" t="s">
        <v>127</v>
      </c>
      <c r="F54" s="25" t="s">
        <v>128</v>
      </c>
      <c r="G54" s="25" t="s">
        <v>221</v>
      </c>
      <c r="H54" s="25" t="s">
        <v>222</v>
      </c>
      <c r="I54" s="117">
        <v>211200</v>
      </c>
      <c r="J54" s="117">
        <v>211200</v>
      </c>
      <c r="K54" s="64"/>
      <c r="L54" s="64"/>
      <c r="M54" s="117">
        <v>211200</v>
      </c>
      <c r="N54" s="64"/>
      <c r="O54" s="64"/>
      <c r="P54" s="64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="45" customFormat="1" ht="20.25" customHeight="1" spans="1:26">
      <c r="A55" s="25" t="s">
        <v>70</v>
      </c>
      <c r="B55" s="25" t="s">
        <v>70</v>
      </c>
      <c r="C55" s="25" t="s">
        <v>268</v>
      </c>
      <c r="D55" s="25" t="s">
        <v>269</v>
      </c>
      <c r="E55" s="25" t="s">
        <v>131</v>
      </c>
      <c r="F55" s="25" t="s">
        <v>130</v>
      </c>
      <c r="G55" s="25" t="s">
        <v>221</v>
      </c>
      <c r="H55" s="25" t="s">
        <v>222</v>
      </c>
      <c r="I55" s="117">
        <v>99000</v>
      </c>
      <c r="J55" s="117">
        <v>99000</v>
      </c>
      <c r="K55" s="64"/>
      <c r="L55" s="64"/>
      <c r="M55" s="117">
        <v>99000</v>
      </c>
      <c r="N55" s="64"/>
      <c r="O55" s="64"/>
      <c r="P55" s="64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="45" customFormat="1" ht="20.25" customHeight="1" spans="1:26">
      <c r="A56" s="25" t="s">
        <v>70</v>
      </c>
      <c r="B56" s="25" t="s">
        <v>70</v>
      </c>
      <c r="C56" s="25" t="s">
        <v>268</v>
      </c>
      <c r="D56" s="25" t="s">
        <v>269</v>
      </c>
      <c r="E56" s="25" t="s">
        <v>131</v>
      </c>
      <c r="F56" s="25" t="s">
        <v>130</v>
      </c>
      <c r="G56" s="25" t="s">
        <v>225</v>
      </c>
      <c r="H56" s="25" t="s">
        <v>226</v>
      </c>
      <c r="I56" s="117">
        <v>105600</v>
      </c>
      <c r="J56" s="117">
        <v>105600</v>
      </c>
      <c r="K56" s="64"/>
      <c r="L56" s="64"/>
      <c r="M56" s="117">
        <v>105600</v>
      </c>
      <c r="N56" s="64"/>
      <c r="O56" s="64"/>
      <c r="P56" s="64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="45" customFormat="1" ht="20.25" customHeight="1" spans="1:26">
      <c r="A57" s="25" t="s">
        <v>70</v>
      </c>
      <c r="B57" s="25" t="s">
        <v>70</v>
      </c>
      <c r="C57" s="25" t="s">
        <v>268</v>
      </c>
      <c r="D57" s="25" t="s">
        <v>269</v>
      </c>
      <c r="E57" s="25" t="s">
        <v>131</v>
      </c>
      <c r="F57" s="25" t="s">
        <v>130</v>
      </c>
      <c r="G57" s="25" t="s">
        <v>225</v>
      </c>
      <c r="H57" s="25" t="s">
        <v>226</v>
      </c>
      <c r="I57" s="117">
        <v>92400</v>
      </c>
      <c r="J57" s="117">
        <v>92400</v>
      </c>
      <c r="K57" s="64"/>
      <c r="L57" s="64"/>
      <c r="M57" s="117">
        <v>92400</v>
      </c>
      <c r="N57" s="64"/>
      <c r="O57" s="64"/>
      <c r="P57" s="64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="45" customFormat="1" ht="20.25" customHeight="1" spans="1:26">
      <c r="A58" s="25" t="s">
        <v>70</v>
      </c>
      <c r="B58" s="25" t="s">
        <v>70</v>
      </c>
      <c r="C58" s="25" t="s">
        <v>270</v>
      </c>
      <c r="D58" s="25" t="s">
        <v>271</v>
      </c>
      <c r="E58" s="25" t="s">
        <v>131</v>
      </c>
      <c r="F58" s="25" t="s">
        <v>130</v>
      </c>
      <c r="G58" s="25" t="s">
        <v>272</v>
      </c>
      <c r="H58" s="25" t="s">
        <v>273</v>
      </c>
      <c r="I58" s="117">
        <v>30000</v>
      </c>
      <c r="J58" s="117">
        <v>30000</v>
      </c>
      <c r="K58" s="64"/>
      <c r="L58" s="64"/>
      <c r="M58" s="117">
        <v>30000</v>
      </c>
      <c r="N58" s="64"/>
      <c r="O58" s="64"/>
      <c r="P58" s="64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="45" customFormat="1" ht="20.25" customHeight="1" spans="1:26">
      <c r="A59" s="25" t="s">
        <v>70</v>
      </c>
      <c r="B59" s="25" t="s">
        <v>70</v>
      </c>
      <c r="C59" s="25" t="s">
        <v>270</v>
      </c>
      <c r="D59" s="25" t="s">
        <v>271</v>
      </c>
      <c r="E59" s="25" t="s">
        <v>131</v>
      </c>
      <c r="F59" s="25" t="s">
        <v>130</v>
      </c>
      <c r="G59" s="25" t="s">
        <v>272</v>
      </c>
      <c r="H59" s="25" t="s">
        <v>273</v>
      </c>
      <c r="I59" s="117">
        <v>210000</v>
      </c>
      <c r="J59" s="117">
        <v>210000</v>
      </c>
      <c r="K59" s="64"/>
      <c r="L59" s="64"/>
      <c r="M59" s="117">
        <v>210000</v>
      </c>
      <c r="N59" s="64"/>
      <c r="O59" s="64"/>
      <c r="P59" s="64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="45" customFormat="1" ht="17.25" customHeight="1" spans="1:26">
      <c r="A60" s="72">
        <v>5599604.07</v>
      </c>
      <c r="B60" s="73"/>
      <c r="C60" s="186"/>
      <c r="D60" s="186"/>
      <c r="E60" s="186"/>
      <c r="F60" s="186"/>
      <c r="G60" s="186"/>
      <c r="H60" s="187"/>
      <c r="I60" s="117">
        <v>5599604.07</v>
      </c>
      <c r="J60" s="117">
        <v>5599604.07</v>
      </c>
      <c r="K60" s="117"/>
      <c r="L60" s="117"/>
      <c r="M60" s="117">
        <v>5599604.07</v>
      </c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</sheetData>
  <mergeCells count="33">
    <mergeCell ref="A2:Z2"/>
    <mergeCell ref="A3:H3"/>
    <mergeCell ref="I4:Z4"/>
    <mergeCell ref="J5:N5"/>
    <mergeCell ref="Q5:S5"/>
    <mergeCell ref="U5:Z5"/>
    <mergeCell ref="A60:H6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tabSelected="1" workbookViewId="0">
      <selection activeCell="A2" sqref="A2:W2"/>
    </sheetView>
  </sheetViews>
  <sheetFormatPr defaultColWidth="9.14166666666667" defaultRowHeight="14.25" customHeight="1"/>
  <cols>
    <col min="1" max="1" width="10.2833333333333" style="45" customWidth="1"/>
    <col min="2" max="2" width="16.625" style="45" customWidth="1"/>
    <col min="3" max="3" width="34.625" style="45" customWidth="1"/>
    <col min="4" max="4" width="23.85" style="45" customWidth="1"/>
    <col min="5" max="5" width="11.1416666666667" style="45" customWidth="1"/>
    <col min="6" max="6" width="20.25" style="45" customWidth="1"/>
    <col min="7" max="7" width="9.85" style="45" customWidth="1"/>
    <col min="8" max="8" width="17.7083333333333" style="45" customWidth="1"/>
    <col min="9" max="13" width="20" style="45" customWidth="1"/>
    <col min="14" max="14" width="12.2833333333333" style="45" customWidth="1"/>
    <col min="15" max="15" width="12.7083333333333" style="45" customWidth="1"/>
    <col min="16" max="16" width="11.1416666666667" style="45" customWidth="1"/>
    <col min="17" max="21" width="19.85" style="45" customWidth="1"/>
    <col min="22" max="22" width="20" style="45" customWidth="1"/>
    <col min="23" max="23" width="19.85" style="45" customWidth="1"/>
    <col min="24" max="16384" width="9.14166666666667" style="45"/>
  </cols>
  <sheetData>
    <row r="1" s="45" customFormat="1" ht="13.5" customHeight="1" spans="2:23">
      <c r="B1" s="176"/>
      <c r="E1" s="46"/>
      <c r="F1" s="46"/>
      <c r="G1" s="46"/>
      <c r="H1" s="46"/>
      <c r="U1" s="176"/>
      <c r="W1" s="181" t="s">
        <v>274</v>
      </c>
    </row>
    <row r="2" s="45" customFormat="1" ht="46.5" customHeight="1" spans="1:23">
      <c r="A2" s="48" t="str">
        <f>"2026"&amp;"年部门项目支出预算表"</f>
        <v>2026年部门项目支出预算表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="45" customFormat="1" ht="13.5" customHeight="1" spans="1:23">
      <c r="A3" s="49" t="str">
        <f>"单位名称："&amp;"昆明市晋宁区住房和城乡建设局机关"</f>
        <v>单位名称：昆明市晋宁区住房和城乡建设局机关</v>
      </c>
      <c r="B3" s="50"/>
      <c r="C3" s="50"/>
      <c r="D3" s="50"/>
      <c r="E3" s="50"/>
      <c r="F3" s="50"/>
      <c r="G3" s="50"/>
      <c r="H3" s="50"/>
      <c r="I3" s="51"/>
      <c r="J3" s="51"/>
      <c r="K3" s="51"/>
      <c r="L3" s="51"/>
      <c r="M3" s="51"/>
      <c r="N3" s="51"/>
      <c r="O3" s="51"/>
      <c r="P3" s="51"/>
      <c r="Q3" s="51"/>
      <c r="U3" s="176"/>
      <c r="W3" s="157" t="s">
        <v>1</v>
      </c>
    </row>
    <row r="4" s="45" customFormat="1" ht="21.75" customHeight="1" spans="1:23">
      <c r="A4" s="53" t="s">
        <v>275</v>
      </c>
      <c r="B4" s="54" t="s">
        <v>198</v>
      </c>
      <c r="C4" s="53" t="s">
        <v>199</v>
      </c>
      <c r="D4" s="53" t="s">
        <v>276</v>
      </c>
      <c r="E4" s="54" t="s">
        <v>200</v>
      </c>
      <c r="F4" s="54" t="s">
        <v>201</v>
      </c>
      <c r="G4" s="54" t="s">
        <v>277</v>
      </c>
      <c r="H4" s="54" t="s">
        <v>278</v>
      </c>
      <c r="I4" s="68" t="s">
        <v>55</v>
      </c>
      <c r="J4" s="16" t="s">
        <v>279</v>
      </c>
      <c r="K4" s="17"/>
      <c r="L4" s="17"/>
      <c r="M4" s="40"/>
      <c r="N4" s="16" t="s">
        <v>207</v>
      </c>
      <c r="O4" s="17"/>
      <c r="P4" s="40"/>
      <c r="Q4" s="54" t="s">
        <v>61</v>
      </c>
      <c r="R4" s="16" t="s">
        <v>62</v>
      </c>
      <c r="S4" s="17"/>
      <c r="T4" s="17"/>
      <c r="U4" s="17"/>
      <c r="V4" s="17"/>
      <c r="W4" s="40"/>
    </row>
    <row r="5" s="45" customFormat="1" ht="21.75" customHeight="1" spans="1:23">
      <c r="A5" s="55"/>
      <c r="B5" s="69"/>
      <c r="C5" s="55"/>
      <c r="D5" s="55"/>
      <c r="E5" s="56"/>
      <c r="F5" s="56"/>
      <c r="G5" s="56"/>
      <c r="H5" s="56"/>
      <c r="I5" s="69"/>
      <c r="J5" s="177" t="s">
        <v>58</v>
      </c>
      <c r="K5" s="178"/>
      <c r="L5" s="54" t="s">
        <v>59</v>
      </c>
      <c r="M5" s="54" t="s">
        <v>60</v>
      </c>
      <c r="N5" s="54" t="s">
        <v>58</v>
      </c>
      <c r="O5" s="54" t="s">
        <v>59</v>
      </c>
      <c r="P5" s="54" t="s">
        <v>60</v>
      </c>
      <c r="Q5" s="56"/>
      <c r="R5" s="54" t="s">
        <v>57</v>
      </c>
      <c r="S5" s="54" t="s">
        <v>64</v>
      </c>
      <c r="T5" s="54" t="s">
        <v>213</v>
      </c>
      <c r="U5" s="54" t="s">
        <v>66</v>
      </c>
      <c r="V5" s="54" t="s">
        <v>67</v>
      </c>
      <c r="W5" s="54" t="s">
        <v>68</v>
      </c>
    </row>
    <row r="6" s="45" customFormat="1" ht="21" customHeight="1" spans="1:23">
      <c r="A6" s="69"/>
      <c r="B6" s="69"/>
      <c r="C6" s="69"/>
      <c r="D6" s="69"/>
      <c r="E6" s="69"/>
      <c r="F6" s="69"/>
      <c r="G6" s="69"/>
      <c r="H6" s="69"/>
      <c r="I6" s="69"/>
      <c r="J6" s="179" t="s">
        <v>57</v>
      </c>
      <c r="K6" s="180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</row>
    <row r="7" s="45" customFormat="1" ht="39.75" customHeight="1" spans="1:23">
      <c r="A7" s="58"/>
      <c r="B7" s="60"/>
      <c r="C7" s="58"/>
      <c r="D7" s="58"/>
      <c r="E7" s="59"/>
      <c r="F7" s="59"/>
      <c r="G7" s="59"/>
      <c r="H7" s="59"/>
      <c r="I7" s="60"/>
      <c r="J7" s="21" t="s">
        <v>57</v>
      </c>
      <c r="K7" s="21" t="s">
        <v>280</v>
      </c>
      <c r="L7" s="59"/>
      <c r="M7" s="59"/>
      <c r="N7" s="59"/>
      <c r="O7" s="59"/>
      <c r="P7" s="59"/>
      <c r="Q7" s="59"/>
      <c r="R7" s="59"/>
      <c r="S7" s="59"/>
      <c r="T7" s="59"/>
      <c r="U7" s="60"/>
      <c r="V7" s="59"/>
      <c r="W7" s="59"/>
    </row>
    <row r="8" s="45" customFormat="1" ht="15" customHeight="1" spans="1:23">
      <c r="A8" s="61">
        <v>1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75">
        <v>12</v>
      </c>
      <c r="M8" s="75">
        <v>13</v>
      </c>
      <c r="N8" s="75">
        <v>14</v>
      </c>
      <c r="O8" s="75">
        <v>15</v>
      </c>
      <c r="P8" s="75">
        <v>16</v>
      </c>
      <c r="Q8" s="75">
        <v>17</v>
      </c>
      <c r="R8" s="75">
        <v>18</v>
      </c>
      <c r="S8" s="75">
        <v>19</v>
      </c>
      <c r="T8" s="75">
        <v>20</v>
      </c>
      <c r="U8" s="61">
        <v>21</v>
      </c>
      <c r="V8" s="75">
        <v>22</v>
      </c>
      <c r="W8" s="61">
        <v>23</v>
      </c>
    </row>
    <row r="9" s="45" customFormat="1" ht="21.75" customHeight="1" spans="1:23">
      <c r="A9" s="104" t="s">
        <v>281</v>
      </c>
      <c r="B9" s="104" t="s">
        <v>282</v>
      </c>
      <c r="C9" s="104" t="s">
        <v>283</v>
      </c>
      <c r="D9" s="104" t="s">
        <v>70</v>
      </c>
      <c r="E9" s="104" t="s">
        <v>109</v>
      </c>
      <c r="F9" s="104" t="s">
        <v>110</v>
      </c>
      <c r="G9" s="104" t="s">
        <v>264</v>
      </c>
      <c r="H9" s="104" t="s">
        <v>265</v>
      </c>
      <c r="I9" s="117">
        <v>20342.4</v>
      </c>
      <c r="J9" s="117">
        <v>20342.4</v>
      </c>
      <c r="K9" s="117">
        <v>20342.4</v>
      </c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</row>
    <row r="10" s="45" customFormat="1" ht="21.75" customHeight="1" spans="1:23">
      <c r="A10" s="104" t="s">
        <v>284</v>
      </c>
      <c r="B10" s="104" t="s">
        <v>285</v>
      </c>
      <c r="C10" s="104" t="s">
        <v>286</v>
      </c>
      <c r="D10" s="104" t="s">
        <v>70</v>
      </c>
      <c r="E10" s="104" t="s">
        <v>142</v>
      </c>
      <c r="F10" s="104" t="s">
        <v>141</v>
      </c>
      <c r="G10" s="104" t="s">
        <v>287</v>
      </c>
      <c r="H10" s="104" t="s">
        <v>288</v>
      </c>
      <c r="I10" s="117">
        <v>200000</v>
      </c>
      <c r="J10" s="117">
        <v>200000</v>
      </c>
      <c r="K10" s="117">
        <v>200000</v>
      </c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</row>
    <row r="11" s="45" customFormat="1" ht="25" customHeight="1" spans="1:23">
      <c r="A11" s="104" t="s">
        <v>284</v>
      </c>
      <c r="B11" s="104" t="s">
        <v>289</v>
      </c>
      <c r="C11" s="104" t="s">
        <v>290</v>
      </c>
      <c r="D11" s="104" t="s">
        <v>70</v>
      </c>
      <c r="E11" s="104" t="s">
        <v>142</v>
      </c>
      <c r="F11" s="104" t="s">
        <v>141</v>
      </c>
      <c r="G11" s="104" t="s">
        <v>291</v>
      </c>
      <c r="H11" s="104" t="s">
        <v>292</v>
      </c>
      <c r="I11" s="117">
        <v>210000</v>
      </c>
      <c r="J11" s="117">
        <v>210000</v>
      </c>
      <c r="K11" s="117">
        <v>210000</v>
      </c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</row>
    <row r="12" s="45" customFormat="1" ht="21.75" customHeight="1" spans="1:23">
      <c r="A12" s="104" t="s">
        <v>284</v>
      </c>
      <c r="B12" s="104" t="s">
        <v>293</v>
      </c>
      <c r="C12" s="104" t="s">
        <v>294</v>
      </c>
      <c r="D12" s="104" t="s">
        <v>70</v>
      </c>
      <c r="E12" s="104" t="s">
        <v>138</v>
      </c>
      <c r="F12" s="104" t="s">
        <v>139</v>
      </c>
      <c r="G12" s="104" t="s">
        <v>287</v>
      </c>
      <c r="H12" s="104" t="s">
        <v>288</v>
      </c>
      <c r="I12" s="117">
        <v>6000000</v>
      </c>
      <c r="J12" s="117"/>
      <c r="K12" s="117"/>
      <c r="L12" s="117">
        <v>6000000</v>
      </c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</row>
    <row r="13" s="45" customFormat="1" ht="21.75" customHeight="1" spans="1:23">
      <c r="A13" s="104" t="s">
        <v>284</v>
      </c>
      <c r="B13" s="104" t="s">
        <v>295</v>
      </c>
      <c r="C13" s="104" t="s">
        <v>296</v>
      </c>
      <c r="D13" s="104" t="s">
        <v>70</v>
      </c>
      <c r="E13" s="104" t="s">
        <v>134</v>
      </c>
      <c r="F13" s="104" t="s">
        <v>135</v>
      </c>
      <c r="G13" s="104" t="s">
        <v>291</v>
      </c>
      <c r="H13" s="104" t="s">
        <v>292</v>
      </c>
      <c r="I13" s="117">
        <v>3000000</v>
      </c>
      <c r="J13" s="117">
        <v>3000000</v>
      </c>
      <c r="K13" s="117">
        <v>3000000</v>
      </c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</row>
    <row r="14" s="45" customFormat="1" ht="21.75" customHeight="1" spans="1:23">
      <c r="A14" s="104" t="s">
        <v>284</v>
      </c>
      <c r="B14" s="104" t="s">
        <v>297</v>
      </c>
      <c r="C14" s="104" t="s">
        <v>298</v>
      </c>
      <c r="D14" s="104" t="s">
        <v>70</v>
      </c>
      <c r="E14" s="104" t="s">
        <v>131</v>
      </c>
      <c r="F14" s="104" t="s">
        <v>130</v>
      </c>
      <c r="G14" s="104" t="s">
        <v>287</v>
      </c>
      <c r="H14" s="104" t="s">
        <v>288</v>
      </c>
      <c r="I14" s="117">
        <v>10000</v>
      </c>
      <c r="J14" s="117">
        <v>10000</v>
      </c>
      <c r="K14" s="117">
        <v>10000</v>
      </c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</row>
    <row r="15" s="45" customFormat="1" ht="21.75" customHeight="1" spans="1:23">
      <c r="A15" s="104" t="s">
        <v>284</v>
      </c>
      <c r="B15" s="104" t="s">
        <v>299</v>
      </c>
      <c r="C15" s="104" t="s">
        <v>300</v>
      </c>
      <c r="D15" s="104" t="s">
        <v>70</v>
      </c>
      <c r="E15" s="104" t="s">
        <v>134</v>
      </c>
      <c r="F15" s="104" t="s">
        <v>135</v>
      </c>
      <c r="G15" s="104" t="s">
        <v>287</v>
      </c>
      <c r="H15" s="104" t="s">
        <v>288</v>
      </c>
      <c r="I15" s="117">
        <v>200000</v>
      </c>
      <c r="J15" s="117">
        <v>200000</v>
      </c>
      <c r="K15" s="117">
        <v>200000</v>
      </c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</row>
    <row r="16" s="45" customFormat="1" ht="21.75" customHeight="1" spans="1:23">
      <c r="A16" s="104" t="s">
        <v>284</v>
      </c>
      <c r="B16" s="104" t="s">
        <v>301</v>
      </c>
      <c r="C16" s="104" t="s">
        <v>302</v>
      </c>
      <c r="D16" s="104" t="s">
        <v>70</v>
      </c>
      <c r="E16" s="104" t="s">
        <v>131</v>
      </c>
      <c r="F16" s="104" t="s">
        <v>130</v>
      </c>
      <c r="G16" s="104" t="s">
        <v>287</v>
      </c>
      <c r="H16" s="104" t="s">
        <v>288</v>
      </c>
      <c r="I16" s="117">
        <v>90000</v>
      </c>
      <c r="J16" s="117">
        <v>90000</v>
      </c>
      <c r="K16" s="117">
        <v>90000</v>
      </c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</row>
    <row r="17" s="45" customFormat="1" ht="21.75" customHeight="1" spans="1:23">
      <c r="A17" s="104" t="s">
        <v>284</v>
      </c>
      <c r="B17" s="104" t="s">
        <v>303</v>
      </c>
      <c r="C17" s="104" t="s">
        <v>304</v>
      </c>
      <c r="D17" s="104" t="s">
        <v>70</v>
      </c>
      <c r="E17" s="104" t="s">
        <v>127</v>
      </c>
      <c r="F17" s="104" t="s">
        <v>128</v>
      </c>
      <c r="G17" s="104" t="s">
        <v>287</v>
      </c>
      <c r="H17" s="104" t="s">
        <v>288</v>
      </c>
      <c r="I17" s="117">
        <v>10000</v>
      </c>
      <c r="J17" s="117">
        <v>10000</v>
      </c>
      <c r="K17" s="117">
        <v>10000</v>
      </c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</row>
    <row r="18" s="45" customFormat="1" ht="21.75" customHeight="1" spans="1:23">
      <c r="A18" s="104" t="s">
        <v>284</v>
      </c>
      <c r="B18" s="104" t="s">
        <v>305</v>
      </c>
      <c r="C18" s="104" t="s">
        <v>306</v>
      </c>
      <c r="D18" s="104" t="s">
        <v>70</v>
      </c>
      <c r="E18" s="104" t="s">
        <v>138</v>
      </c>
      <c r="F18" s="104" t="s">
        <v>139</v>
      </c>
      <c r="G18" s="104" t="s">
        <v>287</v>
      </c>
      <c r="H18" s="104" t="s">
        <v>288</v>
      </c>
      <c r="I18" s="117">
        <v>1000000</v>
      </c>
      <c r="J18" s="117"/>
      <c r="K18" s="117"/>
      <c r="L18" s="117">
        <v>1000000</v>
      </c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</row>
    <row r="19" s="45" customFormat="1" ht="21.75" customHeight="1" spans="1:23">
      <c r="A19" s="104" t="s">
        <v>307</v>
      </c>
      <c r="B19" s="104" t="s">
        <v>308</v>
      </c>
      <c r="C19" s="104" t="s">
        <v>309</v>
      </c>
      <c r="D19" s="104" t="s">
        <v>70</v>
      </c>
      <c r="E19" s="104" t="s">
        <v>131</v>
      </c>
      <c r="F19" s="104" t="s">
        <v>130</v>
      </c>
      <c r="G19" s="104" t="s">
        <v>310</v>
      </c>
      <c r="H19" s="104" t="s">
        <v>311</v>
      </c>
      <c r="I19" s="117">
        <v>5000</v>
      </c>
      <c r="J19" s="117">
        <v>5000</v>
      </c>
      <c r="K19" s="117">
        <v>5000</v>
      </c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</row>
    <row r="20" s="45" customFormat="1" ht="21.75" customHeight="1" spans="1:23">
      <c r="A20" s="104" t="s">
        <v>307</v>
      </c>
      <c r="B20" s="104" t="s">
        <v>312</v>
      </c>
      <c r="C20" s="104" t="s">
        <v>313</v>
      </c>
      <c r="D20" s="104" t="s">
        <v>70</v>
      </c>
      <c r="E20" s="104" t="s">
        <v>131</v>
      </c>
      <c r="F20" s="104" t="s">
        <v>130</v>
      </c>
      <c r="G20" s="104" t="s">
        <v>314</v>
      </c>
      <c r="H20" s="104" t="s">
        <v>315</v>
      </c>
      <c r="I20" s="117">
        <v>43000</v>
      </c>
      <c r="J20" s="117">
        <v>43000</v>
      </c>
      <c r="K20" s="117">
        <v>43000</v>
      </c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</row>
    <row r="21" s="45" customFormat="1" ht="18.75" customHeight="1" spans="1:23">
      <c r="A21" s="72" t="s">
        <v>187</v>
      </c>
      <c r="B21" s="73"/>
      <c r="C21" s="73"/>
      <c r="D21" s="73"/>
      <c r="E21" s="73"/>
      <c r="F21" s="73"/>
      <c r="G21" s="73"/>
      <c r="H21" s="74"/>
      <c r="I21" s="117">
        <v>10788342.4</v>
      </c>
      <c r="J21" s="117">
        <v>3788342.4</v>
      </c>
      <c r="K21" s="117">
        <v>3788342.4</v>
      </c>
      <c r="L21" s="117">
        <v>7000000</v>
      </c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1"/>
  <sheetViews>
    <sheetView showZeros="0" topLeftCell="A43" workbookViewId="0">
      <selection activeCell="A3" sqref="A3:H3"/>
    </sheetView>
  </sheetViews>
  <sheetFormatPr defaultColWidth="9.14166666666667" defaultRowHeight="12" customHeight="1"/>
  <cols>
    <col min="1" max="1" width="34.2833333333333" style="45" customWidth="1"/>
    <col min="2" max="2" width="29" style="45" customWidth="1"/>
    <col min="3" max="5" width="23.575" style="45" customWidth="1"/>
    <col min="6" max="6" width="11.2833333333333" style="45" customWidth="1"/>
    <col min="7" max="7" width="25.1416666666667" style="45" customWidth="1"/>
    <col min="8" max="8" width="15.575" style="45" customWidth="1"/>
    <col min="9" max="9" width="13.425" style="45" customWidth="1"/>
    <col min="10" max="10" width="20.5" style="45" customWidth="1"/>
    <col min="11" max="16384" width="9.14166666666667" style="45"/>
  </cols>
  <sheetData>
    <row r="1" s="45" customFormat="1" ht="18" customHeight="1" spans="10:10">
      <c r="J1" s="47" t="s">
        <v>316</v>
      </c>
    </row>
    <row r="2" s="45" customFormat="1" ht="39.75" customHeight="1" spans="1:10">
      <c r="A2" s="101" t="str">
        <f>"2026"&amp;"年部门项目支出绩效目标表"</f>
        <v>2026年部门项目支出绩效目标表</v>
      </c>
      <c r="B2" s="48"/>
      <c r="C2" s="48"/>
      <c r="D2" s="48"/>
      <c r="E2" s="48"/>
      <c r="F2" s="102"/>
      <c r="G2" s="48"/>
      <c r="H2" s="102"/>
      <c r="I2" s="102"/>
      <c r="J2" s="48"/>
    </row>
    <row r="3" s="45" customFormat="1" ht="17.25" customHeight="1" spans="1:1">
      <c r="A3" s="49" t="str">
        <f>"单位名称："&amp;"昆明市晋宁区住房和城乡建设局机关"</f>
        <v>单位名称：昆明市晋宁区住房和城乡建设局机关</v>
      </c>
    </row>
    <row r="4" s="45" customFormat="1" ht="44.25" customHeight="1" spans="1:10">
      <c r="A4" s="21" t="s">
        <v>199</v>
      </c>
      <c r="B4" s="21" t="s">
        <v>317</v>
      </c>
      <c r="C4" s="21" t="s">
        <v>318</v>
      </c>
      <c r="D4" s="21" t="s">
        <v>319</v>
      </c>
      <c r="E4" s="21" t="s">
        <v>320</v>
      </c>
      <c r="F4" s="103" t="s">
        <v>321</v>
      </c>
      <c r="G4" s="21" t="s">
        <v>322</v>
      </c>
      <c r="H4" s="103" t="s">
        <v>323</v>
      </c>
      <c r="I4" s="103" t="s">
        <v>324</v>
      </c>
      <c r="J4" s="21" t="s">
        <v>325</v>
      </c>
    </row>
    <row r="5" s="45" customFormat="1" ht="18.75" customHeight="1" spans="1:10">
      <c r="A5" s="173">
        <v>1</v>
      </c>
      <c r="B5" s="173">
        <v>2</v>
      </c>
      <c r="C5" s="173">
        <v>3</v>
      </c>
      <c r="D5" s="173">
        <v>4</v>
      </c>
      <c r="E5" s="173">
        <v>5</v>
      </c>
      <c r="F5" s="75">
        <v>6</v>
      </c>
      <c r="G5" s="173">
        <v>7</v>
      </c>
      <c r="H5" s="75">
        <v>8</v>
      </c>
      <c r="I5" s="75">
        <v>9</v>
      </c>
      <c r="J5" s="173">
        <v>10</v>
      </c>
    </row>
    <row r="6" s="45" customFormat="1" ht="42" customHeight="1" spans="1:10">
      <c r="A6" s="22" t="s">
        <v>70</v>
      </c>
      <c r="B6" s="104"/>
      <c r="C6" s="104"/>
      <c r="D6" s="104"/>
      <c r="E6" s="36"/>
      <c r="F6" s="174"/>
      <c r="G6" s="36"/>
      <c r="H6" s="174"/>
      <c r="I6" s="174"/>
      <c r="J6" s="36"/>
    </row>
    <row r="7" s="45" customFormat="1" ht="42" customHeight="1" spans="1:10">
      <c r="A7" s="175" t="s">
        <v>286</v>
      </c>
      <c r="B7" s="35" t="s">
        <v>326</v>
      </c>
      <c r="C7" s="35" t="s">
        <v>327</v>
      </c>
      <c r="D7" s="35" t="s">
        <v>328</v>
      </c>
      <c r="E7" s="22" t="s">
        <v>329</v>
      </c>
      <c r="F7" s="35" t="s">
        <v>330</v>
      </c>
      <c r="G7" s="22" t="s">
        <v>86</v>
      </c>
      <c r="H7" s="35" t="s">
        <v>331</v>
      </c>
      <c r="I7" s="35" t="s">
        <v>332</v>
      </c>
      <c r="J7" s="22" t="s">
        <v>329</v>
      </c>
    </row>
    <row r="8" s="45" customFormat="1" ht="42" customHeight="1" spans="1:10">
      <c r="A8" s="175"/>
      <c r="B8" s="35" t="s">
        <v>326</v>
      </c>
      <c r="C8" s="35" t="s">
        <v>327</v>
      </c>
      <c r="D8" s="35" t="s">
        <v>333</v>
      </c>
      <c r="E8" s="22" t="s">
        <v>334</v>
      </c>
      <c r="F8" s="35" t="s">
        <v>330</v>
      </c>
      <c r="G8" s="22" t="s">
        <v>335</v>
      </c>
      <c r="H8" s="35" t="s">
        <v>336</v>
      </c>
      <c r="I8" s="35" t="s">
        <v>337</v>
      </c>
      <c r="J8" s="22" t="s">
        <v>334</v>
      </c>
    </row>
    <row r="9" s="45" customFormat="1" ht="42" customHeight="1" spans="1:10">
      <c r="A9" s="175"/>
      <c r="B9" s="35" t="s">
        <v>326</v>
      </c>
      <c r="C9" s="35" t="s">
        <v>338</v>
      </c>
      <c r="D9" s="35" t="s">
        <v>339</v>
      </c>
      <c r="E9" s="22" t="s">
        <v>340</v>
      </c>
      <c r="F9" s="35" t="s">
        <v>330</v>
      </c>
      <c r="G9" s="22" t="s">
        <v>335</v>
      </c>
      <c r="H9" s="35" t="s">
        <v>336</v>
      </c>
      <c r="I9" s="35" t="s">
        <v>337</v>
      </c>
      <c r="J9" s="22" t="s">
        <v>340</v>
      </c>
    </row>
    <row r="10" s="45" customFormat="1" ht="42" customHeight="1" spans="1:10">
      <c r="A10" s="175"/>
      <c r="B10" s="35" t="s">
        <v>326</v>
      </c>
      <c r="C10" s="35" t="s">
        <v>341</v>
      </c>
      <c r="D10" s="35" t="s">
        <v>342</v>
      </c>
      <c r="E10" s="22" t="s">
        <v>343</v>
      </c>
      <c r="F10" s="35" t="s">
        <v>330</v>
      </c>
      <c r="G10" s="22" t="s">
        <v>344</v>
      </c>
      <c r="H10" s="35" t="s">
        <v>336</v>
      </c>
      <c r="I10" s="35" t="s">
        <v>337</v>
      </c>
      <c r="J10" s="22" t="s">
        <v>343</v>
      </c>
    </row>
    <row r="11" s="45" customFormat="1" ht="42" customHeight="1" spans="1:10">
      <c r="A11" s="175" t="s">
        <v>283</v>
      </c>
      <c r="B11" s="35" t="s">
        <v>345</v>
      </c>
      <c r="C11" s="35" t="s">
        <v>327</v>
      </c>
      <c r="D11" s="35" t="s">
        <v>328</v>
      </c>
      <c r="E11" s="22" t="s">
        <v>346</v>
      </c>
      <c r="F11" s="35" t="s">
        <v>330</v>
      </c>
      <c r="G11" s="22" t="s">
        <v>347</v>
      </c>
      <c r="H11" s="35" t="s">
        <v>348</v>
      </c>
      <c r="I11" s="35" t="s">
        <v>332</v>
      </c>
      <c r="J11" s="22" t="s">
        <v>346</v>
      </c>
    </row>
    <row r="12" s="45" customFormat="1" ht="42" customHeight="1" spans="1:10">
      <c r="A12" s="175"/>
      <c r="B12" s="35" t="s">
        <v>345</v>
      </c>
      <c r="C12" s="35" t="s">
        <v>338</v>
      </c>
      <c r="D12" s="35" t="s">
        <v>339</v>
      </c>
      <c r="E12" s="22" t="s">
        <v>349</v>
      </c>
      <c r="F12" s="35" t="s">
        <v>350</v>
      </c>
      <c r="G12" s="22" t="s">
        <v>351</v>
      </c>
      <c r="H12" s="35" t="s">
        <v>336</v>
      </c>
      <c r="I12" s="35" t="s">
        <v>337</v>
      </c>
      <c r="J12" s="22" t="s">
        <v>349</v>
      </c>
    </row>
    <row r="13" s="45" customFormat="1" ht="42" customHeight="1" spans="1:10">
      <c r="A13" s="175"/>
      <c r="B13" s="35" t="s">
        <v>345</v>
      </c>
      <c r="C13" s="35" t="s">
        <v>341</v>
      </c>
      <c r="D13" s="35" t="s">
        <v>342</v>
      </c>
      <c r="E13" s="22" t="s">
        <v>352</v>
      </c>
      <c r="F13" s="35" t="s">
        <v>350</v>
      </c>
      <c r="G13" s="22" t="s">
        <v>344</v>
      </c>
      <c r="H13" s="35" t="s">
        <v>336</v>
      </c>
      <c r="I13" s="35" t="s">
        <v>337</v>
      </c>
      <c r="J13" s="22" t="s">
        <v>352</v>
      </c>
    </row>
    <row r="14" s="45" customFormat="1" ht="42" customHeight="1" spans="1:10">
      <c r="A14" s="175" t="s">
        <v>313</v>
      </c>
      <c r="B14" s="35" t="s">
        <v>353</v>
      </c>
      <c r="C14" s="35" t="s">
        <v>327</v>
      </c>
      <c r="D14" s="35" t="s">
        <v>333</v>
      </c>
      <c r="E14" s="22" t="s">
        <v>354</v>
      </c>
      <c r="F14" s="35" t="s">
        <v>330</v>
      </c>
      <c r="G14" s="22" t="s">
        <v>86</v>
      </c>
      <c r="H14" s="35" t="s">
        <v>331</v>
      </c>
      <c r="I14" s="35" t="s">
        <v>332</v>
      </c>
      <c r="J14" s="22" t="s">
        <v>354</v>
      </c>
    </row>
    <row r="15" s="45" customFormat="1" ht="42" customHeight="1" spans="1:10">
      <c r="A15" s="175"/>
      <c r="B15" s="35" t="s">
        <v>353</v>
      </c>
      <c r="C15" s="35" t="s">
        <v>338</v>
      </c>
      <c r="D15" s="35" t="s">
        <v>339</v>
      </c>
      <c r="E15" s="22" t="s">
        <v>355</v>
      </c>
      <c r="F15" s="35" t="s">
        <v>330</v>
      </c>
      <c r="G15" s="22" t="s">
        <v>335</v>
      </c>
      <c r="H15" s="35" t="s">
        <v>336</v>
      </c>
      <c r="I15" s="35" t="s">
        <v>337</v>
      </c>
      <c r="J15" s="22" t="s">
        <v>355</v>
      </c>
    </row>
    <row r="16" s="45" customFormat="1" ht="42" customHeight="1" spans="1:10">
      <c r="A16" s="175"/>
      <c r="B16" s="35" t="s">
        <v>353</v>
      </c>
      <c r="C16" s="35" t="s">
        <v>341</v>
      </c>
      <c r="D16" s="35" t="s">
        <v>342</v>
      </c>
      <c r="E16" s="22" t="s">
        <v>343</v>
      </c>
      <c r="F16" s="35" t="s">
        <v>330</v>
      </c>
      <c r="G16" s="22" t="s">
        <v>344</v>
      </c>
      <c r="H16" s="35" t="s">
        <v>336</v>
      </c>
      <c r="I16" s="35" t="s">
        <v>337</v>
      </c>
      <c r="J16" s="22" t="s">
        <v>343</v>
      </c>
    </row>
    <row r="17" s="45" customFormat="1" ht="42" customHeight="1" spans="1:10">
      <c r="A17" s="175" t="s">
        <v>302</v>
      </c>
      <c r="B17" s="35" t="s">
        <v>356</v>
      </c>
      <c r="C17" s="35" t="s">
        <v>327</v>
      </c>
      <c r="D17" s="35" t="s">
        <v>357</v>
      </c>
      <c r="E17" s="22" t="s">
        <v>358</v>
      </c>
      <c r="F17" s="35" t="s">
        <v>330</v>
      </c>
      <c r="G17" s="22" t="s">
        <v>93</v>
      </c>
      <c r="H17" s="35" t="s">
        <v>359</v>
      </c>
      <c r="I17" s="35" t="s">
        <v>332</v>
      </c>
      <c r="J17" s="22" t="s">
        <v>360</v>
      </c>
    </row>
    <row r="18" s="45" customFormat="1" ht="42" customHeight="1" spans="1:10">
      <c r="A18" s="175"/>
      <c r="B18" s="35" t="s">
        <v>356</v>
      </c>
      <c r="C18" s="35" t="s">
        <v>338</v>
      </c>
      <c r="D18" s="35" t="s">
        <v>339</v>
      </c>
      <c r="E18" s="22" t="s">
        <v>361</v>
      </c>
      <c r="F18" s="35" t="s">
        <v>330</v>
      </c>
      <c r="G18" s="22" t="s">
        <v>335</v>
      </c>
      <c r="H18" s="35" t="s">
        <v>336</v>
      </c>
      <c r="I18" s="35" t="s">
        <v>337</v>
      </c>
      <c r="J18" s="22" t="s">
        <v>362</v>
      </c>
    </row>
    <row r="19" s="45" customFormat="1" ht="42" customHeight="1" spans="1:10">
      <c r="A19" s="175"/>
      <c r="B19" s="35" t="s">
        <v>356</v>
      </c>
      <c r="C19" s="35" t="s">
        <v>341</v>
      </c>
      <c r="D19" s="35" t="s">
        <v>342</v>
      </c>
      <c r="E19" s="22" t="s">
        <v>363</v>
      </c>
      <c r="F19" s="35" t="s">
        <v>330</v>
      </c>
      <c r="G19" s="22" t="s">
        <v>363</v>
      </c>
      <c r="H19" s="35" t="s">
        <v>336</v>
      </c>
      <c r="I19" s="35" t="s">
        <v>337</v>
      </c>
      <c r="J19" s="22" t="s">
        <v>364</v>
      </c>
    </row>
    <row r="20" s="45" customFormat="1" ht="42" customHeight="1" spans="1:10">
      <c r="A20" s="175" t="s">
        <v>304</v>
      </c>
      <c r="B20" s="35" t="s">
        <v>365</v>
      </c>
      <c r="C20" s="35" t="s">
        <v>327</v>
      </c>
      <c r="D20" s="35" t="s">
        <v>357</v>
      </c>
      <c r="E20" s="22" t="s">
        <v>366</v>
      </c>
      <c r="F20" s="35" t="s">
        <v>330</v>
      </c>
      <c r="G20" s="22" t="s">
        <v>367</v>
      </c>
      <c r="H20" s="35" t="s">
        <v>368</v>
      </c>
      <c r="I20" s="35" t="s">
        <v>332</v>
      </c>
      <c r="J20" s="22" t="s">
        <v>366</v>
      </c>
    </row>
    <row r="21" s="45" customFormat="1" ht="42" customHeight="1" spans="1:10">
      <c r="A21" s="175"/>
      <c r="B21" s="35" t="s">
        <v>365</v>
      </c>
      <c r="C21" s="35" t="s">
        <v>338</v>
      </c>
      <c r="D21" s="35" t="s">
        <v>339</v>
      </c>
      <c r="E21" s="22" t="s">
        <v>369</v>
      </c>
      <c r="F21" s="35" t="s">
        <v>350</v>
      </c>
      <c r="G21" s="22" t="s">
        <v>344</v>
      </c>
      <c r="H21" s="35" t="s">
        <v>336</v>
      </c>
      <c r="I21" s="35" t="s">
        <v>337</v>
      </c>
      <c r="J21" s="22" t="s">
        <v>369</v>
      </c>
    </row>
    <row r="22" s="45" customFormat="1" ht="42" customHeight="1" spans="1:10">
      <c r="A22" s="175"/>
      <c r="B22" s="35" t="s">
        <v>365</v>
      </c>
      <c r="C22" s="35" t="s">
        <v>341</v>
      </c>
      <c r="D22" s="35" t="s">
        <v>342</v>
      </c>
      <c r="E22" s="22" t="s">
        <v>342</v>
      </c>
      <c r="F22" s="35" t="s">
        <v>350</v>
      </c>
      <c r="G22" s="22" t="s">
        <v>370</v>
      </c>
      <c r="H22" s="35" t="s">
        <v>336</v>
      </c>
      <c r="I22" s="35" t="s">
        <v>337</v>
      </c>
      <c r="J22" s="22" t="s">
        <v>342</v>
      </c>
    </row>
    <row r="23" s="45" customFormat="1" ht="42" customHeight="1" spans="1:10">
      <c r="A23" s="175" t="s">
        <v>300</v>
      </c>
      <c r="B23" s="35" t="s">
        <v>300</v>
      </c>
      <c r="C23" s="35" t="s">
        <v>327</v>
      </c>
      <c r="D23" s="35" t="s">
        <v>328</v>
      </c>
      <c r="E23" s="22" t="s">
        <v>371</v>
      </c>
      <c r="F23" s="35" t="s">
        <v>372</v>
      </c>
      <c r="G23" s="22" t="s">
        <v>373</v>
      </c>
      <c r="H23" s="35" t="s">
        <v>374</v>
      </c>
      <c r="I23" s="35" t="s">
        <v>332</v>
      </c>
      <c r="J23" s="22" t="s">
        <v>375</v>
      </c>
    </row>
    <row r="24" s="45" customFormat="1" ht="42" customHeight="1" spans="1:10">
      <c r="A24" s="175"/>
      <c r="B24" s="35" t="s">
        <v>300</v>
      </c>
      <c r="C24" s="35" t="s">
        <v>338</v>
      </c>
      <c r="D24" s="35" t="s">
        <v>339</v>
      </c>
      <c r="E24" s="22" t="s">
        <v>376</v>
      </c>
      <c r="F24" s="35" t="s">
        <v>350</v>
      </c>
      <c r="G24" s="22" t="s">
        <v>377</v>
      </c>
      <c r="H24" s="35" t="s">
        <v>336</v>
      </c>
      <c r="I24" s="35" t="s">
        <v>332</v>
      </c>
      <c r="J24" s="22" t="s">
        <v>378</v>
      </c>
    </row>
    <row r="25" s="45" customFormat="1" ht="42" customHeight="1" spans="1:10">
      <c r="A25" s="175"/>
      <c r="B25" s="35" t="s">
        <v>300</v>
      </c>
      <c r="C25" s="35" t="s">
        <v>341</v>
      </c>
      <c r="D25" s="35" t="s">
        <v>342</v>
      </c>
      <c r="E25" s="22" t="s">
        <v>379</v>
      </c>
      <c r="F25" s="35" t="s">
        <v>372</v>
      </c>
      <c r="G25" s="22" t="s">
        <v>344</v>
      </c>
      <c r="H25" s="35" t="s">
        <v>336</v>
      </c>
      <c r="I25" s="35" t="s">
        <v>332</v>
      </c>
      <c r="J25" s="22" t="s">
        <v>380</v>
      </c>
    </row>
    <row r="26" s="45" customFormat="1" ht="42" customHeight="1" spans="1:10">
      <c r="A26" s="175" t="s">
        <v>381</v>
      </c>
      <c r="B26" s="35" t="s">
        <v>382</v>
      </c>
      <c r="C26" s="35" t="s">
        <v>327</v>
      </c>
      <c r="D26" s="35" t="s">
        <v>328</v>
      </c>
      <c r="E26" s="22" t="s">
        <v>383</v>
      </c>
      <c r="F26" s="35" t="s">
        <v>372</v>
      </c>
      <c r="G26" s="22" t="s">
        <v>95</v>
      </c>
      <c r="H26" s="35" t="s">
        <v>384</v>
      </c>
      <c r="I26" s="35" t="s">
        <v>332</v>
      </c>
      <c r="J26" s="22" t="s">
        <v>383</v>
      </c>
    </row>
    <row r="27" s="45" customFormat="1" ht="42" customHeight="1" spans="1:10">
      <c r="A27" s="175"/>
      <c r="B27" s="35" t="s">
        <v>382</v>
      </c>
      <c r="C27" s="35" t="s">
        <v>327</v>
      </c>
      <c r="D27" s="35" t="s">
        <v>333</v>
      </c>
      <c r="E27" s="22" t="s">
        <v>385</v>
      </c>
      <c r="F27" s="35" t="s">
        <v>350</v>
      </c>
      <c r="G27" s="22" t="s">
        <v>335</v>
      </c>
      <c r="H27" s="35" t="s">
        <v>336</v>
      </c>
      <c r="I27" s="35" t="s">
        <v>337</v>
      </c>
      <c r="J27" s="22" t="s">
        <v>385</v>
      </c>
    </row>
    <row r="28" s="45" customFormat="1" ht="42" customHeight="1" spans="1:10">
      <c r="A28" s="175"/>
      <c r="B28" s="35" t="s">
        <v>382</v>
      </c>
      <c r="C28" s="35" t="s">
        <v>327</v>
      </c>
      <c r="D28" s="35" t="s">
        <v>357</v>
      </c>
      <c r="E28" s="22" t="s">
        <v>386</v>
      </c>
      <c r="F28" s="35" t="s">
        <v>350</v>
      </c>
      <c r="G28" s="22" t="s">
        <v>335</v>
      </c>
      <c r="H28" s="35" t="s">
        <v>336</v>
      </c>
      <c r="I28" s="35" t="s">
        <v>337</v>
      </c>
      <c r="J28" s="22" t="s">
        <v>386</v>
      </c>
    </row>
    <row r="29" s="45" customFormat="1" ht="42" customHeight="1" spans="1:10">
      <c r="A29" s="175"/>
      <c r="B29" s="35" t="s">
        <v>382</v>
      </c>
      <c r="C29" s="35" t="s">
        <v>338</v>
      </c>
      <c r="D29" s="35" t="s">
        <v>387</v>
      </c>
      <c r="E29" s="22" t="s">
        <v>388</v>
      </c>
      <c r="F29" s="35" t="s">
        <v>350</v>
      </c>
      <c r="G29" s="22" t="s">
        <v>335</v>
      </c>
      <c r="H29" s="35" t="s">
        <v>336</v>
      </c>
      <c r="I29" s="35" t="s">
        <v>337</v>
      </c>
      <c r="J29" s="22" t="s">
        <v>388</v>
      </c>
    </row>
    <row r="30" s="45" customFormat="1" ht="42" customHeight="1" spans="1:10">
      <c r="A30" s="175"/>
      <c r="B30" s="35" t="s">
        <v>382</v>
      </c>
      <c r="C30" s="35" t="s">
        <v>341</v>
      </c>
      <c r="D30" s="35" t="s">
        <v>342</v>
      </c>
      <c r="E30" s="22" t="s">
        <v>343</v>
      </c>
      <c r="F30" s="35" t="s">
        <v>350</v>
      </c>
      <c r="G30" s="22" t="s">
        <v>335</v>
      </c>
      <c r="H30" s="35" t="s">
        <v>336</v>
      </c>
      <c r="I30" s="35" t="s">
        <v>337</v>
      </c>
      <c r="J30" s="22" t="s">
        <v>343</v>
      </c>
    </row>
    <row r="31" s="45" customFormat="1" ht="42" customHeight="1" spans="1:10">
      <c r="A31" s="175" t="s">
        <v>306</v>
      </c>
      <c r="B31" s="35" t="s">
        <v>389</v>
      </c>
      <c r="C31" s="35" t="s">
        <v>327</v>
      </c>
      <c r="D31" s="35" t="s">
        <v>333</v>
      </c>
      <c r="E31" s="22" t="s">
        <v>390</v>
      </c>
      <c r="F31" s="35" t="s">
        <v>330</v>
      </c>
      <c r="G31" s="22" t="s">
        <v>335</v>
      </c>
      <c r="H31" s="35" t="s">
        <v>336</v>
      </c>
      <c r="I31" s="35" t="s">
        <v>337</v>
      </c>
      <c r="J31" s="22" t="s">
        <v>390</v>
      </c>
    </row>
    <row r="32" s="45" customFormat="1" ht="42" customHeight="1" spans="1:10">
      <c r="A32" s="175"/>
      <c r="B32" s="35" t="s">
        <v>389</v>
      </c>
      <c r="C32" s="35" t="s">
        <v>327</v>
      </c>
      <c r="D32" s="35" t="s">
        <v>357</v>
      </c>
      <c r="E32" s="22" t="s">
        <v>391</v>
      </c>
      <c r="F32" s="35" t="s">
        <v>330</v>
      </c>
      <c r="G32" s="22" t="s">
        <v>335</v>
      </c>
      <c r="H32" s="35" t="s">
        <v>336</v>
      </c>
      <c r="I32" s="35" t="s">
        <v>337</v>
      </c>
      <c r="J32" s="22" t="s">
        <v>391</v>
      </c>
    </row>
    <row r="33" s="45" customFormat="1" ht="42" customHeight="1" spans="1:10">
      <c r="A33" s="175"/>
      <c r="B33" s="35" t="s">
        <v>389</v>
      </c>
      <c r="C33" s="35" t="s">
        <v>338</v>
      </c>
      <c r="D33" s="35" t="s">
        <v>339</v>
      </c>
      <c r="E33" s="22" t="s">
        <v>392</v>
      </c>
      <c r="F33" s="35" t="s">
        <v>330</v>
      </c>
      <c r="G33" s="22" t="s">
        <v>351</v>
      </c>
      <c r="H33" s="35" t="s">
        <v>336</v>
      </c>
      <c r="I33" s="35" t="s">
        <v>337</v>
      </c>
      <c r="J33" s="22" t="s">
        <v>392</v>
      </c>
    </row>
    <row r="34" s="45" customFormat="1" ht="42" customHeight="1" spans="1:10">
      <c r="A34" s="175"/>
      <c r="B34" s="35" t="s">
        <v>389</v>
      </c>
      <c r="C34" s="35" t="s">
        <v>341</v>
      </c>
      <c r="D34" s="35" t="s">
        <v>342</v>
      </c>
      <c r="E34" s="22" t="s">
        <v>393</v>
      </c>
      <c r="F34" s="35" t="s">
        <v>330</v>
      </c>
      <c r="G34" s="22" t="s">
        <v>344</v>
      </c>
      <c r="H34" s="35" t="s">
        <v>336</v>
      </c>
      <c r="I34" s="35" t="s">
        <v>337</v>
      </c>
      <c r="J34" s="22" t="s">
        <v>393</v>
      </c>
    </row>
    <row r="35" s="45" customFormat="1" ht="42" customHeight="1" spans="1:10">
      <c r="A35" s="175" t="s">
        <v>296</v>
      </c>
      <c r="B35" s="35" t="s">
        <v>394</v>
      </c>
      <c r="C35" s="35" t="s">
        <v>327</v>
      </c>
      <c r="D35" s="35" t="s">
        <v>333</v>
      </c>
      <c r="E35" s="22" t="s">
        <v>395</v>
      </c>
      <c r="F35" s="35" t="s">
        <v>350</v>
      </c>
      <c r="G35" s="22" t="s">
        <v>335</v>
      </c>
      <c r="H35" s="35" t="s">
        <v>336</v>
      </c>
      <c r="I35" s="35" t="s">
        <v>337</v>
      </c>
      <c r="J35" s="22" t="s">
        <v>395</v>
      </c>
    </row>
    <row r="36" s="45" customFormat="1" ht="42" customHeight="1" spans="1:10">
      <c r="A36" s="175"/>
      <c r="B36" s="35" t="s">
        <v>394</v>
      </c>
      <c r="C36" s="35" t="s">
        <v>338</v>
      </c>
      <c r="D36" s="35" t="s">
        <v>339</v>
      </c>
      <c r="E36" s="22" t="s">
        <v>396</v>
      </c>
      <c r="F36" s="35" t="s">
        <v>350</v>
      </c>
      <c r="G36" s="22" t="s">
        <v>335</v>
      </c>
      <c r="H36" s="35" t="s">
        <v>336</v>
      </c>
      <c r="I36" s="35" t="s">
        <v>337</v>
      </c>
      <c r="J36" s="22" t="s">
        <v>396</v>
      </c>
    </row>
    <row r="37" s="45" customFormat="1" ht="42" customHeight="1" spans="1:10">
      <c r="A37" s="175"/>
      <c r="B37" s="35" t="s">
        <v>394</v>
      </c>
      <c r="C37" s="35" t="s">
        <v>341</v>
      </c>
      <c r="D37" s="35" t="s">
        <v>342</v>
      </c>
      <c r="E37" s="22" t="s">
        <v>397</v>
      </c>
      <c r="F37" s="35" t="s">
        <v>350</v>
      </c>
      <c r="G37" s="22" t="s">
        <v>344</v>
      </c>
      <c r="H37" s="35" t="s">
        <v>336</v>
      </c>
      <c r="I37" s="35" t="s">
        <v>337</v>
      </c>
      <c r="J37" s="22" t="s">
        <v>397</v>
      </c>
    </row>
    <row r="38" s="45" customFormat="1" ht="42" customHeight="1" spans="1:10">
      <c r="A38" s="175" t="s">
        <v>298</v>
      </c>
      <c r="B38" s="35" t="s">
        <v>398</v>
      </c>
      <c r="C38" s="35" t="s">
        <v>327</v>
      </c>
      <c r="D38" s="35" t="s">
        <v>328</v>
      </c>
      <c r="E38" s="22" t="s">
        <v>399</v>
      </c>
      <c r="F38" s="35" t="s">
        <v>330</v>
      </c>
      <c r="G38" s="22" t="s">
        <v>87</v>
      </c>
      <c r="H38" s="35" t="s">
        <v>331</v>
      </c>
      <c r="I38" s="35" t="s">
        <v>332</v>
      </c>
      <c r="J38" s="22" t="s">
        <v>399</v>
      </c>
    </row>
    <row r="39" s="45" customFormat="1" ht="42" customHeight="1" spans="1:10">
      <c r="A39" s="175"/>
      <c r="B39" s="35" t="s">
        <v>398</v>
      </c>
      <c r="C39" s="35" t="s">
        <v>338</v>
      </c>
      <c r="D39" s="35" t="s">
        <v>339</v>
      </c>
      <c r="E39" s="22" t="s">
        <v>400</v>
      </c>
      <c r="F39" s="35" t="s">
        <v>350</v>
      </c>
      <c r="G39" s="22" t="s">
        <v>401</v>
      </c>
      <c r="H39" s="35"/>
      <c r="I39" s="35" t="s">
        <v>337</v>
      </c>
      <c r="J39" s="22" t="s">
        <v>400</v>
      </c>
    </row>
    <row r="40" s="45" customFormat="1" ht="42" customHeight="1" spans="1:10">
      <c r="A40" s="175"/>
      <c r="B40" s="35" t="s">
        <v>398</v>
      </c>
      <c r="C40" s="35" t="s">
        <v>341</v>
      </c>
      <c r="D40" s="35" t="s">
        <v>342</v>
      </c>
      <c r="E40" s="22" t="s">
        <v>342</v>
      </c>
      <c r="F40" s="35" t="s">
        <v>350</v>
      </c>
      <c r="G40" s="22" t="s">
        <v>370</v>
      </c>
      <c r="H40" s="35" t="s">
        <v>336</v>
      </c>
      <c r="I40" s="35" t="s">
        <v>337</v>
      </c>
      <c r="J40" s="22" t="s">
        <v>342</v>
      </c>
    </row>
    <row r="41" s="45" customFormat="1" ht="42" customHeight="1" spans="1:10">
      <c r="A41" s="175" t="s">
        <v>309</v>
      </c>
      <c r="B41" s="35" t="s">
        <v>402</v>
      </c>
      <c r="C41" s="35" t="s">
        <v>327</v>
      </c>
      <c r="D41" s="35" t="s">
        <v>333</v>
      </c>
      <c r="E41" s="22" t="s">
        <v>403</v>
      </c>
      <c r="F41" s="35" t="s">
        <v>350</v>
      </c>
      <c r="G41" s="22" t="s">
        <v>351</v>
      </c>
      <c r="H41" s="35" t="s">
        <v>336</v>
      </c>
      <c r="I41" s="35" t="s">
        <v>332</v>
      </c>
      <c r="J41" s="22" t="s">
        <v>403</v>
      </c>
    </row>
    <row r="42" s="45" customFormat="1" ht="42" customHeight="1" spans="1:10">
      <c r="A42" s="175"/>
      <c r="B42" s="35" t="s">
        <v>402</v>
      </c>
      <c r="C42" s="35" t="s">
        <v>338</v>
      </c>
      <c r="D42" s="35" t="s">
        <v>339</v>
      </c>
      <c r="E42" s="22" t="s">
        <v>404</v>
      </c>
      <c r="F42" s="35" t="s">
        <v>350</v>
      </c>
      <c r="G42" s="22" t="s">
        <v>335</v>
      </c>
      <c r="H42" s="35" t="s">
        <v>336</v>
      </c>
      <c r="I42" s="35" t="s">
        <v>332</v>
      </c>
      <c r="J42" s="22" t="s">
        <v>404</v>
      </c>
    </row>
    <row r="43" s="45" customFormat="1" ht="42" customHeight="1" spans="1:10">
      <c r="A43" s="175"/>
      <c r="B43" s="35" t="s">
        <v>402</v>
      </c>
      <c r="C43" s="35" t="s">
        <v>341</v>
      </c>
      <c r="D43" s="35" t="s">
        <v>342</v>
      </c>
      <c r="E43" s="22" t="s">
        <v>405</v>
      </c>
      <c r="F43" s="35" t="s">
        <v>350</v>
      </c>
      <c r="G43" s="22" t="s">
        <v>344</v>
      </c>
      <c r="H43" s="35" t="s">
        <v>336</v>
      </c>
      <c r="I43" s="35" t="s">
        <v>332</v>
      </c>
      <c r="J43" s="22" t="s">
        <v>405</v>
      </c>
    </row>
    <row r="44" s="45" customFormat="1" ht="42" customHeight="1" spans="1:10">
      <c r="A44" s="175" t="s">
        <v>294</v>
      </c>
      <c r="B44" s="35" t="s">
        <v>406</v>
      </c>
      <c r="C44" s="35" t="s">
        <v>327</v>
      </c>
      <c r="D44" s="35" t="s">
        <v>333</v>
      </c>
      <c r="E44" s="22" t="s">
        <v>390</v>
      </c>
      <c r="F44" s="35" t="s">
        <v>330</v>
      </c>
      <c r="G44" s="22" t="s">
        <v>335</v>
      </c>
      <c r="H44" s="35" t="s">
        <v>336</v>
      </c>
      <c r="I44" s="35" t="s">
        <v>337</v>
      </c>
      <c r="J44" s="22" t="s">
        <v>390</v>
      </c>
    </row>
    <row r="45" s="45" customFormat="1" ht="42" customHeight="1" spans="1:10">
      <c r="A45" s="175"/>
      <c r="B45" s="35" t="s">
        <v>406</v>
      </c>
      <c r="C45" s="35" t="s">
        <v>327</v>
      </c>
      <c r="D45" s="35" t="s">
        <v>357</v>
      </c>
      <c r="E45" s="22" t="s">
        <v>391</v>
      </c>
      <c r="F45" s="35" t="s">
        <v>330</v>
      </c>
      <c r="G45" s="22" t="s">
        <v>335</v>
      </c>
      <c r="H45" s="35" t="s">
        <v>336</v>
      </c>
      <c r="I45" s="35" t="s">
        <v>337</v>
      </c>
      <c r="J45" s="22" t="s">
        <v>391</v>
      </c>
    </row>
    <row r="46" s="45" customFormat="1" ht="42" customHeight="1" spans="1:10">
      <c r="A46" s="175"/>
      <c r="B46" s="35" t="s">
        <v>406</v>
      </c>
      <c r="C46" s="35" t="s">
        <v>338</v>
      </c>
      <c r="D46" s="35" t="s">
        <v>339</v>
      </c>
      <c r="E46" s="22" t="s">
        <v>392</v>
      </c>
      <c r="F46" s="35" t="s">
        <v>330</v>
      </c>
      <c r="G46" s="22" t="s">
        <v>351</v>
      </c>
      <c r="H46" s="35" t="s">
        <v>336</v>
      </c>
      <c r="I46" s="35" t="s">
        <v>337</v>
      </c>
      <c r="J46" s="22" t="s">
        <v>392</v>
      </c>
    </row>
    <row r="47" s="45" customFormat="1" ht="42" customHeight="1" spans="1:10">
      <c r="A47" s="175"/>
      <c r="B47" s="35" t="s">
        <v>406</v>
      </c>
      <c r="C47" s="35" t="s">
        <v>341</v>
      </c>
      <c r="D47" s="35" t="s">
        <v>342</v>
      </c>
      <c r="E47" s="22" t="s">
        <v>393</v>
      </c>
      <c r="F47" s="35" t="s">
        <v>330</v>
      </c>
      <c r="G47" s="22" t="s">
        <v>344</v>
      </c>
      <c r="H47" s="35" t="s">
        <v>336</v>
      </c>
      <c r="I47" s="35" t="s">
        <v>337</v>
      </c>
      <c r="J47" s="22" t="s">
        <v>393</v>
      </c>
    </row>
    <row r="48" s="45" customFormat="1" ht="42" customHeight="1" spans="1:10">
      <c r="A48" s="175" t="s">
        <v>290</v>
      </c>
      <c r="B48" s="35" t="s">
        <v>407</v>
      </c>
      <c r="C48" s="35" t="s">
        <v>327</v>
      </c>
      <c r="D48" s="35" t="s">
        <v>328</v>
      </c>
      <c r="E48" s="22" t="s">
        <v>408</v>
      </c>
      <c r="F48" s="35" t="s">
        <v>330</v>
      </c>
      <c r="G48" s="22" t="s">
        <v>335</v>
      </c>
      <c r="H48" s="35" t="s">
        <v>336</v>
      </c>
      <c r="I48" s="35" t="s">
        <v>337</v>
      </c>
      <c r="J48" s="22" t="s">
        <v>408</v>
      </c>
    </row>
    <row r="49" s="45" customFormat="1" ht="42" customHeight="1" spans="1:10">
      <c r="A49" s="175"/>
      <c r="B49" s="35" t="s">
        <v>407</v>
      </c>
      <c r="C49" s="35" t="s">
        <v>327</v>
      </c>
      <c r="D49" s="35" t="s">
        <v>357</v>
      </c>
      <c r="E49" s="22" t="s">
        <v>409</v>
      </c>
      <c r="F49" s="35" t="s">
        <v>330</v>
      </c>
      <c r="G49" s="22" t="s">
        <v>335</v>
      </c>
      <c r="H49" s="35" t="s">
        <v>336</v>
      </c>
      <c r="I49" s="35" t="s">
        <v>337</v>
      </c>
      <c r="J49" s="22" t="s">
        <v>409</v>
      </c>
    </row>
    <row r="50" s="45" customFormat="1" ht="42" customHeight="1" spans="1:10">
      <c r="A50" s="175"/>
      <c r="B50" s="35" t="s">
        <v>407</v>
      </c>
      <c r="C50" s="35" t="s">
        <v>338</v>
      </c>
      <c r="D50" s="35" t="s">
        <v>339</v>
      </c>
      <c r="E50" s="22" t="s">
        <v>410</v>
      </c>
      <c r="F50" s="35" t="s">
        <v>372</v>
      </c>
      <c r="G50" s="22" t="s">
        <v>370</v>
      </c>
      <c r="H50" s="35" t="s">
        <v>336</v>
      </c>
      <c r="I50" s="35" t="s">
        <v>337</v>
      </c>
      <c r="J50" s="22" t="s">
        <v>410</v>
      </c>
    </row>
    <row r="51" s="45" customFormat="1" ht="42" customHeight="1" spans="1:10">
      <c r="A51" s="175"/>
      <c r="B51" s="35" t="s">
        <v>407</v>
      </c>
      <c r="C51" s="35" t="s">
        <v>341</v>
      </c>
      <c r="D51" s="35" t="s">
        <v>342</v>
      </c>
      <c r="E51" s="22" t="s">
        <v>411</v>
      </c>
      <c r="F51" s="35" t="s">
        <v>372</v>
      </c>
      <c r="G51" s="22" t="s">
        <v>370</v>
      </c>
      <c r="H51" s="35" t="s">
        <v>336</v>
      </c>
      <c r="I51" s="35" t="s">
        <v>337</v>
      </c>
      <c r="J51" s="22" t="s">
        <v>412</v>
      </c>
    </row>
  </sheetData>
  <mergeCells count="28">
    <mergeCell ref="A2:J2"/>
    <mergeCell ref="A3:H3"/>
    <mergeCell ref="A7:A10"/>
    <mergeCell ref="A11:A13"/>
    <mergeCell ref="A14:A16"/>
    <mergeCell ref="A17:A19"/>
    <mergeCell ref="A20:A22"/>
    <mergeCell ref="A23:A25"/>
    <mergeCell ref="A26:A30"/>
    <mergeCell ref="A31:A34"/>
    <mergeCell ref="A35:A37"/>
    <mergeCell ref="A38:A40"/>
    <mergeCell ref="A41:A43"/>
    <mergeCell ref="A44:A47"/>
    <mergeCell ref="A48:A51"/>
    <mergeCell ref="B7:B10"/>
    <mergeCell ref="B11:B13"/>
    <mergeCell ref="B14:B16"/>
    <mergeCell ref="B17:B19"/>
    <mergeCell ref="B20:B22"/>
    <mergeCell ref="B23:B25"/>
    <mergeCell ref="B26:B30"/>
    <mergeCell ref="B31:B34"/>
    <mergeCell ref="B35:B37"/>
    <mergeCell ref="B38:B40"/>
    <mergeCell ref="B41:B43"/>
    <mergeCell ref="B44:B47"/>
    <mergeCell ref="B48:B51"/>
  </mergeCells>
  <printOptions horizontalCentered="1"/>
  <pageMargins left="0.959027777777778" right="0.959027777777778" top="0.71875" bottom="0.7187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谢三刀</cp:lastModifiedBy>
  <dcterms:created xsi:type="dcterms:W3CDTF">2026-02-03T07:40:00Z</dcterms:created>
  <dcterms:modified xsi:type="dcterms:W3CDTF">2026-03-27T01:47:17Z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2052-12.1.0.17857</vt:lpwstr>
  </property>
</Properties>
</file>