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转移支付补助项目支出预算表11" sheetId="16" r:id="rId16"/>
    <sheet name="部门项目中期规划预算表12" sheetId="17" r:id="rId17"/>
    <sheet name="部门整体支出绩效目标表13" sheetId="18" r:id="rId18"/>
  </sheets>
  <definedNames>
    <definedName name="_xlnm.Print_Titles" localSheetId="0">'部门财务收支预算总表01-1'!$A:$A,'部门财务收支预算总表01-1'!$1:$1</definedName>
    <definedName name="_xlnm.Print_Titles" localSheetId="1">'部门收入预算表01-2'!$A:$A,'部门收入预算表01-2'!$1:$1</definedName>
    <definedName name="_xlnm.Print_Titles" localSheetId="2">'部门支出预算表01-3'!$A:$A,'部门支出预算表01-3'!$1:$1</definedName>
    <definedName name="_xlnm.Print_Titles" localSheetId="3">'部门财政拨款收支预算总表02-1'!$A:$A,'部门财政拨款收支预算总表02-1'!$1:$1</definedName>
    <definedName name="_xlnm.Print_Titles" localSheetId="4">'一般公共预算支出预算表02-2'!$A:$A,'一般公共预算支出预算表02-2'!$1:$5</definedName>
    <definedName name="_xlnm.Print_Titles" localSheetId="5">一般公共预算“三公”经费支出预算表03!$A:$A,一般公共预算“三公”经费支出预算表03!$1:$1</definedName>
    <definedName name="_xlnm.Print_Titles" localSheetId="6">部门基本支出预算表04!$A:$A,部门基本支出预算表04!$1:$1</definedName>
    <definedName name="_xlnm.Print_Titles" localSheetId="7">'部门项目支出预算表05-1'!$A:$A,'部门项目支出预算表05-1'!$1:$1</definedName>
    <definedName name="_xlnm.Print_Titles" localSheetId="8">'部门项目支出绩效目标表05-2'!$A:$A,'部门项目支出绩效目标表05-2'!$1:$1</definedName>
    <definedName name="_xlnm.Print_Titles" localSheetId="9">部门政府性基金预算支出预算表06!$A:$A,部门政府性基金预算支出预算表06!$1:$6</definedName>
    <definedName name="_xlnm.Print_Titles" localSheetId="10">部门政府采购预算表07!$A:$A,部门政府采购预算表07!$1:$1</definedName>
    <definedName name="_xlnm.Print_Titles" localSheetId="11">部门政府购买服务预算表08!$A:$A,部门政府购买服务预算表08!$1:$1</definedName>
    <definedName name="_xlnm.Print_Titles" localSheetId="12">'对下转移支付预算表09-1'!$A:$A,'对下转移支付预算表09-1'!$1:$1</definedName>
    <definedName name="_xlnm.Print_Titles" localSheetId="13">'对下转移支付绩效目标表09-2'!$A:$A,'对下转移支付绩效目标表09-2'!$1:$1</definedName>
    <definedName name="_xlnm.Print_Titles" localSheetId="14">新增资产配置表10!$A:$A,新增资产配置表10!$1:$1</definedName>
    <definedName name="_xlnm.Print_Titles" localSheetId="15">上级转移支付补助项目支出预算表11!$A:$A,上级转移支付补助项目支出预算表11!$1:$1</definedName>
    <definedName name="_xlnm.Print_Titles" localSheetId="16">部门项目中期规划预算表12!$A:$A,部门项目中期规划预算表12!$1:$1</definedName>
    <definedName name="_xlnm.Print_Titles" localSheetId="17">部门整体支出绩效目标表13!$A:$A,部门整体支出绩效目标表13!$1:$1</definedName>
  </definedNames>
  <calcPr calcId="144525"/>
</workbook>
</file>

<file path=xl/sharedStrings.xml><?xml version="1.0" encoding="utf-8"?>
<sst xmlns="http://schemas.openxmlformats.org/spreadsheetml/2006/main" count="3840" uniqueCount="955">
  <si>
    <t>预算01-1表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</si>
  <si>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</si>
  <si>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</si>
  <si>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</si>
  <si>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</si>
  <si>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</si>
  <si>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</si>
  <si>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</si>
  <si>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</si>
  <si>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</si>
  <si>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</si>
  <si>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</si>
  <si>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</si>
  <si>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</si>
  <si>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</si>
  <si>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</si>
  <si>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</si>
  <si>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</si>
  <si>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</si>
  <si>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</si>
  <si>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</si>
  <si>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</si>
  <si>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</si>
  <si>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</si>
  <si>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</si>
  <si>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</si>
  <si>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</si>
  <si>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</si>
  <si>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</si>
  <si>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</si>
  <si>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</si>
  <si>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</si>
  <si>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</si>
  <si>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</si>
  <si>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</si>
  <si>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</si>
  <si>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</si>
  <si>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</si>
  <si>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</si>
  <si>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</si>
  <si>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</si>
  <si>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</si>
  <si>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</si>
  <si>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</si>
  <si>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</si>
  <si>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</si>
  <si>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</si>
  <si>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</si>
  <si>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</si>
  <si>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</si>
  <si>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</si>
  <si>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</si>
  <si>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</si>
  <si>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</si>
  <si>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</si>
  <si>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</si>
  <si>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</si>
  <si>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</si>
  <si>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</si>
  <si>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</si>
  <si>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</si>
  <si>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</si>
  <si>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</si>
  <si>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</si>
  <si>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</si>
  <si>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</si>
  <si>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</si>
  <si>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</si>
  <si>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</si>
  <si>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129</t>
  </si>
  <si>
    <t>昆明市晋宁区文化和旅游局</t>
  </si>
  <si>
    <t>129001</t>
  </si>
  <si>
    <t>129004</t>
  </si>
  <si>
    <t>昆明市晋宁区图书馆</t>
  </si>
  <si>
    <t>129005</t>
  </si>
  <si>
    <t>昆明市晋宁区文化馆</t>
  </si>
  <si>
    <t>129006</t>
  </si>
  <si>
    <t>昆明市晋宁区文物管理所</t>
  </si>
  <si>
    <t>129007</t>
  </si>
  <si>
    <t>昆明市晋宁区博物馆</t>
  </si>
  <si>
    <t>预算01-3表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</si>
  <si>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</si>
  <si>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</si>
  <si>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</si>
  <si>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</si>
  <si>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</si>
  <si>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</si>
  <si>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</si>
  <si>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</si>
  <si>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</si>
  <si>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</si>
  <si>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</si>
  <si>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</si>
  <si>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</si>
  <si>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</si>
  <si>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</si>
  <si>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</si>
  <si>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</si>
  <si>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</si>
  <si>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</si>
  <si>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</si>
  <si>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</si>
  <si>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</si>
  <si>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</si>
  <si>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</si>
  <si>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</si>
  <si>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207</t>
  </si>
  <si>
    <t>文化旅游体育与传媒支出</t>
  </si>
  <si>
    <t>20701</t>
  </si>
  <si>
    <t>文化和旅游</t>
  </si>
  <si>
    <t>2070101</t>
  </si>
  <si>
    <t>行政运行</t>
  </si>
  <si>
    <t>2070102</t>
  </si>
  <si>
    <t>一般行政管理事务</t>
  </si>
  <si>
    <t>2070104</t>
  </si>
  <si>
    <t>图书馆</t>
  </si>
  <si>
    <t>2070109</t>
  </si>
  <si>
    <t>群众文化</t>
  </si>
  <si>
    <t>2070110</t>
  </si>
  <si>
    <t>文化和旅游交流与合作</t>
  </si>
  <si>
    <t>2070114</t>
  </si>
  <si>
    <t>文化和旅游管理事务</t>
  </si>
  <si>
    <t>20702</t>
  </si>
  <si>
    <t>文物</t>
  </si>
  <si>
    <t>2070203</t>
  </si>
  <si>
    <t>机关服务</t>
  </si>
  <si>
    <t>2070204</t>
  </si>
  <si>
    <t>文物保护</t>
  </si>
  <si>
    <t>2070205</t>
  </si>
  <si>
    <t>博物馆</t>
  </si>
  <si>
    <t>208</t>
  </si>
  <si>
    <t>社会保障和就业支出</t>
  </si>
  <si>
    <t>20805</t>
  </si>
  <si>
    <t>行政事业单位养老支出</t>
  </si>
  <si>
    <t>2080501</t>
  </si>
  <si>
    <t>行政单位离退休</t>
  </si>
  <si>
    <t>2080502</t>
  </si>
  <si>
    <t>事业单位离退休</t>
  </si>
  <si>
    <t>2080505</t>
  </si>
  <si>
    <t>机关事业单位基本养老保险缴费支出</t>
  </si>
  <si>
    <t>2080506</t>
  </si>
  <si>
    <t>机关事业单位职业年金缴费支出</t>
  </si>
  <si>
    <t>20808</t>
  </si>
  <si>
    <t>抚恤</t>
  </si>
  <si>
    <t>2080801</t>
  </si>
  <si>
    <t>死亡抚恤</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</si>
  <si>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</si>
  <si>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</si>
  <si>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</si>
  <si>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</si>
  <si>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</si>
  <si>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</si>
  <si>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</si>
  <si>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</si>
  <si>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</si>
  <si>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</si>
  <si>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</si>
  <si>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</si>
  <si>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</si>
  <si>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</si>
  <si>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</si>
  <si>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</si>
  <si>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</si>
  <si>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</si>
  <si>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预算02-1表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</si>
  <si>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</si>
  <si>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</si>
  <si>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</si>
  <si>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</si>
  <si>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</si>
  <si>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</si>
  <si>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</si>
  <si>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</si>
  <si>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</si>
  <si>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</si>
  <si>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</si>
  <si>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</si>
  <si>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</si>
  <si>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</si>
  <si>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</si>
  <si>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</si>
  <si>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</si>
  <si>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</si>
  <si>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</si>
  <si>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</si>
  <si>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</si>
  <si>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</si>
  <si>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</si>
  <si>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</si>
  <si>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</si>
  <si>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</si>
  <si>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</si>
  <si>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</si>
  <si>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</si>
  <si>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</si>
  <si>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</si>
  <si>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</si>
  <si>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</si>
  <si>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</si>
  <si>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部门预算支出功能分类科目</t>
  </si>
  <si>
    <t>人员经费</t>
  </si>
  <si>
    <t>公用经费</t>
  </si>
  <si>
    <t>合  计</t>
  </si>
  <si>
    <t>预算03表</t>
  </si>
  <si>
    <t>“三公”经费合计</t>
  </si>
  <si>
    <t>因公出国（境）费</t>
  </si>
  <si>
    <t>公务用车购置及运行费</t>
  </si>
  <si>
    <t>公务接待费</t>
  </si>
  <si>
    <t>公务用车购置费</t>
  </si>
  <si>
    <t>公务用车运行费</t>
  </si>
  <si>
    <t>预算04表</t>
  </si>
  <si>
    <t>主管部门</t>
  </si>
  <si>
    <t>单位名称</t>
  </si>
  <si>
    <t>项目代码</t>
  </si>
  <si>
    <t>项目名称</t>
  </si>
  <si>
    <t>功能科目编码</t>
  </si>
  <si>
    <t>功能科目名称</t>
  </si>
  <si>
    <t>部门经济科目编码</t>
  </si>
  <si>
    <t>部门经济科目名称</t>
  </si>
  <si>
    <t>资金来源</t>
  </si>
  <si>
    <t>总计</t>
  </si>
  <si>
    <t>政府性基金</t>
  </si>
  <si>
    <t>财政拨款结转结余</t>
  </si>
  <si>
    <t>全年数</t>
  </si>
  <si>
    <t>已提前安排</t>
  </si>
  <si>
    <t>抵扣上年垫付资金</t>
  </si>
  <si>
    <t>本次下达</t>
  </si>
  <si>
    <t>另文下达</t>
  </si>
  <si>
    <t>事业单位
经营收入</t>
  </si>
  <si>
    <t>已预拨</t>
  </si>
  <si>
    <t>530122210000000001588</t>
  </si>
  <si>
    <t>公车购置及运维费</t>
  </si>
  <si>
    <t>30231</t>
  </si>
  <si>
    <t>公务用车运行维护费</t>
  </si>
  <si>
    <t>530122210000000001593</t>
  </si>
  <si>
    <t>行政人员支出工资</t>
  </si>
  <si>
    <t>30101</t>
  </si>
  <si>
    <t>基本工资</t>
  </si>
  <si>
    <t>30102</t>
  </si>
  <si>
    <t>津贴补贴</t>
  </si>
  <si>
    <t>30103</t>
  </si>
  <si>
    <t>奖金</t>
  </si>
  <si>
    <t>530122210000000001594</t>
  </si>
  <si>
    <t>事业人员支出工资</t>
  </si>
  <si>
    <t>30107</t>
  </si>
  <si>
    <t>绩效工资</t>
  </si>
  <si>
    <t>530122210000000001595</t>
  </si>
  <si>
    <t>社会保障缴费</t>
  </si>
  <si>
    <t>30108</t>
  </si>
  <si>
    <t>机关事业单位基本养老保险缴费</t>
  </si>
  <si>
    <t>30109</t>
  </si>
  <si>
    <t>职业年金缴费</t>
  </si>
  <si>
    <t>30110</t>
  </si>
  <si>
    <t>职工基本医疗保险缴费</t>
  </si>
  <si>
    <t>30111</t>
  </si>
  <si>
    <t>公务员医疗补助缴费</t>
  </si>
  <si>
    <t>30112</t>
  </si>
  <si>
    <t>其他社会保障缴费</t>
  </si>
  <si>
    <t>530122210000000001597</t>
  </si>
  <si>
    <t>30217</t>
  </si>
  <si>
    <t>530122210000000001598</t>
  </si>
  <si>
    <t>公务交通补贴</t>
  </si>
  <si>
    <t>30239</t>
  </si>
  <si>
    <t>其他交通费用</t>
  </si>
  <si>
    <t>530122210000000001599</t>
  </si>
  <si>
    <t>工会经费</t>
  </si>
  <si>
    <t>30228</t>
  </si>
  <si>
    <t>530122210000000001600</t>
  </si>
  <si>
    <t>一般公用经费</t>
  </si>
  <si>
    <t>30201</t>
  </si>
  <si>
    <t>办公费</t>
  </si>
  <si>
    <t>30211</t>
  </si>
  <si>
    <t>差旅费</t>
  </si>
  <si>
    <t>30215</t>
  </si>
  <si>
    <t>会议费</t>
  </si>
  <si>
    <t>30299</t>
  </si>
  <si>
    <t>其他商品和服务支出</t>
  </si>
  <si>
    <t>530122210000000003222</t>
  </si>
  <si>
    <t>30113</t>
  </si>
  <si>
    <t>530122231100001221299</t>
  </si>
  <si>
    <t>离退休人员支出</t>
  </si>
  <si>
    <t>30305</t>
  </si>
  <si>
    <t>生活补助</t>
  </si>
  <si>
    <t>530122231100001417780</t>
  </si>
  <si>
    <t>行政人员绩效奖励</t>
  </si>
  <si>
    <t>530122231100001417794</t>
  </si>
  <si>
    <t>事业人员绩效奖励</t>
  </si>
  <si>
    <t>530122241100002233661</t>
  </si>
  <si>
    <t>其他人员支出</t>
  </si>
  <si>
    <t>30199</t>
  </si>
  <si>
    <t>其他工资福利支出</t>
  </si>
  <si>
    <t>530122210000000003140</t>
  </si>
  <si>
    <t>530122210000000003141</t>
  </si>
  <si>
    <t>530122210000000003142</t>
  </si>
  <si>
    <t>530122210000000003145</t>
  </si>
  <si>
    <t>530122210000000003147</t>
  </si>
  <si>
    <t>530122210000000003148</t>
  </si>
  <si>
    <t>530122231100001221685</t>
  </si>
  <si>
    <t>530122231100001424354</t>
  </si>
  <si>
    <t>530122210000000001774</t>
  </si>
  <si>
    <t>530122210000000001776</t>
  </si>
  <si>
    <t>530122210000000001778</t>
  </si>
  <si>
    <t>530122210000000001780</t>
  </si>
  <si>
    <t>530122210000000001781</t>
  </si>
  <si>
    <t>530122210000000003191</t>
  </si>
  <si>
    <t>530122231100001223930</t>
  </si>
  <si>
    <t>530122231100001426911</t>
  </si>
  <si>
    <t>530122210000000001611</t>
  </si>
  <si>
    <t>530122210000000001612</t>
  </si>
  <si>
    <t>530122210000000001615</t>
  </si>
  <si>
    <t>530122210000000001617</t>
  </si>
  <si>
    <t>530122210000000001618</t>
  </si>
  <si>
    <t>530122210000000003232</t>
  </si>
  <si>
    <t>530122231100001206311</t>
  </si>
  <si>
    <t>530122231100001422982</t>
  </si>
  <si>
    <t>530122210000000003120</t>
  </si>
  <si>
    <t>530122210000000003121</t>
  </si>
  <si>
    <t>530122210000000003123</t>
  </si>
  <si>
    <t>530122210000000003124</t>
  </si>
  <si>
    <t>530122210000000003125</t>
  </si>
  <si>
    <t>530122210000000003226</t>
  </si>
  <si>
    <t>530122231100001423861</t>
  </si>
  <si>
    <t>预算05-1表</t>
  </si>
  <si>
    <t>项目分类</t>
  </si>
  <si>
    <t>项目单位</t>
  </si>
  <si>
    <t>经济科目编码</t>
  </si>
  <si>
    <t>经济科目名称</t>
  </si>
  <si>
    <t>本年拨款</t>
  </si>
  <si>
    <t>其中：本次下达</t>
  </si>
  <si>
    <t>对个人和家庭的补助</t>
  </si>
  <si>
    <t>530122261100005131659</t>
  </si>
  <si>
    <t>2026年遗属补助资金</t>
  </si>
  <si>
    <t>30304</t>
  </si>
  <si>
    <t>抚恤金</t>
  </si>
  <si>
    <t>专项业务类</t>
  </si>
  <si>
    <t>530122241100002246091</t>
  </si>
  <si>
    <t>晋宁区重点文物保护单位看管人员经费</t>
  </si>
  <si>
    <t>30921</t>
  </si>
  <si>
    <t>文物和陈列品购置</t>
  </si>
  <si>
    <t>530122241100002710811</t>
  </si>
  <si>
    <t>(自有资金）专户利息收入经费</t>
  </si>
  <si>
    <t>30240</t>
  </si>
  <si>
    <t>税金及附加费用</t>
  </si>
  <si>
    <t>530122251100003621283</t>
  </si>
  <si>
    <t>金砂山看管人员经费</t>
  </si>
  <si>
    <t>30226</t>
  </si>
  <si>
    <t>劳务费</t>
  </si>
  <si>
    <t>530122251100003621330</t>
  </si>
  <si>
    <t>石寨山大遗址对外开放讲解、安保、保洁、水电工等人员经费</t>
  </si>
  <si>
    <t>530122251100003621473</t>
  </si>
  <si>
    <t>全区破损文物抢修经费</t>
  </si>
  <si>
    <t>30906</t>
  </si>
  <si>
    <t>大型修缮</t>
  </si>
  <si>
    <t>530122251100004173414</t>
  </si>
  <si>
    <t>（专户）2019年旅游革命奖励资金经费</t>
  </si>
  <si>
    <t>31204</t>
  </si>
  <si>
    <t>费用补贴</t>
  </si>
  <si>
    <t>530122251100004173594</t>
  </si>
  <si>
    <t>（专户）石寨山国家考古遗址公园考古工作站共建补助经费</t>
  </si>
  <si>
    <t>530122251100004173681</t>
  </si>
  <si>
    <t>（专户）2021结转结余资金</t>
  </si>
  <si>
    <t>530122251100004265029</t>
  </si>
  <si>
    <t>（自有资金）河泊所遗址文物保护工作经费</t>
  </si>
  <si>
    <t>530122251100004422232</t>
  </si>
  <si>
    <t>（自有资金）2024年省级专家基层科研工作站补助经费</t>
  </si>
  <si>
    <t>530122251100004565183</t>
  </si>
  <si>
    <t>（自有资金）2025年云南省专家基层科研工作站资助经费</t>
  </si>
  <si>
    <t>530122251100004673217</t>
  </si>
  <si>
    <t>石寨山考古遗址公园知识产权保护工作经费</t>
  </si>
  <si>
    <t>530122261100004963925</t>
  </si>
  <si>
    <t>2026年美术馆、公共图书馆、文化馆（站）免费开放区级补助资金</t>
  </si>
  <si>
    <t>30227</t>
  </si>
  <si>
    <t>委托业务费</t>
  </si>
  <si>
    <t>530122261100004979642</t>
  </si>
  <si>
    <t>石寨山遗址公园（滇王墓群及河泊所遗址展示项目）建设用地征转报批及相关规税经费</t>
  </si>
  <si>
    <t>530122261100005160322</t>
  </si>
  <si>
    <t>聘任制公务员考核绩效奖资金</t>
  </si>
  <si>
    <t>30309</t>
  </si>
  <si>
    <t>奖励金</t>
  </si>
  <si>
    <t>事业发展类</t>
  </si>
  <si>
    <t>530122241100002246240</t>
  </si>
  <si>
    <t>全域旅游统计调查测算资金</t>
  </si>
  <si>
    <t>530122251100003654324</t>
  </si>
  <si>
    <t>购买公务用车经费</t>
  </si>
  <si>
    <t>31013</t>
  </si>
  <si>
    <t>公务用车购置</t>
  </si>
  <si>
    <t>530122210000000001649</t>
  </si>
  <si>
    <t>图书馆报刊杂志订阅经费</t>
  </si>
  <si>
    <t>530122210000000001650</t>
  </si>
  <si>
    <t>图书馆馆藏图书购置经费</t>
  </si>
  <si>
    <t>530122261100004963916</t>
  </si>
  <si>
    <t>遗属生活困难补助经费</t>
  </si>
  <si>
    <t>530122210000000001410</t>
  </si>
  <si>
    <t>区级非物质文化遗产传承人补助经费</t>
  </si>
  <si>
    <t>530122251100004173978</t>
  </si>
  <si>
    <t>(收支专户）单位利息收入资金</t>
  </si>
  <si>
    <t>530122221100000874771</t>
  </si>
  <si>
    <t>晋宁区文化馆免费开放管理运行经费</t>
  </si>
  <si>
    <t>530122251100004173518</t>
  </si>
  <si>
    <t>（收支专户）市级“五馆”建设项目补助资金</t>
  </si>
  <si>
    <t>530122251100004173661</t>
  </si>
  <si>
    <t>（收支专户）（区级）文化馆规范化建设项目经费</t>
  </si>
  <si>
    <t>530122241100002694911</t>
  </si>
  <si>
    <t>(收支专户）上缴单位收支专户利息资金</t>
  </si>
  <si>
    <t>530122251100003568608</t>
  </si>
  <si>
    <t>530122251100004453767</t>
  </si>
  <si>
    <t>（收支专户）晋宁白马龙至法古甸公路考古调查勘探工作经费</t>
  </si>
  <si>
    <t>530122241100002694049</t>
  </si>
  <si>
    <t>(收支专户）暂收工程质量保证资金</t>
  </si>
  <si>
    <t>530122251100004173721</t>
  </si>
  <si>
    <t>(收支专户）各级文物保护单位标志说明碑牌制作安装补助经费</t>
  </si>
  <si>
    <t>530122251100004173862</t>
  </si>
  <si>
    <t>(收支专户）全区文物保护单位和不可移动文物安全制度责任监管牌制作安装补助经费</t>
  </si>
  <si>
    <t>530122251100004173919</t>
  </si>
  <si>
    <t>(收支专户）市级文物保护专项补助经费</t>
  </si>
  <si>
    <t>530122251100004173946</t>
  </si>
  <si>
    <t>(收支专户）《石寨山古墓群安防项目实施方案》编制经费</t>
  </si>
  <si>
    <t>530122251100004173954</t>
  </si>
  <si>
    <t>(收支专户）（非财政资金）国立艺专旧址保护工程专项资金</t>
  </si>
  <si>
    <t>530122251100004174123</t>
  </si>
  <si>
    <t>(收支专户）石寨山古墓群环境整项目专项资金</t>
  </si>
  <si>
    <t>530122251100004174142</t>
  </si>
  <si>
    <t>(收支专户）石寨山国家考古遗址公园创建前期工作经费</t>
  </si>
  <si>
    <t>530122210000000001254</t>
  </si>
  <si>
    <t>免费开放专项经费</t>
  </si>
  <si>
    <t>530122241100002959414</t>
  </si>
  <si>
    <t>区博物馆免费开放文物安全保卫服务项目专项资金</t>
  </si>
  <si>
    <t>530122241100002959539</t>
  </si>
  <si>
    <t>区博物馆免费开放讲解、水电服务项目专项资金</t>
  </si>
  <si>
    <t>530122241100002959587</t>
  </si>
  <si>
    <t>区博物馆免费开放保洁、绿化服务项目专项资金</t>
  </si>
  <si>
    <t>预算05-2表</t>
  </si>
  <si>
    <t>项目年度绩效目标</t>
  </si>
  <si>
    <t>一级指标</t>
  </si>
  <si>
    <t>二级指标</t>
  </si>
  <si>
    <t>三级指标</t>
  </si>
  <si>
    <t>指标性质</t>
  </si>
  <si>
    <t>指标值</t>
  </si>
  <si>
    <t>度量单位</t>
  </si>
  <si>
    <t>指标属性</t>
  </si>
  <si>
    <t>指标内容</t>
  </si>
  <si>
    <t>根据昆明市晋宁区人民政府文件《关于以购买服务方式采购区博物馆免费开放服务的批复》（晋政复[2024]77号），晋宁区博物馆将以直接委托方式购买文物安全保卫服务，最低保障人数不少于11人。主要服务内容为昆明市晋宁区博物馆文物安全保卫及主体建筑、附属楼和外围区域与博物馆安全有必然关系的安全保卫工作。</t>
  </si>
  <si>
    <t>产出指标</t>
  </si>
  <si>
    <t>数量指标</t>
  </si>
  <si>
    <t>文物安全保卫服务人员</t>
  </si>
  <si>
    <t>&gt;=</t>
  </si>
  <si>
    <t>人/人次</t>
  </si>
  <si>
    <t>定量指标</t>
  </si>
  <si>
    <t>采购最低保障服务人数不少于11人</t>
  </si>
  <si>
    <t>效益指标</t>
  </si>
  <si>
    <t>社会效益</t>
  </si>
  <si>
    <t>安全事故发生次数</t>
  </si>
  <si>
    <t>&lt;=</t>
  </si>
  <si>
    <t>0</t>
  </si>
  <si>
    <t>次</t>
  </si>
  <si>
    <t>定性指标</t>
  </si>
  <si>
    <t>保卫文物安全，不发生任何安全事故。</t>
  </si>
  <si>
    <t>满意度指标</t>
  </si>
  <si>
    <t>服务对象满意度</t>
  </si>
  <si>
    <t>服务受益人员满意度</t>
  </si>
  <si>
    <t>95</t>
  </si>
  <si>
    <t>%</t>
  </si>
  <si>
    <t>服务受益人员满意程度不低于95%。</t>
  </si>
  <si>
    <t>根据昆明市晋宁区人民政府文件《关于以购买服务方式采购区博物馆免费开放服务的批复》（晋政复[2024]77号），晋宁区博物馆将采购保洁、绿化服务，最低保障人数4人（其中保洁3人，绿化管养1人）。服务内容博物馆区域范围内室外绿化管养及周围场地、办公区的卫生保洁。</t>
  </si>
  <si>
    <t>保洁面积</t>
  </si>
  <si>
    <t>6000</t>
  </si>
  <si>
    <t>平方米</t>
  </si>
  <si>
    <t>保洁服务区域。</t>
  </si>
  <si>
    <t>绿化管养面积</t>
  </si>
  <si>
    <t>1000</t>
  </si>
  <si>
    <t>办公区及室外绿化管养面积。</t>
  </si>
  <si>
    <t>质量指标</t>
  </si>
  <si>
    <t>绿化存活率</t>
  </si>
  <si>
    <t>绿化存活率不低于95%。</t>
  </si>
  <si>
    <t>卫生保洁合格率</t>
  </si>
  <si>
    <t>98</t>
  </si>
  <si>
    <t>卫生保洁合格率不低于98%。</t>
  </si>
  <si>
    <t>保障服务质量更好的宣传晋宁历史文化</t>
  </si>
  <si>
    <t>持续提升</t>
  </si>
  <si>
    <t>保障更好的服务质量。</t>
  </si>
  <si>
    <t>服务受益人员满意程度不低于95%</t>
  </si>
  <si>
    <t>根据昆明市晋宁区人民政府文件《关于以购买服务方式采购区博物馆免费开放服务的批复》（晋政复[2024]77号），晋宁区博物馆将以直接委托方式购买放讲解、水电服务。讲解服务人员4人，服务内容负责博物馆的讲解、咨询服务等工作，完成区博物馆和领导安排的其它工作。水电服务1人，负责博物馆水电相关工作。</t>
  </si>
  <si>
    <t>全年免费开放接待观众人数</t>
  </si>
  <si>
    <t>18万</t>
  </si>
  <si>
    <t>人次</t>
  </si>
  <si>
    <t>全年免费开放接待观众不少于18万人次。</t>
  </si>
  <si>
    <t>全年免费开放天数</t>
  </si>
  <si>
    <t>315</t>
  </si>
  <si>
    <t>天</t>
  </si>
  <si>
    <t>全年免费开放天数不少于315天。</t>
  </si>
  <si>
    <t>宣传内容知晓率</t>
  </si>
  <si>
    <t>宣传弘扬晋宁历史文化</t>
  </si>
  <si>
    <t>观众满意度</t>
  </si>
  <si>
    <t>参观观众满意度不低于95%</t>
  </si>
  <si>
    <t>1.做好“智慧博物馆”及网络、微信、平台的运行维护，不断提升博物馆展陈质量。
2加强博物馆讲解培和志愿服务，认真做好博物馆免费对外开放工作。
3.在“5.18国际博物馆日”、“文化和自然遗产日”等主题活动日，做好宣传工作，组织开展“流动博物馆”和文物展览进学校、进社区活动，拓展服务方式，提升服务质量，增强博物馆吸引力和影响力。
4.积极与其他州市博物馆对接交流，争取引进和引出有影响力的馆际交流展览。
5.不断提升和完善博物馆安全保卫的软硬件措施，确保博物馆的整体安全。</t>
  </si>
  <si>
    <t>300</t>
  </si>
  <si>
    <t>全年免费开放天数不少于300天。</t>
  </si>
  <si>
    <t>全年免费接待参观观众</t>
  </si>
  <si>
    <t>=</t>
  </si>
  <si>
    <t>保证博物馆正常运行，不断提升博物馆展陈质量，认真做好博物馆免</t>
  </si>
  <si>
    <t>全年免费接待参观观众不少于18万人次</t>
  </si>
  <si>
    <t>免费接待观众人次</t>
  </si>
  <si>
    <t>宣传弘扬晋宁历史文化，让群众了解更多历史</t>
  </si>
  <si>
    <t>晋宁博物馆作为晋宁的宣传窗口，是晋宁精神文明、物质文明传承的载体。通过免费开放接待和举办展览活动，能够使更多人了解晋宁的历史和文化。</t>
  </si>
  <si>
    <t>参观观众满意度</t>
  </si>
  <si>
    <t>93</t>
  </si>
  <si>
    <t>全年参观观众满意程度均在90%以上</t>
  </si>
  <si>
    <t>晋宁区图书馆报刊杂志订阅经费包含少儿读者，为公众提供免费报刊、杂志阅览。</t>
  </si>
  <si>
    <t>晋宁区图书馆报刊杂志订阅数量</t>
  </si>
  <si>
    <t>250</t>
  </si>
  <si>
    <t>份</t>
  </si>
  <si>
    <t>用于全年图书馆免费开放服务</t>
  </si>
  <si>
    <t>时效指标</t>
  </si>
  <si>
    <t>晋宁区图书馆报刊杂志订阅时限</t>
  </si>
  <si>
    <t>及时订阅报刊杂志，保证杂志及时更新</t>
  </si>
  <si>
    <t>年</t>
  </si>
  <si>
    <t>满足广大人民群众的精神文化需求</t>
  </si>
  <si>
    <t>为公众提供免费报刊、杂志阅览，满足广大人民群众的精神文化需求</t>
  </si>
  <si>
    <t>满足人民群众的精神文化需求。</t>
  </si>
  <si>
    <t>晋宁区图书馆报刊杂志订阅满意度层面</t>
  </si>
  <si>
    <t>98%</t>
  </si>
  <si>
    <t>提升广大群众及读者的精神文化素质。</t>
  </si>
  <si>
    <t>公共图书馆建设。区级公共图书馆达到部颁三级以上标准；全区人均占有藏书0.6册以上；平均每册藏书流通率0.6次以上；人均年新增新书0.04册以上；年人均到馆0.4次以上。</t>
  </si>
  <si>
    <t>图书馆馆藏图书购置</t>
  </si>
  <si>
    <t>册</t>
  </si>
  <si>
    <t>购买图书</t>
  </si>
  <si>
    <t>图书馆正版图书购置</t>
  </si>
  <si>
    <t>国家标准出版物</t>
  </si>
  <si>
    <t>评估定级</t>
  </si>
  <si>
    <t>提升文化素养，丰富精神世界</t>
  </si>
  <si>
    <t>提高辖区内群众阅读量，拓宽视野，提高文化素养，丰富精神世界</t>
  </si>
  <si>
    <t>示范区创建</t>
  </si>
  <si>
    <t>图书馆服务读者的满意度</t>
  </si>
  <si>
    <t>95%</t>
  </si>
  <si>
    <t>公共文化服务</t>
  </si>
  <si>
    <t>根据低保标准和社会平均工资，定期调整补助金额，确保去世工作人员所供养的亲属能够维持基本生活，避免因家庭收入来源中断而陷入困境。</t>
  </si>
  <si>
    <t>补助人员</t>
  </si>
  <si>
    <t>1.0</t>
  </si>
  <si>
    <t>人</t>
  </si>
  <si>
    <t>根据单位领取遗属补助人员</t>
  </si>
  <si>
    <t>发放时间</t>
  </si>
  <si>
    <t>日</t>
  </si>
  <si>
    <t>确保无特殊情况的每月15日前发放</t>
  </si>
  <si>
    <t>社会稳定</t>
  </si>
  <si>
    <t>增加</t>
  </si>
  <si>
    <t>是</t>
  </si>
  <si>
    <t>有效减少社会不稳定因素，促进社会公平与和谐</t>
  </si>
  <si>
    <t>领取遗属补助人员满意度</t>
  </si>
  <si>
    <t>遗属补助领取人员的满意度95%以上得满分</t>
  </si>
  <si>
    <t>2025年4月至9月安全巡察人员工资</t>
  </si>
  <si>
    <t>文物保护单位安全保卫看守人员</t>
  </si>
  <si>
    <t>石寨山古墓群、河泊所遗址（考古发掘区域）、金砂山古墓群和古城村遗址配齐文物保护单位安全保卫看守人员，保障文物安全。</t>
  </si>
  <si>
    <t>看守时限（每季度）</t>
  </si>
  <si>
    <t>90</t>
  </si>
  <si>
    <t>日常看守石寨山古墓群、河泊所遗址（考古发掘区域）、金砂山古墓群和古城村遗址。</t>
  </si>
  <si>
    <t>文物安全管理效果</t>
  </si>
  <si>
    <t>效果显著</t>
  </si>
  <si>
    <t>是/否</t>
  </si>
  <si>
    <t>文物管理单位满意率</t>
  </si>
  <si>
    <t>按照《云南省专家基层科研工作站管理办法》规范管理使用2024年度专家基层科研工作站资助经费，有效推进昆明市石寨山大遗址文物保护中心蒋志龙专家基层科研工作站的考古发掘、文物保护与研究、专业咨询、技术培训与服务指导等相关工作，有效推进“石寨山—河泊所”大遗址的考古及保护利用工作。</t>
  </si>
  <si>
    <t>研究书籍及电子文献采购</t>
  </si>
  <si>
    <t>30</t>
  </si>
  <si>
    <t>研究书籍及电子文献采购数量</t>
  </si>
  <si>
    <t>文物保护利用技术培训</t>
  </si>
  <si>
    <t>项</t>
  </si>
  <si>
    <t>文物保护利用技术培训数量</t>
  </si>
  <si>
    <t>考古发掘与文物保护利用专题交流研讨</t>
  </si>
  <si>
    <t>考古发掘与文物保护利用专题交流研讨数量</t>
  </si>
  <si>
    <t>考古研究成果科普讲座服务</t>
  </si>
  <si>
    <t>考古研究成果科普讲座服务数量</t>
  </si>
  <si>
    <t>专家基层科研工作站科研及专业指导服务成效</t>
  </si>
  <si>
    <t>显著</t>
  </si>
  <si>
    <t>专家基层科研工作站科研及专业指导服务成效显著</t>
  </si>
  <si>
    <t>石寨山—河泊所遗址考古研究与保护利用效果</t>
  </si>
  <si>
    <t>为保障全区文化市场、文物保护单位、景区（景点）检查、巡查、执法、调研、活动等文旅工作的正常开展。</t>
  </si>
  <si>
    <t>购置设备数量</t>
  </si>
  <si>
    <t>1.00</t>
  </si>
  <si>
    <t>辆</t>
  </si>
  <si>
    <t>反映购置数量完成情况。</t>
  </si>
  <si>
    <t>购置设备利用率</t>
  </si>
  <si>
    <t>反映设备利用情况。
设备利用率=（投入使用设备数/购置设备总数）*100%。</t>
  </si>
  <si>
    <t>文旅工作得以认可</t>
  </si>
  <si>
    <t>工作成效</t>
  </si>
  <si>
    <t>反映通过检查、巡查、调研文旅工作的开展成效</t>
  </si>
  <si>
    <t>使用人员满意度</t>
  </si>
  <si>
    <t>反映服务对象对购置设备的整体满意情况。
使用人员满意度=（对购置设备满意的人数/问卷调查人数）*100%。</t>
  </si>
  <si>
    <t>有效推进昆明市石寨山大遗址文物保护中心蒋志龙专家基层科研工作站的考古发掘、文物保护与研究、专业咨询、技术培训与服务指导等相关工作，有效推进“石寨山—河泊所”大遗址的考古及保护利用工作。</t>
  </si>
  <si>
    <t>文物保护修复与研究考察调研</t>
  </si>
  <si>
    <t>文物保护修复与研究考察调研数量</t>
  </si>
  <si>
    <t>文物保护法律法规科普宣传和技术培训</t>
  </si>
  <si>
    <t>文物保护法律法规科普宣传数量和技术培训数量</t>
  </si>
  <si>
    <t>遗址保护利用及考古遗址公园建设考察调研</t>
  </si>
  <si>
    <t>遗址保护利用及考古遗址公园建设考察调研数量</t>
  </si>
  <si>
    <t>考古发掘与文物保护利用专家咨询</t>
  </si>
  <si>
    <t>考古发掘与文物保护利用专家咨询数量</t>
  </si>
  <si>
    <t>服务对工作站满意度</t>
  </si>
  <si>
    <t>为充分发挥知识产权保护在激发历史文化遗产创新活力、塑造石寨山品牌价值、促进石寨山考古遗址公园文化产业升级中的重要作用，从提升品牌价值、完善法律保护体系、强化知识产权管控等多方面入手，保护好“石寨山—河泊所”大遗址这一重要IP。开展石寨山考古遗址公园知识产权保护工作，主要进行石寨山考古遗址公园形象标识设计征集、商标注册、IP运营管理体系建设等，重点完成教育、旅游、文创、数字产品等20余种类别的商标注册。</t>
  </si>
  <si>
    <t>注册商标产品数量</t>
  </si>
  <si>
    <t>20</t>
  </si>
  <si>
    <t>种</t>
  </si>
  <si>
    <t>完成注册商标的产品数量</t>
  </si>
  <si>
    <t>石寨山大遗址的影响力</t>
  </si>
  <si>
    <t>逐步扩大</t>
  </si>
  <si>
    <t>通过文创产品间接提升石寨山大遗址</t>
  </si>
  <si>
    <t>群众满意度</t>
  </si>
  <si>
    <t>89</t>
  </si>
  <si>
    <t>参观群众和当地群众的满意度</t>
  </si>
  <si>
    <t>三馆一站为全民提供的基本服务项目全部免费，公共空间设施场地全部免费开放，所提供的基本服务项目全部免费，全年服务人次14.6万以上，国家法定节假日和学校寒暑假期间适当延长开放时间,按规定组织开展公共文化活动，提升全民艺术普及和全民阅读服务水平，通过微信公众号、小视频与专题活动、培训、讲座、流动文化服务　开展线上线下群众文化活动，为群众提供优质、高效的公共文化服务体验。</t>
  </si>
  <si>
    <t>免费开放公共图书馆个数</t>
  </si>
  <si>
    <t>个</t>
  </si>
  <si>
    <t>1个区级图书馆，1个区级文化馆、9个乡镇（街道）级文化站</t>
  </si>
  <si>
    <t>公共文化场馆开放时长</t>
  </si>
  <si>
    <t>42</t>
  </si>
  <si>
    <t>小时</t>
  </si>
  <si>
    <t>公共图书馆免费开放时长每周不低于56小时，文化馆免费开放时长每周不低于48小时，文化站免费开放时长每周不低于42小时。</t>
  </si>
  <si>
    <t>参观人数增长率</t>
  </si>
  <si>
    <t>&gt;</t>
  </si>
  <si>
    <t>参观人数增长率不低于10%</t>
  </si>
  <si>
    <t>免费开放观众满意度</t>
  </si>
  <si>
    <t>免费开放观众满意度不低于90%</t>
  </si>
  <si>
    <t>保障全区保存情况较差，存在重大安全隐患的文物的安全，开展抢救性维修。</t>
  </si>
  <si>
    <t>对全区重点文物或保存情况较差的文物进行抢修，保障安全</t>
  </si>
  <si>
    <t>完成部分保存情况较差的文物抢修，确保文物安全，对部分已先抢修的文物进行适当补助</t>
  </si>
  <si>
    <t>加强文化遗产的保护，提升文化遗产的知名度</t>
  </si>
  <si>
    <t>弘扬中华优秀传统文化，促进旅游经济收入</t>
  </si>
  <si>
    <t>文物保护工作认可度不高</t>
  </si>
  <si>
    <t>提升文化自信</t>
  </si>
  <si>
    <t>开展好石寨山古墓群、石寨山考古工作站的安全保卫及巡查，维护管理区域内的治安、消防、交通安全、保洁、绿化，做好接待讲解</t>
  </si>
  <si>
    <t>对石寨山大遗址进行看管巡查，做好文物安全、保洁、绿化、讲解</t>
  </si>
  <si>
    <t>未开展相关安全巡查、未对外开放工作</t>
  </si>
  <si>
    <t>显著提高</t>
  </si>
  <si>
    <t>弘扬中华优秀传统文化，推进石寨山文化及文物保护展示利用，促进文旅融合发展</t>
  </si>
  <si>
    <t>石寨山大遗址配齐文物保护单位安全保卫看守人员，保障文物安全。</t>
  </si>
  <si>
    <t>做好金砂山古墓群文物保护管理、安全巡查</t>
  </si>
  <si>
    <t>对金砂山古墓群进行保护巡查监管，保障安全</t>
  </si>
  <si>
    <t>完成金砂山古墓群的文物安全巡查看管</t>
  </si>
  <si>
    <t>安全事故</t>
  </si>
  <si>
    <t>&lt;</t>
  </si>
  <si>
    <t>保障文物保护单位安全</t>
  </si>
  <si>
    <t>加强文化遗产的保护，提升文化遗产的知名度，使文化遗产得到更有效的保护</t>
  </si>
  <si>
    <t>文物是不可再生资源，地方人民支持项目的实施。</t>
  </si>
  <si>
    <t>按照合同约定，根据考核结果按年度获得个人年度考核绩效奖。</t>
  </si>
  <si>
    <t>任期</t>
  </si>
  <si>
    <t>3.0</t>
  </si>
  <si>
    <t>聘任制公务员聘任任期</t>
  </si>
  <si>
    <t>晋宁社会及经济发展</t>
  </si>
  <si>
    <t>持续提升晋宁经济发展水平</t>
  </si>
  <si>
    <t>聘任单位满意度</t>
  </si>
  <si>
    <t>80</t>
  </si>
  <si>
    <t>聘任工作单位对任期内工作情况的满意度</t>
  </si>
  <si>
    <t>依托石寨山国家考古遗址公园建设，开展大遗址考古调勘和发掘以及出土文物保管保护和研究工作，加大文物和文化遗产保护力度，加强城乡建设中的历史文化保护传承，切实推进石寨山国家考古遗址公园建设进程，建好用好石寨山国家考古遗址公园考古工作站，让文物保护成果惠及更多人民群众。</t>
  </si>
  <si>
    <t>考古工作站交付使用时间</t>
  </si>
  <si>
    <t>2023年6月30日</t>
  </si>
  <si>
    <t>考古工作站交付云南省文物考古研究所使用时间</t>
  </si>
  <si>
    <t>文物和文化遗产保护力度</t>
  </si>
  <si>
    <t>持续提升文物和文化遗产保护力度</t>
  </si>
  <si>
    <t>群众满意度得到有效提升</t>
  </si>
  <si>
    <t>92</t>
  </si>
  <si>
    <t>文物保护成果惠及群众</t>
  </si>
  <si>
    <t>按照昆明市旅游产业领导小组办公室《关于做好2019年“旅游革命”奖励资金拨付使用工作的通知》和《昆明市财政局昆明市文化和旅游局关于下达昆明市“旅游革命”奖励资金的通知》要求，晋宁区为进一步做好“旅游革命“工作，对分配给晋宁区的奖补资金，将严格对照《昆明市各县（市）区2019年”旅游革命“奖励资金分配表》，对得分项目给予资金奖补，奖补资金及时对照项目拨付项目实施单位，并做好晋宁区品牌目的地创建、重点文旅项目建设、旅游品质提升、旅游公共服务体系完善、文旅融合发展等工作的推进落实。</t>
  </si>
  <si>
    <t>晋宁上蒜镇三多村委会村级四位一体项目</t>
  </si>
  <si>
    <t>完善功能服务</t>
  </si>
  <si>
    <t>六街镇六街村文化活动室</t>
  </si>
  <si>
    <t>加强文化活动室功能服务，完善设施</t>
  </si>
  <si>
    <t>七彩云南</t>
  </si>
  <si>
    <t>家</t>
  </si>
  <si>
    <t>优化精品演义节目，加强宣传力度。</t>
  </si>
  <si>
    <t>七彩云南.古滇名称国际度假区</t>
  </si>
  <si>
    <t>进一步加强景区建设力度，加快景区项目建设，提高市场竞争力。</t>
  </si>
  <si>
    <t>2019年旅游总收入</t>
  </si>
  <si>
    <t>5.26</t>
  </si>
  <si>
    <t>亿</t>
  </si>
  <si>
    <t>提升旅游基础设施建设，扩大晋宁旅游品牌知名度</t>
  </si>
  <si>
    <t>游客满意度</t>
  </si>
  <si>
    <t>提升旅游基础设施建设，完善服务功能，增强游客对晋宁区旅游满意度</t>
  </si>
  <si>
    <t>1.通过多种开展滇池保护、、扫黑除恶文艺节目汇演、滇池保护图片展，创作宣传滇池、保护滇池歌曲、小戏小品等文艺作品，有效地宣传滇池文化、滇池治理及旅游推介、扫黑除恶宣传工作；2.及时发放离退休党支部书记、委员补贴</t>
  </si>
  <si>
    <t>退休党支部书记、委员</t>
  </si>
  <si>
    <t>书记300元/人/月；委员 200 元/人/月（书记1人，委员2人）</t>
  </si>
  <si>
    <t>开展文艺汇演、图片展</t>
  </si>
  <si>
    <t>1.通过多种开展滇池保护、、扫黑除恶文艺节目汇演、滇池保护图片展，创作宣传滇池、保护滇池歌曲、小戏小品等文艺作品，有效地宣传滇池文化、滇池治理及旅游推介、扫黑除恶宣传工作；2.及时发放离退休党支部书记、委员补贴；</t>
  </si>
  <si>
    <t>提高群众的认知度</t>
  </si>
  <si>
    <t>85</t>
  </si>
  <si>
    <t>1.通过多种开展滇池保护、、扫黑除恶文艺节目汇演、滇池保护图片展，创作宣传滇池、保护滇池歌曲、小戏小品等文艺作品，有效地宣传滇池文化、滇池治理及旅游推介、扫黑除恶宣传工作；2.及时发放离退休党支部书记、委员补贴。</t>
  </si>
  <si>
    <t>做好河泊所遗址的考古发掘、考古资料整理研究、出土文物保护、宣传推广等工作，加强遗址研究保护和展示利用工作，充分发挥文物考古工作在推动地方社会经济发展中的重要作用。</t>
  </si>
  <si>
    <t>宣传推荐材料</t>
  </si>
  <si>
    <t>批次</t>
  </si>
  <si>
    <t>对考古工作的进展与研究成果进行宣传推广</t>
  </si>
  <si>
    <t>文物保护工作的影响力</t>
  </si>
  <si>
    <t>明显提升</t>
  </si>
  <si>
    <t>越来越多的人对文物保护工作的支持</t>
  </si>
  <si>
    <t>群众对考古工作的满意度</t>
  </si>
  <si>
    <t>完成石寨山遗址公园（滇王墓群及河泊所遗址展示项目）建设用地征转报批及相关规税经费。</t>
  </si>
  <si>
    <t>征转报批及相关规税费</t>
  </si>
  <si>
    <t>个（项）</t>
  </si>
  <si>
    <t>看征转报批及相关规税费的完成情况</t>
  </si>
  <si>
    <t>石寨山文化（滇文化）的推广传播效果</t>
  </si>
  <si>
    <t>石寨山文化（滇文化）的社会推广效果显著，国际影响力显著提升。</t>
  </si>
  <si>
    <t>石寨山遗址保护管理机构满意率</t>
  </si>
  <si>
    <t>石寨山研究取得一定成果</t>
  </si>
  <si>
    <t>做好全域旅游调查统计测算工作，形成数据分析报告，为晋宁区旅游经济发展提供决策依据。</t>
  </si>
  <si>
    <t>形成数据分析报告</t>
  </si>
  <si>
    <t>完成</t>
  </si>
  <si>
    <t>做好全域旅游调查统计测算工作，形成数据分析报告</t>
  </si>
  <si>
    <t>为晋宁区旅游经济发展提供决策依据</t>
  </si>
  <si>
    <t>促进旅游市场健康运行，提升游客满意度</t>
  </si>
  <si>
    <t>每季度银行返回的利息收入，每年进行核对统计并上缴财政。</t>
  </si>
  <si>
    <t>每年上缴时间</t>
  </si>
  <si>
    <t>次年的1季度前</t>
  </si>
  <si>
    <t>每季度银行返回的利息收入单</t>
  </si>
  <si>
    <t>根据利息单收入统计上缴</t>
  </si>
  <si>
    <t>群众满意度指标</t>
  </si>
  <si>
    <t>晋宁区文化馆是群众文化活动的主要阵地，人员较为密集的公共文化服务场所，为保障文化馆新馆免费开放管理正常运行，充分发挥晋宁区文化馆新馆公共文化服务效能，丰富群众文化生活，提升群众文化艺术水平，保障人民群众的基本文化权益。</t>
  </si>
  <si>
    <t>人员配置人数</t>
  </si>
  <si>
    <t>安保2人、保洁1人</t>
  </si>
  <si>
    <t>免费开放管理和服务水平</t>
  </si>
  <si>
    <t>显著提升</t>
  </si>
  <si>
    <t>根据昆明市晋宁区人民政府文件 晋政复[2022]96号昆明市晋宁区人民政府关于晋宁区文化馆免费开放管理运行经费的批复，2022 年区文化馆免费开放管理运行经费据实由区财政存量
资金安排，之后年度按 13.32 万元纳入年度财政预算给予保障。</t>
  </si>
  <si>
    <t>丰富群众文化生活、提升文化素质</t>
  </si>
  <si>
    <t>满足人民群众文化需求，保障人民群众的基本文化权益</t>
  </si>
  <si>
    <t>充分发挥晋宁区文化馆新馆公共文化服务效能</t>
  </si>
  <si>
    <t>采取问卷调查方式</t>
  </si>
  <si>
    <t>事业单位职工死亡后遗属生活困难补助</t>
  </si>
  <si>
    <t>补助人数</t>
  </si>
  <si>
    <t>晋宁区委组织部、区人力资源社会保障局 关于调整昆明市晋宁区2025年机关事业单位职工死亡后遗属生活困难补助标准工作的通知</t>
  </si>
  <si>
    <t>资金到位及时率</t>
  </si>
  <si>
    <t>100</t>
  </si>
  <si>
    <t>缓解生活困难的压力</t>
  </si>
  <si>
    <t>大大提升</t>
  </si>
  <si>
    <t xml:space="preserve">单位自有资金收支专户利息收入上缴。 </t>
  </si>
  <si>
    <t>收支专户利息资金</t>
  </si>
  <si>
    <t>1100</t>
  </si>
  <si>
    <t>元</t>
  </si>
  <si>
    <t>根据晋政通〔2018〕1号，按时上缴收支专户利息收入</t>
  </si>
  <si>
    <t>可持续影响</t>
  </si>
  <si>
    <t>按时按要求及时上交收支专户利息</t>
  </si>
  <si>
    <t>按照上级文件要求及时上缴收支专户利息收入</t>
  </si>
  <si>
    <t>用于保障晋宁区文化馆规范化建设项目正常开展，建成后，充分发挥晋宁区文化馆新馆公共文化服务效能，丰富群众文化生活，提升群众文化艺术水平，保障人民群众的基本权益。</t>
  </si>
  <si>
    <t>根据《晋政复【2020】465号关于同意将区文化馆和区图书馆租赁费调整为晋宁区文化馆规范化建设项目建设经费的批复》的文件要求</t>
  </si>
  <si>
    <t>晋宁区文化馆规范化建设项目资金按时到位</t>
  </si>
  <si>
    <t>丰富群众文化生活</t>
  </si>
  <si>
    <t>提升群众文化水平</t>
  </si>
  <si>
    <t>社会群众满意度</t>
  </si>
  <si>
    <t>根据昆财教【2017】87号 昆明市财政局 昆明市文化广播电视体育局 关于下达2017年度“五馆”建设项目市级补助资金的通知</t>
  </si>
  <si>
    <t>项目资金到位率</t>
  </si>
  <si>
    <t>充分发挥晋宁区文化馆公共文化服务效能</t>
  </si>
  <si>
    <t>成果显著</t>
  </si>
  <si>
    <t>社会公众满意度</t>
  </si>
  <si>
    <t>1.非遗传承人带徒授艺；2.参与非遗项目展示；3.配合非遗保护部门进行非遗项目的保护；4.做好传承人工作的管理工作，指导传承人开展传承工作，发放传承人补助经费</t>
  </si>
  <si>
    <t>区级非物质文化遗产传承人补助人数</t>
  </si>
  <si>
    <t>54</t>
  </si>
  <si>
    <t>2025年区级传承人共51人，其中有17人已申报为市级传承人，2025年第七批区级传承人评审通过20人，2026年区级传承人有54人，每年人均补助2000元，合计108000元</t>
  </si>
  <si>
    <t>区级非物质文化遗产传承人补助资金当年到位率</t>
  </si>
  <si>
    <t>补助资金每年年末考核后发放</t>
  </si>
  <si>
    <t>培养后继人才，传承中华传统文化</t>
  </si>
  <si>
    <t>积极开展传承、培训和展示活动，传承中华传统文化，带徒授艺，培</t>
  </si>
  <si>
    <t>积极开展传承活动，带徒授艺，培养后继人才</t>
  </si>
  <si>
    <t>区级非物质文化传承人满意度</t>
  </si>
  <si>
    <t>采取问卷调查方式进行</t>
  </si>
  <si>
    <t>上缴收支专户利息。</t>
  </si>
  <si>
    <t>上缴收支专户利息收入。</t>
  </si>
  <si>
    <t>28500</t>
  </si>
  <si>
    <t>根据晋政通〔2018〕1号，按时上缴收支专户利息收入。</t>
  </si>
  <si>
    <t>按时按要求及时上缴收支专户利息收入。</t>
  </si>
  <si>
    <t>按照上级文件要求及时上缴收支专户利息收入。</t>
  </si>
  <si>
    <t>贯彻落实《昆明市人民政府关于加强文物保护利用工作的通知》，加强对金砂桂香阁修缮工作、县区文物巡查工作、文物保护单位消防工作作的经费保障，确保文物安全。</t>
  </si>
  <si>
    <t>对全区221项一般不可移动文物的各级文保单位进行安全巡查检查，做好文物保护单位“四防”安全工作，杜绝安全事故的发生。</t>
  </si>
  <si>
    <t>对全区221项一般不可移动文物的各级文保单位进行安全巡查检查</t>
  </si>
  <si>
    <t>贯彻落实《昆明市人民政府关于加强文物保护利用工作的通知》，加强对第八批全国重点和省级文物保护单位、第一至第四、第七批市级文物保护单位“四有”工作、金砂桂香阁修缮工作的经费保障；加强县区文物巡查工作、文物保护单位消防工作力度，确保文物安全。</t>
  </si>
  <si>
    <t>使文物得到长期有效的保护</t>
  </si>
  <si>
    <t>对文物保护的满意度</t>
  </si>
  <si>
    <t>社会群众对文物保护利用的认可满意度</t>
  </si>
  <si>
    <t>根据与云南省文物考古研究所签订田野考古调查勘探工作协议，将开展晋宁白马龙至法古甸公路项目考古调查勘探及文物影响评价工作。本次调查勘探工作内容主要为：运用文物考古调查技术，查清白马龙至法古甸公路建设工程用地范围内文物的分布情况，对调查发现的文物点或存疑点进行勘探，查清其埋藏情况，绘制文物分布图，并汇总文物线索资料，初步编写完成项目田野考古调查勘探情况报告并提交云南省文物考古研究所。</t>
  </si>
  <si>
    <t>按时限完成晋宁白马龙至法古甸公路项目（具体范围以甲方要求为准）的田野阶段考古调查勘探工作。</t>
  </si>
  <si>
    <t>确保在2025年8月30日前完成晋宁白马龙至法古甸公路项目（具体范围以甲方要求为准）的田野阶段考古调查勘探工作，并汇总文物线索资料，初步编写完成此项建设工程的田野考古调查勘探情况报告并提交</t>
  </si>
  <si>
    <t>晋宁白高质量完成马龙至法古甸公路项目（具体范围以甲方要求为准）的田野阶段考古调查勘探工作</t>
  </si>
  <si>
    <t>完成晋宁白马龙至法古甸公路项目（具体范围以甲方要求为准）的田野阶段考古调查勘探工作，并汇总文物线索资料，初步编写完成此项建设工程的田野考古调查勘探情况报告并提交。</t>
  </si>
  <si>
    <t>通过此次田野考古调查勘探，进一步发掘地下文物资源，为后期的发展奠定基础。</t>
  </si>
  <si>
    <t>完成晋宁白马龙至法古甸公路项目的田野阶段考古调查勘探工作，并汇总文物线索资料，初步编写完成此项建设工程的田野考古调查勘探情况报告并提交</t>
  </si>
  <si>
    <t>25</t>
  </si>
  <si>
    <t>对省级文物保护单位国立艺专旧址进行抢救性全面维修，确保历史文化遗产安全，使重点文物保护单位的保存现状提到提升。</t>
  </si>
  <si>
    <t>修缮工程数量</t>
  </si>
  <si>
    <t>完成国立艺专旧址抢救性维修项目</t>
  </si>
  <si>
    <t>确保文物的安全率、提升文物保护水平和全民文物保护意识率</t>
  </si>
  <si>
    <t>确保文物的安全，提升文物保护水平和全民文物保护意识。</t>
  </si>
  <si>
    <t>社会公众对重点文物保护的满意度</t>
  </si>
  <si>
    <t>通过修缮并合理利用，充分宣传晋宁历史文化，提升晋宁知名度和影响力。</t>
  </si>
  <si>
    <t>开展全国重点文物保护单位石寨山古墓群环境治理工作，完成石寨山古墓群环境治理工作，进一步促进文物活化利用，满足人民群众精神文化需求。</t>
  </si>
  <si>
    <t>完成石寨山古墓群环境治理项目，进一步促进文物活化利用，满足人民群众精神文化需求</t>
  </si>
  <si>
    <t>完成全国重点文物保护单位石寨山古墓群环境治理工作</t>
  </si>
  <si>
    <t>通过环境整治工作的开展，提高顺利推进建设项目率</t>
  </si>
  <si>
    <t>通过环境整治工作的开展，顺利推进建设项目，带动地方经济发展，彰显历史文化遗产保护的重要性。</t>
  </si>
  <si>
    <t>社会公众对重点文物保护项目的满意率</t>
  </si>
  <si>
    <t>通过对文物保护项目的科学保护和合理利用，充分宣传晋宁历史文化，提升晋宁知名度和影响力。</t>
  </si>
  <si>
    <t>根据补充协议收到云南瑞图文化传媒有限公司关于晋宁区全国重点、省级市级及新公布的区级共21项文物保护单位27套文物保护标志说明碑牌制作安装工程的质量保证金10600元，收到云南少匠文保工程技术有限公司关于金砂桂香阁、金砂寺前殿文物建筑保护修缮设计费质量保证金3000元。</t>
  </si>
  <si>
    <t>13600</t>
  </si>
  <si>
    <t>当达到退还条件时，按要求及时退还。根据补充协议收到云南瑞图文化传媒有限公司关于晋宁区全国重点、省级市级及新公布的区级共21项文物保护单位27套文物保护标志说明碑牌制作安装工程的质量保证金10600元，收到云南少匠文保工程技术有限公司关于金砂桂香阁、金砂寺前殿文物建筑保护修缮设计费质量保证金3000元。</t>
  </si>
  <si>
    <t>当达到退还条件时，按要求及时退还。根据补充协议退还。</t>
  </si>
  <si>
    <t>当达到退还条件时，按要求及时退还</t>
  </si>
  <si>
    <t>完成石寨山国家考古遗址公园设计方案等立项要件编制，开展相关石寨山国家考古遗址公园创建工作，上报国家文物局申报立项。</t>
  </si>
  <si>
    <t>用于完成石寨山国家考古遗址公园设计方案等立项要件编制，开展相关石寨山国家考古遗址公园的创建工作。</t>
  </si>
  <si>
    <t>推动全国文物保护单位石寨山古墓群的保护和利用</t>
  </si>
  <si>
    <t>本项目的实施，有利于石寨山大遗址的保护和展示，进一步提升石寨山文化的影响力，通过公园建设带动区域经济发展。</t>
  </si>
  <si>
    <t>建立群众对晋宁历史文化遗产保护的认同和满意度</t>
  </si>
  <si>
    <t>通过开展石寨山国家考古遗址公园建设，使人民群众认可满意晋宁历史文化遗产保护工作</t>
  </si>
  <si>
    <t>全国重点文物保护单位石寨山古墓群和河泊所遗址（含考古发掘区域）、市级文物保护单位金砂山古墓群和古城村遗址配齐安全保卫人员，日常安全维护与巡查责任落实到个人，保障文物安全，形成良好的文物保护管理机制。</t>
  </si>
  <si>
    <t>古城村遗址、国立艺专旧址、海宝山配齐文物保护单位安全巡查看守人员，保障文物安全。</t>
  </si>
  <si>
    <t>日常看守古城村遗址、国立艺专旧址、海宝山。</t>
  </si>
  <si>
    <t>完成晋宁区各级文物保护单位标志说明碑牌制作安装</t>
  </si>
  <si>
    <t>工程验收合格率</t>
  </si>
  <si>
    <t>贯彻落实《昆明市人民政府关于加强文物保护利用工作的通知》完成晋宁区各级文物保护单位标志说明碑牌制作安装。</t>
  </si>
  <si>
    <t>使文物得到科学、有效的保护</t>
  </si>
  <si>
    <t>通过做“四有”工作，加强文物保护单位的综合管理体系效能，使新公布的各级文物保护单位得到科学、合理、有效的保护。</t>
  </si>
  <si>
    <t>对 “四有”工作的满意率</t>
  </si>
  <si>
    <t>加强文物保护单位的合理、有效保护，保障 广大人民群众和旅游观光者、专家、学者到我区各文物保护单位参观、学习、交流的满意度。</t>
  </si>
  <si>
    <t>全区文物保护单位和一般不可移动文物安全制度及责任监管牌制作安装</t>
  </si>
  <si>
    <t>责任监管牌制作安装数量</t>
  </si>
  <si>
    <t>完成全区文物保护单位和一般不可移动文物安全制度及责任监管牌制作安装</t>
  </si>
  <si>
    <t>增强广大人民对文物的保护意识</t>
  </si>
  <si>
    <t>安全制度及责任监管牌制作安装，落实了责任安全制度，使文物得到安全有效的保护.</t>
  </si>
  <si>
    <t>社会公众对文物保护的满意度</t>
  </si>
  <si>
    <t>提高社会群众对文物保护利用认可的满意度</t>
  </si>
  <si>
    <t>石寨山古墓群安防项目已被列入云南省2020年度全国重点文物保护单位安防、消防、防雷实施项目。为切实做好文化遗产保护传承和合理利用工作，防范盗掘活动，防止村民在建设控制地带内进行不合理的建设活动，更好地保护石寨山古墓群。</t>
  </si>
  <si>
    <t>按要求完成编制。</t>
  </si>
  <si>
    <t>社会群众对文物保护利用的认可</t>
  </si>
  <si>
    <t>预算06表</t>
  </si>
  <si>
    <t>政府性基金预算支出预算表</t>
  </si>
  <si>
    <t>单位名称：昆明市发展和改革委员会</t>
  </si>
  <si>
    <t>政府性基金预算支出</t>
  </si>
  <si>
    <t>备注：我单位无政府性基金预算支出预算相关内容，该表以空表进行公开。</t>
  </si>
  <si>
    <t>预算07表</t>
  </si>
  <si>
    <t>预算项目</t>
  </si>
  <si>
    <t>采购项目</t>
  </si>
  <si>
    <t>采购品目</t>
  </si>
  <si>
    <t>计量
单位</t>
  </si>
  <si>
    <t>数量</t>
  </si>
  <si>
    <t>面向中小企业预留资金</t>
  </si>
  <si>
    <t>国有资本经营收益</t>
  </si>
  <si>
    <t>财政专户管理的收入</t>
  </si>
  <si>
    <t>单位自筹</t>
  </si>
  <si>
    <t>燃油费</t>
  </si>
  <si>
    <t>车辆加油、添加燃料服务</t>
  </si>
  <si>
    <t>车辆维修费</t>
  </si>
  <si>
    <t>车辆维修和保养服务</t>
  </si>
  <si>
    <t>机动车保险</t>
  </si>
  <si>
    <t>机动车保险服务</t>
  </si>
  <si>
    <t>复印纸</t>
  </si>
  <si>
    <t>越野车</t>
  </si>
  <si>
    <t xml:space="preserve">昆明市晋宁区推动旅游高质量发展诚信评价优化工作服务 </t>
  </si>
  <si>
    <t>市场分析调查服务</t>
  </si>
  <si>
    <t>物业管理服务</t>
  </si>
  <si>
    <t>石寨山古墓群环境整项目</t>
  </si>
  <si>
    <t>其他建筑工程</t>
  </si>
  <si>
    <t>采购办公复印纸</t>
  </si>
  <si>
    <t>昆明市晋宁区博物馆免费开放保洁、绿化服务项目</t>
  </si>
  <si>
    <t>备注：当面向中小企业预留资金大于合计时，面向中小企业预留资金为三年预计数。</t>
  </si>
  <si>
    <t>预算08表</t>
  </si>
  <si>
    <t>政府购买服务项目</t>
  </si>
  <si>
    <t>政府购买服务指导性目录代码</t>
  </si>
  <si>
    <t>基本支出/项目支出</t>
  </si>
  <si>
    <t>所属服务类别</t>
  </si>
  <si>
    <t>所属服务领域</t>
  </si>
  <si>
    <t>购买内容简述</t>
  </si>
  <si>
    <t>备注：我单位无政府购买服务预算相关内容，该表以空表进行公开。</t>
  </si>
  <si>
    <t>预算09-1表</t>
  </si>
  <si>
    <t>单位名称（项目）</t>
  </si>
  <si>
    <t>地区</t>
  </si>
  <si>
    <t>磨憨经济合作区</t>
  </si>
  <si>
    <t>备注：我区已实行乡财县管，按照区与乡（镇）财政管理体制，乡（镇）按照一级部门预算管理，故无对下转移支付资金，该表以空表进行公开。</t>
  </si>
  <si>
    <t>预算09-2表</t>
  </si>
  <si>
    <t>预算10表</t>
  </si>
  <si>
    <t>资产类别</t>
  </si>
  <si>
    <t>资产分类代码.名称</t>
  </si>
  <si>
    <t>资产名称</t>
  </si>
  <si>
    <t>计量单位</t>
  </si>
  <si>
    <t>财政部门批复数（元）</t>
  </si>
  <si>
    <t>单价</t>
  </si>
  <si>
    <t>金额</t>
  </si>
  <si>
    <t>A02 设备</t>
  </si>
  <si>
    <t>A02030502 越野车</t>
  </si>
  <si>
    <t>公务用车</t>
  </si>
  <si>
    <t>预算11表</t>
  </si>
  <si>
    <t>上级补助</t>
  </si>
  <si>
    <t>备注：我单位无提前下达的上级转移支付补助项目支出预算。</t>
  </si>
  <si>
    <t>预算12表</t>
  </si>
  <si>
    <t>项目级次</t>
  </si>
  <si>
    <t>114 对个人和家庭的补助</t>
  </si>
  <si>
    <t>本级</t>
  </si>
  <si>
    <t>311 专项业务类</t>
  </si>
  <si>
    <t>313 事业发展类</t>
  </si>
  <si>
    <t/>
  </si>
  <si>
    <t>预算13表</t>
  </si>
  <si>
    <t>部门名称</t>
  </si>
  <si>
    <t>一、部门整体目标</t>
  </si>
  <si>
    <t>内容</t>
  </si>
  <si>
    <t>说明</t>
  </si>
  <si>
    <t>部门总体目标</t>
  </si>
  <si>
    <t>部门职责</t>
  </si>
  <si>
    <t>（一）贯彻落实党的文化工作方针政策，拟订全区文化和旅游工作政策措施，起草文化和旅游政府规章草案。
（二）统筹规划文化事业、文化产业和旅游业发展，拟订发展规划并组织实施，推进文化和旅游融合发展，推进文化和旅游体制机制改革。
（三）管理全区性重大文化艺术活动，指导全区重点文化设施建设，组织全区旅游整体形象推广，促进文化产业和旅游产业合作、推广，推进旅游市场开发和全域旅游。
（四）指导、管理文艺事业，指导艺术创作生产，扶持体现社会主义核心价值观、具有导向性代表性示范性的文艺作品，推动各门类艺术、各艺术品种发展。
（五）负责公共文化事业发展，推进文化馆、图书馆、文化站（室）及全区公共文化服务体系建设和旅游公共服务建设，实施文化惠民工程，推进基本公共文化服务标准化、均等化。
（六）指导、推进文化和旅游科技创新发展，推进文化和旅游行业信息化、标准化建设。负责全区智慧旅游建设。
（七）负责非物质文化遗产保护，推动非物质文化遗产的保护、传承、普及、弘扬和振兴。
（八）拟订文物、博物馆事业发展规划并组织实施，管理、指导文物、博物馆事业工作。
（九）统筹规划文化和旅游产业，组织实施文化和旅游资源普查、挖掘、保护和利用工作，促进文化和旅游产业融合发展。
（十）指导文化和旅游市场发展，对文化和旅游市场经营进行行业监管，推进文化和旅游行业信用体系建设，依法规范文化和旅游市场。
（十一）指导全区文化和旅游综合执法，组织查处全区文化、文物、出版、广播电视、电影、旅游等市场的违法行为，维护市场秩序。
（十二）指导、管理文化和旅游对外交流、合作和宣传、推广、促销工作，组织大型文化和旅游对外交流活动，推进本地区文化走出去。
（十三）负责全区文化艺术和旅游人才队伍建设，加强中青年文化艺术人才和少数民族文化艺术人才培养，开展文化艺术及旅游人才技能培训。协调、落实高层次人才有关服务工作。
（十四）统筹和协调开展大型文化、旅游活动。
（十五）完成区委、区政府交办的其他任务。</t>
  </si>
  <si>
    <t>根据三定方案归纳</t>
  </si>
  <si>
    <t>根据部门职责，中长期规划，各级党委，各级政府要求归纳</t>
  </si>
  <si>
    <t>部门年度目标</t>
  </si>
  <si>
    <t>一、文物、博物工作：1.做好新施行的《中华人民共和国文物保护法》等法律法规的宣传工作，持续做好文物安全巡查检查，保障文物安全，开展文物消防安全现场培训会。2.按照《贯彻落实〈昆明市石寨山大遗址保护条例〉实施方案》要求，在全区上下深入开展《条例》普法宣传。加快编制石寨山国家考古遗址公园建设项目可行性研究报告等项目要件，积极推进石寨山对外开放及景区化建设。推进第四次全国文物普查工作，完成实地验收工作；3.继续做好免费开放工作，开展好临时展览和馆际交流活动。
二、文化、图书工作：1.图书馆策划专题展览，举办各类主题阅读推广、公益讲座，开展基层流动服务，发布各类阅读信息及读者参与性活动，开展各类舞蹈、音乐、戏剧术、书法等公益培训；2.是开展各类文化惠民活动，策划举办好“2026昆明郑和文化旅游节”，依托完善的公共文化场所，扩大艺术普及培训力度广度。邀请专家打造精品，进一步提升《鼓舞晋宁》等传统文艺节目，创排古滇、郑和文化内容节目。加大非物质文化遗产保护力度，加强对非遗传承人的培养及管理，推动申报国家级非遗项目。3.继续做好免费开放相关工作。
三、旅游、市场产业工作：1.推进A级景区提级提质。持续完善滇池沿岸重点村旅游基础配套设施；2.持续开展乡村旅游创品牌活动，有序推进石寨山的对外开放及景区化建设；3.全力打响晋宁“全域旅游”品牌，大力发展“康养＋旅游”，充分发挥旅居协会作用，量身定做晋宁“旅居攻略”，打造一批省级先进旅居典型示范。持续完善基础设施建设，围绕五大品牌资源开发特色旅游产品，打造跨区旅游线路。充分利用平台、文旅推荐官、旅游机构等，广泛宣传晋宁旅游资源和产品。</t>
  </si>
  <si>
    <t>部门年度重点工作任务对应的目标或措施预计的产出和效果，每项工作任务都有明确的一项或几项目标。</t>
  </si>
  <si>
    <t>二、部门年度重点工作任务</t>
  </si>
  <si>
    <t>部门职能职责</t>
  </si>
  <si>
    <t>主要内容</t>
  </si>
  <si>
    <t>预算申报金额（元）</t>
  </si>
  <si>
    <t>纳入预算金额（元）</t>
  </si>
  <si>
    <t>总额</t>
  </si>
  <si>
    <t>财政拨款</t>
  </si>
  <si>
    <t>其他资金</t>
  </si>
  <si>
    <t>文物保护工作、博物馆免费开放工作项目</t>
  </si>
  <si>
    <t>包含晋宁区文物保护经费，石寨山遗址公园（滇王墓群及河泊所遗址展示项目）建设用地征转报批及相关规税经费，石寨山大遗址对外开放讲解、安保、保洁、水电工等人员经费，石寨山考古遗址公园知识产权保护，第十届西南考古协作会经费，石寨山古墓群环境整治项目专项资金，博物馆编外人员工资专项资金及博物馆免费开放专项资金等。</t>
  </si>
  <si>
    <t>图书馆馆藏图书购置，古籍保护与修缮、数字资源运维等项目和文化馆免开、非遗传承及相关文化活动经费</t>
  </si>
  <si>
    <t>包含图书馆报刊杂志订阅经费、馆藏图书购置经费、古籍保护与修缮经费、数字资源运维经费、中央补助地方公共文化服务专项资金；郑和航海系列文化活动经费；区级美术馆、公共图书馆、文化馆（站）免费开放补助资金；非物质文化遗产创承认补助经费；区级、市级非物质文化遗产传承人补助经费；2024省对下专项转移支付资金；文化馆免费开放管理运行经费等。</t>
  </si>
  <si>
    <t>旅游、市场产业、文化市场执法项目</t>
  </si>
  <si>
    <t>包含全域旅游统计调查测算经费；2019旅游革命奖励资金，专户利息等。</t>
  </si>
  <si>
    <t>机构正常运转经费</t>
  </si>
  <si>
    <t>1个行政、1个参公管理事业单位、5个事业单位用于人员基本工资、津贴补贴、奖金、养老保险、社会保障缴费、日常办公经费、车辆运行维护费、工会经费、绩效工资、编外人员工资、公务接待费、住房公积金、对个人和家庭的补助、聘任制公务员绩效奖金、购买公车费用的支出。</t>
  </si>
  <si>
    <t>三、部门整体支出绩效指标</t>
  </si>
  <si>
    <t>绩效指标</t>
  </si>
  <si>
    <t>评（扣）分标准</t>
  </si>
  <si>
    <t>绩效指标设定依据及指标值数据来源</t>
  </si>
  <si>
    <t xml:space="preserve">二级指标 </t>
  </si>
  <si>
    <t>惠民文化演出活动培训</t>
  </si>
  <si>
    <t>200</t>
  </si>
  <si>
    <t>演出、培训次数少于180次不得分</t>
  </si>
  <si>
    <t>演出、培训次数不少于200次每年</t>
  </si>
  <si>
    <t>按照年初计划安排进行</t>
  </si>
  <si>
    <t>不定期开展联合检查</t>
  </si>
  <si>
    <t>全年少于85次不得分，大于等于100次得满分</t>
  </si>
  <si>
    <t>全年不少于100次</t>
  </si>
  <si>
    <t>年初计划</t>
  </si>
  <si>
    <t>“三馆一站”免费开放通过率</t>
  </si>
  <si>
    <t>考核指标完成率低于90%不得分，</t>
  </si>
  <si>
    <t>“三馆一站”免费开放年度考核指标完成率达到100%</t>
  </si>
  <si>
    <t>昆政办（2022）43号《昆明市人民政府办公室关于印发昆明市公共文化、自然资源、生态环境及应急救援领</t>
  </si>
  <si>
    <t>少于80天不得分</t>
  </si>
  <si>
    <t>《关于进一步加强文物安全工作的实施意见》《云南省尚未核定公布为文物保护单位的不可移动文物保护管理暂行办法》《昆明市晋宁区文物保护利用专项资金管理办法》</t>
  </si>
  <si>
    <t>满足广大人民精神文化需求</t>
  </si>
  <si>
    <t>稳步提升</t>
  </si>
  <si>
    <t>日常活动中群众的满足感逐年提升得满分</t>
  </si>
  <si>
    <t>各类文化活动的开展满足广大人民群众的精神文化需求</t>
  </si>
  <si>
    <t>年初计划，活动实施方案</t>
  </si>
  <si>
    <t>确保各级文物的安全</t>
  </si>
  <si>
    <t>有效保障</t>
  </si>
  <si>
    <t>巡查检查次数不少于12次得满分</t>
  </si>
  <si>
    <t>通过巡查、看管、修缮等方式， 逐步改善全区各级文物保护单位的保护现状；通过对文物的利用，带动文物保护利用工作；确保全区各级文物的安全。</t>
  </si>
  <si>
    <t>全区文物保护的满意度</t>
  </si>
  <si>
    <t>群众对全区文物的保护利用满意度低于80%不得分</t>
  </si>
  <si>
    <t>社会群众对文物保护利用的认可不低于90%</t>
  </si>
  <si>
    <t>免费开放接待参观观众满意度</t>
  </si>
  <si>
    <t>群众满意度低于85%不得分</t>
  </si>
  <si>
    <t>博物馆、文化馆、图书馆免费开放，参观观众、读者满意度不低于90%</t>
  </si>
  <si>
    <t>昆政办（2022）43号《昆明市人民政府办公室关于印发昆明市公共文化、自然资源、生态环境及应急救援领域财政事权和支出责任划分改革实施方案的通知》</t>
  </si>
</sst>
</file>

<file path=xl/styles.xml><?xml version="1.0" encoding="utf-8"?>
<styleSheet xmlns="http://schemas.openxmlformats.org/spreadsheetml/2006/main">
  <numFmts count="9">
    <numFmt numFmtId="176" formatCode="hh:mm:ss"/>
    <numFmt numFmtId="177" formatCode="yyyy\-mm\-dd\ hh:mm:ss"/>
    <numFmt numFmtId="41" formatCode="_ * #,##0_ ;_ * \-#,##0_ ;_ * &quot;-&quot;_ ;_ @_ "/>
    <numFmt numFmtId="178" formatCode="#,##0;\-#,##0;;@"/>
    <numFmt numFmtId="42" formatCode="_ &quot;￥&quot;* #,##0_ ;_ &quot;￥&quot;* \-#,##0_ ;_ &quot;￥&quot;* &quot;-&quot;_ ;_ @_ "/>
    <numFmt numFmtId="179" formatCode="#,##0.00;\-#,##0.00;;@"/>
    <numFmt numFmtId="43" formatCode="_ * #,##0.00_ ;_ * \-#,##0.00_ ;_ * &quot;-&quot;??_ ;_ @_ "/>
    <numFmt numFmtId="44" formatCode="_ &quot;￥&quot;* #,##0.00_ ;_ &quot;￥&quot;* \-#,##0.00_ ;_ &quot;￥&quot;* &quot;-&quot;??_ ;_ @_ "/>
    <numFmt numFmtId="180" formatCode="yyyy\-mm\-dd"/>
  </numFmts>
  <fonts count="39">
    <font>
      <sz val="11"/>
      <color theme="1"/>
      <name val="宋体"/>
      <charset val="134"/>
      <scheme val="minor"/>
    </font>
    <font>
      <b/>
      <sz val="24"/>
      <color rgb="FF000000"/>
      <name val="宋体"/>
      <charset val="134"/>
    </font>
    <font>
      <sz val="9"/>
      <color rgb="FF000000"/>
      <name val="宋体"/>
      <charset val="134"/>
    </font>
    <font>
      <sz val="10"/>
      <color rgb="FF000000"/>
      <name val="宋体"/>
      <charset val="134"/>
    </font>
    <font>
      <b/>
      <sz val="10"/>
      <color rgb="FF000000"/>
      <name val="宋体"/>
      <charset val="134"/>
    </font>
    <font>
      <b/>
      <sz val="11"/>
      <color rgb="FF000000"/>
      <name val="宋体"/>
      <charset val="134"/>
    </font>
    <font>
      <sz val="11"/>
      <color rgb="FF000000"/>
      <name val="宋体"/>
      <charset val="134"/>
    </font>
    <font>
      <sz val="9"/>
      <color theme="1"/>
      <name val="宋体"/>
      <charset val="134"/>
    </font>
    <font>
      <sz val="12"/>
      <color rgb="FF000000"/>
      <name val="宋体"/>
      <charset val="134"/>
    </font>
    <font>
      <b/>
      <sz val="23"/>
      <color rgb="FF000000"/>
      <name val="宋体"/>
      <charset val="134"/>
    </font>
    <font>
      <sz val="10"/>
      <color rgb="FF000000"/>
      <name val="Arial"/>
      <charset val="134"/>
    </font>
    <font>
      <b/>
      <sz val="23.95"/>
      <color rgb="FF000000"/>
      <name val="宋体"/>
      <charset val="134"/>
    </font>
    <font>
      <b/>
      <sz val="22"/>
      <color rgb="FF000000"/>
      <name val="宋体"/>
      <charset val="134"/>
    </font>
    <font>
      <sz val="10"/>
      <color rgb="FFFFFFFF"/>
      <name val="宋体"/>
      <charset val="134"/>
    </font>
    <font>
      <b/>
      <sz val="21"/>
      <color rgb="FF000000"/>
      <name val="宋体"/>
      <charset val="134"/>
    </font>
    <font>
      <b/>
      <sz val="18"/>
      <color rgb="FF000000"/>
      <name val="宋体"/>
      <charset val="134"/>
    </font>
    <font>
      <sz val="9.75"/>
      <color rgb="FF000000"/>
      <name val="SimSun"/>
      <charset val="134"/>
    </font>
    <font>
      <b/>
      <sz val="9"/>
      <color rgb="FF000000"/>
      <name val="宋体"/>
      <charset val="134"/>
    </font>
    <font>
      <b/>
      <sz val="9"/>
      <color theme="1"/>
      <name val="宋体"/>
      <charset val="134"/>
    </font>
    <font>
      <sz val="9"/>
      <name val="宋体"/>
      <charset val="134"/>
    </font>
    <font>
      <sz val="11"/>
      <color theme="1"/>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sz val="11"/>
      <color rgb="FF006100"/>
      <name val="宋体"/>
      <charset val="0"/>
      <scheme val="minor"/>
    </font>
  </fonts>
  <fills count="35">
    <fill>
      <patternFill patternType="none"/>
    </fill>
    <fill>
      <patternFill patternType="gray125"/>
    </fill>
    <fill>
      <patternFill patternType="solid">
        <fgColor rgb="FFFFFFFF"/>
        <bgColor indexed="64"/>
      </patternFill>
    </fill>
    <fill>
      <patternFill patternType="solid">
        <fgColor rgb="FFDBEEF4"/>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22">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57">
    <xf numFmtId="0" fontId="0" fillId="0" borderId="0"/>
    <xf numFmtId="42" fontId="0" fillId="0" borderId="0" applyFont="0" applyFill="0" applyBorder="0" applyAlignment="0" applyProtection="0">
      <alignment vertical="center"/>
    </xf>
    <xf numFmtId="0" fontId="20" fillId="27" borderId="0" applyNumberFormat="0" applyBorder="0" applyAlignment="0" applyProtection="0">
      <alignment vertical="center"/>
    </xf>
    <xf numFmtId="0" fontId="35" fillId="24" borderId="20"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177" fontId="19" fillId="0" borderId="1">
      <alignment horizontal="right" vertical="center"/>
    </xf>
    <xf numFmtId="0" fontId="20" fillId="11" borderId="0" applyNumberFormat="0" applyBorder="0" applyAlignment="0" applyProtection="0">
      <alignment vertical="center"/>
    </xf>
    <xf numFmtId="0" fontId="24" fillId="7" borderId="0" applyNumberFormat="0" applyBorder="0" applyAlignment="0" applyProtection="0">
      <alignment vertical="center"/>
    </xf>
    <xf numFmtId="43" fontId="0" fillId="0" borderId="0" applyFont="0" applyFill="0" applyBorder="0" applyAlignment="0" applyProtection="0">
      <alignment vertical="center"/>
    </xf>
    <xf numFmtId="0" fontId="28" fillId="30" borderId="0" applyNumberFormat="0" applyBorder="0" applyAlignment="0" applyProtection="0">
      <alignment vertical="center"/>
    </xf>
    <xf numFmtId="0" fontId="33" fillId="0" borderId="0" applyNumberFormat="0" applyFill="0" applyBorder="0" applyAlignment="0" applyProtection="0">
      <alignment vertical="center"/>
    </xf>
    <xf numFmtId="9" fontId="0" fillId="0" borderId="0" applyFont="0" applyFill="0" applyBorder="0" applyAlignment="0" applyProtection="0">
      <alignment vertical="center"/>
    </xf>
    <xf numFmtId="180" fontId="19" fillId="0" borderId="1">
      <alignment horizontal="right" vertical="center"/>
    </xf>
    <xf numFmtId="0" fontId="23" fillId="0" borderId="0" applyNumberFormat="0" applyFill="0" applyBorder="0" applyAlignment="0" applyProtection="0">
      <alignment vertical="center"/>
    </xf>
    <xf numFmtId="0" fontId="0" fillId="16" borderId="17" applyNumberFormat="0" applyFont="0" applyAlignment="0" applyProtection="0">
      <alignment vertical="center"/>
    </xf>
    <xf numFmtId="0" fontId="28" fillId="23" borderId="0" applyNumberFormat="0" applyBorder="0" applyAlignment="0" applyProtection="0">
      <alignment vertical="center"/>
    </xf>
    <xf numFmtId="0" fontId="22"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30" fillId="0" borderId="15" applyNumberFormat="0" applyFill="0" applyAlignment="0" applyProtection="0">
      <alignment vertical="center"/>
    </xf>
    <xf numFmtId="0" fontId="26" fillId="0" borderId="15" applyNumberFormat="0" applyFill="0" applyAlignment="0" applyProtection="0">
      <alignment vertical="center"/>
    </xf>
    <xf numFmtId="0" fontId="28" fillId="29" borderId="0" applyNumberFormat="0" applyBorder="0" applyAlignment="0" applyProtection="0">
      <alignment vertical="center"/>
    </xf>
    <xf numFmtId="0" fontId="22" fillId="0" borderId="19" applyNumberFormat="0" applyFill="0" applyAlignment="0" applyProtection="0">
      <alignment vertical="center"/>
    </xf>
    <xf numFmtId="0" fontId="28" fillId="22" borderId="0" applyNumberFormat="0" applyBorder="0" applyAlignment="0" applyProtection="0">
      <alignment vertical="center"/>
    </xf>
    <xf numFmtId="0" fontId="29" fillId="15" borderId="16" applyNumberFormat="0" applyAlignment="0" applyProtection="0">
      <alignment vertical="center"/>
    </xf>
    <xf numFmtId="0" fontId="36" fillId="15" borderId="20" applyNumberFormat="0" applyAlignment="0" applyProtection="0">
      <alignment vertical="center"/>
    </xf>
    <xf numFmtId="0" fontId="25" fillId="10" borderId="14" applyNumberFormat="0" applyAlignment="0" applyProtection="0">
      <alignment vertical="center"/>
    </xf>
    <xf numFmtId="0" fontId="20" fillId="34" borderId="0" applyNumberFormat="0" applyBorder="0" applyAlignment="0" applyProtection="0">
      <alignment vertical="center"/>
    </xf>
    <xf numFmtId="0" fontId="28" fillId="19" borderId="0" applyNumberFormat="0" applyBorder="0" applyAlignment="0" applyProtection="0">
      <alignment vertical="center"/>
    </xf>
    <xf numFmtId="0" fontId="37" fillId="0" borderId="21" applyNumberFormat="0" applyFill="0" applyAlignment="0" applyProtection="0">
      <alignment vertical="center"/>
    </xf>
    <xf numFmtId="0" fontId="31" fillId="0" borderId="18" applyNumberFormat="0" applyFill="0" applyAlignment="0" applyProtection="0">
      <alignment vertical="center"/>
    </xf>
    <xf numFmtId="0" fontId="38" fillId="33" borderId="0" applyNumberFormat="0" applyBorder="0" applyAlignment="0" applyProtection="0">
      <alignment vertical="center"/>
    </xf>
    <xf numFmtId="0" fontId="34" fillId="21" borderId="0" applyNumberFormat="0" applyBorder="0" applyAlignment="0" applyProtection="0">
      <alignment vertical="center"/>
    </xf>
    <xf numFmtId="10" fontId="19" fillId="0" borderId="1">
      <alignment horizontal="right" vertical="center"/>
    </xf>
    <xf numFmtId="0" fontId="20" fillId="26" borderId="0" applyNumberFormat="0" applyBorder="0" applyAlignment="0" applyProtection="0">
      <alignment vertical="center"/>
    </xf>
    <xf numFmtId="0" fontId="28" fillId="14" borderId="0" applyNumberFormat="0" applyBorder="0" applyAlignment="0" applyProtection="0">
      <alignment vertical="center"/>
    </xf>
    <xf numFmtId="0" fontId="20" fillId="25" borderId="0" applyNumberFormat="0" applyBorder="0" applyAlignment="0" applyProtection="0">
      <alignment vertical="center"/>
    </xf>
    <xf numFmtId="0" fontId="20" fillId="9" borderId="0" applyNumberFormat="0" applyBorder="0" applyAlignment="0" applyProtection="0">
      <alignment vertical="center"/>
    </xf>
    <xf numFmtId="0" fontId="20" fillId="32" borderId="0" applyNumberFormat="0" applyBorder="0" applyAlignment="0" applyProtection="0">
      <alignment vertical="center"/>
    </xf>
    <xf numFmtId="0" fontId="20" fillId="6" borderId="0" applyNumberFormat="0" applyBorder="0" applyAlignment="0" applyProtection="0">
      <alignment vertical="center"/>
    </xf>
    <xf numFmtId="0" fontId="28" fillId="13" borderId="0" applyNumberFormat="0" applyBorder="0" applyAlignment="0" applyProtection="0">
      <alignment vertical="center"/>
    </xf>
    <xf numFmtId="0" fontId="28" fillId="18" borderId="0" applyNumberFormat="0" applyBorder="0" applyAlignment="0" applyProtection="0">
      <alignment vertical="center"/>
    </xf>
    <xf numFmtId="0" fontId="20" fillId="31" borderId="0" applyNumberFormat="0" applyBorder="0" applyAlignment="0" applyProtection="0">
      <alignment vertical="center"/>
    </xf>
    <xf numFmtId="0" fontId="20" fillId="5" borderId="0" applyNumberFormat="0" applyBorder="0" applyAlignment="0" applyProtection="0">
      <alignment vertical="center"/>
    </xf>
    <xf numFmtId="0" fontId="28" fillId="12" borderId="0" applyNumberFormat="0" applyBorder="0" applyAlignment="0" applyProtection="0">
      <alignment vertical="center"/>
    </xf>
    <xf numFmtId="0" fontId="20" fillId="8" borderId="0" applyNumberFormat="0" applyBorder="0" applyAlignment="0" applyProtection="0">
      <alignment vertical="center"/>
    </xf>
    <xf numFmtId="0" fontId="28" fillId="28" borderId="0" applyNumberFormat="0" applyBorder="0" applyAlignment="0" applyProtection="0">
      <alignment vertical="center"/>
    </xf>
    <xf numFmtId="0" fontId="28" fillId="17" borderId="0" applyNumberFormat="0" applyBorder="0" applyAlignment="0" applyProtection="0">
      <alignment vertical="center"/>
    </xf>
    <xf numFmtId="0" fontId="20" fillId="4" borderId="0" applyNumberFormat="0" applyBorder="0" applyAlignment="0" applyProtection="0">
      <alignment vertical="center"/>
    </xf>
    <xf numFmtId="0" fontId="28" fillId="20" borderId="0" applyNumberFormat="0" applyBorder="0" applyAlignment="0" applyProtection="0">
      <alignment vertical="center"/>
    </xf>
    <xf numFmtId="179" fontId="19" fillId="0" borderId="1">
      <alignment horizontal="right" vertical="center"/>
    </xf>
    <xf numFmtId="49" fontId="19" fillId="0" borderId="1">
      <alignment horizontal="left" vertical="center" wrapText="1"/>
    </xf>
    <xf numFmtId="179" fontId="19" fillId="0" borderId="1">
      <alignment horizontal="right" vertical="center"/>
    </xf>
    <xf numFmtId="176" fontId="19" fillId="0" borderId="1">
      <alignment horizontal="right" vertical="center"/>
    </xf>
    <xf numFmtId="178" fontId="19" fillId="0" borderId="1">
      <alignment horizontal="right" vertical="center"/>
    </xf>
  </cellStyleXfs>
  <cellXfs count="229">
    <xf numFmtId="0" fontId="0" fillId="0" borderId="0" xfId="0" applyFont="1" applyBorder="1"/>
    <xf numFmtId="0" fontId="1" fillId="2" borderId="0" xfId="0" applyFont="1" applyFill="1" applyBorder="1" applyAlignment="1">
      <alignment horizontal="center" vertical="center"/>
    </xf>
    <xf numFmtId="0" fontId="1" fillId="3" borderId="0" xfId="0" applyFont="1" applyFill="1" applyBorder="1" applyAlignment="1">
      <alignment horizontal="center" vertical="center"/>
    </xf>
    <xf numFmtId="0" fontId="2" fillId="2" borderId="0" xfId="0" applyFont="1" applyFill="1" applyBorder="1" applyAlignment="1">
      <alignment horizontal="left" vertical="center" wrapText="1"/>
    </xf>
    <xf numFmtId="0" fontId="1" fillId="2" borderId="0" xfId="0" applyFont="1" applyFill="1" applyBorder="1" applyAlignment="1">
      <alignment horizontal="left" vertical="center" wrapText="1"/>
    </xf>
    <xf numFmtId="0" fontId="1" fillId="2" borderId="0" xfId="0" applyFont="1" applyFill="1" applyBorder="1" applyAlignment="1">
      <alignment horizontal="left" vertical="center"/>
    </xf>
    <xf numFmtId="0" fontId="3" fillId="2" borderId="1" xfId="0" applyFont="1" applyFill="1" applyBorder="1" applyAlignment="1">
      <alignment horizontal="center" vertical="center"/>
    </xf>
    <xf numFmtId="0" fontId="3" fillId="2" borderId="2" xfId="0" applyFont="1" applyFill="1" applyBorder="1" applyAlignment="1">
      <alignment horizontal="left" vertical="center"/>
    </xf>
    <xf numFmtId="0" fontId="4" fillId="2" borderId="3" xfId="0" applyFont="1" applyFill="1" applyBorder="1" applyAlignment="1">
      <alignment horizontal="left" vertical="center"/>
    </xf>
    <xf numFmtId="0" fontId="4" fillId="2" borderId="4" xfId="0" applyFont="1" applyFill="1" applyBorder="1" applyAlignment="1">
      <alignment horizontal="left" vertical="center"/>
    </xf>
    <xf numFmtId="0" fontId="3" fillId="2" borderId="2" xfId="0" applyFont="1" applyFill="1" applyBorder="1" applyAlignment="1">
      <alignment horizontal="center" vertical="center"/>
    </xf>
    <xf numFmtId="0" fontId="3" fillId="2" borderId="3" xfId="0" applyFont="1" applyFill="1" applyBorder="1" applyAlignment="1">
      <alignment horizontal="left" vertical="center" wrapText="1"/>
    </xf>
    <xf numFmtId="0" fontId="5" fillId="0" borderId="2" xfId="0" applyFont="1" applyBorder="1" applyAlignment="1">
      <alignment horizontal="left" vertical="center"/>
    </xf>
    <xf numFmtId="0" fontId="5" fillId="0" borderId="3" xfId="0" applyFont="1" applyBorder="1" applyAlignment="1">
      <alignment horizontal="left"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1" xfId="0" applyFont="1" applyBorder="1" applyAlignment="1">
      <alignment horizontal="center" vertical="center"/>
    </xf>
    <xf numFmtId="49" fontId="6" fillId="0" borderId="1" xfId="0" applyNumberFormat="1" applyFont="1" applyBorder="1" applyAlignment="1">
      <alignment horizontal="center" vertical="center" wrapText="1"/>
    </xf>
    <xf numFmtId="49" fontId="2" fillId="0" borderId="1" xfId="0" applyNumberFormat="1" applyFont="1" applyBorder="1" applyAlignment="1">
      <alignment horizontal="left" vertical="center" wrapText="1"/>
    </xf>
    <xf numFmtId="0" fontId="6" fillId="0" borderId="1" xfId="0" applyFont="1" applyBorder="1" applyAlignment="1">
      <alignment horizontal="center" vertical="center" wrapText="1"/>
    </xf>
    <xf numFmtId="0" fontId="2" fillId="0" borderId="1" xfId="0" applyFont="1" applyBorder="1" applyAlignment="1">
      <alignment horizontal="left" vertical="center" wrapText="1"/>
    </xf>
    <xf numFmtId="0" fontId="5" fillId="0" borderId="1" xfId="0" applyFont="1" applyBorder="1" applyAlignment="1">
      <alignment horizontal="left"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4" fontId="2" fillId="2" borderId="1" xfId="0" applyNumberFormat="1" applyFont="1" applyFill="1" applyBorder="1" applyAlignment="1" applyProtection="1">
      <alignment horizontal="right" vertical="center"/>
      <protection locked="0"/>
    </xf>
    <xf numFmtId="4" fontId="2" fillId="0" borderId="1" xfId="0" applyNumberFormat="1" applyFont="1" applyBorder="1" applyAlignment="1">
      <alignment horizontal="right" vertical="center"/>
    </xf>
    <xf numFmtId="0" fontId="6" fillId="0" borderId="1" xfId="0" applyFont="1" applyBorder="1"/>
    <xf numFmtId="49" fontId="7" fillId="0" borderId="1" xfId="53" applyNumberFormat="1" applyFont="1" applyBorder="1">
      <alignment horizontal="left" vertical="center" wrapText="1"/>
    </xf>
    <xf numFmtId="0" fontId="5" fillId="0" borderId="1" xfId="0" applyFont="1" applyBorder="1" applyAlignment="1">
      <alignment horizontal="center" vertical="center"/>
    </xf>
    <xf numFmtId="49" fontId="8" fillId="0" borderId="1" xfId="0" applyNumberFormat="1" applyFont="1" applyBorder="1" applyAlignment="1">
      <alignment horizontal="center" vertical="center" wrapText="1"/>
    </xf>
    <xf numFmtId="49" fontId="8" fillId="0" borderId="1" xfId="0" applyNumberFormat="1" applyFont="1" applyBorder="1" applyAlignment="1" applyProtection="1">
      <alignment horizontal="center" vertical="center"/>
      <protection locked="0"/>
    </xf>
    <xf numFmtId="49" fontId="8" fillId="0" borderId="1" xfId="0" applyNumberFormat="1" applyFont="1" applyBorder="1" applyAlignment="1" applyProtection="1">
      <alignment horizontal="center" vertical="center" wrapText="1"/>
      <protection locked="0"/>
    </xf>
    <xf numFmtId="0" fontId="8" fillId="0" borderId="1" xfId="0" applyFont="1" applyBorder="1" applyAlignment="1">
      <alignment horizontal="center" vertical="center"/>
    </xf>
    <xf numFmtId="0" fontId="2" fillId="0" borderId="1" xfId="0" applyFont="1" applyBorder="1" applyAlignment="1" applyProtection="1">
      <alignment horizontal="center" vertical="center" wrapText="1"/>
      <protection locked="0"/>
    </xf>
    <xf numFmtId="0" fontId="2" fillId="2" borderId="1" xfId="0" applyFont="1" applyFill="1" applyBorder="1" applyAlignment="1" applyProtection="1">
      <alignment horizontal="left" vertical="center" wrapText="1"/>
      <protection locked="0"/>
    </xf>
    <xf numFmtId="0" fontId="2" fillId="0" borderId="1" xfId="0" applyFont="1" applyBorder="1" applyAlignment="1">
      <alignment horizontal="center" vertical="center" wrapText="1"/>
    </xf>
    <xf numFmtId="0" fontId="2" fillId="2" borderId="0" xfId="0" applyFont="1" applyFill="1" applyBorder="1" applyAlignment="1">
      <alignment horizontal="right" vertical="center" wrapText="1"/>
    </xf>
    <xf numFmtId="0" fontId="5" fillId="0" borderId="4" xfId="0" applyFont="1" applyBorder="1" applyAlignment="1">
      <alignment horizontal="left" vertical="center"/>
    </xf>
    <xf numFmtId="0" fontId="5" fillId="2" borderId="1" xfId="0" applyFont="1" applyFill="1" applyBorder="1" applyAlignment="1">
      <alignment horizontal="left" vertical="center"/>
    </xf>
    <xf numFmtId="0" fontId="6" fillId="0" borderId="4" xfId="0" applyFont="1" applyBorder="1" applyAlignment="1">
      <alignment horizontal="center" vertical="center"/>
    </xf>
    <xf numFmtId="0" fontId="6" fillId="2" borderId="1" xfId="0" applyFont="1" applyFill="1" applyBorder="1" applyAlignment="1">
      <alignment horizontal="center" vertical="center"/>
    </xf>
    <xf numFmtId="49" fontId="6" fillId="0" borderId="1" xfId="0" applyNumberFormat="1" applyFont="1" applyBorder="1" applyAlignment="1">
      <alignment vertical="center" wrapText="1"/>
    </xf>
    <xf numFmtId="0" fontId="6" fillId="0" borderId="1" xfId="0" applyFont="1" applyBorder="1" applyAlignment="1">
      <alignment vertical="center" wrapText="1"/>
    </xf>
    <xf numFmtId="49" fontId="8" fillId="0" borderId="1" xfId="0" applyNumberFormat="1" applyFont="1" applyBorder="1" applyAlignment="1">
      <alignment horizontal="center" vertical="center"/>
    </xf>
    <xf numFmtId="49" fontId="3" fillId="0" borderId="0" xfId="0" applyNumberFormat="1" applyFont="1" applyBorder="1"/>
    <xf numFmtId="0" fontId="2" fillId="0" borderId="0" xfId="0" applyFont="1" applyBorder="1" applyAlignment="1" applyProtection="1">
      <alignment horizontal="right" vertical="center"/>
      <protection locked="0"/>
    </xf>
    <xf numFmtId="0" fontId="9" fillId="0" borderId="0" xfId="0" applyFont="1" applyBorder="1" applyAlignment="1">
      <alignment horizontal="center" vertical="center"/>
    </xf>
    <xf numFmtId="0" fontId="2" fillId="0" borderId="0" xfId="0" applyFont="1" applyBorder="1" applyAlignment="1" applyProtection="1">
      <alignment horizontal="left" vertical="center"/>
      <protection locked="0"/>
    </xf>
    <xf numFmtId="0" fontId="6" fillId="0" borderId="0" xfId="0" applyFont="1" applyBorder="1" applyAlignment="1">
      <alignment horizontal="left" vertical="center"/>
    </xf>
    <xf numFmtId="0" fontId="6" fillId="0" borderId="0" xfId="0" applyFont="1" applyBorder="1"/>
    <xf numFmtId="0" fontId="2" fillId="0" borderId="0" xfId="0" applyFont="1" applyBorder="1" applyAlignment="1" applyProtection="1">
      <alignment horizontal="right"/>
      <protection locked="0"/>
    </xf>
    <xf numFmtId="0" fontId="6" fillId="0" borderId="5" xfId="0" applyFont="1" applyBorder="1" applyAlignment="1" applyProtection="1">
      <alignment horizontal="center" vertical="center" wrapText="1"/>
      <protection locked="0"/>
    </xf>
    <xf numFmtId="0" fontId="6" fillId="0" borderId="5" xfId="0" applyFont="1" applyBorder="1" applyAlignment="1">
      <alignment horizontal="center" vertical="center" wrapText="1"/>
    </xf>
    <xf numFmtId="0" fontId="6" fillId="0" borderId="6" xfId="0" applyFont="1" applyBorder="1" applyAlignment="1" applyProtection="1">
      <alignment horizontal="center" vertical="center" wrapText="1"/>
      <protection locked="0"/>
    </xf>
    <xf numFmtId="0" fontId="6" fillId="0" borderId="6" xfId="0" applyFont="1" applyBorder="1" applyAlignment="1">
      <alignment horizontal="center" vertical="center" wrapText="1"/>
    </xf>
    <xf numFmtId="0" fontId="6" fillId="0" borderId="5" xfId="0" applyFont="1" applyBorder="1" applyAlignment="1">
      <alignment horizontal="center" vertical="center"/>
    </xf>
    <xf numFmtId="0" fontId="6" fillId="2" borderId="7" xfId="0" applyFont="1" applyFill="1" applyBorder="1" applyAlignment="1" applyProtection="1">
      <alignment horizontal="center" vertical="center" wrapText="1"/>
      <protection locked="0"/>
    </xf>
    <xf numFmtId="0" fontId="6" fillId="0" borderId="7" xfId="0" applyFont="1" applyBorder="1" applyAlignment="1">
      <alignment horizontal="center" vertical="center" wrapText="1"/>
    </xf>
    <xf numFmtId="0" fontId="6" fillId="0" borderId="7" xfId="0" applyFont="1" applyBorder="1" applyAlignment="1">
      <alignment horizontal="center" vertical="center"/>
    </xf>
    <xf numFmtId="0" fontId="3" fillId="0" borderId="1" xfId="0" applyFont="1" applyBorder="1" applyAlignment="1">
      <alignment horizontal="center" vertical="center"/>
    </xf>
    <xf numFmtId="0" fontId="2" fillId="0" borderId="1" xfId="0" applyFont="1" applyBorder="1" applyAlignment="1" applyProtection="1">
      <alignment horizontal="left" vertical="center"/>
      <protection locked="0"/>
    </xf>
    <xf numFmtId="4" fontId="2" fillId="0" borderId="1" xfId="0" applyNumberFormat="1" applyFont="1" applyBorder="1" applyAlignment="1" applyProtection="1">
      <alignment horizontal="right" vertical="center" wrapText="1"/>
      <protection locked="0"/>
    </xf>
    <xf numFmtId="0" fontId="2" fillId="0" borderId="2" xfId="0" applyFont="1" applyBorder="1" applyAlignment="1" applyProtection="1">
      <alignment horizontal="center"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6" fillId="2" borderId="5" xfId="0" applyFont="1" applyFill="1" applyBorder="1" applyAlignment="1">
      <alignment horizontal="center" vertical="center"/>
    </xf>
    <xf numFmtId="0" fontId="6" fillId="0" borderId="6" xfId="0" applyFont="1" applyBorder="1" applyAlignment="1">
      <alignment horizontal="center" vertical="center"/>
    </xf>
    <xf numFmtId="4" fontId="2" fillId="0" borderId="1" xfId="0" applyNumberFormat="1" applyFont="1" applyBorder="1" applyAlignment="1">
      <alignment horizontal="right" vertical="center" wrapText="1"/>
    </xf>
    <xf numFmtId="0" fontId="2" fillId="0" borderId="1" xfId="0" applyFont="1" applyBorder="1" applyAlignment="1" applyProtection="1">
      <alignment horizontal="left" vertical="center" wrapText="1"/>
      <protection locked="0"/>
    </xf>
    <xf numFmtId="0" fontId="3" fillId="0" borderId="2" xfId="0" applyFont="1" applyBorder="1" applyAlignment="1" applyProtection="1">
      <alignment horizontal="center" vertical="center" wrapText="1"/>
      <protection locked="0"/>
    </xf>
    <xf numFmtId="0" fontId="2" fillId="0" borderId="3" xfId="0" applyFont="1" applyBorder="1" applyAlignment="1">
      <alignment horizontal="left" vertical="center"/>
    </xf>
    <xf numFmtId="0" fontId="2" fillId="2" borderId="4" xfId="0" applyFont="1" applyFill="1" applyBorder="1" applyAlignment="1">
      <alignment horizontal="left" vertical="center"/>
    </xf>
    <xf numFmtId="0" fontId="3" fillId="0" borderId="1" xfId="0" applyFont="1" applyBorder="1" applyAlignment="1" applyProtection="1">
      <alignment horizontal="center" vertical="center"/>
      <protection locked="0"/>
    </xf>
    <xf numFmtId="4" fontId="7" fillId="0" borderId="1" xfId="54" applyNumberFormat="1" applyFont="1" applyBorder="1">
      <alignment horizontal="right" vertical="center"/>
    </xf>
    <xf numFmtId="0" fontId="2" fillId="2" borderId="0" xfId="0" applyFont="1" applyFill="1" applyBorder="1" applyAlignment="1" applyProtection="1">
      <alignment horizontal="center" vertical="center" wrapText="1"/>
      <protection locked="0"/>
    </xf>
    <xf numFmtId="0" fontId="10" fillId="0" borderId="0" xfId="0" applyFont="1" applyBorder="1" applyAlignment="1" applyProtection="1">
      <alignment horizontal="center" vertical="center"/>
      <protection locked="0"/>
    </xf>
    <xf numFmtId="0" fontId="10" fillId="0" borderId="0" xfId="0" applyFont="1" applyBorder="1" applyAlignment="1">
      <alignment horizontal="center" vertical="center"/>
    </xf>
    <xf numFmtId="0" fontId="11" fillId="2" borderId="0" xfId="0" applyFont="1" applyFill="1" applyBorder="1" applyAlignment="1" applyProtection="1">
      <alignment horizontal="center" vertical="center" wrapText="1"/>
      <protection locked="0"/>
    </xf>
    <xf numFmtId="0" fontId="10" fillId="0" borderId="0" xfId="0" applyFont="1" applyBorder="1" applyProtection="1">
      <protection locked="0"/>
    </xf>
    <xf numFmtId="0" fontId="10" fillId="0" borderId="0" xfId="0" applyFont="1" applyBorder="1"/>
    <xf numFmtId="0" fontId="2" fillId="2" borderId="0" xfId="0" applyFont="1" applyFill="1" applyBorder="1" applyAlignment="1" applyProtection="1">
      <alignment horizontal="left" vertical="center" wrapText="1"/>
      <protection locked="0"/>
    </xf>
    <xf numFmtId="0" fontId="3" fillId="2" borderId="0" xfId="0" applyFont="1" applyFill="1" applyBorder="1" applyAlignment="1" applyProtection="1">
      <alignment horizontal="right" vertical="center"/>
      <protection locked="0"/>
    </xf>
    <xf numFmtId="0" fontId="3" fillId="2" borderId="0" xfId="0" applyFont="1" applyFill="1" applyBorder="1" applyAlignment="1" applyProtection="1">
      <alignment horizontal="right" vertical="center" wrapText="1"/>
      <protection locked="0"/>
    </xf>
    <xf numFmtId="0" fontId="3" fillId="0" borderId="1" xfId="0" applyFont="1" applyBorder="1" applyAlignment="1" applyProtection="1">
      <alignment horizontal="center" vertical="center" wrapText="1"/>
      <protection locked="0"/>
    </xf>
    <xf numFmtId="0" fontId="3" fillId="2" borderId="1" xfId="0" applyFont="1" applyFill="1" applyBorder="1" applyAlignment="1" applyProtection="1">
      <alignment horizontal="center" vertical="center"/>
      <protection locked="0"/>
    </xf>
    <xf numFmtId="0" fontId="3" fillId="2" borderId="1" xfId="0" applyFont="1" applyFill="1" applyBorder="1" applyAlignment="1" applyProtection="1">
      <alignment horizontal="center" vertical="center" wrapText="1"/>
      <protection locked="0"/>
    </xf>
    <xf numFmtId="0" fontId="3" fillId="2" borderId="1" xfId="0" applyFont="1" applyFill="1" applyBorder="1" applyAlignment="1" applyProtection="1">
      <alignment horizontal="right" vertical="center"/>
      <protection locked="0"/>
    </xf>
    <xf numFmtId="0" fontId="3" fillId="2" borderId="1" xfId="0" applyFont="1" applyFill="1" applyBorder="1" applyAlignment="1" applyProtection="1">
      <alignment horizontal="right" vertical="center" wrapText="1"/>
      <protection locked="0"/>
    </xf>
    <xf numFmtId="0" fontId="2" fillId="2" borderId="1" xfId="0" applyFont="1" applyFill="1" applyBorder="1" applyAlignment="1">
      <alignment horizontal="center" vertical="center" wrapText="1"/>
    </xf>
    <xf numFmtId="0" fontId="2" fillId="2" borderId="1" xfId="0" applyFont="1" applyFill="1" applyBorder="1" applyAlignment="1" applyProtection="1">
      <alignment horizontal="center" vertical="center" wrapText="1"/>
      <protection locked="0"/>
    </xf>
    <xf numFmtId="0" fontId="2" fillId="2" borderId="1" xfId="0" applyFont="1" applyFill="1" applyBorder="1" applyAlignment="1">
      <alignment horizontal="left" vertical="center" wrapText="1"/>
    </xf>
    <xf numFmtId="3" fontId="2" fillId="2" borderId="1" xfId="0" applyNumberFormat="1" applyFont="1" applyFill="1" applyBorder="1" applyAlignment="1" applyProtection="1">
      <alignment horizontal="right" vertical="center"/>
      <protection locked="0"/>
    </xf>
    <xf numFmtId="4" fontId="2" fillId="0" borderId="1" xfId="0" applyNumberFormat="1" applyFont="1" applyBorder="1" applyAlignment="1" applyProtection="1">
      <alignment horizontal="right" vertical="center"/>
      <protection locked="0"/>
    </xf>
    <xf numFmtId="0" fontId="2" fillId="0" borderId="1" xfId="0" applyFont="1" applyBorder="1" applyAlignment="1" applyProtection="1">
      <alignment horizontal="left"/>
      <protection locked="0"/>
    </xf>
    <xf numFmtId="0" fontId="2" fillId="0" borderId="1" xfId="0" applyFont="1" applyBorder="1" applyAlignment="1">
      <alignment horizontal="left"/>
    </xf>
    <xf numFmtId="0" fontId="2" fillId="2" borderId="1" xfId="0" applyFont="1" applyFill="1" applyBorder="1" applyAlignment="1">
      <alignment horizontal="right" vertical="center"/>
    </xf>
    <xf numFmtId="0" fontId="10" fillId="0" borderId="0" xfId="0" applyFont="1" applyBorder="1" applyAlignment="1">
      <alignment horizontal="right" vertical="center"/>
    </xf>
    <xf numFmtId="0" fontId="2" fillId="2" borderId="0" xfId="0" applyFont="1" applyFill="1" applyBorder="1" applyAlignment="1" applyProtection="1">
      <alignment horizontal="right" vertical="center" wrapText="1"/>
      <protection locked="0"/>
    </xf>
    <xf numFmtId="0" fontId="12" fillId="0" borderId="0" xfId="0" applyFont="1" applyBorder="1" applyAlignment="1">
      <alignment horizontal="center" vertical="center"/>
    </xf>
    <xf numFmtId="0" fontId="9" fillId="0" borderId="0" xfId="0" applyFont="1" applyBorder="1" applyAlignment="1" applyProtection="1">
      <alignment horizontal="center" vertical="center"/>
      <protection locked="0"/>
    </xf>
    <xf numFmtId="0" fontId="6" fillId="0" borderId="1" xfId="0" applyFont="1" applyBorder="1" applyAlignment="1" applyProtection="1">
      <alignment horizontal="center" vertical="center"/>
      <protection locked="0"/>
    </xf>
    <xf numFmtId="0" fontId="2" fillId="0" borderId="1" xfId="0" applyFont="1" applyBorder="1" applyAlignment="1">
      <alignment vertical="center" wrapText="1"/>
    </xf>
    <xf numFmtId="0" fontId="2" fillId="2" borderId="1" xfId="0" applyFont="1" applyFill="1" applyBorder="1" applyAlignment="1" applyProtection="1">
      <alignment horizontal="center" vertical="center"/>
      <protection locked="0"/>
    </xf>
    <xf numFmtId="0" fontId="3" fillId="0" borderId="0" xfId="0" applyFont="1" applyBorder="1" applyAlignment="1">
      <alignment horizontal="right" vertical="center"/>
    </xf>
    <xf numFmtId="0" fontId="12" fillId="0" borderId="0" xfId="0" applyFont="1" applyBorder="1" applyAlignment="1">
      <alignment horizontal="center" vertical="center" wrapText="1"/>
    </xf>
    <xf numFmtId="0" fontId="2" fillId="0" borderId="0" xfId="0" applyFont="1" applyBorder="1" applyAlignment="1">
      <alignment horizontal="left" vertical="center" wrapText="1"/>
    </xf>
    <xf numFmtId="0" fontId="6" fillId="0" borderId="0" xfId="0" applyFont="1" applyBorder="1" applyAlignment="1">
      <alignment wrapText="1"/>
    </xf>
    <xf numFmtId="0" fontId="3" fillId="0" borderId="0" xfId="0" applyFont="1" applyBorder="1" applyAlignment="1">
      <alignment horizontal="right" wrapText="1"/>
    </xf>
    <xf numFmtId="0" fontId="6" fillId="0" borderId="8" xfId="0" applyFont="1" applyBorder="1" applyAlignment="1">
      <alignment horizontal="center" vertical="center" wrapText="1"/>
    </xf>
    <xf numFmtId="0" fontId="3" fillId="0" borderId="2" xfId="0" applyFont="1" applyBorder="1" applyAlignment="1">
      <alignment horizontal="center" vertical="center"/>
    </xf>
    <xf numFmtId="179" fontId="7" fillId="0" borderId="1" xfId="0" applyNumberFormat="1" applyFont="1" applyBorder="1" applyAlignment="1">
      <alignment horizontal="right" vertical="center"/>
    </xf>
    <xf numFmtId="0" fontId="3" fillId="0" borderId="0" xfId="0" applyFont="1" applyBorder="1" applyAlignment="1">
      <alignment wrapText="1"/>
    </xf>
    <xf numFmtId="0" fontId="3" fillId="0" borderId="0" xfId="0" applyFont="1" applyBorder="1" applyProtection="1">
      <protection locked="0"/>
    </xf>
    <xf numFmtId="0" fontId="9" fillId="0" borderId="0" xfId="0" applyFont="1" applyBorder="1" applyAlignment="1">
      <alignment horizontal="center" vertical="center" wrapText="1"/>
    </xf>
    <xf numFmtId="0" fontId="6" fillId="0" borderId="0" xfId="0" applyFont="1" applyBorder="1" applyProtection="1">
      <protection locked="0"/>
    </xf>
    <xf numFmtId="0" fontId="6" fillId="0" borderId="9" xfId="0" applyFont="1" applyBorder="1" applyAlignment="1" applyProtection="1">
      <alignment horizontal="center" vertical="center" wrapText="1"/>
      <protection locked="0"/>
    </xf>
    <xf numFmtId="0" fontId="6" fillId="0" borderId="9" xfId="0" applyFont="1" applyBorder="1" applyAlignment="1">
      <alignment horizontal="center" vertical="center" wrapText="1"/>
    </xf>
    <xf numFmtId="0" fontId="6" fillId="0" borderId="10" xfId="0" applyFont="1" applyBorder="1" applyAlignment="1" applyProtection="1">
      <alignment horizontal="center" vertical="center" wrapText="1"/>
      <protection locked="0"/>
    </xf>
    <xf numFmtId="0" fontId="6" fillId="0" borderId="10" xfId="0" applyFont="1" applyBorder="1" applyAlignment="1">
      <alignment horizontal="center" vertical="center" wrapText="1"/>
    </xf>
    <xf numFmtId="0" fontId="6" fillId="0" borderId="11" xfId="0" applyFont="1" applyBorder="1" applyAlignment="1" applyProtection="1">
      <alignment horizontal="center" vertical="center" wrapText="1"/>
      <protection locked="0"/>
    </xf>
    <xf numFmtId="0" fontId="6" fillId="0" borderId="11" xfId="0" applyFont="1" applyBorder="1" applyAlignment="1">
      <alignment horizontal="center" vertical="center" wrapText="1"/>
    </xf>
    <xf numFmtId="0" fontId="6" fillId="0" borderId="11" xfId="0" applyFont="1" applyBorder="1" applyAlignment="1" applyProtection="1">
      <alignment horizontal="center" vertical="center"/>
      <protection locked="0"/>
    </xf>
    <xf numFmtId="0" fontId="2" fillId="0" borderId="7" xfId="0" applyFont="1" applyBorder="1" applyAlignment="1">
      <alignment horizontal="left" vertical="center" wrapText="1"/>
    </xf>
    <xf numFmtId="0" fontId="2" fillId="0" borderId="11" xfId="0" applyFont="1" applyBorder="1" applyAlignment="1" applyProtection="1">
      <alignment horizontal="left" vertical="center"/>
      <protection locked="0"/>
    </xf>
    <xf numFmtId="0" fontId="2" fillId="0" borderId="11" xfId="0" applyFont="1" applyBorder="1" applyAlignment="1">
      <alignment horizontal="left" vertical="center" wrapText="1"/>
    </xf>
    <xf numFmtId="0" fontId="2" fillId="0" borderId="12" xfId="0" applyFont="1" applyBorder="1" applyAlignment="1">
      <alignment horizontal="center" vertical="center"/>
    </xf>
    <xf numFmtId="0" fontId="2" fillId="0" borderId="13" xfId="0" applyFont="1" applyBorder="1" applyAlignment="1" applyProtection="1">
      <alignment horizontal="left" vertical="center"/>
      <protection locked="0"/>
    </xf>
    <xf numFmtId="0" fontId="2" fillId="0" borderId="13" xfId="0" applyFont="1" applyBorder="1" applyAlignment="1">
      <alignment horizontal="left" vertical="center"/>
    </xf>
    <xf numFmtId="0" fontId="2" fillId="0" borderId="0" xfId="0" applyFont="1" applyBorder="1" applyAlignment="1" applyProtection="1">
      <alignment vertical="top" wrapText="1"/>
      <protection locked="0"/>
    </xf>
    <xf numFmtId="0" fontId="9" fillId="0" borderId="0" xfId="0" applyFont="1" applyBorder="1" applyAlignment="1" applyProtection="1">
      <alignment horizontal="center" vertical="center" wrapText="1"/>
      <protection locked="0"/>
    </xf>
    <xf numFmtId="0" fontId="6" fillId="0" borderId="3" xfId="0" applyFont="1" applyBorder="1" applyAlignment="1">
      <alignment horizontal="center" vertical="center" wrapText="1"/>
    </xf>
    <xf numFmtId="0" fontId="6" fillId="0" borderId="3" xfId="0" applyFont="1" applyBorder="1" applyAlignment="1" applyProtection="1">
      <alignment horizontal="center" vertical="center" wrapText="1"/>
      <protection locked="0"/>
    </xf>
    <xf numFmtId="0" fontId="6" fillId="0" borderId="13" xfId="0" applyFont="1" applyBorder="1" applyAlignment="1">
      <alignment horizontal="center" vertical="center" wrapText="1"/>
    </xf>
    <xf numFmtId="0" fontId="2" fillId="2" borderId="11" xfId="0" applyFont="1" applyFill="1" applyBorder="1" applyAlignment="1">
      <alignment horizontal="left" vertical="center"/>
    </xf>
    <xf numFmtId="0" fontId="2" fillId="0" borderId="0" xfId="0" applyFont="1" applyBorder="1" applyAlignment="1" applyProtection="1">
      <alignment horizontal="right" vertical="center" wrapText="1"/>
      <protection locked="0"/>
    </xf>
    <xf numFmtId="0" fontId="2" fillId="0" borderId="0" xfId="0" applyFont="1" applyBorder="1" applyAlignment="1" applyProtection="1">
      <alignment horizontal="right" wrapText="1"/>
      <protection locked="0"/>
    </xf>
    <xf numFmtId="0" fontId="6" fillId="0" borderId="3" xfId="0" applyFont="1" applyBorder="1" applyAlignment="1" applyProtection="1">
      <alignment horizontal="center" vertical="center"/>
      <protection locked="0"/>
    </xf>
    <xf numFmtId="0" fontId="6" fillId="0" borderId="4" xfId="0" applyFont="1" applyBorder="1" applyAlignment="1" applyProtection="1">
      <alignment horizontal="center" vertical="center"/>
      <protection locked="0"/>
    </xf>
    <xf numFmtId="0" fontId="6" fillId="0" borderId="13" xfId="0" applyFont="1" applyBorder="1" applyAlignment="1" applyProtection="1">
      <alignment horizontal="center" vertical="center"/>
      <protection locked="0"/>
    </xf>
    <xf numFmtId="0" fontId="6" fillId="0" borderId="13" xfId="0" applyFont="1" applyBorder="1" applyAlignment="1" applyProtection="1">
      <alignment horizontal="center" vertical="center" wrapText="1"/>
      <protection locked="0"/>
    </xf>
    <xf numFmtId="0" fontId="2" fillId="0" borderId="0" xfId="0" applyFont="1" applyBorder="1" applyAlignment="1">
      <alignment horizontal="left" vertical="center"/>
    </xf>
    <xf numFmtId="0" fontId="6" fillId="0" borderId="9" xfId="0" applyFont="1" applyBorder="1" applyAlignment="1" applyProtection="1">
      <alignment horizontal="center" vertical="center"/>
      <protection locked="0"/>
    </xf>
    <xf numFmtId="0" fontId="6" fillId="0" borderId="10" xfId="0" applyFont="1" applyBorder="1" applyAlignment="1" applyProtection="1">
      <alignment horizontal="center" vertical="center"/>
      <protection locked="0"/>
    </xf>
    <xf numFmtId="178" fontId="7" fillId="0" borderId="1" xfId="56" applyNumberFormat="1" applyFont="1" applyBorder="1" applyAlignment="1">
      <alignment horizontal="center" vertical="center"/>
    </xf>
    <xf numFmtId="178" fontId="7" fillId="0" borderId="1" xfId="0" applyNumberFormat="1" applyFont="1" applyBorder="1" applyAlignment="1">
      <alignment horizontal="center" vertical="center"/>
    </xf>
    <xf numFmtId="3" fontId="2" fillId="0" borderId="11" xfId="0" applyNumberFormat="1" applyFont="1" applyBorder="1" applyAlignment="1">
      <alignment horizontal="right" vertical="center"/>
    </xf>
    <xf numFmtId="0" fontId="2" fillId="2" borderId="11" xfId="0" applyFont="1" applyFill="1" applyBorder="1" applyAlignment="1">
      <alignment horizontal="right" vertical="center"/>
    </xf>
    <xf numFmtId="0" fontId="2" fillId="2" borderId="0" xfId="0" applyFont="1" applyFill="1" applyBorder="1" applyAlignment="1">
      <alignment horizontal="left" vertical="center"/>
    </xf>
    <xf numFmtId="179" fontId="7" fillId="0" borderId="0" xfId="0" applyNumberFormat="1" applyFont="1" applyBorder="1" applyAlignment="1">
      <alignment horizontal="left" vertical="center"/>
    </xf>
    <xf numFmtId="0" fontId="2" fillId="0" borderId="0" xfId="0" applyFont="1" applyBorder="1" applyAlignment="1">
      <alignment horizontal="right"/>
    </xf>
    <xf numFmtId="0" fontId="13" fillId="0" borderId="0" xfId="0" applyFont="1" applyBorder="1" applyAlignment="1" applyProtection="1">
      <alignment horizontal="right"/>
      <protection locked="0"/>
    </xf>
    <xf numFmtId="49" fontId="13" fillId="0" borderId="0" xfId="0" applyNumberFormat="1" applyFont="1" applyBorder="1" applyProtection="1">
      <protection locked="0"/>
    </xf>
    <xf numFmtId="0" fontId="3" fillId="0" borderId="0" xfId="0" applyFont="1" applyBorder="1" applyAlignment="1">
      <alignment horizontal="right"/>
    </xf>
    <xf numFmtId="0" fontId="14" fillId="0" borderId="0" xfId="0" applyFont="1" applyBorder="1" applyAlignment="1" applyProtection="1">
      <alignment horizontal="center" vertical="center" wrapText="1"/>
      <protection locked="0"/>
    </xf>
    <xf numFmtId="0" fontId="14" fillId="0" borderId="0" xfId="0" applyFont="1" applyBorder="1" applyAlignment="1" applyProtection="1">
      <alignment horizontal="center" vertical="center"/>
      <protection locked="0"/>
    </xf>
    <xf numFmtId="0" fontId="14" fillId="0" borderId="0" xfId="0" applyFont="1" applyBorder="1" applyAlignment="1">
      <alignment horizontal="center" vertical="center"/>
    </xf>
    <xf numFmtId="0" fontId="6" fillId="0" borderId="5" xfId="0" applyFont="1" applyBorder="1" applyAlignment="1" applyProtection="1">
      <alignment horizontal="center" vertical="center"/>
      <protection locked="0"/>
    </xf>
    <xf numFmtId="49" fontId="6" fillId="0" borderId="5" xfId="0" applyNumberFormat="1" applyFont="1" applyBorder="1" applyAlignment="1" applyProtection="1">
      <alignment horizontal="center" vertical="center" wrapText="1"/>
      <protection locked="0"/>
    </xf>
    <xf numFmtId="0" fontId="6" fillId="0" borderId="6" xfId="0" applyFont="1" applyBorder="1" applyAlignment="1" applyProtection="1">
      <alignment horizontal="center" vertical="center"/>
      <protection locked="0"/>
    </xf>
    <xf numFmtId="49" fontId="6" fillId="0" borderId="6" xfId="0" applyNumberFormat="1" applyFont="1" applyBorder="1" applyAlignment="1" applyProtection="1">
      <alignment horizontal="center" vertical="center" wrapText="1"/>
      <protection locked="0"/>
    </xf>
    <xf numFmtId="49" fontId="6" fillId="0" borderId="1" xfId="0" applyNumberFormat="1" applyFont="1" applyBorder="1" applyAlignment="1" applyProtection="1">
      <alignment horizontal="center" vertical="center"/>
      <protection locked="0"/>
    </xf>
    <xf numFmtId="0" fontId="3" fillId="0" borderId="3"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3" fillId="0" borderId="1" xfId="0" applyFont="1" applyBorder="1" applyAlignment="1">
      <alignment horizontal="center" vertical="center" wrapText="1"/>
    </xf>
    <xf numFmtId="0" fontId="2" fillId="0" borderId="1" xfId="0" applyFont="1" applyBorder="1" applyAlignment="1">
      <alignment horizontal="left" vertical="center" wrapText="1" indent="1"/>
    </xf>
    <xf numFmtId="0" fontId="2" fillId="0" borderId="1" xfId="0" applyFont="1" applyBorder="1" applyAlignment="1">
      <alignment horizontal="left" vertical="center" wrapText="1" indent="2"/>
    </xf>
    <xf numFmtId="0" fontId="3" fillId="0" borderId="0" xfId="0" applyFont="1" applyBorder="1" applyAlignment="1">
      <alignment vertical="top"/>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6" fillId="0" borderId="12" xfId="0" applyFont="1" applyBorder="1" applyAlignment="1" applyProtection="1">
      <alignment horizontal="center" vertical="center" wrapText="1"/>
      <protection locked="0"/>
    </xf>
    <xf numFmtId="0" fontId="6" fillId="0" borderId="11" xfId="0" applyFont="1" applyBorder="1" applyAlignment="1">
      <alignment horizontal="center" vertical="center"/>
    </xf>
    <xf numFmtId="0" fontId="2" fillId="0" borderId="0" xfId="0" applyFont="1" applyBorder="1" applyAlignment="1">
      <alignment horizontal="right" vertical="center"/>
    </xf>
    <xf numFmtId="0" fontId="0" fillId="0" borderId="0" xfId="0" applyFont="1" applyBorder="1" applyAlignment="1">
      <alignment wrapText="1"/>
    </xf>
    <xf numFmtId="0" fontId="3" fillId="0" borderId="0" xfId="0" applyFont="1" applyBorder="1" applyAlignment="1" applyProtection="1">
      <alignment vertical="top"/>
      <protection locked="0"/>
    </xf>
    <xf numFmtId="49" fontId="3" fillId="0" borderId="0" xfId="0" applyNumberFormat="1" applyFont="1" applyBorder="1" applyProtection="1">
      <protection locked="0"/>
    </xf>
    <xf numFmtId="0" fontId="6" fillId="0" borderId="0" xfId="0" applyFont="1" applyBorder="1" applyAlignment="1" applyProtection="1">
      <alignment horizontal="left" vertical="center"/>
      <protection locked="0"/>
    </xf>
    <xf numFmtId="0" fontId="6" fillId="0" borderId="7" xfId="0" applyFont="1" applyBorder="1" applyAlignment="1" applyProtection="1">
      <alignment horizontal="center" vertical="center"/>
      <protection locked="0"/>
    </xf>
    <xf numFmtId="0" fontId="6" fillId="0" borderId="2" xfId="0" applyFont="1" applyBorder="1" applyAlignment="1" applyProtection="1">
      <alignment horizontal="center" vertical="center"/>
      <protection locked="0"/>
    </xf>
    <xf numFmtId="0" fontId="6" fillId="0" borderId="2" xfId="0" applyFont="1" applyBorder="1" applyAlignment="1" applyProtection="1">
      <alignment horizontal="center" vertical="center" wrapText="1"/>
      <protection locked="0"/>
    </xf>
    <xf numFmtId="0" fontId="6" fillId="0" borderId="1" xfId="0" applyFont="1" applyBorder="1" applyAlignment="1" applyProtection="1">
      <alignment horizontal="center" vertical="center" wrapText="1"/>
      <protection locked="0"/>
    </xf>
    <xf numFmtId="179" fontId="7" fillId="0" borderId="1" xfId="0" applyNumberFormat="1" applyFont="1" applyBorder="1" applyAlignment="1">
      <alignment horizontal="right" vertical="center" wrapText="1"/>
    </xf>
    <xf numFmtId="49" fontId="7" fillId="0" borderId="1" xfId="53" applyNumberFormat="1" applyFont="1" applyBorder="1" applyAlignment="1">
      <alignment horizontal="left" vertical="center" wrapText="1"/>
    </xf>
    <xf numFmtId="0" fontId="6" fillId="0" borderId="4" xfId="0" applyFont="1" applyBorder="1" applyAlignment="1" applyProtection="1">
      <alignment horizontal="center" vertical="center" wrapText="1"/>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0" xfId="0" applyFont="1" applyBorder="1" applyAlignment="1">
      <alignment horizontal="right" vertical="center" wrapText="1"/>
    </xf>
    <xf numFmtId="0" fontId="15" fillId="0" borderId="0" xfId="0" applyFont="1" applyBorder="1" applyAlignment="1">
      <alignment horizontal="center" vertical="center"/>
    </xf>
    <xf numFmtId="0" fontId="3" fillId="2" borderId="0" xfId="0" applyFont="1" applyFill="1" applyBorder="1" applyAlignment="1" applyProtection="1">
      <alignment horizontal="left" vertical="center" wrapText="1"/>
      <protection locked="0"/>
    </xf>
    <xf numFmtId="0" fontId="10" fillId="2" borderId="1" xfId="0" applyFont="1" applyFill="1" applyBorder="1" applyAlignment="1" applyProtection="1">
      <alignment vertical="top" wrapText="1"/>
      <protection locked="0"/>
    </xf>
    <xf numFmtId="49" fontId="6" fillId="0" borderId="2" xfId="0" applyNumberFormat="1" applyFont="1" applyBorder="1" applyAlignment="1">
      <alignment horizontal="center" vertical="center" wrapText="1"/>
    </xf>
    <xf numFmtId="49" fontId="6" fillId="0" borderId="4" xfId="0" applyNumberFormat="1" applyFont="1" applyBorder="1" applyAlignment="1">
      <alignment horizontal="center" vertical="center" wrapText="1"/>
    </xf>
    <xf numFmtId="49" fontId="6" fillId="0" borderId="1" xfId="0" applyNumberFormat="1" applyFont="1" applyBorder="1" applyAlignment="1">
      <alignment horizontal="center" vertical="center"/>
    </xf>
    <xf numFmtId="0" fontId="3" fillId="0" borderId="4" xfId="0" applyFont="1" applyBorder="1" applyAlignment="1">
      <alignment horizontal="center" vertical="center"/>
    </xf>
    <xf numFmtId="0" fontId="10" fillId="2" borderId="0" xfId="0" applyFont="1" applyFill="1" applyBorder="1" applyAlignment="1">
      <alignment horizontal="left" vertical="center"/>
    </xf>
    <xf numFmtId="0" fontId="16" fillId="0" borderId="1" xfId="0" applyFont="1" applyBorder="1" applyAlignment="1" applyProtection="1">
      <alignment horizontal="center" vertical="center" wrapText="1"/>
      <protection locked="0"/>
    </xf>
    <xf numFmtId="0" fontId="16" fillId="0" borderId="1" xfId="0" applyFont="1" applyBorder="1" applyAlignment="1" applyProtection="1">
      <alignment vertical="top" wrapText="1"/>
      <protection locked="0"/>
    </xf>
    <xf numFmtId="0" fontId="2" fillId="0" borderId="1" xfId="0" applyFont="1" applyBorder="1" applyAlignment="1" applyProtection="1">
      <alignment vertical="center" wrapText="1"/>
      <protection locked="0"/>
    </xf>
    <xf numFmtId="0" fontId="17" fillId="0" borderId="1" xfId="0" applyFont="1" applyBorder="1" applyAlignment="1">
      <alignment horizontal="center" vertical="center"/>
    </xf>
    <xf numFmtId="0" fontId="17" fillId="0" borderId="1" xfId="0" applyFont="1" applyBorder="1" applyAlignment="1" applyProtection="1">
      <alignment horizontal="center" vertical="center" wrapText="1"/>
      <protection locked="0"/>
    </xf>
    <xf numFmtId="179" fontId="18" fillId="0" borderId="1" xfId="0" applyNumberFormat="1" applyFont="1" applyBorder="1" applyAlignment="1">
      <alignment horizontal="right" vertical="center"/>
    </xf>
    <xf numFmtId="0" fontId="16" fillId="2" borderId="5" xfId="0" applyFont="1" applyFill="1" applyBorder="1" applyAlignment="1">
      <alignment horizontal="center" vertical="center"/>
    </xf>
    <xf numFmtId="0" fontId="16" fillId="0" borderId="2" xfId="0" applyFont="1" applyBorder="1" applyAlignment="1" applyProtection="1">
      <alignment horizontal="center" vertical="center"/>
      <protection locked="0"/>
    </xf>
    <xf numFmtId="0" fontId="16" fillId="0" borderId="3" xfId="0" applyFont="1" applyBorder="1" applyAlignment="1" applyProtection="1">
      <alignment horizontal="center" vertical="center"/>
      <protection locked="0"/>
    </xf>
    <xf numFmtId="0" fontId="16" fillId="0" borderId="4" xfId="0" applyFont="1" applyBorder="1" applyAlignment="1" applyProtection="1">
      <alignment horizontal="center" vertical="center"/>
      <protection locked="0"/>
    </xf>
    <xf numFmtId="0" fontId="16" fillId="0" borderId="5" xfId="0" applyFont="1" applyBorder="1" applyAlignment="1" applyProtection="1">
      <alignment horizontal="center" vertical="center" wrapText="1"/>
      <protection locked="0"/>
    </xf>
    <xf numFmtId="0" fontId="16" fillId="2" borderId="7" xfId="0" applyFont="1" applyFill="1" applyBorder="1" applyAlignment="1" applyProtection="1">
      <alignment horizontal="center" vertical="center" wrapText="1"/>
      <protection locked="0"/>
    </xf>
    <xf numFmtId="0" fontId="16" fillId="0" borderId="7" xfId="0" applyFont="1" applyBorder="1" applyAlignment="1" applyProtection="1">
      <alignment horizontal="center" vertical="center"/>
      <protection locked="0"/>
    </xf>
    <xf numFmtId="0" fontId="16" fillId="0" borderId="1" xfId="0" applyFont="1" applyBorder="1" applyAlignment="1" applyProtection="1">
      <alignment horizontal="center" vertical="center"/>
      <protection locked="0"/>
    </xf>
    <xf numFmtId="0" fontId="16" fillId="0" borderId="7" xfId="0" applyFont="1" applyBorder="1" applyAlignment="1" applyProtection="1">
      <alignment horizontal="center" vertical="center" wrapText="1"/>
      <protection locked="0"/>
    </xf>
    <xf numFmtId="0" fontId="2" fillId="2" borderId="1" xfId="0" applyFont="1" applyFill="1" applyBorder="1" applyAlignment="1">
      <alignment horizontal="left" vertical="center" wrapText="1" indent="1"/>
    </xf>
    <xf numFmtId="0" fontId="2" fillId="2" borderId="1" xfId="0" applyFont="1" applyFill="1" applyBorder="1" applyAlignment="1">
      <alignment horizontal="left" vertical="center" wrapText="1" indent="2"/>
    </xf>
    <xf numFmtId="0" fontId="2" fillId="2" borderId="2" xfId="0" applyFont="1" applyFill="1" applyBorder="1" applyAlignment="1">
      <alignment horizontal="center" vertical="center" wrapText="1"/>
    </xf>
    <xf numFmtId="0" fontId="16" fillId="0" borderId="3" xfId="0" applyFont="1" applyBorder="1" applyAlignment="1">
      <alignment horizontal="center" vertical="center"/>
    </xf>
    <xf numFmtId="0" fontId="16" fillId="0" borderId="4" xfId="0" applyFont="1" applyBorder="1" applyAlignment="1">
      <alignment horizontal="center" vertical="center"/>
    </xf>
    <xf numFmtId="0" fontId="3" fillId="0" borderId="5" xfId="0" applyFont="1" applyBorder="1" applyAlignment="1" applyProtection="1">
      <alignment horizontal="center" vertical="center" wrapText="1"/>
      <protection locked="0"/>
    </xf>
    <xf numFmtId="0" fontId="3" fillId="0" borderId="9" xfId="0" applyFont="1" applyBorder="1" applyAlignment="1" applyProtection="1">
      <alignment horizontal="center" vertical="center" wrapText="1"/>
      <protection locked="0"/>
    </xf>
    <xf numFmtId="0" fontId="3" fillId="0" borderId="3" xfId="0" applyFont="1" applyBorder="1" applyAlignment="1" applyProtection="1">
      <alignment horizontal="center" vertical="center" wrapText="1"/>
      <protection locked="0"/>
    </xf>
    <xf numFmtId="0" fontId="3" fillId="0" borderId="6" xfId="0" applyFont="1" applyBorder="1" applyAlignment="1" applyProtection="1">
      <alignment horizontal="center" vertical="center" wrapText="1"/>
      <protection locked="0"/>
    </xf>
    <xf numFmtId="0" fontId="3" fillId="0" borderId="10" xfId="0" applyFont="1" applyBorder="1" applyAlignment="1" applyProtection="1">
      <alignment horizontal="center" vertical="center" wrapText="1"/>
      <protection locked="0"/>
    </xf>
    <xf numFmtId="0" fontId="2" fillId="2" borderId="7" xfId="0" applyFont="1" applyFill="1" applyBorder="1" applyAlignment="1">
      <alignment horizontal="left" vertical="center"/>
    </xf>
    <xf numFmtId="0" fontId="2" fillId="2" borderId="1" xfId="0" applyFont="1" applyFill="1" applyBorder="1" applyAlignment="1">
      <alignment horizontal="center" vertical="center"/>
    </xf>
    <xf numFmtId="0" fontId="2" fillId="2" borderId="1" xfId="0" applyFont="1" applyFill="1" applyBorder="1" applyAlignment="1" applyProtection="1">
      <alignment horizontal="left" vertical="center" wrapText="1" indent="1"/>
      <protection locked="0"/>
    </xf>
    <xf numFmtId="0" fontId="10" fillId="0" borderId="1" xfId="0" applyFont="1" applyBorder="1" applyAlignment="1" applyProtection="1">
      <alignment vertical="top" wrapText="1"/>
      <protection locked="0"/>
    </xf>
    <xf numFmtId="0" fontId="3" fillId="0" borderId="4" xfId="0" applyFont="1" applyBorder="1" applyAlignment="1" applyProtection="1">
      <alignment horizontal="center" vertical="center" wrapText="1"/>
      <protection locked="0"/>
    </xf>
    <xf numFmtId="0" fontId="3" fillId="0" borderId="13" xfId="0" applyFont="1" applyBorder="1" applyAlignment="1" applyProtection="1">
      <alignment horizontal="center" vertical="center"/>
      <protection locked="0"/>
    </xf>
    <xf numFmtId="0" fontId="3" fillId="0" borderId="13" xfId="0" applyFont="1" applyBorder="1" applyAlignment="1" applyProtection="1">
      <alignment horizontal="center" vertical="center" wrapText="1"/>
      <protection locked="0"/>
    </xf>
    <xf numFmtId="0" fontId="3" fillId="0" borderId="11" xfId="0" applyFont="1" applyBorder="1" applyAlignment="1" applyProtection="1">
      <alignment horizontal="center" vertical="center" wrapText="1"/>
      <protection locked="0"/>
    </xf>
    <xf numFmtId="0" fontId="2" fillId="2" borderId="11" xfId="0" applyFont="1" applyFill="1" applyBorder="1" applyAlignment="1" applyProtection="1">
      <alignment horizontal="right" vertical="center"/>
      <protection locked="0"/>
    </xf>
    <xf numFmtId="0" fontId="2" fillId="0" borderId="1" xfId="0" applyFont="1" applyBorder="1" applyAlignment="1" applyProtection="1">
      <alignment vertical="center"/>
      <protection locked="0"/>
    </xf>
    <xf numFmtId="0" fontId="2" fillId="2" borderId="0" xfId="0" applyFont="1" applyFill="1" applyBorder="1" applyAlignment="1" quotePrefix="1">
      <alignment horizontal="right" vertical="center" wrapText="1"/>
    </xf>
  </cellXfs>
  <cellStyles count="57">
    <cellStyle name="常规" xfId="0" builtinId="0"/>
    <cellStyle name="货币[0]" xfId="1" builtinId="7"/>
    <cellStyle name="20% - 强调文字颜色 3" xfId="2" builtinId="38"/>
    <cellStyle name="输入" xfId="3" builtinId="20"/>
    <cellStyle name="货币" xfId="4" builtinId="4"/>
    <cellStyle name="千位分隔[0]" xfId="5" builtinId="6"/>
    <cellStyle name="DateTimeStyle" xf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DateStyle" xfId="13"/>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PercentStyle" xfId="35"/>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schemas.openxmlformats.org/officeDocument/2006/relationships/sharedStrings" Target="sharedStrings.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theme" Target="theme/theme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6"/>
  <sheetViews>
    <sheetView showGridLines="0" showZeros="0" tabSelected="1" topLeftCell="A16" workbookViewId="0">
      <selection activeCell="G23" sqref="G23"/>
    </sheetView>
  </sheetViews>
  <sheetFormatPr defaultColWidth="8.575" defaultRowHeight="12.75" customHeight="1" outlineLevelCol="3"/>
  <cols>
    <col min="1" max="1" width="27.25" customWidth="1"/>
    <col min="2" max="2" width="20.625" customWidth="1"/>
    <col min="3" max="3" width="30.125" customWidth="1"/>
    <col min="4" max="4" width="23.75" customWidth="1"/>
  </cols>
  <sheetData>
    <row r="1" ht="15" customHeight="1" spans="1:4">
      <c r="A1" s="82"/>
      <c r="B1" s="82"/>
      <c r="C1" s="82"/>
      <c r="D1" s="97" t="s">
        <v>0</v>
      </c>
    </row>
    <row r="2" ht="41.25" customHeight="1" spans="1:1">
      <c r="A2" s="77" t="str">
        <f>"2026"&amp;"年部门财务收支预算总表"</f>
        <v>2026年部门财务收支预算总表</v>
      </c>
    </row>
    <row r="3" ht="17.25" customHeight="1" spans="1:4">
      <c r="A3" s="80" t="str">
        <f>"单位名称："&amp;"昆明市晋宁区文化和旅游局"</f>
        <v>单位名称：昆明市晋宁区文化和旅游局</v>
      </c>
      <c r="B3" s="193"/>
      <c r="D3" s="171" t="s">
        <v>1</v>
      </c>
    </row>
    <row r="4" ht="23.25" customHeight="1" spans="1:4">
      <c r="A4" s="194" t="s">
        <v>2</v>
      </c>
      <c r="B4" s="195"/>
      <c r="C4" s="194" t="s">
        <v>3</v>
      </c>
      <c r="D4" s="195"/>
    </row>
    <row r="5" ht="24" customHeight="1" spans="1:4">
      <c r="A5" s="194" t="s">
        <v>4</v>
      </c>
      <c r="B5" s="194" t="s">
        <v>5</v>
      </c>
      <c r="C5" s="194" t="s">
        <v>6</v>
      </c>
      <c r="D5" s="194" t="s">
        <v>5</v>
      </c>
    </row>
    <row r="6" ht="17.25" customHeight="1" spans="1:4">
      <c r="A6" s="196" t="s">
        <v>7</v>
      </c>
      <c r="B6" s="110">
        <v>21593353.58</v>
      </c>
      <c r="C6" s="196" t="s">
        <v>8</v>
      </c>
      <c r="D6" s="110"/>
    </row>
    <row r="7" ht="17.25" customHeight="1" spans="1:4">
      <c r="A7" s="196" t="s">
        <v>9</v>
      </c>
      <c r="B7" s="110"/>
      <c r="C7" s="196" t="s">
        <v>10</v>
      </c>
      <c r="D7" s="110"/>
    </row>
    <row r="8" ht="17.25" customHeight="1" spans="1:4">
      <c r="A8" s="196" t="s">
        <v>11</v>
      </c>
      <c r="B8" s="110"/>
      <c r="C8" s="228" t="s">
        <v>12</v>
      </c>
      <c r="D8" s="110"/>
    </row>
    <row r="9" ht="17.25" customHeight="1" spans="1:4">
      <c r="A9" s="196" t="s">
        <v>13</v>
      </c>
      <c r="B9" s="110"/>
      <c r="C9" s="228" t="s">
        <v>14</v>
      </c>
      <c r="D9" s="110"/>
    </row>
    <row r="10" ht="17.25" customHeight="1" spans="1:4">
      <c r="A10" s="196" t="s">
        <v>15</v>
      </c>
      <c r="B10" s="110">
        <v>1665892.47</v>
      </c>
      <c r="C10" s="228" t="s">
        <v>16</v>
      </c>
      <c r="D10" s="110"/>
    </row>
    <row r="11" ht="17.25" customHeight="1" spans="1:4">
      <c r="A11" s="196" t="s">
        <v>17</v>
      </c>
      <c r="B11" s="110"/>
      <c r="C11" s="228" t="s">
        <v>18</v>
      </c>
      <c r="D11" s="110"/>
    </row>
    <row r="12" ht="17.25" customHeight="1" spans="1:4">
      <c r="A12" s="196" t="s">
        <v>19</v>
      </c>
      <c r="B12" s="110"/>
      <c r="C12" s="68" t="s">
        <v>20</v>
      </c>
      <c r="D12" s="110"/>
    </row>
    <row r="13" ht="17.25" customHeight="1" spans="1:4">
      <c r="A13" s="196" t="s">
        <v>21</v>
      </c>
      <c r="B13" s="110">
        <v>1141845.75</v>
      </c>
      <c r="C13" s="68" t="s">
        <v>22</v>
      </c>
      <c r="D13" s="110"/>
    </row>
    <row r="14" ht="17.25" customHeight="1" spans="1:4">
      <c r="A14" s="196" t="s">
        <v>23</v>
      </c>
      <c r="B14" s="110"/>
      <c r="C14" s="68" t="s">
        <v>24</v>
      </c>
      <c r="D14" s="110"/>
    </row>
    <row r="15" ht="17.25" customHeight="1" spans="1:4">
      <c r="A15" s="196" t="s">
        <v>25</v>
      </c>
      <c r="B15" s="110">
        <v>524046.72</v>
      </c>
      <c r="C15" s="68" t="s">
        <v>26</v>
      </c>
      <c r="D15" s="110"/>
    </row>
    <row r="16" ht="17.25" customHeight="1" spans="1:4">
      <c r="A16" s="23"/>
      <c r="B16" s="110"/>
      <c r="C16" s="68" t="s">
        <v>27</v>
      </c>
      <c r="D16" s="110"/>
    </row>
    <row r="17" ht="17.25" customHeight="1" spans="1:4">
      <c r="A17" s="197"/>
      <c r="B17" s="110"/>
      <c r="C17" s="68" t="s">
        <v>28</v>
      </c>
      <c r="D17" s="110"/>
    </row>
    <row r="18" ht="17.25" customHeight="1" spans="1:4">
      <c r="A18" s="197"/>
      <c r="B18" s="110"/>
      <c r="C18" s="68" t="s">
        <v>29</v>
      </c>
      <c r="D18" s="110"/>
    </row>
    <row r="19" ht="17.25" customHeight="1" spans="1:4">
      <c r="A19" s="197"/>
      <c r="B19" s="110"/>
      <c r="C19" s="68" t="s">
        <v>30</v>
      </c>
      <c r="D19" s="110"/>
    </row>
    <row r="20" ht="17.25" customHeight="1" spans="1:4">
      <c r="A20" s="197"/>
      <c r="B20" s="110"/>
      <c r="C20" s="68" t="s">
        <v>31</v>
      </c>
      <c r="D20" s="110"/>
    </row>
    <row r="21" ht="17.25" customHeight="1" spans="1:4">
      <c r="A21" s="197"/>
      <c r="B21" s="110"/>
      <c r="C21" s="68" t="s">
        <v>32</v>
      </c>
      <c r="D21" s="110"/>
    </row>
    <row r="22" ht="17.25" customHeight="1" spans="1:4">
      <c r="A22" s="197"/>
      <c r="B22" s="110"/>
      <c r="C22" s="68" t="s">
        <v>33</v>
      </c>
      <c r="D22" s="110"/>
    </row>
    <row r="23" ht="17.25" customHeight="1" spans="1:4">
      <c r="A23" s="197"/>
      <c r="B23" s="110"/>
      <c r="C23" s="68" t="s">
        <v>34</v>
      </c>
      <c r="D23" s="110"/>
    </row>
    <row r="24" ht="17.25" customHeight="1" spans="1:4">
      <c r="A24" s="197"/>
      <c r="B24" s="110"/>
      <c r="C24" s="68" t="s">
        <v>35</v>
      </c>
      <c r="D24" s="110"/>
    </row>
    <row r="25" ht="17.25" customHeight="1" spans="1:4">
      <c r="A25" s="197"/>
      <c r="B25" s="110"/>
      <c r="C25" s="68" t="s">
        <v>36</v>
      </c>
      <c r="D25" s="110"/>
    </row>
    <row r="26" ht="17.25" customHeight="1" spans="1:4">
      <c r="A26" s="197"/>
      <c r="B26" s="110"/>
      <c r="C26" s="23" t="s">
        <v>37</v>
      </c>
      <c r="D26" s="110"/>
    </row>
    <row r="27" ht="17.25" customHeight="1" spans="1:4">
      <c r="A27" s="197"/>
      <c r="B27" s="110"/>
      <c r="C27" s="68" t="s">
        <v>38</v>
      </c>
      <c r="D27" s="110"/>
    </row>
    <row r="28" ht="16.5" customHeight="1" spans="1:4">
      <c r="A28" s="197"/>
      <c r="B28" s="110"/>
      <c r="C28" s="68" t="s">
        <v>39</v>
      </c>
      <c r="D28" s="110"/>
    </row>
    <row r="29" ht="16.5" customHeight="1" spans="1:4">
      <c r="A29" s="197"/>
      <c r="B29" s="110"/>
      <c r="C29" s="23" t="s">
        <v>40</v>
      </c>
      <c r="D29" s="110"/>
    </row>
    <row r="30" ht="17.25" customHeight="1" spans="1:4">
      <c r="A30" s="197"/>
      <c r="B30" s="110"/>
      <c r="C30" s="23" t="s">
        <v>41</v>
      </c>
      <c r="D30" s="110"/>
    </row>
    <row r="31" ht="17.25" customHeight="1" spans="1:4">
      <c r="A31" s="197"/>
      <c r="B31" s="110"/>
      <c r="C31" s="68" t="s">
        <v>42</v>
      </c>
      <c r="D31" s="110"/>
    </row>
    <row r="32" ht="16.5" customHeight="1" spans="1:4">
      <c r="A32" s="197" t="s">
        <v>43</v>
      </c>
      <c r="B32" s="110">
        <v>23259246.05</v>
      </c>
      <c r="C32" s="197" t="s">
        <v>44</v>
      </c>
      <c r="D32" s="110">
        <v>23259246.05</v>
      </c>
    </row>
    <row r="33" ht="16.5" customHeight="1" spans="1:4">
      <c r="A33" s="23" t="s">
        <v>45</v>
      </c>
      <c r="B33" s="110"/>
      <c r="C33" s="23" t="s">
        <v>46</v>
      </c>
      <c r="D33" s="110"/>
    </row>
    <row r="34" ht="16.5" customHeight="1" spans="1:4">
      <c r="A34" s="68" t="s">
        <v>47</v>
      </c>
      <c r="B34" s="110"/>
      <c r="C34" s="68" t="s">
        <v>47</v>
      </c>
      <c r="D34" s="110"/>
    </row>
    <row r="35" ht="16.5" customHeight="1" spans="1:4">
      <c r="A35" s="68" t="s">
        <v>48</v>
      </c>
      <c r="B35" s="110"/>
      <c r="C35" s="68" t="s">
        <v>49</v>
      </c>
      <c r="D35" s="110"/>
    </row>
    <row r="36" ht="16.5" customHeight="1" spans="1:4">
      <c r="A36" s="198" t="s">
        <v>50</v>
      </c>
      <c r="B36" s="110">
        <v>23259246.05</v>
      </c>
      <c r="C36" s="198" t="s">
        <v>51</v>
      </c>
      <c r="D36" s="110">
        <v>23259246.05</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10"/>
  <sheetViews>
    <sheetView showZeros="0" workbookViewId="0">
      <selection activeCell="A1" sqref="A$1:F$1048576"/>
    </sheetView>
  </sheetViews>
  <sheetFormatPr defaultColWidth="9.14166666666667" defaultRowHeight="14.25" customHeight="1" outlineLevelCol="5"/>
  <cols>
    <col min="1" max="6" width="22.375" customWidth="1"/>
  </cols>
  <sheetData>
    <row r="1" ht="12" customHeight="1" spans="1:6">
      <c r="A1" s="150">
        <v>1</v>
      </c>
      <c r="B1" s="151">
        <v>0</v>
      </c>
      <c r="C1" s="150">
        <v>1</v>
      </c>
      <c r="D1" s="152"/>
      <c r="E1" s="152"/>
      <c r="F1" s="149" t="s">
        <v>824</v>
      </c>
    </row>
    <row r="2" ht="42" customHeight="1" spans="1:6">
      <c r="A2" s="153" t="str">
        <f>"2026"&amp;"年部门政府性基金预算支出预算表"</f>
        <v>2026年部门政府性基金预算支出预算表</v>
      </c>
      <c r="B2" s="153" t="s">
        <v>825</v>
      </c>
      <c r="C2" s="154"/>
      <c r="D2" s="155"/>
      <c r="E2" s="155"/>
      <c r="F2" s="155"/>
    </row>
    <row r="3" ht="13.5" customHeight="1" spans="1:6">
      <c r="A3" s="47" t="str">
        <f>"单位名称："&amp;"昆明市晋宁区文化和旅游局"</f>
        <v>单位名称：昆明市晋宁区文化和旅游局</v>
      </c>
      <c r="B3" s="47" t="s">
        <v>826</v>
      </c>
      <c r="C3" s="150"/>
      <c r="D3" s="152"/>
      <c r="E3" s="152"/>
      <c r="F3" s="149" t="s">
        <v>1</v>
      </c>
    </row>
    <row r="4" ht="19.5" customHeight="1" spans="1:6">
      <c r="A4" s="156" t="s">
        <v>212</v>
      </c>
      <c r="B4" s="157" t="s">
        <v>81</v>
      </c>
      <c r="C4" s="156" t="s">
        <v>82</v>
      </c>
      <c r="D4" s="14" t="s">
        <v>827</v>
      </c>
      <c r="E4" s="15"/>
      <c r="F4" s="39"/>
    </row>
    <row r="5" ht="18.75" customHeight="1" spans="1:6">
      <c r="A5" s="158"/>
      <c r="B5" s="159"/>
      <c r="C5" s="158"/>
      <c r="D5" s="55" t="s">
        <v>55</v>
      </c>
      <c r="E5" s="14" t="s">
        <v>84</v>
      </c>
      <c r="F5" s="55" t="s">
        <v>85</v>
      </c>
    </row>
    <row r="6" ht="18.75" customHeight="1" spans="1:6">
      <c r="A6" s="100">
        <v>1</v>
      </c>
      <c r="B6" s="160" t="s">
        <v>92</v>
      </c>
      <c r="C6" s="100">
        <v>3</v>
      </c>
      <c r="D6" s="16">
        <v>4</v>
      </c>
      <c r="E6" s="16">
        <v>5</v>
      </c>
      <c r="F6" s="16">
        <v>6</v>
      </c>
    </row>
    <row r="7" ht="21" customHeight="1" spans="1:6">
      <c r="A7" s="34"/>
      <c r="B7" s="34"/>
      <c r="C7" s="34"/>
      <c r="D7" s="110"/>
      <c r="E7" s="110"/>
      <c r="F7" s="110"/>
    </row>
    <row r="8" ht="21" customHeight="1" spans="1:6">
      <c r="A8" s="34"/>
      <c r="B8" s="34"/>
      <c r="C8" s="34"/>
      <c r="D8" s="110"/>
      <c r="E8" s="110"/>
      <c r="F8" s="110"/>
    </row>
    <row r="9" ht="18.75" customHeight="1" spans="1:6">
      <c r="A9" s="161" t="s">
        <v>202</v>
      </c>
      <c r="B9" s="161" t="s">
        <v>202</v>
      </c>
      <c r="C9" s="162" t="s">
        <v>202</v>
      </c>
      <c r="D9" s="110"/>
      <c r="E9" s="110"/>
      <c r="F9" s="110"/>
    </row>
    <row r="10" customHeight="1" spans="1:1">
      <c r="A10" t="s">
        <v>828</v>
      </c>
    </row>
  </sheetData>
  <mergeCells count="7">
    <mergeCell ref="A2:F2"/>
    <mergeCell ref="A3:C3"/>
    <mergeCell ref="D4:F4"/>
    <mergeCell ref="A9:C9"/>
    <mergeCell ref="A4:A5"/>
    <mergeCell ref="B4:B5"/>
    <mergeCell ref="C4:C5"/>
  </mergeCells>
  <printOptions horizontalCentered="1"/>
  <pageMargins left="0.37" right="0.37" top="0.56" bottom="0.56" header="0.48" footer="0.48"/>
  <pageSetup paperSize="9" scale="98"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20"/>
  <sheetViews>
    <sheetView showZeros="0" topLeftCell="F1" workbookViewId="0">
      <selection activeCell="P6" sqref="P6"/>
    </sheetView>
  </sheetViews>
  <sheetFormatPr defaultColWidth="9.14166666666667" defaultRowHeight="14.25" customHeight="1"/>
  <cols>
    <col min="1" max="2" width="21.5" customWidth="1"/>
    <col min="3" max="3" width="33.5" customWidth="1"/>
    <col min="4" max="4" width="21.7083333333333" customWidth="1"/>
    <col min="5" max="5" width="19.5" customWidth="1"/>
    <col min="6" max="6" width="7.70833333333333" customWidth="1"/>
    <col min="7" max="7" width="7.375" customWidth="1"/>
    <col min="8" max="8" width="13.2833333333333" customWidth="1"/>
    <col min="9" max="9" width="13.5" customWidth="1"/>
    <col min="10" max="10" width="15.75" customWidth="1"/>
    <col min="11" max="13" width="8" customWidth="1"/>
    <col min="14" max="14" width="11.75" customWidth="1"/>
    <col min="15" max="16" width="10.125" customWidth="1"/>
    <col min="17" max="19" width="11.75" customWidth="1"/>
  </cols>
  <sheetData>
    <row r="1" ht="15.75" customHeight="1" spans="2:19">
      <c r="B1" s="112"/>
      <c r="C1" s="112"/>
      <c r="R1" s="45"/>
      <c r="S1" s="45" t="s">
        <v>829</v>
      </c>
    </row>
    <row r="2" ht="41.25" customHeight="1" spans="1:19">
      <c r="A2" s="104" t="str">
        <f>"2026"&amp;"年部门政府采购预算表"</f>
        <v>2026年部门政府采购预算表</v>
      </c>
      <c r="B2" s="99"/>
      <c r="C2" s="99"/>
      <c r="D2" s="46"/>
      <c r="E2" s="46"/>
      <c r="F2" s="46"/>
      <c r="G2" s="46"/>
      <c r="H2" s="46"/>
      <c r="I2" s="46"/>
      <c r="J2" s="46"/>
      <c r="K2" s="46"/>
      <c r="L2" s="46"/>
      <c r="M2" s="99"/>
      <c r="N2" s="46"/>
      <c r="O2" s="46"/>
      <c r="P2" s="99"/>
      <c r="Q2" s="46"/>
      <c r="R2" s="99"/>
      <c r="S2" s="99"/>
    </row>
    <row r="3" ht="18.75" customHeight="1" spans="1:19">
      <c r="A3" s="140" t="str">
        <f>"单位名称："&amp;"昆明市晋宁区文化和旅游局"</f>
        <v>单位名称：昆明市晋宁区文化和旅游局</v>
      </c>
      <c r="B3" s="114"/>
      <c r="C3" s="114"/>
      <c r="D3" s="49"/>
      <c r="E3" s="49"/>
      <c r="F3" s="49"/>
      <c r="G3" s="49"/>
      <c r="H3" s="49"/>
      <c r="I3" s="49"/>
      <c r="J3" s="49"/>
      <c r="K3" s="49"/>
      <c r="L3" s="49"/>
      <c r="R3" s="50"/>
      <c r="S3" s="149" t="s">
        <v>1</v>
      </c>
    </row>
    <row r="4" ht="15.75" customHeight="1" spans="1:19">
      <c r="A4" s="52" t="s">
        <v>211</v>
      </c>
      <c r="B4" s="141" t="s">
        <v>212</v>
      </c>
      <c r="C4" s="141" t="s">
        <v>830</v>
      </c>
      <c r="D4" s="116" t="s">
        <v>831</v>
      </c>
      <c r="E4" s="116" t="s">
        <v>832</v>
      </c>
      <c r="F4" s="116" t="s">
        <v>833</v>
      </c>
      <c r="G4" s="116" t="s">
        <v>834</v>
      </c>
      <c r="H4" s="116" t="s">
        <v>835</v>
      </c>
      <c r="I4" s="130" t="s">
        <v>219</v>
      </c>
      <c r="J4" s="130"/>
      <c r="K4" s="130"/>
      <c r="L4" s="130"/>
      <c r="M4" s="131"/>
      <c r="N4" s="130"/>
      <c r="O4" s="130"/>
      <c r="P4" s="136"/>
      <c r="Q4" s="130"/>
      <c r="R4" s="131"/>
      <c r="S4" s="137"/>
    </row>
    <row r="5" ht="17.25" customHeight="1" spans="1:19">
      <c r="A5" s="54"/>
      <c r="B5" s="142"/>
      <c r="C5" s="142"/>
      <c r="D5" s="118"/>
      <c r="E5" s="118"/>
      <c r="F5" s="118"/>
      <c r="G5" s="118"/>
      <c r="H5" s="118"/>
      <c r="I5" s="118" t="s">
        <v>55</v>
      </c>
      <c r="J5" s="118" t="s">
        <v>58</v>
      </c>
      <c r="K5" s="118" t="s">
        <v>221</v>
      </c>
      <c r="L5" s="118" t="s">
        <v>836</v>
      </c>
      <c r="M5" s="117" t="s">
        <v>837</v>
      </c>
      <c r="N5" s="132" t="s">
        <v>838</v>
      </c>
      <c r="O5" s="132"/>
      <c r="P5" s="138"/>
      <c r="Q5" s="132"/>
      <c r="R5" s="139"/>
      <c r="S5" s="121"/>
    </row>
    <row r="6" ht="54" customHeight="1" spans="1:19">
      <c r="A6" s="57"/>
      <c r="B6" s="121"/>
      <c r="C6" s="121"/>
      <c r="D6" s="120"/>
      <c r="E6" s="120"/>
      <c r="F6" s="120"/>
      <c r="G6" s="120"/>
      <c r="H6" s="120"/>
      <c r="I6" s="120"/>
      <c r="J6" s="120" t="s">
        <v>57</v>
      </c>
      <c r="K6" s="120"/>
      <c r="L6" s="120"/>
      <c r="M6" s="119"/>
      <c r="N6" s="120" t="s">
        <v>57</v>
      </c>
      <c r="O6" s="120" t="s">
        <v>64</v>
      </c>
      <c r="P6" s="119" t="s">
        <v>65</v>
      </c>
      <c r="Q6" s="120" t="s">
        <v>66</v>
      </c>
      <c r="R6" s="119" t="s">
        <v>67</v>
      </c>
      <c r="S6" s="121" t="s">
        <v>68</v>
      </c>
    </row>
    <row r="7" ht="18" customHeight="1" spans="1:19">
      <c r="A7" s="143">
        <v>1</v>
      </c>
      <c r="B7" s="143" t="s">
        <v>92</v>
      </c>
      <c r="C7" s="144">
        <v>3</v>
      </c>
      <c r="D7" s="144">
        <v>4</v>
      </c>
      <c r="E7" s="143">
        <v>5</v>
      </c>
      <c r="F7" s="143">
        <v>6</v>
      </c>
      <c r="G7" s="143">
        <v>7</v>
      </c>
      <c r="H7" s="143">
        <v>8</v>
      </c>
      <c r="I7" s="143">
        <v>9</v>
      </c>
      <c r="J7" s="143">
        <v>10</v>
      </c>
      <c r="K7" s="143">
        <v>11</v>
      </c>
      <c r="L7" s="143">
        <v>12</v>
      </c>
      <c r="M7" s="143">
        <v>13</v>
      </c>
      <c r="N7" s="143">
        <v>14</v>
      </c>
      <c r="O7" s="143">
        <v>15</v>
      </c>
      <c r="P7" s="143">
        <v>16</v>
      </c>
      <c r="Q7" s="143">
        <v>17</v>
      </c>
      <c r="R7" s="143">
        <v>18</v>
      </c>
      <c r="S7" s="143">
        <v>19</v>
      </c>
    </row>
    <row r="8" ht="21" customHeight="1" spans="1:19">
      <c r="A8" s="122" t="s">
        <v>70</v>
      </c>
      <c r="B8" s="123" t="s">
        <v>70</v>
      </c>
      <c r="C8" s="123" t="s">
        <v>231</v>
      </c>
      <c r="D8" s="124" t="s">
        <v>839</v>
      </c>
      <c r="E8" s="124" t="s">
        <v>840</v>
      </c>
      <c r="F8" s="124" t="s">
        <v>685</v>
      </c>
      <c r="G8" s="145">
        <v>1</v>
      </c>
      <c r="H8" s="110">
        <v>7000</v>
      </c>
      <c r="I8" s="110">
        <v>7000</v>
      </c>
      <c r="J8" s="110">
        <v>7000</v>
      </c>
      <c r="K8" s="110"/>
      <c r="L8" s="110"/>
      <c r="M8" s="110"/>
      <c r="N8" s="110"/>
      <c r="O8" s="110"/>
      <c r="P8" s="110"/>
      <c r="Q8" s="110"/>
      <c r="R8" s="110"/>
      <c r="S8" s="110"/>
    </row>
    <row r="9" ht="21" customHeight="1" spans="1:19">
      <c r="A9" s="122" t="s">
        <v>70</v>
      </c>
      <c r="B9" s="123" t="s">
        <v>70</v>
      </c>
      <c r="C9" s="123" t="s">
        <v>231</v>
      </c>
      <c r="D9" s="124" t="s">
        <v>841</v>
      </c>
      <c r="E9" s="124" t="s">
        <v>842</v>
      </c>
      <c r="F9" s="124" t="s">
        <v>685</v>
      </c>
      <c r="G9" s="145">
        <v>1</v>
      </c>
      <c r="H9" s="110">
        <v>10000</v>
      </c>
      <c r="I9" s="110">
        <v>10000</v>
      </c>
      <c r="J9" s="110">
        <v>10000</v>
      </c>
      <c r="K9" s="110"/>
      <c r="L9" s="110"/>
      <c r="M9" s="110"/>
      <c r="N9" s="110"/>
      <c r="O9" s="110"/>
      <c r="P9" s="110"/>
      <c r="Q9" s="110"/>
      <c r="R9" s="110"/>
      <c r="S9" s="110"/>
    </row>
    <row r="10" ht="21" customHeight="1" spans="1:19">
      <c r="A10" s="122" t="s">
        <v>70</v>
      </c>
      <c r="B10" s="123" t="s">
        <v>70</v>
      </c>
      <c r="C10" s="123" t="s">
        <v>231</v>
      </c>
      <c r="D10" s="124" t="s">
        <v>843</v>
      </c>
      <c r="E10" s="124" t="s">
        <v>844</v>
      </c>
      <c r="F10" s="124" t="s">
        <v>685</v>
      </c>
      <c r="G10" s="145">
        <v>1</v>
      </c>
      <c r="H10" s="110">
        <v>2720</v>
      </c>
      <c r="I10" s="110">
        <v>2720</v>
      </c>
      <c r="J10" s="110">
        <v>2720</v>
      </c>
      <c r="K10" s="110"/>
      <c r="L10" s="110"/>
      <c r="M10" s="110"/>
      <c r="N10" s="110"/>
      <c r="O10" s="110"/>
      <c r="P10" s="110"/>
      <c r="Q10" s="110"/>
      <c r="R10" s="110"/>
      <c r="S10" s="110"/>
    </row>
    <row r="11" ht="21" customHeight="1" spans="1:19">
      <c r="A11" s="122" t="s">
        <v>70</v>
      </c>
      <c r="B11" s="123" t="s">
        <v>70</v>
      </c>
      <c r="C11" s="123" t="s">
        <v>268</v>
      </c>
      <c r="D11" s="124" t="s">
        <v>845</v>
      </c>
      <c r="E11" s="124" t="s">
        <v>845</v>
      </c>
      <c r="F11" s="124" t="s">
        <v>685</v>
      </c>
      <c r="G11" s="145">
        <v>1</v>
      </c>
      <c r="H11" s="110">
        <v>8500</v>
      </c>
      <c r="I11" s="110">
        <v>8500</v>
      </c>
      <c r="J11" s="110">
        <v>8500</v>
      </c>
      <c r="K11" s="110"/>
      <c r="L11" s="110"/>
      <c r="M11" s="110"/>
      <c r="N11" s="110"/>
      <c r="O11" s="110"/>
      <c r="P11" s="110"/>
      <c r="Q11" s="110"/>
      <c r="R11" s="110"/>
      <c r="S11" s="110"/>
    </row>
    <row r="12" ht="21" customHeight="1" spans="1:19">
      <c r="A12" s="122" t="s">
        <v>70</v>
      </c>
      <c r="B12" s="123" t="s">
        <v>70</v>
      </c>
      <c r="C12" s="123" t="s">
        <v>268</v>
      </c>
      <c r="D12" s="124" t="s">
        <v>845</v>
      </c>
      <c r="E12" s="124" t="s">
        <v>845</v>
      </c>
      <c r="F12" s="124" t="s">
        <v>685</v>
      </c>
      <c r="G12" s="145">
        <v>1</v>
      </c>
      <c r="H12" s="110">
        <v>2000</v>
      </c>
      <c r="I12" s="110">
        <v>2000</v>
      </c>
      <c r="J12" s="110">
        <v>2000</v>
      </c>
      <c r="K12" s="110"/>
      <c r="L12" s="110"/>
      <c r="M12" s="110"/>
      <c r="N12" s="110"/>
      <c r="O12" s="110"/>
      <c r="P12" s="110"/>
      <c r="Q12" s="110"/>
      <c r="R12" s="110"/>
      <c r="S12" s="110"/>
    </row>
    <row r="13" ht="21" customHeight="1" spans="1:19">
      <c r="A13" s="122" t="s">
        <v>70</v>
      </c>
      <c r="B13" s="123" t="s">
        <v>70</v>
      </c>
      <c r="C13" s="123" t="s">
        <v>383</v>
      </c>
      <c r="D13" s="124" t="s">
        <v>208</v>
      </c>
      <c r="E13" s="124" t="s">
        <v>846</v>
      </c>
      <c r="F13" s="124" t="s">
        <v>731</v>
      </c>
      <c r="G13" s="145">
        <v>1</v>
      </c>
      <c r="H13" s="110">
        <v>170000</v>
      </c>
      <c r="I13" s="110">
        <v>170000</v>
      </c>
      <c r="J13" s="110">
        <v>170000</v>
      </c>
      <c r="K13" s="110"/>
      <c r="L13" s="110"/>
      <c r="M13" s="110"/>
      <c r="N13" s="110"/>
      <c r="O13" s="110"/>
      <c r="P13" s="110"/>
      <c r="Q13" s="110"/>
      <c r="R13" s="110"/>
      <c r="S13" s="110"/>
    </row>
    <row r="14" ht="30" customHeight="1" spans="1:19">
      <c r="A14" s="122" t="s">
        <v>70</v>
      </c>
      <c r="B14" s="123" t="s">
        <v>70</v>
      </c>
      <c r="C14" s="123" t="s">
        <v>354</v>
      </c>
      <c r="D14" s="124" t="s">
        <v>847</v>
      </c>
      <c r="E14" s="124" t="s">
        <v>848</v>
      </c>
      <c r="F14" s="124" t="s">
        <v>731</v>
      </c>
      <c r="G14" s="145">
        <v>1</v>
      </c>
      <c r="H14" s="110">
        <v>110550</v>
      </c>
      <c r="I14" s="110">
        <v>110550</v>
      </c>
      <c r="J14" s="110"/>
      <c r="K14" s="110"/>
      <c r="L14" s="110"/>
      <c r="M14" s="110"/>
      <c r="N14" s="110">
        <v>110550</v>
      </c>
      <c r="O14" s="110"/>
      <c r="P14" s="110"/>
      <c r="Q14" s="110"/>
      <c r="R14" s="110"/>
      <c r="S14" s="110">
        <v>110550</v>
      </c>
    </row>
    <row r="15" ht="32" customHeight="1" spans="1:19">
      <c r="A15" s="122" t="s">
        <v>70</v>
      </c>
      <c r="B15" s="123" t="s">
        <v>75</v>
      </c>
      <c r="C15" s="123" t="s">
        <v>397</v>
      </c>
      <c r="D15" s="124" t="s">
        <v>397</v>
      </c>
      <c r="E15" s="124" t="s">
        <v>849</v>
      </c>
      <c r="F15" s="124" t="s">
        <v>731</v>
      </c>
      <c r="G15" s="145">
        <v>1</v>
      </c>
      <c r="H15" s="110">
        <v>133200</v>
      </c>
      <c r="I15" s="110">
        <v>133200</v>
      </c>
      <c r="J15" s="110">
        <v>133200</v>
      </c>
      <c r="K15" s="110"/>
      <c r="L15" s="110"/>
      <c r="M15" s="110"/>
      <c r="N15" s="110"/>
      <c r="O15" s="110"/>
      <c r="P15" s="110"/>
      <c r="Q15" s="110"/>
      <c r="R15" s="110"/>
      <c r="S15" s="110"/>
    </row>
    <row r="16" ht="21" customHeight="1" spans="1:19">
      <c r="A16" s="122" t="s">
        <v>70</v>
      </c>
      <c r="B16" s="123" t="s">
        <v>77</v>
      </c>
      <c r="C16" s="123" t="s">
        <v>420</v>
      </c>
      <c r="D16" s="124" t="s">
        <v>850</v>
      </c>
      <c r="E16" s="124" t="s">
        <v>851</v>
      </c>
      <c r="F16" s="124" t="s">
        <v>731</v>
      </c>
      <c r="G16" s="145">
        <v>1</v>
      </c>
      <c r="H16" s="110"/>
      <c r="I16" s="110">
        <v>259762.8</v>
      </c>
      <c r="J16" s="110"/>
      <c r="K16" s="110"/>
      <c r="L16" s="110"/>
      <c r="M16" s="110"/>
      <c r="N16" s="110">
        <v>259762.8</v>
      </c>
      <c r="O16" s="110"/>
      <c r="P16" s="110"/>
      <c r="Q16" s="110">
        <v>259762.8</v>
      </c>
      <c r="R16" s="110"/>
      <c r="S16" s="110"/>
    </row>
    <row r="17" ht="21" customHeight="1" spans="1:19">
      <c r="A17" s="122" t="s">
        <v>70</v>
      </c>
      <c r="B17" s="123" t="s">
        <v>79</v>
      </c>
      <c r="C17" s="123" t="s">
        <v>268</v>
      </c>
      <c r="D17" s="124" t="s">
        <v>852</v>
      </c>
      <c r="E17" s="124" t="s">
        <v>845</v>
      </c>
      <c r="F17" s="124" t="s">
        <v>731</v>
      </c>
      <c r="G17" s="145">
        <v>61</v>
      </c>
      <c r="H17" s="110">
        <v>1717.15</v>
      </c>
      <c r="I17" s="110">
        <v>1717.15</v>
      </c>
      <c r="J17" s="110">
        <v>1717.15</v>
      </c>
      <c r="K17" s="110"/>
      <c r="L17" s="110"/>
      <c r="M17" s="110"/>
      <c r="N17" s="110"/>
      <c r="O17" s="110"/>
      <c r="P17" s="110"/>
      <c r="Q17" s="110"/>
      <c r="R17" s="110"/>
      <c r="S17" s="110"/>
    </row>
    <row r="18" ht="42" customHeight="1" spans="1:19">
      <c r="A18" s="122" t="s">
        <v>70</v>
      </c>
      <c r="B18" s="123" t="s">
        <v>79</v>
      </c>
      <c r="C18" s="123" t="s">
        <v>430</v>
      </c>
      <c r="D18" s="124" t="s">
        <v>853</v>
      </c>
      <c r="E18" s="124" t="s">
        <v>849</v>
      </c>
      <c r="F18" s="124" t="s">
        <v>731</v>
      </c>
      <c r="G18" s="145">
        <v>1</v>
      </c>
      <c r="H18" s="110">
        <v>130000</v>
      </c>
      <c r="I18" s="110">
        <v>130000</v>
      </c>
      <c r="J18" s="110">
        <v>130000</v>
      </c>
      <c r="K18" s="110"/>
      <c r="L18" s="110"/>
      <c r="M18" s="110"/>
      <c r="N18" s="110"/>
      <c r="O18" s="110"/>
      <c r="P18" s="110"/>
      <c r="Q18" s="110"/>
      <c r="R18" s="110"/>
      <c r="S18" s="110"/>
    </row>
    <row r="19" ht="21" customHeight="1" spans="1:19">
      <c r="A19" s="125" t="s">
        <v>202</v>
      </c>
      <c r="B19" s="126"/>
      <c r="C19" s="126"/>
      <c r="D19" s="127"/>
      <c r="E19" s="127"/>
      <c r="F19" s="127"/>
      <c r="G19" s="146"/>
      <c r="H19" s="110">
        <v>575687.15</v>
      </c>
      <c r="I19" s="110">
        <v>835449.95</v>
      </c>
      <c r="J19" s="110">
        <v>465137.15</v>
      </c>
      <c r="K19" s="110"/>
      <c r="L19" s="110"/>
      <c r="M19" s="110"/>
      <c r="N19" s="110">
        <v>370312.8</v>
      </c>
      <c r="O19" s="110"/>
      <c r="P19" s="110"/>
      <c r="Q19" s="110">
        <v>259762.8</v>
      </c>
      <c r="R19" s="110"/>
      <c r="S19" s="110">
        <v>110550</v>
      </c>
    </row>
    <row r="20" ht="21" customHeight="1" spans="1:19">
      <c r="A20" s="140" t="s">
        <v>854</v>
      </c>
      <c r="B20" s="47"/>
      <c r="C20" s="47"/>
      <c r="D20" s="140"/>
      <c r="E20" s="140"/>
      <c r="F20" s="140"/>
      <c r="G20" s="147"/>
      <c r="H20" s="148"/>
      <c r="I20" s="148"/>
      <c r="J20" s="148"/>
      <c r="K20" s="148"/>
      <c r="L20" s="148"/>
      <c r="M20" s="148"/>
      <c r="N20" s="148"/>
      <c r="O20" s="148"/>
      <c r="P20" s="148"/>
      <c r="Q20" s="148"/>
      <c r="R20" s="148"/>
      <c r="S20" s="148"/>
    </row>
  </sheetData>
  <mergeCells count="19">
    <mergeCell ref="A2:S2"/>
    <mergeCell ref="A3:H3"/>
    <mergeCell ref="I4:S4"/>
    <mergeCell ref="N5:S5"/>
    <mergeCell ref="A19:G19"/>
    <mergeCell ref="A20:S20"/>
    <mergeCell ref="A4:A6"/>
    <mergeCell ref="B4:B6"/>
    <mergeCell ref="C4:C6"/>
    <mergeCell ref="D4:D6"/>
    <mergeCell ref="E4:E6"/>
    <mergeCell ref="F4:F6"/>
    <mergeCell ref="G4:G6"/>
    <mergeCell ref="H4:H6"/>
    <mergeCell ref="I5:I6"/>
    <mergeCell ref="J5:J6"/>
    <mergeCell ref="K5:K6"/>
    <mergeCell ref="L5:L6"/>
    <mergeCell ref="M5:M6"/>
  </mergeCells>
  <printOptions horizontalCentered="1"/>
  <pageMargins left="0.96" right="0.96" top="0.72" bottom="0.72" header="0" footer="0"/>
  <pageSetup paperSize="9" scale="6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T10"/>
  <sheetViews>
    <sheetView showZeros="0" workbookViewId="0">
      <selection activeCell="O13" sqref="O13"/>
    </sheetView>
  </sheetViews>
  <sheetFormatPr defaultColWidth="9.14166666666667" defaultRowHeight="14.25" customHeight="1"/>
  <cols>
    <col min="1" max="20" width="9.875" customWidth="1"/>
  </cols>
  <sheetData>
    <row r="1" ht="16.5" customHeight="1" spans="1:20">
      <c r="A1" s="111"/>
      <c r="B1" s="112"/>
      <c r="C1" s="112"/>
      <c r="D1" s="112"/>
      <c r="E1" s="112"/>
      <c r="F1" s="112"/>
      <c r="G1" s="112"/>
      <c r="H1" s="111"/>
      <c r="I1" s="111"/>
      <c r="J1" s="111"/>
      <c r="K1" s="111"/>
      <c r="L1" s="111"/>
      <c r="M1" s="111"/>
      <c r="N1" s="128"/>
      <c r="O1" s="111"/>
      <c r="P1" s="111"/>
      <c r="Q1" s="112"/>
      <c r="R1" s="111"/>
      <c r="S1" s="134"/>
      <c r="T1" s="134" t="s">
        <v>855</v>
      </c>
    </row>
    <row r="2" ht="41.25" customHeight="1" spans="1:20">
      <c r="A2" s="104" t="str">
        <f>"2026"&amp;"年部门政府购买服务预算表"</f>
        <v>2026年部门政府购买服务预算表</v>
      </c>
      <c r="B2" s="99"/>
      <c r="C2" s="99"/>
      <c r="D2" s="99"/>
      <c r="E2" s="99"/>
      <c r="F2" s="99"/>
      <c r="G2" s="99"/>
      <c r="H2" s="113"/>
      <c r="I2" s="113"/>
      <c r="J2" s="113"/>
      <c r="K2" s="113"/>
      <c r="L2" s="113"/>
      <c r="M2" s="113"/>
      <c r="N2" s="129"/>
      <c r="O2" s="113"/>
      <c r="P2" s="113"/>
      <c r="Q2" s="99"/>
      <c r="R2" s="113"/>
      <c r="S2" s="129"/>
      <c r="T2" s="99"/>
    </row>
    <row r="3" ht="22.5" customHeight="1" spans="1:20">
      <c r="A3" s="105" t="str">
        <f>"单位名称："&amp;"昆明市晋宁区文化和旅游局"</f>
        <v>单位名称：昆明市晋宁区文化和旅游局</v>
      </c>
      <c r="B3" s="114"/>
      <c r="C3" s="114"/>
      <c r="D3" s="114"/>
      <c r="E3" s="114"/>
      <c r="F3" s="114"/>
      <c r="G3" s="114"/>
      <c r="H3" s="106"/>
      <c r="I3" s="106"/>
      <c r="J3" s="106"/>
      <c r="K3" s="106"/>
      <c r="L3" s="106"/>
      <c r="M3" s="106"/>
      <c r="N3" s="128"/>
      <c r="O3" s="111"/>
      <c r="P3" s="111"/>
      <c r="Q3" s="112"/>
      <c r="R3" s="111"/>
      <c r="S3" s="135"/>
      <c r="T3" s="134" t="s">
        <v>1</v>
      </c>
    </row>
    <row r="4" ht="24" customHeight="1" spans="1:20">
      <c r="A4" s="52" t="s">
        <v>211</v>
      </c>
      <c r="B4" s="115" t="s">
        <v>212</v>
      </c>
      <c r="C4" s="115" t="s">
        <v>830</v>
      </c>
      <c r="D4" s="115" t="s">
        <v>856</v>
      </c>
      <c r="E4" s="115" t="s">
        <v>857</v>
      </c>
      <c r="F4" s="115" t="s">
        <v>858</v>
      </c>
      <c r="G4" s="115" t="s">
        <v>859</v>
      </c>
      <c r="H4" s="116" t="s">
        <v>860</v>
      </c>
      <c r="I4" s="116" t="s">
        <v>861</v>
      </c>
      <c r="J4" s="130" t="s">
        <v>219</v>
      </c>
      <c r="K4" s="130"/>
      <c r="L4" s="130"/>
      <c r="M4" s="130"/>
      <c r="N4" s="131"/>
      <c r="O4" s="130"/>
      <c r="P4" s="130"/>
      <c r="Q4" s="136"/>
      <c r="R4" s="130"/>
      <c r="S4" s="131"/>
      <c r="T4" s="137"/>
    </row>
    <row r="5" ht="24" customHeight="1" spans="1:20">
      <c r="A5" s="54"/>
      <c r="B5" s="117"/>
      <c r="C5" s="117"/>
      <c r="D5" s="117"/>
      <c r="E5" s="117"/>
      <c r="F5" s="117"/>
      <c r="G5" s="117"/>
      <c r="H5" s="118"/>
      <c r="I5" s="118"/>
      <c r="J5" s="118" t="s">
        <v>55</v>
      </c>
      <c r="K5" s="118" t="s">
        <v>58</v>
      </c>
      <c r="L5" s="118" t="s">
        <v>221</v>
      </c>
      <c r="M5" s="118" t="s">
        <v>836</v>
      </c>
      <c r="N5" s="117" t="s">
        <v>837</v>
      </c>
      <c r="O5" s="132" t="s">
        <v>838</v>
      </c>
      <c r="P5" s="132"/>
      <c r="Q5" s="138"/>
      <c r="R5" s="132"/>
      <c r="S5" s="139"/>
      <c r="T5" s="121"/>
    </row>
    <row r="6" ht="54" customHeight="1" spans="1:20">
      <c r="A6" s="57"/>
      <c r="B6" s="119"/>
      <c r="C6" s="119"/>
      <c r="D6" s="119"/>
      <c r="E6" s="119"/>
      <c r="F6" s="119"/>
      <c r="G6" s="119"/>
      <c r="H6" s="120"/>
      <c r="I6" s="120"/>
      <c r="J6" s="120"/>
      <c r="K6" s="120" t="s">
        <v>57</v>
      </c>
      <c r="L6" s="120"/>
      <c r="M6" s="120"/>
      <c r="N6" s="119"/>
      <c r="O6" s="120" t="s">
        <v>57</v>
      </c>
      <c r="P6" s="120" t="s">
        <v>64</v>
      </c>
      <c r="Q6" s="119" t="s">
        <v>65</v>
      </c>
      <c r="R6" s="120" t="s">
        <v>66</v>
      </c>
      <c r="S6" s="119" t="s">
        <v>67</v>
      </c>
      <c r="T6" s="121" t="s">
        <v>68</v>
      </c>
    </row>
    <row r="7" ht="17.25" customHeight="1" spans="1:20">
      <c r="A7" s="58">
        <v>1</v>
      </c>
      <c r="B7" s="121">
        <v>2</v>
      </c>
      <c r="C7" s="58">
        <v>3</v>
      </c>
      <c r="D7" s="58">
        <v>4</v>
      </c>
      <c r="E7" s="121">
        <v>5</v>
      </c>
      <c r="F7" s="58">
        <v>6</v>
      </c>
      <c r="G7" s="58">
        <v>7</v>
      </c>
      <c r="H7" s="121">
        <v>8</v>
      </c>
      <c r="I7" s="58">
        <v>9</v>
      </c>
      <c r="J7" s="58">
        <v>10</v>
      </c>
      <c r="K7" s="121">
        <v>11</v>
      </c>
      <c r="L7" s="58">
        <v>12</v>
      </c>
      <c r="M7" s="58">
        <v>13</v>
      </c>
      <c r="N7" s="121">
        <v>14</v>
      </c>
      <c r="O7" s="58">
        <v>15</v>
      </c>
      <c r="P7" s="58">
        <v>16</v>
      </c>
      <c r="Q7" s="121">
        <v>17</v>
      </c>
      <c r="R7" s="58">
        <v>18</v>
      </c>
      <c r="S7" s="58">
        <v>19</v>
      </c>
      <c r="T7" s="58">
        <v>20</v>
      </c>
    </row>
    <row r="8" ht="21" customHeight="1" spans="1:20">
      <c r="A8" s="122"/>
      <c r="B8" s="123"/>
      <c r="C8" s="123"/>
      <c r="D8" s="123"/>
      <c r="E8" s="123"/>
      <c r="F8" s="123"/>
      <c r="G8" s="123"/>
      <c r="H8" s="124"/>
      <c r="I8" s="124"/>
      <c r="J8" s="110"/>
      <c r="K8" s="110"/>
      <c r="L8" s="110"/>
      <c r="M8" s="110"/>
      <c r="N8" s="110"/>
      <c r="O8" s="110"/>
      <c r="P8" s="110"/>
      <c r="Q8" s="110"/>
      <c r="R8" s="110"/>
      <c r="S8" s="110"/>
      <c r="T8" s="110"/>
    </row>
    <row r="9" ht="21" customHeight="1" spans="1:20">
      <c r="A9" s="125" t="s">
        <v>202</v>
      </c>
      <c r="B9" s="126"/>
      <c r="C9" s="126"/>
      <c r="D9" s="126"/>
      <c r="E9" s="126"/>
      <c r="F9" s="126"/>
      <c r="G9" s="126"/>
      <c r="H9" s="127"/>
      <c r="I9" s="133"/>
      <c r="J9" s="110"/>
      <c r="K9" s="110"/>
      <c r="L9" s="110"/>
      <c r="M9" s="110"/>
      <c r="N9" s="110"/>
      <c r="O9" s="110"/>
      <c r="P9" s="110"/>
      <c r="Q9" s="110"/>
      <c r="R9" s="110"/>
      <c r="S9" s="110"/>
      <c r="T9" s="110"/>
    </row>
    <row r="10" customHeight="1" spans="1:1">
      <c r="A10" t="s">
        <v>862</v>
      </c>
    </row>
  </sheetData>
  <mergeCells count="19">
    <mergeCell ref="A2:T2"/>
    <mergeCell ref="A3:I3"/>
    <mergeCell ref="J4:T4"/>
    <mergeCell ref="O5:T5"/>
    <mergeCell ref="A9:I9"/>
    <mergeCell ref="A4:A6"/>
    <mergeCell ref="B4:B6"/>
    <mergeCell ref="C4:C6"/>
    <mergeCell ref="D4:D6"/>
    <mergeCell ref="E4:E6"/>
    <mergeCell ref="F4:F6"/>
    <mergeCell ref="G4:G6"/>
    <mergeCell ref="H4:H6"/>
    <mergeCell ref="I4:I6"/>
    <mergeCell ref="J5:J6"/>
    <mergeCell ref="K5:K6"/>
    <mergeCell ref="L5:L6"/>
    <mergeCell ref="M5:M6"/>
    <mergeCell ref="N5:N6"/>
  </mergeCells>
  <printOptions horizontalCentered="1"/>
  <pageMargins left="0.96" right="0.96" top="0.72" bottom="0.72" header="0" footer="0"/>
  <pageSetup paperSize="9" scale="6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E9"/>
  <sheetViews>
    <sheetView showZeros="0" workbookViewId="0">
      <selection activeCell="C19" sqref="C19"/>
    </sheetView>
  </sheetViews>
  <sheetFormatPr defaultColWidth="9.14166666666667" defaultRowHeight="14.25" customHeight="1" outlineLevelCol="4"/>
  <cols>
    <col min="1" max="1" width="33.25" customWidth="1"/>
    <col min="2" max="5" width="20" customWidth="1"/>
  </cols>
  <sheetData>
    <row r="1" ht="17.25" customHeight="1" spans="4:5">
      <c r="D1" s="103"/>
      <c r="E1" s="45" t="s">
        <v>863</v>
      </c>
    </row>
    <row r="2" ht="41.25" customHeight="1" spans="1:5">
      <c r="A2" s="104" t="str">
        <f>"2026"&amp;"年对下转移支付预算表"</f>
        <v>2026年对下转移支付预算表</v>
      </c>
      <c r="B2" s="46"/>
      <c r="C2" s="46"/>
      <c r="D2" s="46"/>
      <c r="E2" s="99"/>
    </row>
    <row r="3" ht="18" customHeight="1" spans="1:5">
      <c r="A3" s="105" t="str">
        <f>"单位名称："&amp;"昆明市晋宁区文化和旅游局"</f>
        <v>单位名称：昆明市晋宁区文化和旅游局</v>
      </c>
      <c r="B3" s="106"/>
      <c r="C3" s="106"/>
      <c r="D3" s="107"/>
      <c r="E3" s="50" t="s">
        <v>1</v>
      </c>
    </row>
    <row r="4" ht="19.5" customHeight="1" spans="1:5">
      <c r="A4" s="65" t="s">
        <v>864</v>
      </c>
      <c r="B4" s="14" t="s">
        <v>219</v>
      </c>
      <c r="C4" s="15"/>
      <c r="D4" s="15"/>
      <c r="E4" s="100" t="s">
        <v>865</v>
      </c>
    </row>
    <row r="5" ht="40.5" customHeight="1" spans="1:5">
      <c r="A5" s="58"/>
      <c r="B5" s="66" t="s">
        <v>55</v>
      </c>
      <c r="C5" s="52" t="s">
        <v>58</v>
      </c>
      <c r="D5" s="108" t="s">
        <v>221</v>
      </c>
      <c r="E5" s="72" t="s">
        <v>866</v>
      </c>
    </row>
    <row r="6" ht="19.5" customHeight="1" spans="1:5">
      <c r="A6" s="59">
        <v>1</v>
      </c>
      <c r="B6" s="59">
        <v>2</v>
      </c>
      <c r="C6" s="59">
        <v>3</v>
      </c>
      <c r="D6" s="109">
        <v>4</v>
      </c>
      <c r="E6" s="72">
        <v>5</v>
      </c>
    </row>
    <row r="7" ht="19.5" customHeight="1" spans="1:5">
      <c r="A7" s="20"/>
      <c r="B7" s="110"/>
      <c r="C7" s="110"/>
      <c r="D7" s="110"/>
      <c r="E7" s="110"/>
    </row>
    <row r="8" ht="19.5" customHeight="1" spans="1:5">
      <c r="A8" s="101"/>
      <c r="B8" s="110"/>
      <c r="C8" s="110"/>
      <c r="D8" s="110"/>
      <c r="E8" s="110"/>
    </row>
    <row r="9" customHeight="1" spans="1:1">
      <c r="A9" t="s">
        <v>867</v>
      </c>
    </row>
  </sheetData>
  <mergeCells count="5">
    <mergeCell ref="A2:E2"/>
    <mergeCell ref="A3:D3"/>
    <mergeCell ref="B4:D4"/>
    <mergeCell ref="A4:A5"/>
    <mergeCell ref="E4:E5"/>
  </mergeCells>
  <printOptions horizontalCentered="1"/>
  <pageMargins left="0.96" right="0.96" top="0.72" bottom="0.72" header="0" footer="0"/>
  <pageSetup paperSize="9" scale="57"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8"/>
  <sheetViews>
    <sheetView showZeros="0" workbookViewId="0">
      <selection activeCell="H25" sqref="H25"/>
    </sheetView>
  </sheetViews>
  <sheetFormatPr defaultColWidth="9.14166666666667" defaultRowHeight="12" customHeight="1" outlineLevelRow="7"/>
  <cols>
    <col min="1" max="10" width="10.625" customWidth="1"/>
  </cols>
  <sheetData>
    <row r="1" ht="16.5" customHeight="1" spans="10:10">
      <c r="J1" s="45" t="s">
        <v>868</v>
      </c>
    </row>
    <row r="2" ht="41.25" customHeight="1" spans="1:10">
      <c r="A2" s="98" t="str">
        <f>"2026"&amp;"年对下转移支付绩效目标表"</f>
        <v>2026年对下转移支付绩效目标表</v>
      </c>
      <c r="B2" s="46"/>
      <c r="C2" s="46"/>
      <c r="D2" s="46"/>
      <c r="E2" s="46"/>
      <c r="F2" s="99"/>
      <c r="G2" s="46"/>
      <c r="H2" s="99"/>
      <c r="I2" s="99"/>
      <c r="J2" s="46"/>
    </row>
    <row r="3" ht="17.25" customHeight="1" spans="1:1">
      <c r="A3" s="47" t="str">
        <f>"单位名称："&amp;"昆明市晋宁区文化和旅游局"</f>
        <v>单位名称：昆明市晋宁区文化和旅游局</v>
      </c>
    </row>
    <row r="4" ht="44.25" customHeight="1" spans="1:10">
      <c r="A4" s="19" t="s">
        <v>864</v>
      </c>
      <c r="B4" s="19" t="s">
        <v>432</v>
      </c>
      <c r="C4" s="19" t="s">
        <v>433</v>
      </c>
      <c r="D4" s="19" t="s">
        <v>434</v>
      </c>
      <c r="E4" s="19" t="s">
        <v>435</v>
      </c>
      <c r="F4" s="100" t="s">
        <v>436</v>
      </c>
      <c r="G4" s="19" t="s">
        <v>437</v>
      </c>
      <c r="H4" s="100" t="s">
        <v>438</v>
      </c>
      <c r="I4" s="100" t="s">
        <v>439</v>
      </c>
      <c r="J4" s="19" t="s">
        <v>440</v>
      </c>
    </row>
    <row r="5" ht="14.25" customHeight="1" spans="1:10">
      <c r="A5" s="19">
        <v>1</v>
      </c>
      <c r="B5" s="19">
        <v>2</v>
      </c>
      <c r="C5" s="19">
        <v>3</v>
      </c>
      <c r="D5" s="19">
        <v>4</v>
      </c>
      <c r="E5" s="19">
        <v>5</v>
      </c>
      <c r="F5" s="100">
        <v>6</v>
      </c>
      <c r="G5" s="19">
        <v>7</v>
      </c>
      <c r="H5" s="100">
        <v>8</v>
      </c>
      <c r="I5" s="100">
        <v>9</v>
      </c>
      <c r="J5" s="19">
        <v>10</v>
      </c>
    </row>
    <row r="6" ht="42" customHeight="1" spans="1:10">
      <c r="A6" s="20"/>
      <c r="B6" s="101"/>
      <c r="C6" s="101"/>
      <c r="D6" s="101"/>
      <c r="E6" s="35"/>
      <c r="F6" s="102"/>
      <c r="G6" s="35"/>
      <c r="H6" s="102"/>
      <c r="I6" s="102"/>
      <c r="J6" s="35"/>
    </row>
    <row r="7" ht="42" customHeight="1" spans="1:10">
      <c r="A7" s="20"/>
      <c r="B7" s="34"/>
      <c r="C7" s="34"/>
      <c r="D7" s="34"/>
      <c r="E7" s="20"/>
      <c r="F7" s="34"/>
      <c r="G7" s="20"/>
      <c r="H7" s="34"/>
      <c r="I7" s="34"/>
      <c r="J7" s="20"/>
    </row>
    <row r="8" customHeight="1" spans="1:1">
      <c r="A8" t="s">
        <v>867</v>
      </c>
    </row>
  </sheetData>
  <mergeCells count="2">
    <mergeCell ref="A2:J2"/>
    <mergeCell ref="A3:H3"/>
  </mergeCells>
  <printOptions horizontalCentered="1"/>
  <pageMargins left="0.96" right="0.96" top="0.72" bottom="0.72" header="0" footer="0"/>
  <pageSetup paperSize="9" scale="6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I8"/>
  <sheetViews>
    <sheetView showZeros="0" workbookViewId="0">
      <selection activeCell="K11" sqref="K11"/>
    </sheetView>
  </sheetViews>
  <sheetFormatPr defaultColWidth="10.425" defaultRowHeight="14.25" customHeight="1" outlineLevelRow="7"/>
  <cols>
    <col min="1" max="1" width="26.375" customWidth="1"/>
    <col min="2" max="2" width="20.25" customWidth="1"/>
    <col min="3" max="3" width="11.25" customWidth="1"/>
    <col min="4" max="4" width="21.625" customWidth="1"/>
    <col min="5" max="5" width="11.5" customWidth="1"/>
    <col min="6" max="6" width="10.875" customWidth="1"/>
    <col min="7" max="7" width="9.375" customWidth="1"/>
    <col min="8" max="9" width="17.625" customWidth="1"/>
  </cols>
  <sheetData>
    <row r="1" customHeight="1" spans="1:9">
      <c r="A1" s="74"/>
      <c r="B1" s="75"/>
      <c r="C1" s="75"/>
      <c r="D1" s="76"/>
      <c r="E1" s="76"/>
      <c r="F1" s="76"/>
      <c r="G1" s="75"/>
      <c r="H1" s="75"/>
      <c r="I1" s="96" t="s">
        <v>869</v>
      </c>
    </row>
    <row r="2" ht="41.25" customHeight="1" spans="1:9">
      <c r="A2" s="77" t="str">
        <f>"2026"&amp;"年新增资产配置预算表"</f>
        <v>2026年新增资产配置预算表</v>
      </c>
      <c r="B2" s="78"/>
      <c r="C2" s="78"/>
      <c r="D2" s="79"/>
      <c r="E2" s="79"/>
      <c r="F2" s="79"/>
      <c r="G2" s="78"/>
      <c r="H2" s="78"/>
      <c r="I2" s="79"/>
    </row>
    <row r="3" customHeight="1" spans="1:9">
      <c r="A3" s="80" t="str">
        <f>"单位名称："&amp;"昆明市晋宁区文化和旅游局"</f>
        <v>单位名称：昆明市晋宁区文化和旅游局</v>
      </c>
      <c r="B3" s="81"/>
      <c r="C3" s="81"/>
      <c r="D3" s="82"/>
      <c r="F3" s="79"/>
      <c r="G3" s="78"/>
      <c r="H3" s="78"/>
      <c r="I3" s="97" t="s">
        <v>1</v>
      </c>
    </row>
    <row r="4" ht="28.5" customHeight="1" spans="1:9">
      <c r="A4" s="83" t="s">
        <v>211</v>
      </c>
      <c r="B4" s="84" t="s">
        <v>212</v>
      </c>
      <c r="C4" s="85" t="s">
        <v>870</v>
      </c>
      <c r="D4" s="83" t="s">
        <v>871</v>
      </c>
      <c r="E4" s="83" t="s">
        <v>872</v>
      </c>
      <c r="F4" s="83" t="s">
        <v>873</v>
      </c>
      <c r="G4" s="84" t="s">
        <v>874</v>
      </c>
      <c r="H4" s="72"/>
      <c r="I4" s="83"/>
    </row>
    <row r="5" ht="21" customHeight="1" spans="1:9">
      <c r="A5" s="85"/>
      <c r="B5" s="86"/>
      <c r="C5" s="86"/>
      <c r="D5" s="87"/>
      <c r="E5" s="86"/>
      <c r="F5" s="86"/>
      <c r="G5" s="84" t="s">
        <v>834</v>
      </c>
      <c r="H5" s="84" t="s">
        <v>875</v>
      </c>
      <c r="I5" s="84" t="s">
        <v>876</v>
      </c>
    </row>
    <row r="6" ht="17.25" customHeight="1" spans="1:9">
      <c r="A6" s="88" t="s">
        <v>91</v>
      </c>
      <c r="B6" s="33" t="s">
        <v>92</v>
      </c>
      <c r="C6" s="88" t="s">
        <v>93</v>
      </c>
      <c r="D6" s="35" t="s">
        <v>94</v>
      </c>
      <c r="E6" s="88" t="s">
        <v>95</v>
      </c>
      <c r="F6" s="33" t="s">
        <v>96</v>
      </c>
      <c r="G6" s="89" t="s">
        <v>97</v>
      </c>
      <c r="H6" s="35" t="s">
        <v>98</v>
      </c>
      <c r="I6" s="35">
        <v>9</v>
      </c>
    </row>
    <row r="7" ht="19.5" customHeight="1" spans="1:9">
      <c r="A7" s="90" t="s">
        <v>70</v>
      </c>
      <c r="B7" s="68" t="s">
        <v>70</v>
      </c>
      <c r="C7" s="68" t="s">
        <v>877</v>
      </c>
      <c r="D7" s="20" t="s">
        <v>878</v>
      </c>
      <c r="E7" s="34" t="s">
        <v>879</v>
      </c>
      <c r="F7" s="89" t="s">
        <v>577</v>
      </c>
      <c r="G7" s="91">
        <v>1</v>
      </c>
      <c r="H7" s="92">
        <v>170000</v>
      </c>
      <c r="I7" s="92">
        <v>170000</v>
      </c>
    </row>
    <row r="8" ht="19.5" customHeight="1" spans="1:9">
      <c r="A8" s="22" t="s">
        <v>55</v>
      </c>
      <c r="B8" s="93"/>
      <c r="C8" s="93"/>
      <c r="D8" s="94"/>
      <c r="E8" s="95"/>
      <c r="F8" s="95"/>
      <c r="G8" s="91">
        <v>1</v>
      </c>
      <c r="H8" s="92">
        <v>170000</v>
      </c>
      <c r="I8" s="92">
        <v>170000</v>
      </c>
    </row>
  </sheetData>
  <mergeCells count="10">
    <mergeCell ref="A2:I2"/>
    <mergeCell ref="A3:C3"/>
    <mergeCell ref="G4:I4"/>
    <mergeCell ref="A8:F8"/>
    <mergeCell ref="A4:A5"/>
    <mergeCell ref="B4:B5"/>
    <mergeCell ref="C4:C5"/>
    <mergeCell ref="D4:D5"/>
    <mergeCell ref="E4:E5"/>
    <mergeCell ref="F4:F5"/>
  </mergeCells>
  <pageMargins left="0.67" right="0.67" top="0.72" bottom="0.72" header="0.28" footer="0.28"/>
  <pageSetup paperSize="9" fitToWidth="0"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1"/>
  <sheetViews>
    <sheetView showZeros="0" workbookViewId="0">
      <selection activeCell="P18" sqref="P18"/>
    </sheetView>
  </sheetViews>
  <sheetFormatPr defaultColWidth="9.14166666666667" defaultRowHeight="14.25" customHeight="1"/>
  <cols>
    <col min="1" max="1" width="19.2833333333333" customWidth="1"/>
    <col min="2" max="11" width="13.25" customWidth="1"/>
  </cols>
  <sheetData>
    <row r="1" customHeight="1" spans="4:11">
      <c r="D1" s="44"/>
      <c r="E1" s="44"/>
      <c r="F1" s="44"/>
      <c r="G1" s="44"/>
      <c r="K1" s="45" t="s">
        <v>880</v>
      </c>
    </row>
    <row r="2" ht="41.25" customHeight="1" spans="1:11">
      <c r="A2" s="46" t="str">
        <f>"2026"&amp;"年上级转移支付补助项目支出预算表"</f>
        <v>2026年上级转移支付补助项目支出预算表</v>
      </c>
      <c r="B2" s="46"/>
      <c r="C2" s="46"/>
      <c r="D2" s="46"/>
      <c r="E2" s="46"/>
      <c r="F2" s="46"/>
      <c r="G2" s="46"/>
      <c r="H2" s="46"/>
      <c r="I2" s="46"/>
      <c r="J2" s="46"/>
      <c r="K2" s="46"/>
    </row>
    <row r="3" ht="13.5" customHeight="1" spans="1:11">
      <c r="A3" s="47" t="str">
        <f>"单位名称："&amp;"昆明市晋宁区文化和旅游局"</f>
        <v>单位名称：昆明市晋宁区文化和旅游局</v>
      </c>
      <c r="B3" s="48"/>
      <c r="C3" s="48"/>
      <c r="D3" s="48"/>
      <c r="E3" s="48"/>
      <c r="F3" s="48"/>
      <c r="G3" s="48"/>
      <c r="H3" s="49"/>
      <c r="I3" s="49"/>
      <c r="J3" s="49"/>
      <c r="K3" s="50" t="s">
        <v>1</v>
      </c>
    </row>
    <row r="4" ht="21.75" customHeight="1" spans="1:11">
      <c r="A4" s="51" t="s">
        <v>323</v>
      </c>
      <c r="B4" s="51" t="s">
        <v>214</v>
      </c>
      <c r="C4" s="51" t="s">
        <v>324</v>
      </c>
      <c r="D4" s="52" t="s">
        <v>215</v>
      </c>
      <c r="E4" s="52" t="s">
        <v>216</v>
      </c>
      <c r="F4" s="52" t="s">
        <v>325</v>
      </c>
      <c r="G4" s="52" t="s">
        <v>326</v>
      </c>
      <c r="H4" s="65" t="s">
        <v>55</v>
      </c>
      <c r="I4" s="14" t="s">
        <v>881</v>
      </c>
      <c r="J4" s="15"/>
      <c r="K4" s="39"/>
    </row>
    <row r="5" ht="21.75" customHeight="1" spans="1:11">
      <c r="A5" s="53"/>
      <c r="B5" s="53"/>
      <c r="C5" s="53"/>
      <c r="D5" s="54"/>
      <c r="E5" s="54"/>
      <c r="F5" s="54"/>
      <c r="G5" s="54"/>
      <c r="H5" s="66"/>
      <c r="I5" s="52" t="s">
        <v>58</v>
      </c>
      <c r="J5" s="52" t="s">
        <v>59</v>
      </c>
      <c r="K5" s="52" t="s">
        <v>60</v>
      </c>
    </row>
    <row r="6" ht="40.5" customHeight="1" spans="1:11">
      <c r="A6" s="56"/>
      <c r="B6" s="56"/>
      <c r="C6" s="56"/>
      <c r="D6" s="57"/>
      <c r="E6" s="57"/>
      <c r="F6" s="57"/>
      <c r="G6" s="57"/>
      <c r="H6" s="58"/>
      <c r="I6" s="57" t="s">
        <v>57</v>
      </c>
      <c r="J6" s="57"/>
      <c r="K6" s="57"/>
    </row>
    <row r="7" ht="15" customHeight="1" spans="1:11">
      <c r="A7" s="59">
        <v>1</v>
      </c>
      <c r="B7" s="59">
        <v>2</v>
      </c>
      <c r="C7" s="59">
        <v>3</v>
      </c>
      <c r="D7" s="59">
        <v>4</v>
      </c>
      <c r="E7" s="59">
        <v>5</v>
      </c>
      <c r="F7" s="59">
        <v>6</v>
      </c>
      <c r="G7" s="59">
        <v>7</v>
      </c>
      <c r="H7" s="59">
        <v>8</v>
      </c>
      <c r="I7" s="59">
        <v>9</v>
      </c>
      <c r="J7" s="72">
        <v>10</v>
      </c>
      <c r="K7" s="72">
        <v>11</v>
      </c>
    </row>
    <row r="8" ht="18.75" customHeight="1" spans="1:11">
      <c r="A8" s="20"/>
      <c r="B8" s="34"/>
      <c r="C8" s="20"/>
      <c r="D8" s="20"/>
      <c r="E8" s="20"/>
      <c r="F8" s="20"/>
      <c r="G8" s="20"/>
      <c r="H8" s="67"/>
      <c r="I8" s="73"/>
      <c r="J8" s="73"/>
      <c r="K8" s="67"/>
    </row>
    <row r="9" ht="18.75" customHeight="1" spans="1:11">
      <c r="A9" s="68"/>
      <c r="B9" s="34"/>
      <c r="C9" s="34"/>
      <c r="D9" s="34"/>
      <c r="E9" s="34"/>
      <c r="F9" s="34"/>
      <c r="G9" s="34"/>
      <c r="H9" s="61"/>
      <c r="I9" s="61"/>
      <c r="J9" s="61"/>
      <c r="K9" s="67"/>
    </row>
    <row r="10" ht="18.75" customHeight="1" spans="1:11">
      <c r="A10" s="69" t="s">
        <v>202</v>
      </c>
      <c r="B10" s="70"/>
      <c r="C10" s="70"/>
      <c r="D10" s="70"/>
      <c r="E10" s="70"/>
      <c r="F10" s="70"/>
      <c r="G10" s="71"/>
      <c r="H10" s="61"/>
      <c r="I10" s="61"/>
      <c r="J10" s="61"/>
      <c r="K10" s="67"/>
    </row>
    <row r="11" customHeight="1" spans="1:1">
      <c r="A11" t="s">
        <v>882</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37" right="0.37" top="0.56" bottom="0.56" header="0.48" footer="0.48"/>
  <pageSetup paperSize="9" scale="56"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34"/>
  <sheetViews>
    <sheetView showZeros="0" topLeftCell="A13" workbookViewId="0">
      <selection activeCell="A31" sqref="$A31:$XFD33"/>
    </sheetView>
  </sheetViews>
  <sheetFormatPr defaultColWidth="9.14166666666667" defaultRowHeight="14.25" customHeight="1" outlineLevelCol="6"/>
  <cols>
    <col min="1" max="1" width="21.25" customWidth="1"/>
    <col min="2" max="2" width="18.875" customWidth="1"/>
    <col min="3" max="3" width="28" customWidth="1"/>
    <col min="4" max="4" width="12.75" customWidth="1"/>
    <col min="5" max="5" width="15.875" customWidth="1"/>
    <col min="6" max="7" width="12.25" customWidth="1"/>
  </cols>
  <sheetData>
    <row r="1" ht="13.5" customHeight="1" spans="4:7">
      <c r="D1" s="44"/>
      <c r="G1" s="45" t="s">
        <v>883</v>
      </c>
    </row>
    <row r="2" ht="41.25" customHeight="1" spans="1:7">
      <c r="A2" s="46" t="str">
        <f>"2026"&amp;"年部门项目中期规划预算表"</f>
        <v>2026年部门项目中期规划预算表</v>
      </c>
      <c r="B2" s="46"/>
      <c r="C2" s="46"/>
      <c r="D2" s="46"/>
      <c r="E2" s="46"/>
      <c r="F2" s="46"/>
      <c r="G2" s="46"/>
    </row>
    <row r="3" ht="13.5" customHeight="1" spans="1:7">
      <c r="A3" s="47" t="str">
        <f>"单位名称："&amp;"昆明市晋宁区文化和旅游局"</f>
        <v>单位名称：昆明市晋宁区文化和旅游局</v>
      </c>
      <c r="B3" s="48"/>
      <c r="C3" s="48"/>
      <c r="D3" s="48"/>
      <c r="E3" s="49"/>
      <c r="F3" s="49"/>
      <c r="G3" s="50" t="s">
        <v>1</v>
      </c>
    </row>
    <row r="4" ht="21.75" customHeight="1" spans="1:7">
      <c r="A4" s="51" t="s">
        <v>324</v>
      </c>
      <c r="B4" s="51" t="s">
        <v>323</v>
      </c>
      <c r="C4" s="51" t="s">
        <v>214</v>
      </c>
      <c r="D4" s="52" t="s">
        <v>884</v>
      </c>
      <c r="E4" s="14" t="s">
        <v>58</v>
      </c>
      <c r="F4" s="15"/>
      <c r="G4" s="39"/>
    </row>
    <row r="5" ht="21.75" customHeight="1" spans="1:7">
      <c r="A5" s="53"/>
      <c r="B5" s="53"/>
      <c r="C5" s="53"/>
      <c r="D5" s="54"/>
      <c r="E5" s="55" t="str">
        <f>"2026"&amp;"年"</f>
        <v>2026年</v>
      </c>
      <c r="F5" s="52" t="str">
        <f>("2026"+1)&amp;"年"</f>
        <v>2027年</v>
      </c>
      <c r="G5" s="52" t="str">
        <f>("2026"+2)&amp;"年"</f>
        <v>2028年</v>
      </c>
    </row>
    <row r="6" ht="40.5" customHeight="1" spans="1:7">
      <c r="A6" s="56"/>
      <c r="B6" s="56"/>
      <c r="C6" s="56"/>
      <c r="D6" s="57"/>
      <c r="E6" s="58"/>
      <c r="F6" s="57" t="s">
        <v>57</v>
      </c>
      <c r="G6" s="57"/>
    </row>
    <row r="7" ht="15" customHeight="1" spans="1:7">
      <c r="A7" s="59">
        <v>1</v>
      </c>
      <c r="B7" s="59">
        <v>2</v>
      </c>
      <c r="C7" s="59">
        <v>3</v>
      </c>
      <c r="D7" s="59">
        <v>4</v>
      </c>
      <c r="E7" s="59">
        <v>5</v>
      </c>
      <c r="F7" s="59">
        <v>6</v>
      </c>
      <c r="G7" s="59">
        <v>7</v>
      </c>
    </row>
    <row r="8" ht="17.25" customHeight="1" spans="1:7">
      <c r="A8" s="34" t="s">
        <v>70</v>
      </c>
      <c r="B8" s="60"/>
      <c r="C8" s="60"/>
      <c r="D8" s="34"/>
      <c r="E8" s="61">
        <v>6488891.4</v>
      </c>
      <c r="F8" s="61"/>
      <c r="G8" s="61"/>
    </row>
    <row r="9" ht="18.75" customHeight="1" spans="1:7">
      <c r="A9" s="34"/>
      <c r="B9" s="34" t="s">
        <v>885</v>
      </c>
      <c r="C9" s="34" t="s">
        <v>331</v>
      </c>
      <c r="D9" s="34" t="s">
        <v>886</v>
      </c>
      <c r="E9" s="61">
        <v>11606.4</v>
      </c>
      <c r="F9" s="61"/>
      <c r="G9" s="61"/>
    </row>
    <row r="10" ht="18.75" customHeight="1" spans="1:7">
      <c r="A10" s="27"/>
      <c r="B10" s="34" t="s">
        <v>887</v>
      </c>
      <c r="C10" s="34" t="s">
        <v>336</v>
      </c>
      <c r="D10" s="34" t="s">
        <v>886</v>
      </c>
      <c r="E10" s="61">
        <v>36000</v>
      </c>
      <c r="F10" s="61"/>
      <c r="G10" s="61"/>
    </row>
    <row r="11" ht="18.75" customHeight="1" spans="1:7">
      <c r="A11" s="27"/>
      <c r="B11" s="34" t="s">
        <v>887</v>
      </c>
      <c r="C11" s="34" t="s">
        <v>344</v>
      </c>
      <c r="D11" s="34" t="s">
        <v>886</v>
      </c>
      <c r="E11" s="61">
        <v>66000</v>
      </c>
      <c r="F11" s="61"/>
      <c r="G11" s="61"/>
    </row>
    <row r="12" ht="24" customHeight="1" spans="1:7">
      <c r="A12" s="27"/>
      <c r="B12" s="34" t="s">
        <v>887</v>
      </c>
      <c r="C12" s="34" t="s">
        <v>348</v>
      </c>
      <c r="D12" s="34" t="s">
        <v>886</v>
      </c>
      <c r="E12" s="61">
        <v>275885</v>
      </c>
      <c r="F12" s="61"/>
      <c r="G12" s="61"/>
    </row>
    <row r="13" ht="18.75" customHeight="1" spans="1:7">
      <c r="A13" s="27"/>
      <c r="B13" s="34" t="s">
        <v>887</v>
      </c>
      <c r="C13" s="34" t="s">
        <v>350</v>
      </c>
      <c r="D13" s="34" t="s">
        <v>886</v>
      </c>
      <c r="E13" s="61">
        <v>10000</v>
      </c>
      <c r="F13" s="61"/>
      <c r="G13" s="61"/>
    </row>
    <row r="14" ht="25" customHeight="1" spans="1:7">
      <c r="A14" s="27"/>
      <c r="B14" s="34" t="s">
        <v>887</v>
      </c>
      <c r="C14" s="34" t="s">
        <v>368</v>
      </c>
      <c r="D14" s="34" t="s">
        <v>886</v>
      </c>
      <c r="E14" s="61">
        <v>110000</v>
      </c>
      <c r="F14" s="61"/>
      <c r="G14" s="61"/>
    </row>
    <row r="15" ht="28" customHeight="1" spans="1:7">
      <c r="A15" s="27"/>
      <c r="B15" s="34" t="s">
        <v>887</v>
      </c>
      <c r="C15" s="34" t="s">
        <v>370</v>
      </c>
      <c r="D15" s="34" t="s">
        <v>886</v>
      </c>
      <c r="E15" s="61">
        <v>54400</v>
      </c>
      <c r="F15" s="61"/>
      <c r="G15" s="61"/>
    </row>
    <row r="16" ht="42" customHeight="1" spans="1:7">
      <c r="A16" s="27"/>
      <c r="B16" s="34" t="s">
        <v>887</v>
      </c>
      <c r="C16" s="34" t="s">
        <v>374</v>
      </c>
      <c r="D16" s="34" t="s">
        <v>886</v>
      </c>
      <c r="E16" s="61">
        <v>5000000</v>
      </c>
      <c r="F16" s="61"/>
      <c r="G16" s="61"/>
    </row>
    <row r="17" ht="18.75" customHeight="1" spans="1:7">
      <c r="A17" s="27"/>
      <c r="B17" s="34" t="s">
        <v>887</v>
      </c>
      <c r="C17" s="34" t="s">
        <v>376</v>
      </c>
      <c r="D17" s="34" t="s">
        <v>886</v>
      </c>
      <c r="E17" s="61">
        <v>675000</v>
      </c>
      <c r="F17" s="61"/>
      <c r="G17" s="61"/>
    </row>
    <row r="18" ht="18.75" customHeight="1" spans="1:7">
      <c r="A18" s="27"/>
      <c r="B18" s="34" t="s">
        <v>888</v>
      </c>
      <c r="C18" s="34" t="s">
        <v>381</v>
      </c>
      <c r="D18" s="34" t="s">
        <v>886</v>
      </c>
      <c r="E18" s="61">
        <v>80000</v>
      </c>
      <c r="F18" s="61"/>
      <c r="G18" s="61"/>
    </row>
    <row r="19" ht="18.75" customHeight="1" spans="1:7">
      <c r="A19" s="27"/>
      <c r="B19" s="34" t="s">
        <v>888</v>
      </c>
      <c r="C19" s="34" t="s">
        <v>383</v>
      </c>
      <c r="D19" s="34" t="s">
        <v>886</v>
      </c>
      <c r="E19" s="61">
        <v>170000</v>
      </c>
      <c r="F19" s="61"/>
      <c r="G19" s="61"/>
    </row>
    <row r="20" ht="18.75" customHeight="1" spans="1:7">
      <c r="A20" s="34" t="s">
        <v>73</v>
      </c>
      <c r="B20" s="27"/>
      <c r="C20" s="27"/>
      <c r="D20" s="27"/>
      <c r="E20" s="61">
        <v>30000</v>
      </c>
      <c r="F20" s="61">
        <v>130000</v>
      </c>
      <c r="G20" s="61">
        <v>130000</v>
      </c>
    </row>
    <row r="21" ht="18.75" customHeight="1" spans="1:7">
      <c r="A21" s="27"/>
      <c r="B21" s="34" t="s">
        <v>888</v>
      </c>
      <c r="C21" s="34" t="s">
        <v>387</v>
      </c>
      <c r="D21" s="34" t="s">
        <v>886</v>
      </c>
      <c r="E21" s="61">
        <v>25000</v>
      </c>
      <c r="F21" s="61">
        <v>50000</v>
      </c>
      <c r="G21" s="61">
        <v>50000</v>
      </c>
    </row>
    <row r="22" ht="18.75" customHeight="1" spans="1:7">
      <c r="A22" s="27"/>
      <c r="B22" s="34" t="s">
        <v>888</v>
      </c>
      <c r="C22" s="34" t="s">
        <v>389</v>
      </c>
      <c r="D22" s="34" t="s">
        <v>886</v>
      </c>
      <c r="E22" s="61">
        <v>5000</v>
      </c>
      <c r="F22" s="61">
        <v>80000</v>
      </c>
      <c r="G22" s="61">
        <v>80000</v>
      </c>
    </row>
    <row r="23" ht="18.75" customHeight="1" spans="1:7">
      <c r="A23" s="34" t="s">
        <v>75</v>
      </c>
      <c r="B23" s="27"/>
      <c r="C23" s="27"/>
      <c r="D23" s="27"/>
      <c r="E23" s="61">
        <v>230606.4</v>
      </c>
      <c r="F23" s="61"/>
      <c r="G23" s="61"/>
    </row>
    <row r="24" ht="18.75" customHeight="1" spans="1:7">
      <c r="A24" s="27"/>
      <c r="B24" s="34" t="s">
        <v>885</v>
      </c>
      <c r="C24" s="34" t="s">
        <v>391</v>
      </c>
      <c r="D24" s="34" t="s">
        <v>886</v>
      </c>
      <c r="E24" s="61">
        <v>11606.4</v>
      </c>
      <c r="F24" s="61"/>
      <c r="G24" s="61"/>
    </row>
    <row r="25" ht="18.75" customHeight="1" spans="1:7">
      <c r="A25" s="27"/>
      <c r="B25" s="34" t="s">
        <v>887</v>
      </c>
      <c r="C25" s="34" t="s">
        <v>393</v>
      </c>
      <c r="D25" s="34" t="s">
        <v>886</v>
      </c>
      <c r="E25" s="61">
        <v>85800</v>
      </c>
      <c r="F25" s="61"/>
      <c r="G25" s="61"/>
    </row>
    <row r="26" ht="18.75" customHeight="1" spans="1:7">
      <c r="A26" s="27"/>
      <c r="B26" s="34" t="s">
        <v>888</v>
      </c>
      <c r="C26" s="34" t="s">
        <v>397</v>
      </c>
      <c r="D26" s="34" t="s">
        <v>886</v>
      </c>
      <c r="E26" s="61">
        <v>133200</v>
      </c>
      <c r="F26" s="61"/>
      <c r="G26" s="61"/>
    </row>
    <row r="27" ht="18.75" customHeight="1" spans="1:7">
      <c r="A27" s="34" t="s">
        <v>77</v>
      </c>
      <c r="B27" s="27"/>
      <c r="C27" s="27"/>
      <c r="D27" s="27"/>
      <c r="E27" s="61">
        <v>135000</v>
      </c>
      <c r="F27" s="61"/>
      <c r="G27" s="61"/>
    </row>
    <row r="28" ht="18.75" customHeight="1" spans="1:7">
      <c r="A28" s="27"/>
      <c r="B28" s="34" t="s">
        <v>887</v>
      </c>
      <c r="C28" s="34" t="s">
        <v>336</v>
      </c>
      <c r="D28" s="34" t="s">
        <v>886</v>
      </c>
      <c r="E28" s="61">
        <v>135000</v>
      </c>
      <c r="F28" s="61"/>
      <c r="G28" s="61"/>
    </row>
    <row r="29" ht="18.75" customHeight="1" spans="1:7">
      <c r="A29" s="34" t="s">
        <v>79</v>
      </c>
      <c r="B29" s="27"/>
      <c r="C29" s="27"/>
      <c r="D29" s="27"/>
      <c r="E29" s="61">
        <v>363115</v>
      </c>
      <c r="F29" s="61"/>
      <c r="G29" s="61"/>
    </row>
    <row r="30" ht="18.75" customHeight="1" spans="1:7">
      <c r="A30" s="27"/>
      <c r="B30" s="34" t="s">
        <v>887</v>
      </c>
      <c r="C30" s="34" t="s">
        <v>424</v>
      </c>
      <c r="D30" s="34" t="s">
        <v>886</v>
      </c>
      <c r="E30" s="61">
        <v>133115</v>
      </c>
      <c r="F30" s="61"/>
      <c r="G30" s="61"/>
    </row>
    <row r="31" ht="28" customHeight="1" spans="1:7">
      <c r="A31" s="27"/>
      <c r="B31" s="34" t="s">
        <v>887</v>
      </c>
      <c r="C31" s="34" t="s">
        <v>426</v>
      </c>
      <c r="D31" s="34" t="s">
        <v>886</v>
      </c>
      <c r="E31" s="61">
        <v>50000</v>
      </c>
      <c r="F31" s="61"/>
      <c r="G31" s="61"/>
    </row>
    <row r="32" ht="28" customHeight="1" spans="1:7">
      <c r="A32" s="27"/>
      <c r="B32" s="34" t="s">
        <v>887</v>
      </c>
      <c r="C32" s="34" t="s">
        <v>428</v>
      </c>
      <c r="D32" s="34" t="s">
        <v>886</v>
      </c>
      <c r="E32" s="61">
        <v>50000</v>
      </c>
      <c r="F32" s="61"/>
      <c r="G32" s="61"/>
    </row>
    <row r="33" ht="28" customHeight="1" spans="1:7">
      <c r="A33" s="27"/>
      <c r="B33" s="34" t="s">
        <v>887</v>
      </c>
      <c r="C33" s="34" t="s">
        <v>430</v>
      </c>
      <c r="D33" s="34" t="s">
        <v>886</v>
      </c>
      <c r="E33" s="61">
        <v>130000</v>
      </c>
      <c r="F33" s="61"/>
      <c r="G33" s="61"/>
    </row>
    <row r="34" ht="18.75" customHeight="1" spans="1:7">
      <c r="A34" s="62" t="s">
        <v>55</v>
      </c>
      <c r="B34" s="63" t="s">
        <v>889</v>
      </c>
      <c r="C34" s="63"/>
      <c r="D34" s="64"/>
      <c r="E34" s="61">
        <v>7247612.8</v>
      </c>
      <c r="F34" s="61">
        <v>130000</v>
      </c>
      <c r="G34" s="61">
        <v>130000</v>
      </c>
    </row>
  </sheetData>
  <mergeCells count="11">
    <mergeCell ref="A2:G2"/>
    <mergeCell ref="A3:D3"/>
    <mergeCell ref="E4:G4"/>
    <mergeCell ref="A34:D34"/>
    <mergeCell ref="A4:A6"/>
    <mergeCell ref="B4:B6"/>
    <mergeCell ref="C4:C6"/>
    <mergeCell ref="D4:D6"/>
    <mergeCell ref="E5:E6"/>
    <mergeCell ref="F5:F6"/>
    <mergeCell ref="G5:G6"/>
  </mergeCells>
  <printOptions horizontalCentered="1"/>
  <pageMargins left="0.37" right="0.37" top="0.56" bottom="0.56" header="0.48" footer="0.48"/>
  <pageSetup paperSize="9" scale="56"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36"/>
  <sheetViews>
    <sheetView showZeros="0" topLeftCell="A10" workbookViewId="0">
      <selection activeCell="A2" sqref="A2:J2"/>
    </sheetView>
  </sheetViews>
  <sheetFormatPr defaultColWidth="8.575" defaultRowHeight="14.25" customHeight="1"/>
  <cols>
    <col min="1" max="1" width="18.1416666666667" customWidth="1"/>
    <col min="2" max="2" width="23.425" customWidth="1"/>
    <col min="3" max="3" width="17.875" customWidth="1"/>
    <col min="4" max="4" width="9.625" customWidth="1"/>
    <col min="5" max="5" width="19.125" customWidth="1"/>
    <col min="6" max="6" width="11.75" customWidth="1"/>
    <col min="7" max="7" width="12.25" customWidth="1"/>
    <col min="8" max="8" width="29.575" customWidth="1"/>
    <col min="9" max="9" width="25.125" customWidth="1"/>
    <col min="10" max="10" width="23.85" customWidth="1"/>
  </cols>
  <sheetData>
    <row r="1" customHeight="1" spans="1:10">
      <c r="A1" s="1"/>
      <c r="B1" s="1"/>
      <c r="C1" s="1"/>
      <c r="D1" s="1"/>
      <c r="E1" s="1"/>
      <c r="F1" s="1"/>
      <c r="G1" s="1"/>
      <c r="H1" s="1"/>
      <c r="I1" s="1"/>
      <c r="J1" s="36" t="s">
        <v>890</v>
      </c>
    </row>
    <row r="2" ht="41.25" customHeight="1" spans="1:10">
      <c r="A2" s="1" t="str">
        <f>"2026"&amp;"年部门整体支出绩效目标表"</f>
        <v>2026年部门整体支出绩效目标表</v>
      </c>
      <c r="B2" s="2"/>
      <c r="C2" s="2"/>
      <c r="D2" s="2"/>
      <c r="E2" s="2"/>
      <c r="F2" s="2"/>
      <c r="G2" s="2"/>
      <c r="H2" s="2"/>
      <c r="I2" s="2"/>
      <c r="J2" s="2"/>
    </row>
    <row r="3" ht="17.25" customHeight="1" spans="1:10">
      <c r="A3" s="3" t="str">
        <f>"单位名称："&amp;"昆明市晋宁区文化和旅游局"</f>
        <v>单位名称：昆明市晋宁区文化和旅游局</v>
      </c>
      <c r="B3" s="3"/>
      <c r="C3" s="4"/>
      <c r="D3" s="5"/>
      <c r="E3" s="5"/>
      <c r="F3" s="5"/>
      <c r="G3" s="5"/>
      <c r="H3" s="5"/>
      <c r="I3" s="5"/>
      <c r="J3" s="229" t="s">
        <v>1</v>
      </c>
    </row>
    <row r="4" ht="30" customHeight="1" spans="1:10">
      <c r="A4" s="6" t="s">
        <v>891</v>
      </c>
      <c r="B4" s="7" t="s">
        <v>70</v>
      </c>
      <c r="C4" s="8"/>
      <c r="D4" s="8"/>
      <c r="E4" s="9"/>
      <c r="F4" s="10" t="s">
        <v>891</v>
      </c>
      <c r="G4" s="9"/>
      <c r="H4" s="11" t="s">
        <v>70</v>
      </c>
      <c r="I4" s="8"/>
      <c r="J4" s="9"/>
    </row>
    <row r="5" ht="32.25" customHeight="1" spans="1:10">
      <c r="A5" s="12" t="s">
        <v>892</v>
      </c>
      <c r="B5" s="13"/>
      <c r="C5" s="13"/>
      <c r="D5" s="13"/>
      <c r="E5" s="13"/>
      <c r="F5" s="13"/>
      <c r="G5" s="13"/>
      <c r="H5" s="13"/>
      <c r="I5" s="37"/>
      <c r="J5" s="38"/>
    </row>
    <row r="6" ht="32.25" customHeight="1" spans="1:10">
      <c r="A6" s="14" t="s">
        <v>893</v>
      </c>
      <c r="B6" s="15"/>
      <c r="C6" s="15"/>
      <c r="D6" s="15"/>
      <c r="E6" s="15"/>
      <c r="F6" s="15"/>
      <c r="G6" s="15"/>
      <c r="H6" s="15"/>
      <c r="I6" s="39"/>
      <c r="J6" s="40" t="s">
        <v>894</v>
      </c>
    </row>
    <row r="7" ht="178" customHeight="1" spans="1:10">
      <c r="A7" s="16" t="s">
        <v>895</v>
      </c>
      <c r="B7" s="17" t="s">
        <v>896</v>
      </c>
      <c r="C7" s="18" t="s">
        <v>897</v>
      </c>
      <c r="D7" s="18"/>
      <c r="E7" s="18"/>
      <c r="F7" s="18"/>
      <c r="G7" s="18"/>
      <c r="H7" s="18"/>
      <c r="I7" s="18"/>
      <c r="J7" s="41" t="s">
        <v>898</v>
      </c>
    </row>
    <row r="8" ht="174" customHeight="1" spans="1:10">
      <c r="A8" s="16"/>
      <c r="B8" s="17" t="str">
        <f>"总体绩效目标（"&amp;"2026"&amp;"-"&amp;("2026"+2)&amp;"年期间）"</f>
        <v>总体绩效目标（2026-2028年期间）</v>
      </c>
      <c r="C8" s="18" t="s">
        <v>897</v>
      </c>
      <c r="D8" s="18"/>
      <c r="E8" s="18"/>
      <c r="F8" s="18"/>
      <c r="G8" s="18"/>
      <c r="H8" s="18"/>
      <c r="I8" s="18"/>
      <c r="J8" s="41" t="s">
        <v>899</v>
      </c>
    </row>
    <row r="9" ht="149" customHeight="1" spans="1:10">
      <c r="A9" s="17" t="s">
        <v>900</v>
      </c>
      <c r="B9" s="19" t="str">
        <f>"预算年度（"&amp;"2026"&amp;"年）绩效目标"</f>
        <v>预算年度（2026年）绩效目标</v>
      </c>
      <c r="C9" s="20" t="s">
        <v>901</v>
      </c>
      <c r="D9" s="20"/>
      <c r="E9" s="20"/>
      <c r="F9" s="20"/>
      <c r="G9" s="20"/>
      <c r="H9" s="20"/>
      <c r="I9" s="20"/>
      <c r="J9" s="42" t="s">
        <v>902</v>
      </c>
    </row>
    <row r="10" ht="32.25" customHeight="1" spans="1:10">
      <c r="A10" s="21" t="s">
        <v>903</v>
      </c>
      <c r="B10" s="21"/>
      <c r="C10" s="21"/>
      <c r="D10" s="21"/>
      <c r="E10" s="21"/>
      <c r="F10" s="21"/>
      <c r="G10" s="21"/>
      <c r="H10" s="21"/>
      <c r="I10" s="21"/>
      <c r="J10" s="21"/>
    </row>
    <row r="11" ht="32.25" customHeight="1" spans="1:10">
      <c r="A11" s="17" t="s">
        <v>904</v>
      </c>
      <c r="B11" s="17"/>
      <c r="C11" s="16" t="s">
        <v>905</v>
      </c>
      <c r="D11" s="16"/>
      <c r="E11" s="16" t="s">
        <v>906</v>
      </c>
      <c r="F11" s="16"/>
      <c r="G11" s="16"/>
      <c r="H11" s="16" t="s">
        <v>907</v>
      </c>
      <c r="I11" s="16"/>
      <c r="J11" s="16"/>
    </row>
    <row r="12" ht="32.25" customHeight="1" spans="1:10">
      <c r="A12" s="17"/>
      <c r="B12" s="17"/>
      <c r="C12" s="16"/>
      <c r="D12" s="16"/>
      <c r="E12" s="17" t="s">
        <v>908</v>
      </c>
      <c r="F12" s="17" t="s">
        <v>909</v>
      </c>
      <c r="G12" s="17" t="s">
        <v>910</v>
      </c>
      <c r="H12" s="17" t="s">
        <v>908</v>
      </c>
      <c r="I12" s="17" t="s">
        <v>909</v>
      </c>
      <c r="J12" s="17" t="s">
        <v>910</v>
      </c>
    </row>
    <row r="13" ht="24" customHeight="1" spans="1:10">
      <c r="A13" s="22" t="s">
        <v>55</v>
      </c>
      <c r="B13" s="23"/>
      <c r="C13" s="23"/>
      <c r="D13" s="23"/>
      <c r="E13" s="24">
        <v>23801085.45</v>
      </c>
      <c r="F13" s="24">
        <v>21719189.58</v>
      </c>
      <c r="G13" s="24">
        <v>2081895.87</v>
      </c>
      <c r="H13" s="25">
        <v>23259246.05</v>
      </c>
      <c r="I13" s="25">
        <v>21593353.58</v>
      </c>
      <c r="J13" s="25">
        <v>1665892.47</v>
      </c>
    </row>
    <row r="14" ht="111" customHeight="1" spans="1:10">
      <c r="A14" s="18" t="s">
        <v>911</v>
      </c>
      <c r="B14" s="26"/>
      <c r="C14" s="18" t="s">
        <v>912</v>
      </c>
      <c r="D14" s="26"/>
      <c r="E14" s="25">
        <v>7412569.06</v>
      </c>
      <c r="F14" s="25">
        <v>6055885</v>
      </c>
      <c r="G14" s="25">
        <v>1356684.06</v>
      </c>
      <c r="H14" s="25">
        <v>7352684.06</v>
      </c>
      <c r="I14" s="25">
        <v>5996000</v>
      </c>
      <c r="J14" s="25">
        <v>1356684.06</v>
      </c>
    </row>
    <row r="15" ht="117" customHeight="1" spans="1:10">
      <c r="A15" s="18" t="s">
        <v>913</v>
      </c>
      <c r="B15" s="27"/>
      <c r="C15" s="18" t="s">
        <v>914</v>
      </c>
      <c r="D15" s="27"/>
      <c r="E15" s="25">
        <v>962522.46</v>
      </c>
      <c r="F15" s="25">
        <v>369351</v>
      </c>
      <c r="G15" s="25">
        <v>593171.46</v>
      </c>
      <c r="H15" s="25">
        <v>480568.06</v>
      </c>
      <c r="I15" s="25">
        <v>303400</v>
      </c>
      <c r="J15" s="25">
        <v>177168.06</v>
      </c>
    </row>
    <row r="16" ht="34.5" customHeight="1" spans="1:10">
      <c r="A16" s="18" t="s">
        <v>915</v>
      </c>
      <c r="B16" s="27"/>
      <c r="C16" s="18" t="s">
        <v>916</v>
      </c>
      <c r="D16" s="27"/>
      <c r="E16" s="25">
        <v>212040.35</v>
      </c>
      <c r="F16" s="25">
        <v>80000</v>
      </c>
      <c r="G16" s="25">
        <v>132040.35</v>
      </c>
      <c r="H16" s="25">
        <v>212040.35</v>
      </c>
      <c r="I16" s="25">
        <v>80000</v>
      </c>
      <c r="J16" s="25">
        <v>132040.35</v>
      </c>
    </row>
    <row r="17" ht="96" customHeight="1" spans="1:10">
      <c r="A17" s="18" t="s">
        <v>917</v>
      </c>
      <c r="B17" s="27"/>
      <c r="C17" s="18" t="s">
        <v>918</v>
      </c>
      <c r="D17" s="27"/>
      <c r="E17" s="25">
        <v>15213953.58</v>
      </c>
      <c r="F17" s="25">
        <v>15213953.58</v>
      </c>
      <c r="G17" s="25"/>
      <c r="H17" s="25">
        <v>15213953.58</v>
      </c>
      <c r="I17" s="25">
        <v>15213953.58</v>
      </c>
      <c r="J17" s="25"/>
    </row>
    <row r="18" ht="32.25" customHeight="1" spans="1:10">
      <c r="A18" s="21" t="s">
        <v>919</v>
      </c>
      <c r="B18" s="21"/>
      <c r="C18" s="21"/>
      <c r="D18" s="21"/>
      <c r="E18" s="21"/>
      <c r="F18" s="21"/>
      <c r="G18" s="21"/>
      <c r="H18" s="21"/>
      <c r="I18" s="21"/>
      <c r="J18" s="21"/>
    </row>
    <row r="19" ht="32.25" customHeight="1" spans="1:10">
      <c r="A19" s="28" t="s">
        <v>920</v>
      </c>
      <c r="B19" s="28"/>
      <c r="C19" s="28"/>
      <c r="D19" s="28"/>
      <c r="E19" s="28"/>
      <c r="F19" s="28"/>
      <c r="G19" s="28"/>
      <c r="H19" s="29" t="s">
        <v>921</v>
      </c>
      <c r="I19" s="43" t="s">
        <v>440</v>
      </c>
      <c r="J19" s="29" t="s">
        <v>922</v>
      </c>
    </row>
    <row r="20" ht="36" customHeight="1" spans="1:10">
      <c r="A20" s="30" t="s">
        <v>433</v>
      </c>
      <c r="B20" s="30" t="s">
        <v>923</v>
      </c>
      <c r="C20" s="31" t="s">
        <v>435</v>
      </c>
      <c r="D20" s="31" t="s">
        <v>436</v>
      </c>
      <c r="E20" s="31" t="s">
        <v>437</v>
      </c>
      <c r="F20" s="31" t="s">
        <v>438</v>
      </c>
      <c r="G20" s="31" t="s">
        <v>439</v>
      </c>
      <c r="H20" s="32"/>
      <c r="I20" s="32"/>
      <c r="J20" s="32"/>
    </row>
    <row r="21" ht="32.25" customHeight="1" spans="1:10">
      <c r="A21" s="33" t="s">
        <v>442</v>
      </c>
      <c r="B21" s="33"/>
      <c r="C21" s="34"/>
      <c r="D21" s="33"/>
      <c r="E21" s="33"/>
      <c r="F21" s="33"/>
      <c r="G21" s="33"/>
      <c r="H21" s="35"/>
      <c r="I21" s="20"/>
      <c r="J21" s="35"/>
    </row>
    <row r="22" ht="32.25" customHeight="1" spans="1:10">
      <c r="A22" s="33"/>
      <c r="B22" s="33" t="s">
        <v>443</v>
      </c>
      <c r="C22" s="34"/>
      <c r="D22" s="33"/>
      <c r="E22" s="33"/>
      <c r="F22" s="33"/>
      <c r="G22" s="33"/>
      <c r="H22" s="35"/>
      <c r="I22" s="20"/>
      <c r="J22" s="35"/>
    </row>
    <row r="23" ht="32.25" customHeight="1" spans="1:10">
      <c r="A23" s="33"/>
      <c r="B23" s="33"/>
      <c r="C23" s="34" t="s">
        <v>924</v>
      </c>
      <c r="D23" s="33" t="s">
        <v>445</v>
      </c>
      <c r="E23" s="33" t="s">
        <v>925</v>
      </c>
      <c r="F23" s="33" t="s">
        <v>454</v>
      </c>
      <c r="G23" s="33" t="s">
        <v>447</v>
      </c>
      <c r="H23" s="35" t="s">
        <v>926</v>
      </c>
      <c r="I23" s="20" t="s">
        <v>927</v>
      </c>
      <c r="J23" s="35" t="s">
        <v>928</v>
      </c>
    </row>
    <row r="24" ht="32.25" customHeight="1" spans="1:10">
      <c r="A24" s="33"/>
      <c r="B24" s="33"/>
      <c r="C24" s="34" t="s">
        <v>929</v>
      </c>
      <c r="D24" s="33" t="s">
        <v>445</v>
      </c>
      <c r="E24" s="33" t="s">
        <v>725</v>
      </c>
      <c r="F24" s="33" t="s">
        <v>454</v>
      </c>
      <c r="G24" s="33" t="s">
        <v>447</v>
      </c>
      <c r="H24" s="35" t="s">
        <v>930</v>
      </c>
      <c r="I24" s="20" t="s">
        <v>931</v>
      </c>
      <c r="J24" s="35" t="s">
        <v>932</v>
      </c>
    </row>
    <row r="25" ht="32.25" customHeight="1" spans="1:10">
      <c r="A25" s="33"/>
      <c r="B25" s="33" t="s">
        <v>471</v>
      </c>
      <c r="C25" s="34"/>
      <c r="D25" s="33"/>
      <c r="E25" s="33"/>
      <c r="F25" s="33"/>
      <c r="G25" s="33"/>
      <c r="H25" s="35"/>
      <c r="I25" s="20"/>
      <c r="J25" s="35"/>
    </row>
    <row r="26" ht="56" customHeight="1" spans="1:10">
      <c r="A26" s="33"/>
      <c r="B26" s="33"/>
      <c r="C26" s="34" t="s">
        <v>933</v>
      </c>
      <c r="D26" s="33" t="s">
        <v>498</v>
      </c>
      <c r="E26" s="33" t="s">
        <v>725</v>
      </c>
      <c r="F26" s="33" t="s">
        <v>461</v>
      </c>
      <c r="G26" s="33" t="s">
        <v>447</v>
      </c>
      <c r="H26" s="35" t="s">
        <v>934</v>
      </c>
      <c r="I26" s="20" t="s">
        <v>935</v>
      </c>
      <c r="J26" s="35" t="s">
        <v>936</v>
      </c>
    </row>
    <row r="27" ht="32.25" customHeight="1" spans="1:10">
      <c r="A27" s="33"/>
      <c r="B27" s="33" t="s">
        <v>512</v>
      </c>
      <c r="C27" s="34"/>
      <c r="D27" s="33"/>
      <c r="E27" s="33"/>
      <c r="F27" s="33"/>
      <c r="G27" s="33"/>
      <c r="H27" s="35"/>
      <c r="I27" s="20"/>
      <c r="J27" s="35"/>
    </row>
    <row r="28" ht="73" customHeight="1" spans="1:10">
      <c r="A28" s="33"/>
      <c r="B28" s="33"/>
      <c r="C28" s="34" t="s">
        <v>552</v>
      </c>
      <c r="D28" s="33" t="s">
        <v>445</v>
      </c>
      <c r="E28" s="33" t="s">
        <v>553</v>
      </c>
      <c r="F28" s="33" t="s">
        <v>488</v>
      </c>
      <c r="G28" s="33" t="s">
        <v>447</v>
      </c>
      <c r="H28" s="35" t="s">
        <v>937</v>
      </c>
      <c r="I28" s="20" t="s">
        <v>554</v>
      </c>
      <c r="J28" s="35" t="s">
        <v>938</v>
      </c>
    </row>
    <row r="29" ht="32.25" customHeight="1" spans="1:10">
      <c r="A29" s="33" t="s">
        <v>449</v>
      </c>
      <c r="B29" s="33"/>
      <c r="C29" s="34"/>
      <c r="D29" s="33"/>
      <c r="E29" s="33"/>
      <c r="F29" s="33"/>
      <c r="G29" s="33"/>
      <c r="H29" s="35"/>
      <c r="I29" s="20"/>
      <c r="J29" s="35"/>
    </row>
    <row r="30" ht="32.25" customHeight="1" spans="1:10">
      <c r="A30" s="33"/>
      <c r="B30" s="33" t="s">
        <v>450</v>
      </c>
      <c r="C30" s="34"/>
      <c r="D30" s="33"/>
      <c r="E30" s="33"/>
      <c r="F30" s="33"/>
      <c r="G30" s="33"/>
      <c r="H30" s="35"/>
      <c r="I30" s="20"/>
      <c r="J30" s="35"/>
    </row>
    <row r="31" ht="32.25" customHeight="1" spans="1:10">
      <c r="A31" s="33"/>
      <c r="B31" s="33"/>
      <c r="C31" s="34" t="s">
        <v>939</v>
      </c>
      <c r="D31" s="33" t="s">
        <v>445</v>
      </c>
      <c r="E31" s="33" t="s">
        <v>940</v>
      </c>
      <c r="F31" s="33"/>
      <c r="G31" s="33" t="s">
        <v>455</v>
      </c>
      <c r="H31" s="35" t="s">
        <v>941</v>
      </c>
      <c r="I31" s="20" t="s">
        <v>942</v>
      </c>
      <c r="J31" s="35" t="s">
        <v>943</v>
      </c>
    </row>
    <row r="32" ht="56" customHeight="1" spans="1:10">
      <c r="A32" s="33"/>
      <c r="B32" s="33"/>
      <c r="C32" s="34" t="s">
        <v>944</v>
      </c>
      <c r="D32" s="33" t="s">
        <v>445</v>
      </c>
      <c r="E32" s="33" t="s">
        <v>945</v>
      </c>
      <c r="F32" s="33"/>
      <c r="G32" s="33" t="s">
        <v>455</v>
      </c>
      <c r="H32" s="35" t="s">
        <v>946</v>
      </c>
      <c r="I32" s="20" t="s">
        <v>947</v>
      </c>
      <c r="J32" s="35" t="s">
        <v>932</v>
      </c>
    </row>
    <row r="33" ht="32.25" customHeight="1" spans="1:10">
      <c r="A33" s="33" t="s">
        <v>457</v>
      </c>
      <c r="B33" s="33"/>
      <c r="C33" s="34"/>
      <c r="D33" s="33"/>
      <c r="E33" s="33"/>
      <c r="F33" s="33"/>
      <c r="G33" s="33"/>
      <c r="H33" s="35"/>
      <c r="I33" s="20"/>
      <c r="J33" s="35"/>
    </row>
    <row r="34" ht="32.25" customHeight="1" spans="1:10">
      <c r="A34" s="33"/>
      <c r="B34" s="33" t="s">
        <v>458</v>
      </c>
      <c r="C34" s="34"/>
      <c r="D34" s="33"/>
      <c r="E34" s="33"/>
      <c r="F34" s="33"/>
      <c r="G34" s="33"/>
      <c r="H34" s="35"/>
      <c r="I34" s="20"/>
      <c r="J34" s="35"/>
    </row>
    <row r="35" ht="63" customHeight="1" spans="1:10">
      <c r="A35" s="33"/>
      <c r="B35" s="33"/>
      <c r="C35" s="34" t="s">
        <v>948</v>
      </c>
      <c r="D35" s="33" t="s">
        <v>445</v>
      </c>
      <c r="E35" s="33" t="s">
        <v>553</v>
      </c>
      <c r="F35" s="33" t="s">
        <v>461</v>
      </c>
      <c r="G35" s="33" t="s">
        <v>447</v>
      </c>
      <c r="H35" s="35" t="s">
        <v>949</v>
      </c>
      <c r="I35" s="20" t="s">
        <v>950</v>
      </c>
      <c r="J35" s="35" t="s">
        <v>938</v>
      </c>
    </row>
    <row r="36" ht="66" customHeight="1" spans="1:10">
      <c r="A36" s="33"/>
      <c r="B36" s="33"/>
      <c r="C36" s="34" t="s">
        <v>951</v>
      </c>
      <c r="D36" s="33" t="s">
        <v>445</v>
      </c>
      <c r="E36" s="33" t="s">
        <v>553</v>
      </c>
      <c r="F36" s="33" t="s">
        <v>461</v>
      </c>
      <c r="G36" s="33" t="s">
        <v>447</v>
      </c>
      <c r="H36" s="35" t="s">
        <v>952</v>
      </c>
      <c r="I36" s="20" t="s">
        <v>953</v>
      </c>
      <c r="J36" s="35" t="s">
        <v>954</v>
      </c>
    </row>
  </sheetData>
  <mergeCells count="34">
    <mergeCell ref="A2:J2"/>
    <mergeCell ref="A3:C3"/>
    <mergeCell ref="B4:J4"/>
    <mergeCell ref="B4:J4"/>
    <mergeCell ref="A5:J5"/>
    <mergeCell ref="A6:I6"/>
    <mergeCell ref="C7:I7"/>
    <mergeCell ref="C7:I7"/>
    <mergeCell ref="C8:I8"/>
    <mergeCell ref="C8:I8"/>
    <mergeCell ref="C9:I9"/>
    <mergeCell ref="C9:I9"/>
    <mergeCell ref="A10:J10"/>
    <mergeCell ref="E11:G11"/>
    <mergeCell ref="H11:J11"/>
    <mergeCell ref="A13:D13"/>
    <mergeCell ref="A14:B14"/>
    <mergeCell ref="A14:B14"/>
    <mergeCell ref="C14:D14"/>
    <mergeCell ref="C14:D14"/>
    <mergeCell ref="A15:B15"/>
    <mergeCell ref="C15:D15"/>
    <mergeCell ref="A16:B16"/>
    <mergeCell ref="C16:D16"/>
    <mergeCell ref="A17:B17"/>
    <mergeCell ref="C17:D17"/>
    <mergeCell ref="A18:J18"/>
    <mergeCell ref="A19:G19"/>
    <mergeCell ref="A7:A8"/>
    <mergeCell ref="H19:H20"/>
    <mergeCell ref="I19:I20"/>
    <mergeCell ref="J19:J20"/>
    <mergeCell ref="A11:B12"/>
    <mergeCell ref="C11:D12"/>
  </mergeCells>
  <pageMargins left="0.84" right="0.84" top="0.9" bottom="0.9" header="0.36" footer="0.36"/>
  <pageSetup paperSize="9" scale="57"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4"/>
  <sheetViews>
    <sheetView showGridLines="0" showZeros="0" workbookViewId="0">
      <selection activeCell="O3" sqref="O$1:S$1048576"/>
    </sheetView>
  </sheetViews>
  <sheetFormatPr defaultColWidth="8.575" defaultRowHeight="12.75" customHeight="1"/>
  <cols>
    <col min="1" max="1" width="11.125" customWidth="1"/>
    <col min="2" max="2" width="22.5" customWidth="1"/>
    <col min="3" max="3" width="14" customWidth="1"/>
    <col min="4" max="5" width="16.75" customWidth="1"/>
    <col min="6" max="8" width="9.125" customWidth="1"/>
    <col min="9" max="9" width="12" customWidth="1"/>
    <col min="10" max="11" width="10.375" customWidth="1"/>
    <col min="12" max="12" width="12.125" customWidth="1"/>
    <col min="13" max="13" width="9.875" customWidth="1"/>
    <col min="14" max="14" width="10.5" customWidth="1"/>
    <col min="15" max="19" width="10.75" customWidth="1"/>
  </cols>
  <sheetData>
    <row r="1" ht="17.25" customHeight="1" spans="1:1">
      <c r="A1" s="97" t="s">
        <v>52</v>
      </c>
    </row>
    <row r="2" ht="41.25" customHeight="1" spans="1:1">
      <c r="A2" s="77" t="str">
        <f>"2026"&amp;"年部门收入预算表"</f>
        <v>2026年部门收入预算表</v>
      </c>
    </row>
    <row r="3" ht="17.25" customHeight="1" spans="1:19">
      <c r="A3" s="80" t="str">
        <f>"单位名称："&amp;"昆明市晋宁区文化和旅游局"</f>
        <v>单位名称：昆明市晋宁区文化和旅游局</v>
      </c>
      <c r="S3" s="82" t="s">
        <v>1</v>
      </c>
    </row>
    <row r="4" ht="21.75" customHeight="1" spans="1:19">
      <c r="A4" s="214" t="s">
        <v>53</v>
      </c>
      <c r="B4" s="215" t="s">
        <v>54</v>
      </c>
      <c r="C4" s="215" t="s">
        <v>55</v>
      </c>
      <c r="D4" s="216" t="s">
        <v>56</v>
      </c>
      <c r="E4" s="216"/>
      <c r="F4" s="216"/>
      <c r="G4" s="216"/>
      <c r="H4" s="216"/>
      <c r="I4" s="161"/>
      <c r="J4" s="216"/>
      <c r="K4" s="216"/>
      <c r="L4" s="216"/>
      <c r="M4" s="216"/>
      <c r="N4" s="223"/>
      <c r="O4" s="216" t="s">
        <v>45</v>
      </c>
      <c r="P4" s="216"/>
      <c r="Q4" s="216"/>
      <c r="R4" s="216"/>
      <c r="S4" s="223"/>
    </row>
    <row r="5" ht="27" customHeight="1" spans="1:19">
      <c r="A5" s="217"/>
      <c r="B5" s="218"/>
      <c r="C5" s="218"/>
      <c r="D5" s="218" t="s">
        <v>57</v>
      </c>
      <c r="E5" s="218" t="s">
        <v>58</v>
      </c>
      <c r="F5" s="218" t="s">
        <v>59</v>
      </c>
      <c r="G5" s="218" t="s">
        <v>60</v>
      </c>
      <c r="H5" s="218" t="s">
        <v>61</v>
      </c>
      <c r="I5" s="224" t="s">
        <v>62</v>
      </c>
      <c r="J5" s="225"/>
      <c r="K5" s="225"/>
      <c r="L5" s="225"/>
      <c r="M5" s="225"/>
      <c r="N5" s="226"/>
      <c r="O5" s="218" t="s">
        <v>57</v>
      </c>
      <c r="P5" s="218" t="s">
        <v>58</v>
      </c>
      <c r="Q5" s="218" t="s">
        <v>59</v>
      </c>
      <c r="R5" s="218" t="s">
        <v>60</v>
      </c>
      <c r="S5" s="218" t="s">
        <v>63</v>
      </c>
    </row>
    <row r="6" ht="30" customHeight="1" spans="1:19">
      <c r="A6" s="219"/>
      <c r="B6" s="133"/>
      <c r="C6" s="146"/>
      <c r="D6" s="146"/>
      <c r="E6" s="146"/>
      <c r="F6" s="146"/>
      <c r="G6" s="146"/>
      <c r="H6" s="146"/>
      <c r="I6" s="102" t="s">
        <v>57</v>
      </c>
      <c r="J6" s="226" t="s">
        <v>64</v>
      </c>
      <c r="K6" s="226" t="s">
        <v>65</v>
      </c>
      <c r="L6" s="226" t="s">
        <v>66</v>
      </c>
      <c r="M6" s="226" t="s">
        <v>67</v>
      </c>
      <c r="N6" s="226" t="s">
        <v>68</v>
      </c>
      <c r="O6" s="227"/>
      <c r="P6" s="227"/>
      <c r="Q6" s="227"/>
      <c r="R6" s="227"/>
      <c r="S6" s="146"/>
    </row>
    <row r="7" ht="15" customHeight="1" spans="1:19">
      <c r="A7" s="220">
        <v>1</v>
      </c>
      <c r="B7" s="220">
        <v>2</v>
      </c>
      <c r="C7" s="220">
        <v>3</v>
      </c>
      <c r="D7" s="220">
        <v>4</v>
      </c>
      <c r="E7" s="220">
        <v>5</v>
      </c>
      <c r="F7" s="220">
        <v>6</v>
      </c>
      <c r="G7" s="220">
        <v>7</v>
      </c>
      <c r="H7" s="220">
        <v>8</v>
      </c>
      <c r="I7" s="102">
        <v>9</v>
      </c>
      <c r="J7" s="220">
        <v>10</v>
      </c>
      <c r="K7" s="220">
        <v>11</v>
      </c>
      <c r="L7" s="220">
        <v>12</v>
      </c>
      <c r="M7" s="220">
        <v>13</v>
      </c>
      <c r="N7" s="220">
        <v>14</v>
      </c>
      <c r="O7" s="220">
        <v>15</v>
      </c>
      <c r="P7" s="220">
        <v>16</v>
      </c>
      <c r="Q7" s="220">
        <v>17</v>
      </c>
      <c r="R7" s="220">
        <v>18</v>
      </c>
      <c r="S7" s="220">
        <v>19</v>
      </c>
    </row>
    <row r="8" ht="18" customHeight="1" spans="1:19">
      <c r="A8" s="34" t="s">
        <v>69</v>
      </c>
      <c r="B8" s="34" t="s">
        <v>70</v>
      </c>
      <c r="C8" s="110">
        <v>23259246.05</v>
      </c>
      <c r="D8" s="110">
        <v>23259246.05</v>
      </c>
      <c r="E8" s="110">
        <v>21593353.58</v>
      </c>
      <c r="F8" s="110"/>
      <c r="G8" s="110"/>
      <c r="H8" s="110"/>
      <c r="I8" s="110">
        <v>1665892.47</v>
      </c>
      <c r="J8" s="110"/>
      <c r="K8" s="110"/>
      <c r="L8" s="110">
        <v>1141845.75</v>
      </c>
      <c r="M8" s="110"/>
      <c r="N8" s="110">
        <v>524046.72</v>
      </c>
      <c r="O8" s="110"/>
      <c r="P8" s="110"/>
      <c r="Q8" s="110"/>
      <c r="R8" s="110"/>
      <c r="S8" s="110"/>
    </row>
    <row r="9" ht="18" customHeight="1" spans="1:19">
      <c r="A9" s="221" t="s">
        <v>71</v>
      </c>
      <c r="B9" s="221" t="s">
        <v>70</v>
      </c>
      <c r="C9" s="110">
        <v>12305510.98</v>
      </c>
      <c r="D9" s="110">
        <v>12305510.98</v>
      </c>
      <c r="E9" s="110">
        <v>11962632.32</v>
      </c>
      <c r="F9" s="110"/>
      <c r="G9" s="110"/>
      <c r="H9" s="110"/>
      <c r="I9" s="110">
        <v>342878.66</v>
      </c>
      <c r="J9" s="110"/>
      <c r="K9" s="110"/>
      <c r="L9" s="110"/>
      <c r="M9" s="110"/>
      <c r="N9" s="110">
        <v>342878.66</v>
      </c>
      <c r="O9" s="110"/>
      <c r="P9" s="110"/>
      <c r="Q9" s="110"/>
      <c r="R9" s="110"/>
      <c r="S9" s="110"/>
    </row>
    <row r="10" ht="18" customHeight="1" spans="1:19">
      <c r="A10" s="221" t="s">
        <v>72</v>
      </c>
      <c r="B10" s="221" t="s">
        <v>73</v>
      </c>
      <c r="C10" s="110">
        <v>2835301.9</v>
      </c>
      <c r="D10" s="110">
        <v>2835301.9</v>
      </c>
      <c r="E10" s="110">
        <v>2835301.9</v>
      </c>
      <c r="F10" s="110"/>
      <c r="G10" s="110"/>
      <c r="H10" s="110"/>
      <c r="I10" s="110"/>
      <c r="J10" s="110"/>
      <c r="K10" s="110"/>
      <c r="L10" s="110"/>
      <c r="M10" s="110"/>
      <c r="N10" s="110"/>
      <c r="O10" s="110"/>
      <c r="P10" s="110"/>
      <c r="Q10" s="110"/>
      <c r="R10" s="110"/>
      <c r="S10" s="110"/>
    </row>
    <row r="11" ht="18" customHeight="1" spans="1:19">
      <c r="A11" s="221" t="s">
        <v>74</v>
      </c>
      <c r="B11" s="221" t="s">
        <v>75</v>
      </c>
      <c r="C11" s="110">
        <v>2671210</v>
      </c>
      <c r="D11" s="110">
        <v>2671210</v>
      </c>
      <c r="E11" s="110">
        <v>2494041.94</v>
      </c>
      <c r="F11" s="110"/>
      <c r="G11" s="110"/>
      <c r="H11" s="110"/>
      <c r="I11" s="110">
        <v>177168.06</v>
      </c>
      <c r="J11" s="110"/>
      <c r="K11" s="110"/>
      <c r="L11" s="110"/>
      <c r="M11" s="110"/>
      <c r="N11" s="110">
        <v>177168.06</v>
      </c>
      <c r="O11" s="110"/>
      <c r="P11" s="110"/>
      <c r="Q11" s="110"/>
      <c r="R11" s="110"/>
      <c r="S11" s="110"/>
    </row>
    <row r="12" ht="18" customHeight="1" spans="1:19">
      <c r="A12" s="221" t="s">
        <v>76</v>
      </c>
      <c r="B12" s="221" t="s">
        <v>77</v>
      </c>
      <c r="C12" s="110">
        <v>3156364.54</v>
      </c>
      <c r="D12" s="110">
        <v>3156364.54</v>
      </c>
      <c r="E12" s="110">
        <v>2010518.79</v>
      </c>
      <c r="F12" s="110"/>
      <c r="G12" s="110"/>
      <c r="H12" s="110"/>
      <c r="I12" s="110">
        <v>1145845.75</v>
      </c>
      <c r="J12" s="110"/>
      <c r="K12" s="110"/>
      <c r="L12" s="110">
        <v>1141845.75</v>
      </c>
      <c r="M12" s="110"/>
      <c r="N12" s="110">
        <v>4000</v>
      </c>
      <c r="O12" s="110"/>
      <c r="P12" s="110"/>
      <c r="Q12" s="110"/>
      <c r="R12" s="110"/>
      <c r="S12" s="110"/>
    </row>
    <row r="13" ht="18" customHeight="1" spans="1:19">
      <c r="A13" s="221" t="s">
        <v>78</v>
      </c>
      <c r="B13" s="221" t="s">
        <v>79</v>
      </c>
      <c r="C13" s="110">
        <v>2290858.63</v>
      </c>
      <c r="D13" s="110">
        <v>2290858.63</v>
      </c>
      <c r="E13" s="110">
        <v>2290858.63</v>
      </c>
      <c r="F13" s="110"/>
      <c r="G13" s="110"/>
      <c r="H13" s="110"/>
      <c r="I13" s="110"/>
      <c r="J13" s="110"/>
      <c r="K13" s="110"/>
      <c r="L13" s="110"/>
      <c r="M13" s="110"/>
      <c r="N13" s="110"/>
      <c r="O13" s="110"/>
      <c r="P13" s="110"/>
      <c r="Q13" s="110"/>
      <c r="R13" s="110"/>
      <c r="S13" s="110"/>
    </row>
    <row r="14" ht="18" customHeight="1" spans="1:19">
      <c r="A14" s="85" t="s">
        <v>55</v>
      </c>
      <c r="B14" s="222"/>
      <c r="C14" s="110">
        <v>23259246.05</v>
      </c>
      <c r="D14" s="110">
        <v>23259246.05</v>
      </c>
      <c r="E14" s="110">
        <v>21593353.58</v>
      </c>
      <c r="F14" s="110"/>
      <c r="G14" s="110"/>
      <c r="H14" s="110"/>
      <c r="I14" s="110">
        <v>1665892.47</v>
      </c>
      <c r="J14" s="110"/>
      <c r="K14" s="110"/>
      <c r="L14" s="110">
        <v>1141845.75</v>
      </c>
      <c r="M14" s="110"/>
      <c r="N14" s="110">
        <v>524046.72</v>
      </c>
      <c r="O14" s="110"/>
      <c r="P14" s="110"/>
      <c r="Q14" s="110"/>
      <c r="R14" s="110"/>
      <c r="S14" s="110"/>
    </row>
  </sheetData>
  <mergeCells count="20">
    <mergeCell ref="A1:S1"/>
    <mergeCell ref="A2:S2"/>
    <mergeCell ref="A3:B3"/>
    <mergeCell ref="D4:N4"/>
    <mergeCell ref="O4:S4"/>
    <mergeCell ref="I5:N5"/>
    <mergeCell ref="A14:B14"/>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96" right="0.96" top="0.72" bottom="0.72" header="0" footer="0"/>
  <pageSetup paperSize="9" orientation="landscape"/>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36"/>
  <sheetViews>
    <sheetView showGridLines="0" showZeros="0" topLeftCell="A16" workbookViewId="0">
      <selection activeCell="H14" sqref="H14"/>
    </sheetView>
  </sheetViews>
  <sheetFormatPr defaultColWidth="8.575" defaultRowHeight="12.75" customHeight="1"/>
  <cols>
    <col min="1" max="1" width="14.2833333333333" customWidth="1"/>
    <col min="2" max="2" width="29.625" customWidth="1"/>
    <col min="3" max="3" width="19.125" customWidth="1"/>
    <col min="4" max="4" width="18.25" customWidth="1"/>
    <col min="5" max="5" width="16.625" customWidth="1"/>
    <col min="6" max="6" width="17.625" customWidth="1"/>
    <col min="7" max="9" width="8" style="172" customWidth="1"/>
    <col min="10" max="10" width="16.875" customWidth="1"/>
    <col min="11" max="12" width="15" customWidth="1"/>
    <col min="13" max="13" width="14.375" customWidth="1"/>
    <col min="14" max="14" width="11.875" customWidth="1"/>
    <col min="15" max="15" width="13.625" customWidth="1"/>
  </cols>
  <sheetData>
    <row r="1" ht="17.25" customHeight="1" spans="1:1">
      <c r="A1" s="82" t="s">
        <v>80</v>
      </c>
    </row>
    <row r="2" ht="41.25" customHeight="1" spans="1:1">
      <c r="A2" s="77" t="str">
        <f>"2026"&amp;"年部门支出预算表"</f>
        <v>2026年部门支出预算表</v>
      </c>
    </row>
    <row r="3" ht="17.25" customHeight="1" spans="1:15">
      <c r="A3" s="80" t="str">
        <f>"单位名称："&amp;"昆明市晋宁区文化和旅游局"</f>
        <v>单位名称：昆明市晋宁区文化和旅游局</v>
      </c>
      <c r="O3" s="82" t="s">
        <v>1</v>
      </c>
    </row>
    <row r="4" ht="27" customHeight="1" spans="1:15">
      <c r="A4" s="200" t="s">
        <v>81</v>
      </c>
      <c r="B4" s="200" t="s">
        <v>82</v>
      </c>
      <c r="C4" s="200" t="s">
        <v>55</v>
      </c>
      <c r="D4" s="201" t="s">
        <v>58</v>
      </c>
      <c r="E4" s="202"/>
      <c r="F4" s="203"/>
      <c r="G4" s="204" t="s">
        <v>59</v>
      </c>
      <c r="H4" s="204" t="s">
        <v>60</v>
      </c>
      <c r="I4" s="204" t="s">
        <v>83</v>
      </c>
      <c r="J4" s="201" t="s">
        <v>62</v>
      </c>
      <c r="K4" s="202"/>
      <c r="L4" s="202"/>
      <c r="M4" s="202"/>
      <c r="N4" s="212"/>
      <c r="O4" s="213"/>
    </row>
    <row r="5" ht="42" customHeight="1" spans="1:15">
      <c r="A5" s="205"/>
      <c r="B5" s="205"/>
      <c r="C5" s="206"/>
      <c r="D5" s="207" t="s">
        <v>57</v>
      </c>
      <c r="E5" s="207" t="s">
        <v>84</v>
      </c>
      <c r="F5" s="207" t="s">
        <v>85</v>
      </c>
      <c r="G5" s="208"/>
      <c r="H5" s="208"/>
      <c r="I5" s="208"/>
      <c r="J5" s="207" t="s">
        <v>57</v>
      </c>
      <c r="K5" s="194" t="s">
        <v>86</v>
      </c>
      <c r="L5" s="194" t="s">
        <v>87</v>
      </c>
      <c r="M5" s="194" t="s">
        <v>88</v>
      </c>
      <c r="N5" s="194" t="s">
        <v>89</v>
      </c>
      <c r="O5" s="194" t="s">
        <v>90</v>
      </c>
    </row>
    <row r="6" ht="18" customHeight="1" spans="1:15">
      <c r="A6" s="88" t="s">
        <v>91</v>
      </c>
      <c r="B6" s="88" t="s">
        <v>92</v>
      </c>
      <c r="C6" s="88" t="s">
        <v>93</v>
      </c>
      <c r="D6" s="89" t="s">
        <v>94</v>
      </c>
      <c r="E6" s="89" t="s">
        <v>95</v>
      </c>
      <c r="F6" s="89" t="s">
        <v>96</v>
      </c>
      <c r="G6" s="89" t="s">
        <v>97</v>
      </c>
      <c r="H6" s="89" t="s">
        <v>98</v>
      </c>
      <c r="I6" s="89" t="s">
        <v>99</v>
      </c>
      <c r="J6" s="89" t="s">
        <v>100</v>
      </c>
      <c r="K6" s="89" t="s">
        <v>101</v>
      </c>
      <c r="L6" s="89" t="s">
        <v>102</v>
      </c>
      <c r="M6" s="89" t="s">
        <v>103</v>
      </c>
      <c r="N6" s="88" t="s">
        <v>104</v>
      </c>
      <c r="O6" s="89" t="s">
        <v>105</v>
      </c>
    </row>
    <row r="7" ht="21" customHeight="1" spans="1:15">
      <c r="A7" s="90" t="s">
        <v>106</v>
      </c>
      <c r="B7" s="90" t="s">
        <v>107</v>
      </c>
      <c r="C7" s="110">
        <v>18731521.88</v>
      </c>
      <c r="D7" s="110">
        <v>17065629.41</v>
      </c>
      <c r="E7" s="110">
        <v>9841229.41</v>
      </c>
      <c r="F7" s="110">
        <v>7224400</v>
      </c>
      <c r="G7" s="180"/>
      <c r="H7" s="180"/>
      <c r="I7" s="180"/>
      <c r="J7" s="110">
        <v>1665892.47</v>
      </c>
      <c r="K7" s="110"/>
      <c r="L7" s="110"/>
      <c r="M7" s="110">
        <v>1141845.75</v>
      </c>
      <c r="N7" s="110"/>
      <c r="O7" s="110">
        <v>524046.72</v>
      </c>
    </row>
    <row r="8" ht="21" customHeight="1" spans="1:15">
      <c r="A8" s="209" t="s">
        <v>108</v>
      </c>
      <c r="B8" s="209" t="s">
        <v>109</v>
      </c>
      <c r="C8" s="110">
        <v>7858363.6</v>
      </c>
      <c r="D8" s="110">
        <v>7549155.19</v>
      </c>
      <c r="E8" s="110">
        <v>6490755.19</v>
      </c>
      <c r="F8" s="110">
        <v>1058400</v>
      </c>
      <c r="G8" s="180"/>
      <c r="H8" s="180"/>
      <c r="I8" s="180"/>
      <c r="J8" s="110">
        <v>309208.41</v>
      </c>
      <c r="K8" s="110"/>
      <c r="L8" s="110"/>
      <c r="M8" s="110"/>
      <c r="N8" s="110"/>
      <c r="O8" s="110">
        <v>309208.41</v>
      </c>
    </row>
    <row r="9" ht="21" customHeight="1" spans="1:15">
      <c r="A9" s="210" t="s">
        <v>110</v>
      </c>
      <c r="B9" s="210" t="s">
        <v>111</v>
      </c>
      <c r="C9" s="110">
        <v>3262564.91</v>
      </c>
      <c r="D9" s="110">
        <v>3252582.56</v>
      </c>
      <c r="E9" s="110">
        <v>3252582.56</v>
      </c>
      <c r="F9" s="110"/>
      <c r="G9" s="180"/>
      <c r="H9" s="180"/>
      <c r="I9" s="180"/>
      <c r="J9" s="110">
        <v>9982.35</v>
      </c>
      <c r="K9" s="110"/>
      <c r="L9" s="110"/>
      <c r="M9" s="110"/>
      <c r="N9" s="110"/>
      <c r="O9" s="110">
        <v>9982.35</v>
      </c>
    </row>
    <row r="10" ht="21" customHeight="1" spans="1:15">
      <c r="A10" s="210" t="s">
        <v>112</v>
      </c>
      <c r="B10" s="210" t="s">
        <v>113</v>
      </c>
      <c r="C10" s="110">
        <v>675000</v>
      </c>
      <c r="D10" s="110">
        <v>675000</v>
      </c>
      <c r="E10" s="110"/>
      <c r="F10" s="110">
        <v>675000</v>
      </c>
      <c r="G10" s="180"/>
      <c r="H10" s="180"/>
      <c r="I10" s="180"/>
      <c r="J10" s="110"/>
      <c r="K10" s="110"/>
      <c r="L10" s="110"/>
      <c r="M10" s="110"/>
      <c r="N10" s="110"/>
      <c r="O10" s="110"/>
    </row>
    <row r="11" ht="21" customHeight="1" spans="1:15">
      <c r="A11" s="210" t="s">
        <v>114</v>
      </c>
      <c r="B11" s="210" t="s">
        <v>115</v>
      </c>
      <c r="C11" s="110">
        <v>1868566.16</v>
      </c>
      <c r="D11" s="110">
        <v>1868566.16</v>
      </c>
      <c r="E11" s="110">
        <v>1838566.16</v>
      </c>
      <c r="F11" s="110">
        <v>30000</v>
      </c>
      <c r="G11" s="180"/>
      <c r="H11" s="180"/>
      <c r="I11" s="180"/>
      <c r="J11" s="110"/>
      <c r="K11" s="110"/>
      <c r="L11" s="110"/>
      <c r="M11" s="110"/>
      <c r="N11" s="110"/>
      <c r="O11" s="110"/>
    </row>
    <row r="12" ht="21" customHeight="1" spans="1:15">
      <c r="A12" s="210" t="s">
        <v>116</v>
      </c>
      <c r="B12" s="210" t="s">
        <v>117</v>
      </c>
      <c r="C12" s="110">
        <v>1840174.53</v>
      </c>
      <c r="D12" s="110">
        <v>1663006.47</v>
      </c>
      <c r="E12" s="110">
        <v>1389606.47</v>
      </c>
      <c r="F12" s="110">
        <v>273400</v>
      </c>
      <c r="G12" s="180"/>
      <c r="H12" s="180"/>
      <c r="I12" s="180"/>
      <c r="J12" s="110">
        <v>177168.06</v>
      </c>
      <c r="K12" s="110"/>
      <c r="L12" s="110"/>
      <c r="M12" s="110"/>
      <c r="N12" s="110"/>
      <c r="O12" s="110">
        <v>177168.06</v>
      </c>
    </row>
    <row r="13" ht="21" customHeight="1" spans="1:15">
      <c r="A13" s="210" t="s">
        <v>118</v>
      </c>
      <c r="B13" s="210" t="s">
        <v>119</v>
      </c>
      <c r="C13" s="110">
        <v>206058</v>
      </c>
      <c r="D13" s="110">
        <v>90000</v>
      </c>
      <c r="E13" s="110">
        <v>10000</v>
      </c>
      <c r="F13" s="110">
        <v>80000</v>
      </c>
      <c r="G13" s="180"/>
      <c r="H13" s="180"/>
      <c r="I13" s="180"/>
      <c r="J13" s="110">
        <v>116058</v>
      </c>
      <c r="K13" s="110"/>
      <c r="L13" s="110"/>
      <c r="M13" s="110"/>
      <c r="N13" s="110"/>
      <c r="O13" s="110">
        <v>116058</v>
      </c>
    </row>
    <row r="14" ht="21" customHeight="1" spans="1:15">
      <c r="A14" s="210" t="s">
        <v>120</v>
      </c>
      <c r="B14" s="210" t="s">
        <v>121</v>
      </c>
      <c r="C14" s="110">
        <v>6000</v>
      </c>
      <c r="D14" s="110"/>
      <c r="E14" s="110"/>
      <c r="F14" s="110"/>
      <c r="G14" s="180"/>
      <c r="H14" s="180"/>
      <c r="I14" s="180"/>
      <c r="J14" s="110">
        <v>6000</v>
      </c>
      <c r="K14" s="110"/>
      <c r="L14" s="110"/>
      <c r="M14" s="110"/>
      <c r="N14" s="110"/>
      <c r="O14" s="110">
        <v>6000</v>
      </c>
    </row>
    <row r="15" ht="21" customHeight="1" spans="1:15">
      <c r="A15" s="209" t="s">
        <v>122</v>
      </c>
      <c r="B15" s="209" t="s">
        <v>123</v>
      </c>
      <c r="C15" s="110">
        <v>10873158.28</v>
      </c>
      <c r="D15" s="110">
        <v>9516474.22</v>
      </c>
      <c r="E15" s="110">
        <v>3350474.22</v>
      </c>
      <c r="F15" s="110">
        <v>6166000</v>
      </c>
      <c r="G15" s="180"/>
      <c r="H15" s="180"/>
      <c r="I15" s="180"/>
      <c r="J15" s="110">
        <v>1356684.06</v>
      </c>
      <c r="K15" s="110"/>
      <c r="L15" s="110"/>
      <c r="M15" s="110">
        <v>1141845.75</v>
      </c>
      <c r="N15" s="110"/>
      <c r="O15" s="110">
        <v>214838.31</v>
      </c>
    </row>
    <row r="16" ht="21" customHeight="1" spans="1:15">
      <c r="A16" s="210" t="s">
        <v>124</v>
      </c>
      <c r="B16" s="210" t="s">
        <v>125</v>
      </c>
      <c r="C16" s="110">
        <v>170000</v>
      </c>
      <c r="D16" s="110">
        <v>170000</v>
      </c>
      <c r="E16" s="110"/>
      <c r="F16" s="110">
        <v>170000</v>
      </c>
      <c r="G16" s="180"/>
      <c r="H16" s="180"/>
      <c r="I16" s="180"/>
      <c r="J16" s="110"/>
      <c r="K16" s="110"/>
      <c r="L16" s="110"/>
      <c r="M16" s="110"/>
      <c r="N16" s="110"/>
      <c r="O16" s="110"/>
    </row>
    <row r="17" ht="21" customHeight="1" spans="1:15">
      <c r="A17" s="210" t="s">
        <v>126</v>
      </c>
      <c r="B17" s="210" t="s">
        <v>127</v>
      </c>
      <c r="C17" s="110">
        <v>8916145.34</v>
      </c>
      <c r="D17" s="110">
        <v>7559461.28</v>
      </c>
      <c r="E17" s="110">
        <v>1926576.28</v>
      </c>
      <c r="F17" s="110">
        <v>5632885</v>
      </c>
      <c r="G17" s="180"/>
      <c r="H17" s="180"/>
      <c r="I17" s="180"/>
      <c r="J17" s="110">
        <v>1356684.06</v>
      </c>
      <c r="K17" s="110"/>
      <c r="L17" s="110"/>
      <c r="M17" s="110">
        <v>1141845.75</v>
      </c>
      <c r="N17" s="110"/>
      <c r="O17" s="110">
        <v>214838.31</v>
      </c>
    </row>
    <row r="18" ht="21" customHeight="1" spans="1:15">
      <c r="A18" s="210" t="s">
        <v>128</v>
      </c>
      <c r="B18" s="210" t="s">
        <v>129</v>
      </c>
      <c r="C18" s="110">
        <v>1787012.94</v>
      </c>
      <c r="D18" s="110">
        <v>1787012.94</v>
      </c>
      <c r="E18" s="110">
        <v>1423897.94</v>
      </c>
      <c r="F18" s="110">
        <v>363115</v>
      </c>
      <c r="G18" s="180"/>
      <c r="H18" s="180"/>
      <c r="I18" s="180"/>
      <c r="J18" s="110"/>
      <c r="K18" s="110"/>
      <c r="L18" s="110"/>
      <c r="M18" s="110"/>
      <c r="N18" s="110"/>
      <c r="O18" s="110"/>
    </row>
    <row r="19" ht="21" customHeight="1" spans="1:15">
      <c r="A19" s="90" t="s">
        <v>130</v>
      </c>
      <c r="B19" s="90" t="s">
        <v>131</v>
      </c>
      <c r="C19" s="110">
        <v>2249679</v>
      </c>
      <c r="D19" s="110">
        <v>2249679</v>
      </c>
      <c r="E19" s="110">
        <v>2226466.2</v>
      </c>
      <c r="F19" s="110">
        <v>23212.8</v>
      </c>
      <c r="G19" s="180"/>
      <c r="H19" s="180"/>
      <c r="I19" s="180"/>
      <c r="J19" s="110"/>
      <c r="K19" s="110"/>
      <c r="L19" s="110"/>
      <c r="M19" s="110"/>
      <c r="N19" s="110"/>
      <c r="O19" s="110"/>
    </row>
    <row r="20" ht="21" customHeight="1" spans="1:15">
      <c r="A20" s="209" t="s">
        <v>132</v>
      </c>
      <c r="B20" s="209" t="s">
        <v>133</v>
      </c>
      <c r="C20" s="110">
        <v>2226466.2</v>
      </c>
      <c r="D20" s="110">
        <v>2226466.2</v>
      </c>
      <c r="E20" s="110">
        <v>2226466.2</v>
      </c>
      <c r="F20" s="110"/>
      <c r="G20" s="180"/>
      <c r="H20" s="180"/>
      <c r="I20" s="180"/>
      <c r="J20" s="110"/>
      <c r="K20" s="110"/>
      <c r="L20" s="110"/>
      <c r="M20" s="110"/>
      <c r="N20" s="110"/>
      <c r="O20" s="110"/>
    </row>
    <row r="21" ht="21" customHeight="1" spans="1:15">
      <c r="A21" s="210" t="s">
        <v>134</v>
      </c>
      <c r="B21" s="210" t="s">
        <v>135</v>
      </c>
      <c r="C21" s="110">
        <v>260100</v>
      </c>
      <c r="D21" s="110">
        <v>260100</v>
      </c>
      <c r="E21" s="110">
        <v>260100</v>
      </c>
      <c r="F21" s="110"/>
      <c r="G21" s="180"/>
      <c r="H21" s="180"/>
      <c r="I21" s="180"/>
      <c r="J21" s="110"/>
      <c r="K21" s="110"/>
      <c r="L21" s="110"/>
      <c r="M21" s="110"/>
      <c r="N21" s="110"/>
      <c r="O21" s="110"/>
    </row>
    <row r="22" ht="21" customHeight="1" spans="1:15">
      <c r="A22" s="210" t="s">
        <v>136</v>
      </c>
      <c r="B22" s="210" t="s">
        <v>137</v>
      </c>
      <c r="C22" s="110">
        <v>428400</v>
      </c>
      <c r="D22" s="110">
        <v>428400</v>
      </c>
      <c r="E22" s="110">
        <v>428400</v>
      </c>
      <c r="F22" s="110"/>
      <c r="G22" s="180"/>
      <c r="H22" s="180"/>
      <c r="I22" s="180"/>
      <c r="J22" s="110"/>
      <c r="K22" s="110"/>
      <c r="L22" s="110"/>
      <c r="M22" s="110"/>
      <c r="N22" s="110"/>
      <c r="O22" s="110"/>
    </row>
    <row r="23" ht="21" customHeight="1" spans="1:15">
      <c r="A23" s="210" t="s">
        <v>138</v>
      </c>
      <c r="B23" s="210" t="s">
        <v>139</v>
      </c>
      <c r="C23" s="110">
        <v>1202304</v>
      </c>
      <c r="D23" s="110">
        <v>1202304</v>
      </c>
      <c r="E23" s="110">
        <v>1202304</v>
      </c>
      <c r="F23" s="110"/>
      <c r="G23" s="180"/>
      <c r="H23" s="180"/>
      <c r="I23" s="180"/>
      <c r="J23" s="110"/>
      <c r="K23" s="110"/>
      <c r="L23" s="110"/>
      <c r="M23" s="110"/>
      <c r="N23" s="110"/>
      <c r="O23" s="110"/>
    </row>
    <row r="24" ht="21" customHeight="1" spans="1:15">
      <c r="A24" s="210" t="s">
        <v>140</v>
      </c>
      <c r="B24" s="210" t="s">
        <v>141</v>
      </c>
      <c r="C24" s="110">
        <v>335662.2</v>
      </c>
      <c r="D24" s="110">
        <v>335662.2</v>
      </c>
      <c r="E24" s="110">
        <v>335662.2</v>
      </c>
      <c r="F24" s="110"/>
      <c r="G24" s="180"/>
      <c r="H24" s="180"/>
      <c r="I24" s="180"/>
      <c r="J24" s="110"/>
      <c r="K24" s="110"/>
      <c r="L24" s="110"/>
      <c r="M24" s="110"/>
      <c r="N24" s="110"/>
      <c r="O24" s="110"/>
    </row>
    <row r="25" ht="21" customHeight="1" spans="1:15">
      <c r="A25" s="209" t="s">
        <v>142</v>
      </c>
      <c r="B25" s="209" t="s">
        <v>143</v>
      </c>
      <c r="C25" s="110">
        <v>23212.8</v>
      </c>
      <c r="D25" s="110">
        <v>23212.8</v>
      </c>
      <c r="E25" s="110"/>
      <c r="F25" s="110">
        <v>23212.8</v>
      </c>
      <c r="G25" s="180"/>
      <c r="H25" s="180"/>
      <c r="I25" s="180"/>
      <c r="J25" s="110"/>
      <c r="K25" s="110"/>
      <c r="L25" s="110"/>
      <c r="M25" s="110"/>
      <c r="N25" s="110"/>
      <c r="O25" s="110"/>
    </row>
    <row r="26" ht="21" customHeight="1" spans="1:15">
      <c r="A26" s="210" t="s">
        <v>144</v>
      </c>
      <c r="B26" s="210" t="s">
        <v>145</v>
      </c>
      <c r="C26" s="110">
        <v>23212.8</v>
      </c>
      <c r="D26" s="110">
        <v>23212.8</v>
      </c>
      <c r="E26" s="110"/>
      <c r="F26" s="110">
        <v>23212.8</v>
      </c>
      <c r="G26" s="180"/>
      <c r="H26" s="180"/>
      <c r="I26" s="180"/>
      <c r="J26" s="110"/>
      <c r="K26" s="110"/>
      <c r="L26" s="110"/>
      <c r="M26" s="110"/>
      <c r="N26" s="110"/>
      <c r="O26" s="110"/>
    </row>
    <row r="27" ht="21" customHeight="1" spans="1:15">
      <c r="A27" s="90" t="s">
        <v>146</v>
      </c>
      <c r="B27" s="90" t="s">
        <v>147</v>
      </c>
      <c r="C27" s="110">
        <v>1124005.17</v>
      </c>
      <c r="D27" s="110">
        <v>1124005.17</v>
      </c>
      <c r="E27" s="110">
        <v>1124005.17</v>
      </c>
      <c r="F27" s="110"/>
      <c r="G27" s="180"/>
      <c r="H27" s="180"/>
      <c r="I27" s="180"/>
      <c r="J27" s="110"/>
      <c r="K27" s="110"/>
      <c r="L27" s="110"/>
      <c r="M27" s="110"/>
      <c r="N27" s="110"/>
      <c r="O27" s="110"/>
    </row>
    <row r="28" ht="21" customHeight="1" spans="1:15">
      <c r="A28" s="209" t="s">
        <v>148</v>
      </c>
      <c r="B28" s="209" t="s">
        <v>149</v>
      </c>
      <c r="C28" s="110">
        <v>1124005.17</v>
      </c>
      <c r="D28" s="110">
        <v>1124005.17</v>
      </c>
      <c r="E28" s="110">
        <v>1124005.17</v>
      </c>
      <c r="F28" s="110"/>
      <c r="G28" s="180"/>
      <c r="H28" s="180"/>
      <c r="I28" s="180"/>
      <c r="J28" s="110"/>
      <c r="K28" s="110"/>
      <c r="L28" s="110"/>
      <c r="M28" s="110"/>
      <c r="N28" s="110"/>
      <c r="O28" s="110"/>
    </row>
    <row r="29" ht="21" customHeight="1" spans="1:15">
      <c r="A29" s="210" t="s">
        <v>150</v>
      </c>
      <c r="B29" s="210" t="s">
        <v>151</v>
      </c>
      <c r="C29" s="110">
        <v>153688.81</v>
      </c>
      <c r="D29" s="110">
        <v>153688.81</v>
      </c>
      <c r="E29" s="110">
        <v>153688.81</v>
      </c>
      <c r="F29" s="110"/>
      <c r="G29" s="180"/>
      <c r="H29" s="180"/>
      <c r="I29" s="180"/>
      <c r="J29" s="110"/>
      <c r="K29" s="110"/>
      <c r="L29" s="110"/>
      <c r="M29" s="110"/>
      <c r="N29" s="110"/>
      <c r="O29" s="110"/>
    </row>
    <row r="30" ht="21" customHeight="1" spans="1:15">
      <c r="A30" s="210" t="s">
        <v>152</v>
      </c>
      <c r="B30" s="210" t="s">
        <v>153</v>
      </c>
      <c r="C30" s="110">
        <v>380035.19</v>
      </c>
      <c r="D30" s="110">
        <v>380035.19</v>
      </c>
      <c r="E30" s="110">
        <v>380035.19</v>
      </c>
      <c r="F30" s="110"/>
      <c r="G30" s="180"/>
      <c r="H30" s="180"/>
      <c r="I30" s="180"/>
      <c r="J30" s="110"/>
      <c r="K30" s="110"/>
      <c r="L30" s="110"/>
      <c r="M30" s="110"/>
      <c r="N30" s="110"/>
      <c r="O30" s="110"/>
    </row>
    <row r="31" ht="21" customHeight="1" spans="1:15">
      <c r="A31" s="210" t="s">
        <v>154</v>
      </c>
      <c r="B31" s="210" t="s">
        <v>155</v>
      </c>
      <c r="C31" s="110">
        <v>517800</v>
      </c>
      <c r="D31" s="110">
        <v>517800</v>
      </c>
      <c r="E31" s="110">
        <v>517800</v>
      </c>
      <c r="F31" s="110"/>
      <c r="G31" s="180"/>
      <c r="H31" s="180"/>
      <c r="I31" s="180"/>
      <c r="J31" s="110"/>
      <c r="K31" s="110"/>
      <c r="L31" s="110"/>
      <c r="M31" s="110"/>
      <c r="N31" s="110"/>
      <c r="O31" s="110"/>
    </row>
    <row r="32" ht="21" customHeight="1" spans="1:15">
      <c r="A32" s="210" t="s">
        <v>156</v>
      </c>
      <c r="B32" s="210" t="s">
        <v>157</v>
      </c>
      <c r="C32" s="110">
        <v>72481.17</v>
      </c>
      <c r="D32" s="110">
        <v>72481.17</v>
      </c>
      <c r="E32" s="110">
        <v>72481.17</v>
      </c>
      <c r="F32" s="110"/>
      <c r="G32" s="180"/>
      <c r="H32" s="180"/>
      <c r="I32" s="180"/>
      <c r="J32" s="110"/>
      <c r="K32" s="110"/>
      <c r="L32" s="110"/>
      <c r="M32" s="110"/>
      <c r="N32" s="110"/>
      <c r="O32" s="110"/>
    </row>
    <row r="33" ht="21" customHeight="1" spans="1:15">
      <c r="A33" s="90" t="s">
        <v>158</v>
      </c>
      <c r="B33" s="90" t="s">
        <v>159</v>
      </c>
      <c r="C33" s="110">
        <v>1154040</v>
      </c>
      <c r="D33" s="110">
        <v>1154040</v>
      </c>
      <c r="E33" s="110">
        <v>1154040</v>
      </c>
      <c r="F33" s="110"/>
      <c r="G33" s="180"/>
      <c r="H33" s="180"/>
      <c r="I33" s="180"/>
      <c r="J33" s="110"/>
      <c r="K33" s="110"/>
      <c r="L33" s="110"/>
      <c r="M33" s="110"/>
      <c r="N33" s="110"/>
      <c r="O33" s="110"/>
    </row>
    <row r="34" ht="21" customHeight="1" spans="1:15">
      <c r="A34" s="209" t="s">
        <v>160</v>
      </c>
      <c r="B34" s="209" t="s">
        <v>161</v>
      </c>
      <c r="C34" s="110">
        <v>1154040</v>
      </c>
      <c r="D34" s="110">
        <v>1154040</v>
      </c>
      <c r="E34" s="110">
        <v>1154040</v>
      </c>
      <c r="F34" s="110"/>
      <c r="G34" s="180"/>
      <c r="H34" s="180"/>
      <c r="I34" s="180"/>
      <c r="J34" s="110"/>
      <c r="K34" s="110"/>
      <c r="L34" s="110"/>
      <c r="M34" s="110"/>
      <c r="N34" s="110"/>
      <c r="O34" s="110"/>
    </row>
    <row r="35" ht="21" customHeight="1" spans="1:15">
      <c r="A35" s="210" t="s">
        <v>162</v>
      </c>
      <c r="B35" s="210" t="s">
        <v>163</v>
      </c>
      <c r="C35" s="110">
        <v>1154040</v>
      </c>
      <c r="D35" s="110">
        <v>1154040</v>
      </c>
      <c r="E35" s="110">
        <v>1154040</v>
      </c>
      <c r="F35" s="110"/>
      <c r="G35" s="180"/>
      <c r="H35" s="180"/>
      <c r="I35" s="180"/>
      <c r="J35" s="110"/>
      <c r="K35" s="110"/>
      <c r="L35" s="110"/>
      <c r="M35" s="110"/>
      <c r="N35" s="110"/>
      <c r="O35" s="110"/>
    </row>
    <row r="36" ht="21" customHeight="1" spans="1:15">
      <c r="A36" s="211" t="s">
        <v>55</v>
      </c>
      <c r="B36" s="71"/>
      <c r="C36" s="110">
        <v>23259246.05</v>
      </c>
      <c r="D36" s="110">
        <v>21593353.58</v>
      </c>
      <c r="E36" s="110">
        <v>14345740.78</v>
      </c>
      <c r="F36" s="110">
        <v>7247612.8</v>
      </c>
      <c r="G36" s="180"/>
      <c r="H36" s="180"/>
      <c r="I36" s="180"/>
      <c r="J36" s="110">
        <v>1665892.47</v>
      </c>
      <c r="K36" s="110"/>
      <c r="L36" s="110"/>
      <c r="M36" s="110">
        <v>1141845.75</v>
      </c>
      <c r="N36" s="110"/>
      <c r="O36" s="110">
        <v>524046.72</v>
      </c>
    </row>
  </sheetData>
  <mergeCells count="12">
    <mergeCell ref="A1:O1"/>
    <mergeCell ref="A2:O2"/>
    <mergeCell ref="A3:B3"/>
    <mergeCell ref="D4:F4"/>
    <mergeCell ref="J4:O4"/>
    <mergeCell ref="A36:B36"/>
    <mergeCell ref="A4:A5"/>
    <mergeCell ref="B4:B5"/>
    <mergeCell ref="C4:C5"/>
    <mergeCell ref="G4:G5"/>
    <mergeCell ref="H4:H5"/>
    <mergeCell ref="I4:I5"/>
  </mergeCells>
  <printOptions horizontalCentered="1"/>
  <pageMargins left="0.96" right="0.96" top="0.72" bottom="0.72" header="0" footer="0"/>
  <pageSetup paperSize="9"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4"/>
  <sheetViews>
    <sheetView showGridLines="0" showZeros="0" workbookViewId="0">
      <selection activeCell="A1" sqref="A1"/>
    </sheetView>
  </sheetViews>
  <sheetFormatPr defaultColWidth="8.575" defaultRowHeight="12.75" customHeight="1" outlineLevelCol="3"/>
  <cols>
    <col min="1" max="1" width="35.575" customWidth="1"/>
    <col min="2" max="2" width="23.375" customWidth="1"/>
    <col min="3" max="3" width="35.575" customWidth="1"/>
    <col min="4" max="4" width="23.25" customWidth="1"/>
  </cols>
  <sheetData>
    <row r="1" ht="15" customHeight="1" spans="1:4">
      <c r="A1" s="78"/>
      <c r="B1" s="82"/>
      <c r="C1" s="82"/>
      <c r="D1" s="82" t="s">
        <v>164</v>
      </c>
    </row>
    <row r="2" ht="41.25" customHeight="1" spans="1:1">
      <c r="A2" s="77" t="str">
        <f>"2026"&amp;"年部门财政拨款收支预算总表"</f>
        <v>2026年部门财政拨款收支预算总表</v>
      </c>
    </row>
    <row r="3" ht="17.25" customHeight="1" spans="1:4">
      <c r="A3" s="80" t="str">
        <f>"单位名称："&amp;"昆明市晋宁区文化和旅游局"</f>
        <v>单位名称：昆明市晋宁区文化和旅游局</v>
      </c>
      <c r="B3" s="193"/>
      <c r="D3" s="82" t="s">
        <v>1</v>
      </c>
    </row>
    <row r="4" ht="17.25" customHeight="1" spans="1:4">
      <c r="A4" s="194" t="s">
        <v>2</v>
      </c>
      <c r="B4" s="195"/>
      <c r="C4" s="194" t="s">
        <v>3</v>
      </c>
      <c r="D4" s="195"/>
    </row>
    <row r="5" ht="18.75" customHeight="1" spans="1:4">
      <c r="A5" s="194" t="s">
        <v>4</v>
      </c>
      <c r="B5" s="194" t="s">
        <v>5</v>
      </c>
      <c r="C5" s="194" t="s">
        <v>6</v>
      </c>
      <c r="D5" s="194" t="s">
        <v>5</v>
      </c>
    </row>
    <row r="6" ht="16.5" customHeight="1" spans="1:4">
      <c r="A6" s="196" t="s">
        <v>165</v>
      </c>
      <c r="B6" s="110">
        <v>21593353.58</v>
      </c>
      <c r="C6" s="196" t="s">
        <v>166</v>
      </c>
      <c r="D6" s="110">
        <v>21593353.58</v>
      </c>
    </row>
    <row r="7" ht="16.5" customHeight="1" spans="1:4">
      <c r="A7" s="196" t="s">
        <v>167</v>
      </c>
      <c r="B7" s="110">
        <v>21593353.58</v>
      </c>
      <c r="C7" s="196" t="s">
        <v>168</v>
      </c>
      <c r="D7" s="110"/>
    </row>
    <row r="8" ht="16.5" customHeight="1" spans="1:4">
      <c r="A8" s="196" t="s">
        <v>169</v>
      </c>
      <c r="B8" s="110"/>
      <c r="C8" s="196" t="s">
        <v>170</v>
      </c>
      <c r="D8" s="110"/>
    </row>
    <row r="9" ht="16.5" customHeight="1" spans="1:4">
      <c r="A9" s="196" t="s">
        <v>171</v>
      </c>
      <c r="B9" s="110"/>
      <c r="C9" s="196" t="s">
        <v>172</v>
      </c>
      <c r="D9" s="110"/>
    </row>
    <row r="10" ht="16.5" customHeight="1" spans="1:4">
      <c r="A10" s="196" t="s">
        <v>173</v>
      </c>
      <c r="B10" s="110"/>
      <c r="C10" s="196" t="s">
        <v>174</v>
      </c>
      <c r="D10" s="110"/>
    </row>
    <row r="11" ht="16.5" customHeight="1" spans="1:4">
      <c r="A11" s="196" t="s">
        <v>167</v>
      </c>
      <c r="B11" s="110"/>
      <c r="C11" s="196" t="s">
        <v>175</v>
      </c>
      <c r="D11" s="110"/>
    </row>
    <row r="12" ht="16.5" customHeight="1" spans="1:4">
      <c r="A12" s="23" t="s">
        <v>169</v>
      </c>
      <c r="B12" s="110"/>
      <c r="C12" s="101" t="s">
        <v>176</v>
      </c>
      <c r="D12" s="110"/>
    </row>
    <row r="13" ht="16.5" customHeight="1" spans="1:4">
      <c r="A13" s="23" t="s">
        <v>171</v>
      </c>
      <c r="B13" s="110"/>
      <c r="C13" s="101" t="s">
        <v>177</v>
      </c>
      <c r="D13" s="110"/>
    </row>
    <row r="14" ht="16.5" customHeight="1" spans="1:4">
      <c r="A14" s="197"/>
      <c r="B14" s="110"/>
      <c r="C14" s="101" t="s">
        <v>178</v>
      </c>
      <c r="D14" s="110"/>
    </row>
    <row r="15" ht="16.5" customHeight="1" spans="1:4">
      <c r="A15" s="197"/>
      <c r="B15" s="110"/>
      <c r="C15" s="101" t="s">
        <v>179</v>
      </c>
      <c r="D15" s="110"/>
    </row>
    <row r="16" ht="16.5" customHeight="1" spans="1:4">
      <c r="A16" s="197"/>
      <c r="B16" s="110"/>
      <c r="C16" s="101" t="s">
        <v>180</v>
      </c>
      <c r="D16" s="110"/>
    </row>
    <row r="17" ht="16.5" customHeight="1" spans="1:4">
      <c r="A17" s="197"/>
      <c r="B17" s="110"/>
      <c r="C17" s="101" t="s">
        <v>181</v>
      </c>
      <c r="D17" s="110"/>
    </row>
    <row r="18" ht="16.5" customHeight="1" spans="1:4">
      <c r="A18" s="197"/>
      <c r="B18" s="110"/>
      <c r="C18" s="101" t="s">
        <v>182</v>
      </c>
      <c r="D18" s="110"/>
    </row>
    <row r="19" ht="16.5" customHeight="1" spans="1:4">
      <c r="A19" s="197"/>
      <c r="B19" s="110"/>
      <c r="C19" s="101" t="s">
        <v>183</v>
      </c>
      <c r="D19" s="110"/>
    </row>
    <row r="20" ht="16.5" customHeight="1" spans="1:4">
      <c r="A20" s="197"/>
      <c r="B20" s="110"/>
      <c r="C20" s="101" t="s">
        <v>184</v>
      </c>
      <c r="D20" s="110"/>
    </row>
    <row r="21" ht="16.5" customHeight="1" spans="1:4">
      <c r="A21" s="197"/>
      <c r="B21" s="110"/>
      <c r="C21" s="101" t="s">
        <v>185</v>
      </c>
      <c r="D21" s="110"/>
    </row>
    <row r="22" ht="16.5" customHeight="1" spans="1:4">
      <c r="A22" s="197"/>
      <c r="B22" s="110"/>
      <c r="C22" s="101" t="s">
        <v>186</v>
      </c>
      <c r="D22" s="110"/>
    </row>
    <row r="23" ht="16.5" customHeight="1" spans="1:4">
      <c r="A23" s="197"/>
      <c r="B23" s="110"/>
      <c r="C23" s="101" t="s">
        <v>187</v>
      </c>
      <c r="D23" s="110"/>
    </row>
    <row r="24" ht="16.5" customHeight="1" spans="1:4">
      <c r="A24" s="197"/>
      <c r="B24" s="110"/>
      <c r="C24" s="101" t="s">
        <v>188</v>
      </c>
      <c r="D24" s="110"/>
    </row>
    <row r="25" ht="16.5" customHeight="1" spans="1:4">
      <c r="A25" s="197"/>
      <c r="B25" s="110"/>
      <c r="C25" s="101" t="s">
        <v>189</v>
      </c>
      <c r="D25" s="110"/>
    </row>
    <row r="26" ht="16.5" customHeight="1" spans="1:4">
      <c r="A26" s="197"/>
      <c r="B26" s="110"/>
      <c r="C26" s="101" t="s">
        <v>190</v>
      </c>
      <c r="D26" s="110"/>
    </row>
    <row r="27" ht="16.5" customHeight="1" spans="1:4">
      <c r="A27" s="197"/>
      <c r="B27" s="110"/>
      <c r="C27" s="101" t="s">
        <v>191</v>
      </c>
      <c r="D27" s="110"/>
    </row>
    <row r="28" ht="16.5" customHeight="1" spans="1:4">
      <c r="A28" s="197"/>
      <c r="B28" s="110"/>
      <c r="C28" s="101" t="s">
        <v>192</v>
      </c>
      <c r="D28" s="110"/>
    </row>
    <row r="29" ht="16.5" customHeight="1" spans="1:4">
      <c r="A29" s="197"/>
      <c r="B29" s="110"/>
      <c r="C29" s="101" t="s">
        <v>193</v>
      </c>
      <c r="D29" s="110"/>
    </row>
    <row r="30" ht="16.5" customHeight="1" spans="1:4">
      <c r="A30" s="197"/>
      <c r="B30" s="110"/>
      <c r="C30" s="101" t="s">
        <v>194</v>
      </c>
      <c r="D30" s="110"/>
    </row>
    <row r="31" ht="16.5" customHeight="1" spans="1:4">
      <c r="A31" s="197"/>
      <c r="B31" s="110"/>
      <c r="C31" s="23" t="s">
        <v>195</v>
      </c>
      <c r="D31" s="110"/>
    </row>
    <row r="32" ht="16.5" customHeight="1" spans="1:4">
      <c r="A32" s="197"/>
      <c r="B32" s="110"/>
      <c r="C32" s="23" t="s">
        <v>196</v>
      </c>
      <c r="D32" s="110"/>
    </row>
    <row r="33" ht="16.5" customHeight="1" spans="1:4">
      <c r="A33" s="197"/>
      <c r="B33" s="110"/>
      <c r="C33" s="20" t="s">
        <v>197</v>
      </c>
      <c r="D33" s="110"/>
    </row>
    <row r="34" ht="15" customHeight="1" spans="1:4">
      <c r="A34" s="198" t="s">
        <v>50</v>
      </c>
      <c r="B34" s="199">
        <v>21593353.58</v>
      </c>
      <c r="C34" s="198" t="s">
        <v>51</v>
      </c>
      <c r="D34" s="199">
        <v>21593353.58</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35"/>
  <sheetViews>
    <sheetView showZeros="0" topLeftCell="A16" workbookViewId="0">
      <selection activeCell="A1" sqref="A1"/>
    </sheetView>
  </sheetViews>
  <sheetFormatPr defaultColWidth="9.14166666666667" defaultRowHeight="14.25" customHeight="1" outlineLevelCol="6"/>
  <cols>
    <col min="1" max="1" width="20.1416666666667" customWidth="1"/>
    <col min="2" max="2" width="30.875" customWidth="1"/>
    <col min="3" max="3" width="18.5" customWidth="1"/>
    <col min="4" max="4" width="17.5" customWidth="1"/>
    <col min="5" max="5" width="15.5" customWidth="1"/>
    <col min="6" max="6" width="14.125" customWidth="1"/>
    <col min="7" max="7" width="14" customWidth="1"/>
  </cols>
  <sheetData>
    <row r="1" customHeight="1" spans="4:7">
      <c r="D1" s="166"/>
      <c r="F1" s="103"/>
      <c r="G1" s="171" t="s">
        <v>198</v>
      </c>
    </row>
    <row r="2" ht="41.25" customHeight="1" spans="1:7">
      <c r="A2" s="155" t="str">
        <f>"2026"&amp;"年一般公共预算支出预算表（按功能科目分类）"</f>
        <v>2026年一般公共预算支出预算表（按功能科目分类）</v>
      </c>
      <c r="B2" s="155"/>
      <c r="C2" s="155"/>
      <c r="D2" s="155"/>
      <c r="E2" s="155"/>
      <c r="F2" s="155"/>
      <c r="G2" s="155"/>
    </row>
    <row r="3" ht="18" customHeight="1" spans="1:7">
      <c r="A3" s="47" t="str">
        <f>"单位名称："&amp;"昆明市晋宁区文化和旅游局"</f>
        <v>单位名称：昆明市晋宁区文化和旅游局</v>
      </c>
      <c r="F3" s="152"/>
      <c r="G3" s="171" t="s">
        <v>1</v>
      </c>
    </row>
    <row r="4" ht="20.25" customHeight="1" spans="1:7">
      <c r="A4" s="189" t="s">
        <v>199</v>
      </c>
      <c r="B4" s="190"/>
      <c r="C4" s="156" t="s">
        <v>55</v>
      </c>
      <c r="D4" s="177" t="s">
        <v>84</v>
      </c>
      <c r="E4" s="15"/>
      <c r="F4" s="39"/>
      <c r="G4" s="168" t="s">
        <v>85</v>
      </c>
    </row>
    <row r="5" ht="20.25" customHeight="1" spans="1:7">
      <c r="A5" s="191" t="s">
        <v>81</v>
      </c>
      <c r="B5" s="191" t="s">
        <v>82</v>
      </c>
      <c r="C5" s="58"/>
      <c r="D5" s="16" t="s">
        <v>57</v>
      </c>
      <c r="E5" s="16" t="s">
        <v>200</v>
      </c>
      <c r="F5" s="16" t="s">
        <v>201</v>
      </c>
      <c r="G5" s="170"/>
    </row>
    <row r="6" ht="15" customHeight="1" spans="1:7">
      <c r="A6" s="22" t="s">
        <v>91</v>
      </c>
      <c r="B6" s="22" t="s">
        <v>92</v>
      </c>
      <c r="C6" s="22" t="s">
        <v>93</v>
      </c>
      <c r="D6" s="22" t="s">
        <v>94</v>
      </c>
      <c r="E6" s="22" t="s">
        <v>95</v>
      </c>
      <c r="F6" s="22" t="s">
        <v>96</v>
      </c>
      <c r="G6" s="22" t="s">
        <v>97</v>
      </c>
    </row>
    <row r="7" ht="18" customHeight="1" spans="1:7">
      <c r="A7" s="20" t="s">
        <v>106</v>
      </c>
      <c r="B7" s="20" t="s">
        <v>107</v>
      </c>
      <c r="C7" s="110">
        <v>17065629.41</v>
      </c>
      <c r="D7" s="110">
        <v>9841229.41</v>
      </c>
      <c r="E7" s="110">
        <v>8948611.01</v>
      </c>
      <c r="F7" s="110">
        <v>892618.4</v>
      </c>
      <c r="G7" s="110">
        <v>7224400</v>
      </c>
    </row>
    <row r="8" ht="18" customHeight="1" spans="1:7">
      <c r="A8" s="164" t="s">
        <v>108</v>
      </c>
      <c r="B8" s="164" t="s">
        <v>109</v>
      </c>
      <c r="C8" s="110">
        <v>7549155.19</v>
      </c>
      <c r="D8" s="110">
        <v>6490755.19</v>
      </c>
      <c r="E8" s="110">
        <v>5855437.99</v>
      </c>
      <c r="F8" s="110">
        <v>635317.2</v>
      </c>
      <c r="G8" s="110">
        <v>1058400</v>
      </c>
    </row>
    <row r="9" ht="18" customHeight="1" spans="1:7">
      <c r="A9" s="165" t="s">
        <v>110</v>
      </c>
      <c r="B9" s="165" t="s">
        <v>111</v>
      </c>
      <c r="C9" s="110">
        <v>3252582.56</v>
      </c>
      <c r="D9" s="110">
        <v>3252582.56</v>
      </c>
      <c r="E9" s="110">
        <v>2851634</v>
      </c>
      <c r="F9" s="110">
        <v>400948.56</v>
      </c>
      <c r="G9" s="110"/>
    </row>
    <row r="10" ht="18" customHeight="1" spans="1:7">
      <c r="A10" s="165" t="s">
        <v>112</v>
      </c>
      <c r="B10" s="165" t="s">
        <v>113</v>
      </c>
      <c r="C10" s="110">
        <v>675000</v>
      </c>
      <c r="D10" s="110"/>
      <c r="E10" s="110"/>
      <c r="F10" s="110"/>
      <c r="G10" s="110">
        <v>675000</v>
      </c>
    </row>
    <row r="11" ht="18" customHeight="1" spans="1:7">
      <c r="A11" s="165" t="s">
        <v>114</v>
      </c>
      <c r="B11" s="165" t="s">
        <v>115</v>
      </c>
      <c r="C11" s="110">
        <v>1868566.16</v>
      </c>
      <c r="D11" s="110">
        <v>1838566.16</v>
      </c>
      <c r="E11" s="110">
        <v>1718401.6</v>
      </c>
      <c r="F11" s="110">
        <v>120164.56</v>
      </c>
      <c r="G11" s="110">
        <v>30000</v>
      </c>
    </row>
    <row r="12" ht="18" customHeight="1" spans="1:7">
      <c r="A12" s="165" t="s">
        <v>116</v>
      </c>
      <c r="B12" s="165" t="s">
        <v>117</v>
      </c>
      <c r="C12" s="110">
        <v>1663006.47</v>
      </c>
      <c r="D12" s="110">
        <v>1389606.47</v>
      </c>
      <c r="E12" s="110">
        <v>1285402.39</v>
      </c>
      <c r="F12" s="110">
        <v>104204.08</v>
      </c>
      <c r="G12" s="110">
        <v>273400</v>
      </c>
    </row>
    <row r="13" ht="18" customHeight="1" spans="1:7">
      <c r="A13" s="165" t="s">
        <v>118</v>
      </c>
      <c r="B13" s="165" t="s">
        <v>119</v>
      </c>
      <c r="C13" s="110">
        <v>90000</v>
      </c>
      <c r="D13" s="110">
        <v>10000</v>
      </c>
      <c r="E13" s="110"/>
      <c r="F13" s="110">
        <v>10000</v>
      </c>
      <c r="G13" s="110">
        <v>80000</v>
      </c>
    </row>
    <row r="14" ht="18" customHeight="1" spans="1:7">
      <c r="A14" s="164" t="s">
        <v>122</v>
      </c>
      <c r="B14" s="164" t="s">
        <v>123</v>
      </c>
      <c r="C14" s="110">
        <v>9516474.22</v>
      </c>
      <c r="D14" s="110">
        <v>3350474.22</v>
      </c>
      <c r="E14" s="110">
        <v>3093173.02</v>
      </c>
      <c r="F14" s="110">
        <v>257301.2</v>
      </c>
      <c r="G14" s="110">
        <v>6166000</v>
      </c>
    </row>
    <row r="15" ht="18" customHeight="1" spans="1:7">
      <c r="A15" s="165" t="s">
        <v>124</v>
      </c>
      <c r="B15" s="165" t="s">
        <v>125</v>
      </c>
      <c r="C15" s="110">
        <v>170000</v>
      </c>
      <c r="D15" s="110"/>
      <c r="E15" s="110"/>
      <c r="F15" s="110"/>
      <c r="G15" s="110">
        <v>170000</v>
      </c>
    </row>
    <row r="16" ht="18" customHeight="1" spans="1:7">
      <c r="A16" s="165" t="s">
        <v>126</v>
      </c>
      <c r="B16" s="165" t="s">
        <v>127</v>
      </c>
      <c r="C16" s="110">
        <v>7559461.28</v>
      </c>
      <c r="D16" s="110">
        <v>1926576.28</v>
      </c>
      <c r="E16" s="110">
        <v>1781842.44</v>
      </c>
      <c r="F16" s="110">
        <v>144733.84</v>
      </c>
      <c r="G16" s="110">
        <v>5632885</v>
      </c>
    </row>
    <row r="17" ht="18" customHeight="1" spans="1:7">
      <c r="A17" s="165" t="s">
        <v>128</v>
      </c>
      <c r="B17" s="165" t="s">
        <v>129</v>
      </c>
      <c r="C17" s="110">
        <v>1787012.94</v>
      </c>
      <c r="D17" s="110">
        <v>1423897.94</v>
      </c>
      <c r="E17" s="110">
        <v>1311330.58</v>
      </c>
      <c r="F17" s="110">
        <v>112567.36</v>
      </c>
      <c r="G17" s="110">
        <v>363115</v>
      </c>
    </row>
    <row r="18" ht="18" customHeight="1" spans="1:7">
      <c r="A18" s="20" t="s">
        <v>130</v>
      </c>
      <c r="B18" s="20" t="s">
        <v>131</v>
      </c>
      <c r="C18" s="110">
        <v>2249679</v>
      </c>
      <c r="D18" s="110">
        <v>2226466.2</v>
      </c>
      <c r="E18" s="110">
        <v>2185966.2</v>
      </c>
      <c r="F18" s="110">
        <v>40500</v>
      </c>
      <c r="G18" s="110">
        <v>23212.8</v>
      </c>
    </row>
    <row r="19" ht="18" customHeight="1" spans="1:7">
      <c r="A19" s="164" t="s">
        <v>132</v>
      </c>
      <c r="B19" s="164" t="s">
        <v>133</v>
      </c>
      <c r="C19" s="110">
        <v>2226466.2</v>
      </c>
      <c r="D19" s="110">
        <v>2226466.2</v>
      </c>
      <c r="E19" s="110">
        <v>2185966.2</v>
      </c>
      <c r="F19" s="110">
        <v>40500</v>
      </c>
      <c r="G19" s="110"/>
    </row>
    <row r="20" ht="18" customHeight="1" spans="1:7">
      <c r="A20" s="165" t="s">
        <v>134</v>
      </c>
      <c r="B20" s="165" t="s">
        <v>135</v>
      </c>
      <c r="C20" s="110">
        <v>260100</v>
      </c>
      <c r="D20" s="110">
        <v>260100</v>
      </c>
      <c r="E20" s="110">
        <v>244800</v>
      </c>
      <c r="F20" s="110">
        <v>15300</v>
      </c>
      <c r="G20" s="110"/>
    </row>
    <row r="21" ht="18" customHeight="1" spans="1:7">
      <c r="A21" s="165" t="s">
        <v>136</v>
      </c>
      <c r="B21" s="165" t="s">
        <v>137</v>
      </c>
      <c r="C21" s="110">
        <v>428400</v>
      </c>
      <c r="D21" s="110">
        <v>428400</v>
      </c>
      <c r="E21" s="110">
        <v>403200</v>
      </c>
      <c r="F21" s="110">
        <v>25200</v>
      </c>
      <c r="G21" s="110"/>
    </row>
    <row r="22" ht="18" customHeight="1" spans="1:7">
      <c r="A22" s="165" t="s">
        <v>138</v>
      </c>
      <c r="B22" s="165" t="s">
        <v>139</v>
      </c>
      <c r="C22" s="110">
        <v>1202304</v>
      </c>
      <c r="D22" s="110">
        <v>1202304</v>
      </c>
      <c r="E22" s="110">
        <v>1202304</v>
      </c>
      <c r="F22" s="110"/>
      <c r="G22" s="110"/>
    </row>
    <row r="23" ht="18" customHeight="1" spans="1:7">
      <c r="A23" s="165" t="s">
        <v>140</v>
      </c>
      <c r="B23" s="165" t="s">
        <v>141</v>
      </c>
      <c r="C23" s="110">
        <v>335662.2</v>
      </c>
      <c r="D23" s="110">
        <v>335662.2</v>
      </c>
      <c r="E23" s="110">
        <v>335662.2</v>
      </c>
      <c r="F23" s="110"/>
      <c r="G23" s="110"/>
    </row>
    <row r="24" ht="18" customHeight="1" spans="1:7">
      <c r="A24" s="164" t="s">
        <v>142</v>
      </c>
      <c r="B24" s="164" t="s">
        <v>143</v>
      </c>
      <c r="C24" s="110">
        <v>23212.8</v>
      </c>
      <c r="D24" s="110"/>
      <c r="E24" s="110"/>
      <c r="F24" s="110"/>
      <c r="G24" s="110">
        <v>23212.8</v>
      </c>
    </row>
    <row r="25" ht="18" customHeight="1" spans="1:7">
      <c r="A25" s="165" t="s">
        <v>144</v>
      </c>
      <c r="B25" s="165" t="s">
        <v>145</v>
      </c>
      <c r="C25" s="110">
        <v>23212.8</v>
      </c>
      <c r="D25" s="110"/>
      <c r="E25" s="110"/>
      <c r="F25" s="110"/>
      <c r="G25" s="110">
        <v>23212.8</v>
      </c>
    </row>
    <row r="26" ht="18" customHeight="1" spans="1:7">
      <c r="A26" s="20" t="s">
        <v>146</v>
      </c>
      <c r="B26" s="20" t="s">
        <v>147</v>
      </c>
      <c r="C26" s="110">
        <v>1124005.17</v>
      </c>
      <c r="D26" s="110">
        <v>1124005.17</v>
      </c>
      <c r="E26" s="110">
        <v>1124005.17</v>
      </c>
      <c r="F26" s="110"/>
      <c r="G26" s="110"/>
    </row>
    <row r="27" ht="18" customHeight="1" spans="1:7">
      <c r="A27" s="164" t="s">
        <v>148</v>
      </c>
      <c r="B27" s="164" t="s">
        <v>149</v>
      </c>
      <c r="C27" s="110">
        <v>1124005.17</v>
      </c>
      <c r="D27" s="110">
        <v>1124005.17</v>
      </c>
      <c r="E27" s="110">
        <v>1124005.17</v>
      </c>
      <c r="F27" s="110"/>
      <c r="G27" s="110"/>
    </row>
    <row r="28" ht="18" customHeight="1" spans="1:7">
      <c r="A28" s="165" t="s">
        <v>150</v>
      </c>
      <c r="B28" s="165" t="s">
        <v>151</v>
      </c>
      <c r="C28" s="110">
        <v>153688.81</v>
      </c>
      <c r="D28" s="110">
        <v>153688.81</v>
      </c>
      <c r="E28" s="110">
        <v>153688.81</v>
      </c>
      <c r="F28" s="110"/>
      <c r="G28" s="110"/>
    </row>
    <row r="29" ht="18" customHeight="1" spans="1:7">
      <c r="A29" s="165" t="s">
        <v>152</v>
      </c>
      <c r="B29" s="165" t="s">
        <v>153</v>
      </c>
      <c r="C29" s="110">
        <v>380035.19</v>
      </c>
      <c r="D29" s="110">
        <v>380035.19</v>
      </c>
      <c r="E29" s="110">
        <v>380035.19</v>
      </c>
      <c r="F29" s="110"/>
      <c r="G29" s="110"/>
    </row>
    <row r="30" ht="18" customHeight="1" spans="1:7">
      <c r="A30" s="165" t="s">
        <v>154</v>
      </c>
      <c r="B30" s="165" t="s">
        <v>155</v>
      </c>
      <c r="C30" s="110">
        <v>517800</v>
      </c>
      <c r="D30" s="110">
        <v>517800</v>
      </c>
      <c r="E30" s="110">
        <v>517800</v>
      </c>
      <c r="F30" s="110"/>
      <c r="G30" s="110"/>
    </row>
    <row r="31" ht="18" customHeight="1" spans="1:7">
      <c r="A31" s="165" t="s">
        <v>156</v>
      </c>
      <c r="B31" s="165" t="s">
        <v>157</v>
      </c>
      <c r="C31" s="110">
        <v>72481.17</v>
      </c>
      <c r="D31" s="110">
        <v>72481.17</v>
      </c>
      <c r="E31" s="110">
        <v>72481.17</v>
      </c>
      <c r="F31" s="110"/>
      <c r="G31" s="110"/>
    </row>
    <row r="32" ht="18" customHeight="1" spans="1:7">
      <c r="A32" s="20" t="s">
        <v>158</v>
      </c>
      <c r="B32" s="20" t="s">
        <v>159</v>
      </c>
      <c r="C32" s="110">
        <v>1154040</v>
      </c>
      <c r="D32" s="110">
        <v>1154040</v>
      </c>
      <c r="E32" s="110">
        <v>1154040</v>
      </c>
      <c r="F32" s="110"/>
      <c r="G32" s="110"/>
    </row>
    <row r="33" ht="18" customHeight="1" spans="1:7">
      <c r="A33" s="164" t="s">
        <v>160</v>
      </c>
      <c r="B33" s="164" t="s">
        <v>161</v>
      </c>
      <c r="C33" s="110">
        <v>1154040</v>
      </c>
      <c r="D33" s="110">
        <v>1154040</v>
      </c>
      <c r="E33" s="110">
        <v>1154040</v>
      </c>
      <c r="F33" s="110"/>
      <c r="G33" s="110"/>
    </row>
    <row r="34" ht="18" customHeight="1" spans="1:7">
      <c r="A34" s="165" t="s">
        <v>162</v>
      </c>
      <c r="B34" s="165" t="s">
        <v>163</v>
      </c>
      <c r="C34" s="110">
        <v>1154040</v>
      </c>
      <c r="D34" s="110">
        <v>1154040</v>
      </c>
      <c r="E34" s="110">
        <v>1154040</v>
      </c>
      <c r="F34" s="110"/>
      <c r="G34" s="110"/>
    </row>
    <row r="35" ht="18" customHeight="1" spans="1:7">
      <c r="A35" s="109" t="s">
        <v>202</v>
      </c>
      <c r="B35" s="192" t="s">
        <v>202</v>
      </c>
      <c r="C35" s="110">
        <v>21593353.58</v>
      </c>
      <c r="D35" s="110">
        <v>14345740.78</v>
      </c>
      <c r="E35" s="110">
        <v>13412622.38</v>
      </c>
      <c r="F35" s="110">
        <v>933118.4</v>
      </c>
      <c r="G35" s="110">
        <v>7247612.8</v>
      </c>
    </row>
  </sheetData>
  <mergeCells count="6">
    <mergeCell ref="A2:G2"/>
    <mergeCell ref="A4:B4"/>
    <mergeCell ref="D4:F4"/>
    <mergeCell ref="A35:B35"/>
    <mergeCell ref="C4:C5"/>
    <mergeCell ref="G4:G5"/>
  </mergeCells>
  <printOptions horizontalCentered="1"/>
  <pageMargins left="0.37" right="0.37" top="0.56" bottom="0.56" header="0.48" footer="0.48"/>
  <pageSetup paperSize="9" fitToHeight="10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7"/>
  <sheetViews>
    <sheetView showZeros="0" workbookViewId="0">
      <selection activeCell="A1" sqref="A$1:F$1048576"/>
    </sheetView>
  </sheetViews>
  <sheetFormatPr defaultColWidth="10.425" defaultRowHeight="14.25" customHeight="1" outlineLevelRow="6" outlineLevelCol="5"/>
  <cols>
    <col min="1" max="6" width="14" customWidth="1"/>
  </cols>
  <sheetData>
    <row r="1" customHeight="1" spans="1:6">
      <c r="A1" s="79"/>
      <c r="B1" s="79"/>
      <c r="C1" s="79"/>
      <c r="D1" s="79"/>
      <c r="E1" s="78"/>
      <c r="F1" s="185" t="s">
        <v>203</v>
      </c>
    </row>
    <row r="2" ht="41.25" customHeight="1" spans="1:6">
      <c r="A2" s="186" t="str">
        <f>"2026"&amp;"年一般公共预算“三公”经费支出预算表"</f>
        <v>2026年一般公共预算“三公”经费支出预算表</v>
      </c>
      <c r="B2" s="79"/>
      <c r="C2" s="79"/>
      <c r="D2" s="79"/>
      <c r="E2" s="78"/>
      <c r="F2" s="79"/>
    </row>
    <row r="3" customHeight="1" spans="1:6">
      <c r="A3" s="140" t="str">
        <f>"单位名称："&amp;"昆明市晋宁区文化和旅游局"</f>
        <v>单位名称：昆明市晋宁区文化和旅游局</v>
      </c>
      <c r="B3" s="187"/>
      <c r="D3" s="79"/>
      <c r="E3" s="78"/>
      <c r="F3" s="97" t="s">
        <v>1</v>
      </c>
    </row>
    <row r="4" ht="27" customHeight="1" spans="1:6">
      <c r="A4" s="83" t="s">
        <v>204</v>
      </c>
      <c r="B4" s="83" t="s">
        <v>205</v>
      </c>
      <c r="C4" s="85" t="s">
        <v>206</v>
      </c>
      <c r="D4" s="83"/>
      <c r="E4" s="84"/>
      <c r="F4" s="83" t="s">
        <v>207</v>
      </c>
    </row>
    <row r="5" ht="28.5" customHeight="1" spans="1:6">
      <c r="A5" s="188"/>
      <c r="B5" s="87"/>
      <c r="C5" s="84" t="s">
        <v>57</v>
      </c>
      <c r="D5" s="84" t="s">
        <v>208</v>
      </c>
      <c r="E5" s="84" t="s">
        <v>209</v>
      </c>
      <c r="F5" s="86"/>
    </row>
    <row r="6" ht="17.25" customHeight="1" spans="1:6">
      <c r="A6" s="89" t="s">
        <v>91</v>
      </c>
      <c r="B6" s="89" t="s">
        <v>92</v>
      </c>
      <c r="C6" s="89" t="s">
        <v>93</v>
      </c>
      <c r="D6" s="89" t="s">
        <v>94</v>
      </c>
      <c r="E6" s="89" t="s">
        <v>95</v>
      </c>
      <c r="F6" s="89" t="s">
        <v>96</v>
      </c>
    </row>
    <row r="7" ht="17.25" customHeight="1" spans="1:6">
      <c r="A7" s="110">
        <v>270000</v>
      </c>
      <c r="B7" s="110"/>
      <c r="C7" s="110">
        <v>190000</v>
      </c>
      <c r="D7" s="110">
        <v>170000</v>
      </c>
      <c r="E7" s="110">
        <v>20000</v>
      </c>
      <c r="F7" s="110">
        <v>80000</v>
      </c>
    </row>
  </sheetData>
  <mergeCells count="6">
    <mergeCell ref="A2:F2"/>
    <mergeCell ref="A3:B3"/>
    <mergeCell ref="C4:E4"/>
    <mergeCell ref="A4:A5"/>
    <mergeCell ref="B4:B5"/>
    <mergeCell ref="F4:F5"/>
  </mergeCells>
  <pageMargins left="0.67" right="0.67" top="0.72" bottom="0.72" header="0.28" footer="0.28"/>
  <pageSetup paperSize="9" fitToWidth="0"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Z150"/>
  <sheetViews>
    <sheetView showZeros="0" workbookViewId="0">
      <selection activeCell="O17" sqref="O17"/>
    </sheetView>
  </sheetViews>
  <sheetFormatPr defaultColWidth="9.14166666666667" defaultRowHeight="14.25" customHeight="1"/>
  <cols>
    <col min="1" max="1" width="20.75" customWidth="1"/>
    <col min="2" max="2" width="21.25" customWidth="1"/>
    <col min="3" max="3" width="20.7083333333333" customWidth="1"/>
    <col min="4" max="4" width="15" customWidth="1"/>
    <col min="5" max="5" width="10.1416666666667" customWidth="1"/>
    <col min="6" max="6" width="19.25" customWidth="1"/>
    <col min="7" max="7" width="10.2833333333333" customWidth="1"/>
    <col min="8" max="8" width="15.375" customWidth="1"/>
    <col min="9" max="10" width="12.625" customWidth="1"/>
    <col min="11" max="12" width="9.375" customWidth="1"/>
    <col min="13" max="13" width="12.625" customWidth="1"/>
    <col min="14" max="26" width="9.625" customWidth="1"/>
  </cols>
  <sheetData>
    <row r="1" ht="13.5" customHeight="1" spans="2:26">
      <c r="B1" s="166"/>
      <c r="C1" s="173"/>
      <c r="E1" s="174"/>
      <c r="F1" s="174"/>
      <c r="G1" s="174"/>
      <c r="H1" s="174"/>
      <c r="I1" s="112"/>
      <c r="J1" s="112"/>
      <c r="K1" s="112"/>
      <c r="L1" s="112"/>
      <c r="M1" s="112"/>
      <c r="N1" s="112"/>
      <c r="T1" s="112"/>
      <c r="X1" s="173"/>
      <c r="Z1" s="45" t="s">
        <v>210</v>
      </c>
    </row>
    <row r="2" ht="45.75" customHeight="1" spans="1:26">
      <c r="A2" s="99" t="str">
        <f>"2026"&amp;"年部门基本支出预算表"</f>
        <v>2026年部门基本支出预算表</v>
      </c>
      <c r="B2" s="46"/>
      <c r="C2" s="99"/>
      <c r="D2" s="99"/>
      <c r="E2" s="99"/>
      <c r="F2" s="99"/>
      <c r="G2" s="99"/>
      <c r="H2" s="99"/>
      <c r="I2" s="99"/>
      <c r="J2" s="99"/>
      <c r="K2" s="99"/>
      <c r="L2" s="99"/>
      <c r="M2" s="99"/>
      <c r="N2" s="99"/>
      <c r="O2" s="46"/>
      <c r="P2" s="46"/>
      <c r="Q2" s="46"/>
      <c r="R2" s="46"/>
      <c r="S2" s="46"/>
      <c r="T2" s="99"/>
      <c r="U2" s="99"/>
      <c r="V2" s="99"/>
      <c r="W2" s="99"/>
      <c r="X2" s="99"/>
      <c r="Y2" s="99"/>
      <c r="Z2" s="99"/>
    </row>
    <row r="3" ht="18.75" customHeight="1" spans="1:26">
      <c r="A3" s="47" t="str">
        <f>"单位名称："&amp;"昆明市晋宁区文化和旅游局"</f>
        <v>单位名称：昆明市晋宁区文化和旅游局</v>
      </c>
      <c r="B3" s="48"/>
      <c r="C3" s="175"/>
      <c r="D3" s="175"/>
      <c r="E3" s="175"/>
      <c r="F3" s="175"/>
      <c r="G3" s="175"/>
      <c r="H3" s="175"/>
      <c r="I3" s="114"/>
      <c r="J3" s="114"/>
      <c r="K3" s="114"/>
      <c r="L3" s="114"/>
      <c r="M3" s="114"/>
      <c r="N3" s="114"/>
      <c r="O3" s="49"/>
      <c r="P3" s="49"/>
      <c r="Q3" s="49"/>
      <c r="R3" s="49"/>
      <c r="S3" s="49"/>
      <c r="T3" s="114"/>
      <c r="X3" s="173"/>
      <c r="Z3" s="45" t="s">
        <v>1</v>
      </c>
    </row>
    <row r="4" ht="18" customHeight="1" spans="1:26">
      <c r="A4" s="51" t="s">
        <v>211</v>
      </c>
      <c r="B4" s="51" t="s">
        <v>212</v>
      </c>
      <c r="C4" s="51" t="s">
        <v>213</v>
      </c>
      <c r="D4" s="51" t="s">
        <v>214</v>
      </c>
      <c r="E4" s="51" t="s">
        <v>215</v>
      </c>
      <c r="F4" s="51" t="s">
        <v>216</v>
      </c>
      <c r="G4" s="51" t="s">
        <v>217</v>
      </c>
      <c r="H4" s="51" t="s">
        <v>218</v>
      </c>
      <c r="I4" s="177" t="s">
        <v>219</v>
      </c>
      <c r="J4" s="136" t="s">
        <v>219</v>
      </c>
      <c r="K4" s="136"/>
      <c r="L4" s="136"/>
      <c r="M4" s="136"/>
      <c r="N4" s="136"/>
      <c r="O4" s="15"/>
      <c r="P4" s="15"/>
      <c r="Q4" s="15"/>
      <c r="R4" s="15"/>
      <c r="S4" s="15"/>
      <c r="T4" s="131" t="s">
        <v>61</v>
      </c>
      <c r="U4" s="136" t="s">
        <v>62</v>
      </c>
      <c r="V4" s="136"/>
      <c r="W4" s="136"/>
      <c r="X4" s="136"/>
      <c r="Y4" s="136"/>
      <c r="Z4" s="137"/>
    </row>
    <row r="5" ht="18" customHeight="1" spans="1:26">
      <c r="A5" s="53"/>
      <c r="B5" s="66"/>
      <c r="C5" s="158"/>
      <c r="D5" s="53"/>
      <c r="E5" s="53"/>
      <c r="F5" s="53"/>
      <c r="G5" s="53"/>
      <c r="H5" s="53"/>
      <c r="I5" s="156" t="s">
        <v>220</v>
      </c>
      <c r="J5" s="177" t="s">
        <v>58</v>
      </c>
      <c r="K5" s="136"/>
      <c r="L5" s="136"/>
      <c r="M5" s="136"/>
      <c r="N5" s="137"/>
      <c r="O5" s="14" t="s">
        <v>221</v>
      </c>
      <c r="P5" s="14" t="s">
        <v>60</v>
      </c>
      <c r="Q5" s="14" t="s">
        <v>222</v>
      </c>
      <c r="R5" s="15"/>
      <c r="S5" s="39"/>
      <c r="T5" s="51" t="s">
        <v>61</v>
      </c>
      <c r="U5" s="177" t="s">
        <v>62</v>
      </c>
      <c r="V5" s="131" t="s">
        <v>64</v>
      </c>
      <c r="W5" s="136" t="s">
        <v>62</v>
      </c>
      <c r="X5" s="131" t="s">
        <v>66</v>
      </c>
      <c r="Y5" s="131" t="s">
        <v>67</v>
      </c>
      <c r="Z5" s="182" t="s">
        <v>68</v>
      </c>
    </row>
    <row r="6" ht="19.5" customHeight="1" spans="1:26">
      <c r="A6" s="66"/>
      <c r="B6" s="66"/>
      <c r="C6" s="66"/>
      <c r="D6" s="66"/>
      <c r="E6" s="66"/>
      <c r="F6" s="66"/>
      <c r="G6" s="66"/>
      <c r="H6" s="66"/>
      <c r="I6" s="66"/>
      <c r="J6" s="178" t="s">
        <v>223</v>
      </c>
      <c r="K6" s="51" t="s">
        <v>224</v>
      </c>
      <c r="L6" s="51" t="s">
        <v>225</v>
      </c>
      <c r="M6" s="51" t="s">
        <v>226</v>
      </c>
      <c r="N6" s="51" t="s">
        <v>227</v>
      </c>
      <c r="O6" s="51"/>
      <c r="P6" s="51"/>
      <c r="Q6" s="51" t="s">
        <v>58</v>
      </c>
      <c r="R6" s="51" t="s">
        <v>59</v>
      </c>
      <c r="S6" s="51" t="s">
        <v>60</v>
      </c>
      <c r="T6" s="66"/>
      <c r="U6" s="51" t="s">
        <v>57</v>
      </c>
      <c r="V6" s="51" t="s">
        <v>64</v>
      </c>
      <c r="W6" s="51" t="s">
        <v>228</v>
      </c>
      <c r="X6" s="51" t="s">
        <v>66</v>
      </c>
      <c r="Y6" s="51" t="s">
        <v>67</v>
      </c>
      <c r="Z6" s="51" t="s">
        <v>68</v>
      </c>
    </row>
    <row r="7" ht="37.5" customHeight="1" spans="1:26">
      <c r="A7" s="176"/>
      <c r="B7" s="58"/>
      <c r="C7" s="176"/>
      <c r="D7" s="176"/>
      <c r="E7" s="176"/>
      <c r="F7" s="176"/>
      <c r="G7" s="176"/>
      <c r="H7" s="176"/>
      <c r="I7" s="176"/>
      <c r="J7" s="179" t="s">
        <v>57</v>
      </c>
      <c r="K7" s="56" t="s">
        <v>229</v>
      </c>
      <c r="L7" s="56" t="s">
        <v>225</v>
      </c>
      <c r="M7" s="56" t="s">
        <v>226</v>
      </c>
      <c r="N7" s="56" t="s">
        <v>227</v>
      </c>
      <c r="O7" s="56"/>
      <c r="P7" s="56"/>
      <c r="Q7" s="56" t="s">
        <v>225</v>
      </c>
      <c r="R7" s="56" t="s">
        <v>226</v>
      </c>
      <c r="S7" s="56" t="s">
        <v>227</v>
      </c>
      <c r="T7" s="56" t="s">
        <v>61</v>
      </c>
      <c r="U7" s="56" t="s">
        <v>57</v>
      </c>
      <c r="V7" s="56" t="s">
        <v>64</v>
      </c>
      <c r="W7" s="56" t="s">
        <v>228</v>
      </c>
      <c r="X7" s="56" t="s">
        <v>66</v>
      </c>
      <c r="Y7" s="56" t="s">
        <v>67</v>
      </c>
      <c r="Z7" s="56" t="s">
        <v>68</v>
      </c>
    </row>
    <row r="8" customHeight="1" spans="1:26">
      <c r="A8" s="72">
        <v>1</v>
      </c>
      <c r="B8" s="72">
        <v>2</v>
      </c>
      <c r="C8" s="72">
        <v>3</v>
      </c>
      <c r="D8" s="72">
        <v>4</v>
      </c>
      <c r="E8" s="72">
        <v>5</v>
      </c>
      <c r="F8" s="72">
        <v>6</v>
      </c>
      <c r="G8" s="72">
        <v>7</v>
      </c>
      <c r="H8" s="72">
        <v>8</v>
      </c>
      <c r="I8" s="72">
        <v>9</v>
      </c>
      <c r="J8" s="72">
        <v>10</v>
      </c>
      <c r="K8" s="72">
        <v>11</v>
      </c>
      <c r="L8" s="72">
        <v>12</v>
      </c>
      <c r="M8" s="72">
        <v>13</v>
      </c>
      <c r="N8" s="72">
        <v>14</v>
      </c>
      <c r="O8" s="72">
        <v>15</v>
      </c>
      <c r="P8" s="72">
        <v>16</v>
      </c>
      <c r="Q8" s="72">
        <v>17</v>
      </c>
      <c r="R8" s="72">
        <v>18</v>
      </c>
      <c r="S8" s="72">
        <v>19</v>
      </c>
      <c r="T8" s="72">
        <v>20</v>
      </c>
      <c r="U8" s="72">
        <v>21</v>
      </c>
      <c r="V8" s="72">
        <v>22</v>
      </c>
      <c r="W8" s="72">
        <v>23</v>
      </c>
      <c r="X8" s="72">
        <v>24</v>
      </c>
      <c r="Y8" s="72">
        <v>25</v>
      </c>
      <c r="Z8" s="72">
        <v>26</v>
      </c>
    </row>
    <row r="9" ht="20.25" customHeight="1" spans="1:26">
      <c r="A9" s="23"/>
      <c r="B9" s="23"/>
      <c r="C9" s="23"/>
      <c r="D9" s="23"/>
      <c r="E9" s="23"/>
      <c r="F9" s="23"/>
      <c r="G9" s="23"/>
      <c r="H9" s="23"/>
      <c r="I9" s="110"/>
      <c r="J9" s="110"/>
      <c r="K9" s="110"/>
      <c r="L9" s="110"/>
      <c r="M9" s="110"/>
      <c r="N9" s="110"/>
      <c r="O9" s="110"/>
      <c r="P9" s="110"/>
      <c r="Q9" s="110"/>
      <c r="R9" s="110"/>
      <c r="S9" s="110"/>
      <c r="T9" s="110"/>
      <c r="U9" s="110"/>
      <c r="V9" s="110"/>
      <c r="W9" s="110"/>
      <c r="X9" s="110"/>
      <c r="Y9" s="110"/>
      <c r="Z9" s="110"/>
    </row>
    <row r="10" ht="20.25" customHeight="1" spans="1:26">
      <c r="A10" s="23" t="s">
        <v>70</v>
      </c>
      <c r="B10" s="23" t="s">
        <v>70</v>
      </c>
      <c r="C10" s="23" t="s">
        <v>230</v>
      </c>
      <c r="D10" s="23" t="s">
        <v>231</v>
      </c>
      <c r="E10" s="23" t="s">
        <v>110</v>
      </c>
      <c r="F10" s="23" t="s">
        <v>111</v>
      </c>
      <c r="G10" s="23" t="s">
        <v>232</v>
      </c>
      <c r="H10" s="23" t="s">
        <v>233</v>
      </c>
      <c r="I10" s="110">
        <v>20000</v>
      </c>
      <c r="J10" s="110">
        <v>20000</v>
      </c>
      <c r="K10" s="27"/>
      <c r="L10" s="27"/>
      <c r="M10" s="110">
        <v>20000</v>
      </c>
      <c r="N10" s="27"/>
      <c r="O10" s="27"/>
      <c r="P10" s="27"/>
      <c r="Q10" s="110"/>
      <c r="R10" s="110"/>
      <c r="S10" s="110"/>
      <c r="T10" s="110"/>
      <c r="U10" s="110"/>
      <c r="V10" s="110"/>
      <c r="W10" s="110"/>
      <c r="X10" s="110"/>
      <c r="Y10" s="110"/>
      <c r="Z10" s="110"/>
    </row>
    <row r="11" ht="20.25" customHeight="1" spans="1:26">
      <c r="A11" s="23" t="s">
        <v>70</v>
      </c>
      <c r="B11" s="23" t="s">
        <v>70</v>
      </c>
      <c r="C11" s="23" t="s">
        <v>234</v>
      </c>
      <c r="D11" s="23" t="s">
        <v>235</v>
      </c>
      <c r="E11" s="23" t="s">
        <v>110</v>
      </c>
      <c r="F11" s="23" t="s">
        <v>111</v>
      </c>
      <c r="G11" s="23" t="s">
        <v>236</v>
      </c>
      <c r="H11" s="23" t="s">
        <v>237</v>
      </c>
      <c r="I11" s="110">
        <v>792072</v>
      </c>
      <c r="J11" s="110">
        <v>792072</v>
      </c>
      <c r="K11" s="27"/>
      <c r="L11" s="27"/>
      <c r="M11" s="110">
        <v>792072</v>
      </c>
      <c r="N11" s="27"/>
      <c r="O11" s="27"/>
      <c r="P11" s="27"/>
      <c r="Q11" s="110"/>
      <c r="R11" s="110"/>
      <c r="S11" s="110"/>
      <c r="T11" s="110"/>
      <c r="U11" s="110"/>
      <c r="V11" s="110"/>
      <c r="W11" s="110"/>
      <c r="X11" s="110"/>
      <c r="Y11" s="110"/>
      <c r="Z11" s="110"/>
    </row>
    <row r="12" ht="20.25" customHeight="1" spans="1:26">
      <c r="A12" s="23" t="s">
        <v>70</v>
      </c>
      <c r="B12" s="23" t="s">
        <v>70</v>
      </c>
      <c r="C12" s="23" t="s">
        <v>234</v>
      </c>
      <c r="D12" s="23" t="s">
        <v>235</v>
      </c>
      <c r="E12" s="23" t="s">
        <v>110</v>
      </c>
      <c r="F12" s="23" t="s">
        <v>111</v>
      </c>
      <c r="G12" s="23" t="s">
        <v>238</v>
      </c>
      <c r="H12" s="23" t="s">
        <v>239</v>
      </c>
      <c r="I12" s="110">
        <v>1072356</v>
      </c>
      <c r="J12" s="110">
        <v>1072356</v>
      </c>
      <c r="K12" s="27"/>
      <c r="L12" s="27"/>
      <c r="M12" s="110">
        <v>1072356</v>
      </c>
      <c r="N12" s="27"/>
      <c r="O12" s="27"/>
      <c r="P12" s="27"/>
      <c r="Q12" s="110"/>
      <c r="R12" s="110"/>
      <c r="S12" s="110"/>
      <c r="T12" s="110"/>
      <c r="U12" s="110"/>
      <c r="V12" s="110"/>
      <c r="W12" s="110"/>
      <c r="X12" s="110"/>
      <c r="Y12" s="110"/>
      <c r="Z12" s="110"/>
    </row>
    <row r="13" ht="20.25" customHeight="1" spans="1:26">
      <c r="A13" s="23" t="s">
        <v>70</v>
      </c>
      <c r="B13" s="23" t="s">
        <v>70</v>
      </c>
      <c r="C13" s="23" t="s">
        <v>234</v>
      </c>
      <c r="D13" s="23" t="s">
        <v>235</v>
      </c>
      <c r="E13" s="23" t="s">
        <v>110</v>
      </c>
      <c r="F13" s="23" t="s">
        <v>111</v>
      </c>
      <c r="G13" s="23" t="s">
        <v>240</v>
      </c>
      <c r="H13" s="23" t="s">
        <v>241</v>
      </c>
      <c r="I13" s="110">
        <v>66006</v>
      </c>
      <c r="J13" s="110">
        <v>66006</v>
      </c>
      <c r="K13" s="27"/>
      <c r="L13" s="27"/>
      <c r="M13" s="110">
        <v>66006</v>
      </c>
      <c r="N13" s="27"/>
      <c r="O13" s="27"/>
      <c r="P13" s="27"/>
      <c r="Q13" s="110"/>
      <c r="R13" s="110"/>
      <c r="S13" s="110"/>
      <c r="T13" s="110"/>
      <c r="U13" s="110"/>
      <c r="V13" s="110"/>
      <c r="W13" s="110"/>
      <c r="X13" s="110"/>
      <c r="Y13" s="110"/>
      <c r="Z13" s="110"/>
    </row>
    <row r="14" ht="20.25" customHeight="1" spans="1:26">
      <c r="A14" s="23" t="s">
        <v>70</v>
      </c>
      <c r="B14" s="23" t="s">
        <v>70</v>
      </c>
      <c r="C14" s="23" t="s">
        <v>242</v>
      </c>
      <c r="D14" s="23" t="s">
        <v>243</v>
      </c>
      <c r="E14" s="23" t="s">
        <v>126</v>
      </c>
      <c r="F14" s="23" t="s">
        <v>127</v>
      </c>
      <c r="G14" s="23" t="s">
        <v>236</v>
      </c>
      <c r="H14" s="23" t="s">
        <v>237</v>
      </c>
      <c r="I14" s="110">
        <v>209568</v>
      </c>
      <c r="J14" s="110">
        <v>209568</v>
      </c>
      <c r="K14" s="27"/>
      <c r="L14" s="27"/>
      <c r="M14" s="110">
        <v>209568</v>
      </c>
      <c r="N14" s="27"/>
      <c r="O14" s="27"/>
      <c r="P14" s="27"/>
      <c r="Q14" s="110"/>
      <c r="R14" s="110"/>
      <c r="S14" s="110"/>
      <c r="T14" s="110"/>
      <c r="U14" s="110"/>
      <c r="V14" s="110"/>
      <c r="W14" s="110"/>
      <c r="X14" s="110"/>
      <c r="Y14" s="110"/>
      <c r="Z14" s="110"/>
    </row>
    <row r="15" ht="20.25" customHeight="1" spans="1:26">
      <c r="A15" s="23" t="s">
        <v>70</v>
      </c>
      <c r="B15" s="23" t="s">
        <v>70</v>
      </c>
      <c r="C15" s="23" t="s">
        <v>242</v>
      </c>
      <c r="D15" s="23" t="s">
        <v>243</v>
      </c>
      <c r="E15" s="23" t="s">
        <v>126</v>
      </c>
      <c r="F15" s="23" t="s">
        <v>127</v>
      </c>
      <c r="G15" s="23" t="s">
        <v>238</v>
      </c>
      <c r="H15" s="23" t="s">
        <v>239</v>
      </c>
      <c r="I15" s="110">
        <v>14904</v>
      </c>
      <c r="J15" s="110">
        <v>14904</v>
      </c>
      <c r="K15" s="27"/>
      <c r="L15" s="27"/>
      <c r="M15" s="110">
        <v>14904</v>
      </c>
      <c r="N15" s="27"/>
      <c r="O15" s="27"/>
      <c r="P15" s="27"/>
      <c r="Q15" s="110"/>
      <c r="R15" s="110"/>
      <c r="S15" s="110"/>
      <c r="T15" s="110"/>
      <c r="U15" s="110"/>
      <c r="V15" s="110"/>
      <c r="W15" s="110"/>
      <c r="X15" s="110"/>
      <c r="Y15" s="110"/>
      <c r="Z15" s="110"/>
    </row>
    <row r="16" ht="20.25" customHeight="1" spans="1:26">
      <c r="A16" s="23" t="s">
        <v>70</v>
      </c>
      <c r="B16" s="23" t="s">
        <v>70</v>
      </c>
      <c r="C16" s="23" t="s">
        <v>242</v>
      </c>
      <c r="D16" s="23" t="s">
        <v>243</v>
      </c>
      <c r="E16" s="23" t="s">
        <v>126</v>
      </c>
      <c r="F16" s="23" t="s">
        <v>127</v>
      </c>
      <c r="G16" s="23" t="s">
        <v>240</v>
      </c>
      <c r="H16" s="23" t="s">
        <v>241</v>
      </c>
      <c r="I16" s="110">
        <v>17464</v>
      </c>
      <c r="J16" s="110">
        <v>17464</v>
      </c>
      <c r="K16" s="27"/>
      <c r="L16" s="27"/>
      <c r="M16" s="110">
        <v>17464</v>
      </c>
      <c r="N16" s="27"/>
      <c r="O16" s="27"/>
      <c r="P16" s="27"/>
      <c r="Q16" s="110"/>
      <c r="R16" s="110"/>
      <c r="S16" s="110"/>
      <c r="T16" s="110"/>
      <c r="U16" s="110"/>
      <c r="V16" s="110"/>
      <c r="W16" s="110"/>
      <c r="X16" s="110"/>
      <c r="Y16" s="110"/>
      <c r="Z16" s="110"/>
    </row>
    <row r="17" ht="20.25" customHeight="1" spans="1:26">
      <c r="A17" s="23" t="s">
        <v>70</v>
      </c>
      <c r="B17" s="23" t="s">
        <v>70</v>
      </c>
      <c r="C17" s="23" t="s">
        <v>242</v>
      </c>
      <c r="D17" s="23" t="s">
        <v>243</v>
      </c>
      <c r="E17" s="23" t="s">
        <v>126</v>
      </c>
      <c r="F17" s="23" t="s">
        <v>127</v>
      </c>
      <c r="G17" s="23" t="s">
        <v>244</v>
      </c>
      <c r="H17" s="23" t="s">
        <v>245</v>
      </c>
      <c r="I17" s="110">
        <v>158760</v>
      </c>
      <c r="J17" s="110">
        <v>158760</v>
      </c>
      <c r="K17" s="27"/>
      <c r="L17" s="27"/>
      <c r="M17" s="110">
        <v>158760</v>
      </c>
      <c r="N17" s="27"/>
      <c r="O17" s="27"/>
      <c r="P17" s="27"/>
      <c r="Q17" s="110"/>
      <c r="R17" s="110"/>
      <c r="S17" s="110"/>
      <c r="T17" s="110"/>
      <c r="U17" s="110"/>
      <c r="V17" s="110"/>
      <c r="W17" s="110"/>
      <c r="X17" s="110"/>
      <c r="Y17" s="110"/>
      <c r="Z17" s="110"/>
    </row>
    <row r="18" ht="20.25" customHeight="1" spans="1:26">
      <c r="A18" s="23" t="s">
        <v>70</v>
      </c>
      <c r="B18" s="23" t="s">
        <v>70</v>
      </c>
      <c r="C18" s="23" t="s">
        <v>242</v>
      </c>
      <c r="D18" s="23" t="s">
        <v>243</v>
      </c>
      <c r="E18" s="23" t="s">
        <v>126</v>
      </c>
      <c r="F18" s="23" t="s">
        <v>127</v>
      </c>
      <c r="G18" s="23" t="s">
        <v>244</v>
      </c>
      <c r="H18" s="23" t="s">
        <v>245</v>
      </c>
      <c r="I18" s="110">
        <v>76500</v>
      </c>
      <c r="J18" s="110">
        <v>76500</v>
      </c>
      <c r="K18" s="27"/>
      <c r="L18" s="27"/>
      <c r="M18" s="110">
        <v>76500</v>
      </c>
      <c r="N18" s="27"/>
      <c r="O18" s="27"/>
      <c r="P18" s="27"/>
      <c r="Q18" s="110"/>
      <c r="R18" s="110"/>
      <c r="S18" s="110"/>
      <c r="T18" s="110"/>
      <c r="U18" s="110"/>
      <c r="V18" s="110"/>
      <c r="W18" s="110"/>
      <c r="X18" s="110"/>
      <c r="Y18" s="110"/>
      <c r="Z18" s="110"/>
    </row>
    <row r="19" s="172" customFormat="1" ht="30" customHeight="1" spans="1:26">
      <c r="A19" s="20" t="s">
        <v>70</v>
      </c>
      <c r="B19" s="20" t="s">
        <v>70</v>
      </c>
      <c r="C19" s="20" t="s">
        <v>246</v>
      </c>
      <c r="D19" s="20" t="s">
        <v>247</v>
      </c>
      <c r="E19" s="20" t="s">
        <v>138</v>
      </c>
      <c r="F19" s="20" t="s">
        <v>139</v>
      </c>
      <c r="G19" s="20" t="s">
        <v>248</v>
      </c>
      <c r="H19" s="20" t="s">
        <v>249</v>
      </c>
      <c r="I19" s="180">
        <v>79701.12</v>
      </c>
      <c r="J19" s="180">
        <v>79701.12</v>
      </c>
      <c r="K19" s="181"/>
      <c r="L19" s="181"/>
      <c r="M19" s="180">
        <v>79701.12</v>
      </c>
      <c r="N19" s="181"/>
      <c r="O19" s="181"/>
      <c r="P19" s="181"/>
      <c r="Q19" s="180"/>
      <c r="R19" s="180"/>
      <c r="S19" s="180"/>
      <c r="T19" s="180"/>
      <c r="U19" s="180"/>
      <c r="V19" s="180"/>
      <c r="W19" s="180"/>
      <c r="X19" s="180"/>
      <c r="Y19" s="180"/>
      <c r="Z19" s="180"/>
    </row>
    <row r="20" s="172" customFormat="1" ht="30" customHeight="1" spans="1:26">
      <c r="A20" s="20" t="s">
        <v>70</v>
      </c>
      <c r="B20" s="20" t="s">
        <v>70</v>
      </c>
      <c r="C20" s="20" t="s">
        <v>246</v>
      </c>
      <c r="D20" s="20" t="s">
        <v>247</v>
      </c>
      <c r="E20" s="20" t="s">
        <v>138</v>
      </c>
      <c r="F20" s="20" t="s">
        <v>139</v>
      </c>
      <c r="G20" s="20" t="s">
        <v>248</v>
      </c>
      <c r="H20" s="20" t="s">
        <v>249</v>
      </c>
      <c r="I20" s="180">
        <v>311268.48</v>
      </c>
      <c r="J20" s="180">
        <v>311268.48</v>
      </c>
      <c r="K20" s="181"/>
      <c r="L20" s="181"/>
      <c r="M20" s="180">
        <v>311268.48</v>
      </c>
      <c r="N20" s="181"/>
      <c r="O20" s="181"/>
      <c r="P20" s="181"/>
      <c r="Q20" s="180"/>
      <c r="R20" s="180"/>
      <c r="S20" s="180"/>
      <c r="T20" s="180"/>
      <c r="U20" s="180"/>
      <c r="V20" s="180"/>
      <c r="W20" s="180"/>
      <c r="X20" s="180"/>
      <c r="Y20" s="180"/>
      <c r="Z20" s="180"/>
    </row>
    <row r="21" ht="20.25" customHeight="1" spans="1:26">
      <c r="A21" s="23" t="s">
        <v>70</v>
      </c>
      <c r="B21" s="23" t="s">
        <v>70</v>
      </c>
      <c r="C21" s="23" t="s">
        <v>246</v>
      </c>
      <c r="D21" s="23" t="s">
        <v>247</v>
      </c>
      <c r="E21" s="23" t="s">
        <v>140</v>
      </c>
      <c r="F21" s="23" t="s">
        <v>141</v>
      </c>
      <c r="G21" s="23" t="s">
        <v>250</v>
      </c>
      <c r="H21" s="23" t="s">
        <v>251</v>
      </c>
      <c r="I21" s="110">
        <v>187884.2</v>
      </c>
      <c r="J21" s="110">
        <v>187884.2</v>
      </c>
      <c r="K21" s="27"/>
      <c r="L21" s="27"/>
      <c r="M21" s="110">
        <v>187884.2</v>
      </c>
      <c r="N21" s="27"/>
      <c r="O21" s="27"/>
      <c r="P21" s="27"/>
      <c r="Q21" s="110"/>
      <c r="R21" s="110"/>
      <c r="S21" s="110"/>
      <c r="T21" s="110"/>
      <c r="U21" s="110"/>
      <c r="V21" s="110"/>
      <c r="W21" s="110"/>
      <c r="X21" s="110"/>
      <c r="Y21" s="110"/>
      <c r="Z21" s="110"/>
    </row>
    <row r="22" ht="20.25" customHeight="1" spans="1:26">
      <c r="A22" s="23" t="s">
        <v>70</v>
      </c>
      <c r="B22" s="23" t="s">
        <v>70</v>
      </c>
      <c r="C22" s="23" t="s">
        <v>246</v>
      </c>
      <c r="D22" s="23" t="s">
        <v>247</v>
      </c>
      <c r="E22" s="23" t="s">
        <v>150</v>
      </c>
      <c r="F22" s="23" t="s">
        <v>151</v>
      </c>
      <c r="G22" s="23" t="s">
        <v>252</v>
      </c>
      <c r="H22" s="23" t="s">
        <v>253</v>
      </c>
      <c r="I22" s="110">
        <v>153688.81</v>
      </c>
      <c r="J22" s="110">
        <v>153688.81</v>
      </c>
      <c r="K22" s="27"/>
      <c r="L22" s="27"/>
      <c r="M22" s="110">
        <v>153688.81</v>
      </c>
      <c r="N22" s="27"/>
      <c r="O22" s="27"/>
      <c r="P22" s="27"/>
      <c r="Q22" s="110"/>
      <c r="R22" s="110"/>
      <c r="S22" s="110"/>
      <c r="T22" s="110"/>
      <c r="U22" s="110"/>
      <c r="V22" s="110"/>
      <c r="W22" s="110"/>
      <c r="X22" s="110"/>
      <c r="Y22" s="110"/>
      <c r="Z22" s="110"/>
    </row>
    <row r="23" ht="20.25" customHeight="1" spans="1:26">
      <c r="A23" s="23" t="s">
        <v>70</v>
      </c>
      <c r="B23" s="23" t="s">
        <v>70</v>
      </c>
      <c r="C23" s="23" t="s">
        <v>246</v>
      </c>
      <c r="D23" s="23" t="s">
        <v>247</v>
      </c>
      <c r="E23" s="23" t="s">
        <v>152</v>
      </c>
      <c r="F23" s="23" t="s">
        <v>153</v>
      </c>
      <c r="G23" s="23" t="s">
        <v>252</v>
      </c>
      <c r="H23" s="23" t="s">
        <v>253</v>
      </c>
      <c r="I23" s="110">
        <v>36318.83</v>
      </c>
      <c r="J23" s="110">
        <v>36318.83</v>
      </c>
      <c r="K23" s="27"/>
      <c r="L23" s="27"/>
      <c r="M23" s="110">
        <v>36318.83</v>
      </c>
      <c r="N23" s="27"/>
      <c r="O23" s="27"/>
      <c r="P23" s="27"/>
      <c r="Q23" s="110"/>
      <c r="R23" s="110"/>
      <c r="S23" s="110"/>
      <c r="T23" s="110"/>
      <c r="U23" s="110"/>
      <c r="V23" s="110"/>
      <c r="W23" s="110"/>
      <c r="X23" s="110"/>
      <c r="Y23" s="110"/>
      <c r="Z23" s="110"/>
    </row>
    <row r="24" ht="20.25" customHeight="1" spans="1:26">
      <c r="A24" s="23" t="s">
        <v>70</v>
      </c>
      <c r="B24" s="23" t="s">
        <v>70</v>
      </c>
      <c r="C24" s="23" t="s">
        <v>246</v>
      </c>
      <c r="D24" s="23" t="s">
        <v>247</v>
      </c>
      <c r="E24" s="23" t="s">
        <v>154</v>
      </c>
      <c r="F24" s="23" t="s">
        <v>155</v>
      </c>
      <c r="G24" s="23" t="s">
        <v>254</v>
      </c>
      <c r="H24" s="23" t="s">
        <v>255</v>
      </c>
      <c r="I24" s="110">
        <v>68000</v>
      </c>
      <c r="J24" s="110">
        <v>68000</v>
      </c>
      <c r="K24" s="27"/>
      <c r="L24" s="27"/>
      <c r="M24" s="110">
        <v>68000</v>
      </c>
      <c r="N24" s="27"/>
      <c r="O24" s="27"/>
      <c r="P24" s="27"/>
      <c r="Q24" s="110"/>
      <c r="R24" s="110"/>
      <c r="S24" s="110"/>
      <c r="T24" s="110"/>
      <c r="U24" s="110"/>
      <c r="V24" s="110"/>
      <c r="W24" s="110"/>
      <c r="X24" s="110"/>
      <c r="Y24" s="110"/>
      <c r="Z24" s="110"/>
    </row>
    <row r="25" ht="20.25" customHeight="1" spans="1:26">
      <c r="A25" s="23" t="s">
        <v>70</v>
      </c>
      <c r="B25" s="23" t="s">
        <v>70</v>
      </c>
      <c r="C25" s="23" t="s">
        <v>246</v>
      </c>
      <c r="D25" s="23" t="s">
        <v>247</v>
      </c>
      <c r="E25" s="23" t="s">
        <v>154</v>
      </c>
      <c r="F25" s="23" t="s">
        <v>155</v>
      </c>
      <c r="G25" s="23" t="s">
        <v>254</v>
      </c>
      <c r="H25" s="23" t="s">
        <v>255</v>
      </c>
      <c r="I25" s="110">
        <v>22986.6</v>
      </c>
      <c r="J25" s="110">
        <v>22986.6</v>
      </c>
      <c r="K25" s="27"/>
      <c r="L25" s="27"/>
      <c r="M25" s="110">
        <v>22986.6</v>
      </c>
      <c r="N25" s="27"/>
      <c r="O25" s="27"/>
      <c r="P25" s="27"/>
      <c r="Q25" s="110"/>
      <c r="R25" s="110"/>
      <c r="S25" s="110"/>
      <c r="T25" s="110"/>
      <c r="U25" s="110"/>
      <c r="V25" s="110"/>
      <c r="W25" s="110"/>
      <c r="X25" s="110"/>
      <c r="Y25" s="110"/>
      <c r="Z25" s="110"/>
    </row>
    <row r="26" ht="20.25" customHeight="1" spans="1:26">
      <c r="A26" s="23" t="s">
        <v>70</v>
      </c>
      <c r="B26" s="23" t="s">
        <v>70</v>
      </c>
      <c r="C26" s="23" t="s">
        <v>246</v>
      </c>
      <c r="D26" s="23" t="s">
        <v>247</v>
      </c>
      <c r="E26" s="23" t="s">
        <v>154</v>
      </c>
      <c r="F26" s="23" t="s">
        <v>155</v>
      </c>
      <c r="G26" s="23" t="s">
        <v>254</v>
      </c>
      <c r="H26" s="23" t="s">
        <v>255</v>
      </c>
      <c r="I26" s="110">
        <v>97271.4</v>
      </c>
      <c r="J26" s="110">
        <v>97271.4</v>
      </c>
      <c r="K26" s="27"/>
      <c r="L26" s="27"/>
      <c r="M26" s="110">
        <v>97271.4</v>
      </c>
      <c r="N26" s="27"/>
      <c r="O26" s="27"/>
      <c r="P26" s="27"/>
      <c r="Q26" s="110"/>
      <c r="R26" s="110"/>
      <c r="S26" s="110"/>
      <c r="T26" s="110"/>
      <c r="U26" s="110"/>
      <c r="V26" s="110"/>
      <c r="W26" s="110"/>
      <c r="X26" s="110"/>
      <c r="Y26" s="110"/>
      <c r="Z26" s="110"/>
    </row>
    <row r="27" ht="20.25" customHeight="1" spans="1:26">
      <c r="A27" s="23" t="s">
        <v>70</v>
      </c>
      <c r="B27" s="23" t="s">
        <v>70</v>
      </c>
      <c r="C27" s="23" t="s">
        <v>246</v>
      </c>
      <c r="D27" s="23" t="s">
        <v>247</v>
      </c>
      <c r="E27" s="23" t="s">
        <v>126</v>
      </c>
      <c r="F27" s="23" t="s">
        <v>127</v>
      </c>
      <c r="G27" s="23" t="s">
        <v>256</v>
      </c>
      <c r="H27" s="23" t="s">
        <v>257</v>
      </c>
      <c r="I27" s="110">
        <v>3218.12</v>
      </c>
      <c r="J27" s="110">
        <v>3218.12</v>
      </c>
      <c r="K27" s="27"/>
      <c r="L27" s="27"/>
      <c r="M27" s="110">
        <v>3218.12</v>
      </c>
      <c r="N27" s="27"/>
      <c r="O27" s="27"/>
      <c r="P27" s="27"/>
      <c r="Q27" s="110"/>
      <c r="R27" s="110"/>
      <c r="S27" s="110"/>
      <c r="T27" s="110"/>
      <c r="U27" s="110"/>
      <c r="V27" s="110"/>
      <c r="W27" s="110"/>
      <c r="X27" s="110"/>
      <c r="Y27" s="110"/>
      <c r="Z27" s="110"/>
    </row>
    <row r="28" ht="20.25" customHeight="1" spans="1:26">
      <c r="A28" s="23" t="s">
        <v>70</v>
      </c>
      <c r="B28" s="23" t="s">
        <v>70</v>
      </c>
      <c r="C28" s="23" t="s">
        <v>246</v>
      </c>
      <c r="D28" s="23" t="s">
        <v>247</v>
      </c>
      <c r="E28" s="23" t="s">
        <v>156</v>
      </c>
      <c r="F28" s="23" t="s">
        <v>157</v>
      </c>
      <c r="G28" s="23" t="s">
        <v>256</v>
      </c>
      <c r="H28" s="23" t="s">
        <v>257</v>
      </c>
      <c r="I28" s="110">
        <v>8784.24</v>
      </c>
      <c r="J28" s="110">
        <v>8784.24</v>
      </c>
      <c r="K28" s="27"/>
      <c r="L28" s="27"/>
      <c r="M28" s="110">
        <v>8784.24</v>
      </c>
      <c r="N28" s="27"/>
      <c r="O28" s="27"/>
      <c r="P28" s="27"/>
      <c r="Q28" s="110"/>
      <c r="R28" s="110"/>
      <c r="S28" s="110"/>
      <c r="T28" s="110"/>
      <c r="U28" s="110"/>
      <c r="V28" s="110"/>
      <c r="W28" s="110"/>
      <c r="X28" s="110"/>
      <c r="Y28" s="110"/>
      <c r="Z28" s="110"/>
    </row>
    <row r="29" ht="20.25" customHeight="1" spans="1:26">
      <c r="A29" s="23" t="s">
        <v>70</v>
      </c>
      <c r="B29" s="23" t="s">
        <v>70</v>
      </c>
      <c r="C29" s="23" t="s">
        <v>246</v>
      </c>
      <c r="D29" s="23" t="s">
        <v>247</v>
      </c>
      <c r="E29" s="23" t="s">
        <v>156</v>
      </c>
      <c r="F29" s="23" t="s">
        <v>157</v>
      </c>
      <c r="G29" s="23" t="s">
        <v>256</v>
      </c>
      <c r="H29" s="23" t="s">
        <v>257</v>
      </c>
      <c r="I29" s="110">
        <v>1471.14</v>
      </c>
      <c r="J29" s="110">
        <v>1471.14</v>
      </c>
      <c r="K29" s="27"/>
      <c r="L29" s="27"/>
      <c r="M29" s="110">
        <v>1471.14</v>
      </c>
      <c r="N29" s="27"/>
      <c r="O29" s="27"/>
      <c r="P29" s="27"/>
      <c r="Q29" s="110"/>
      <c r="R29" s="110"/>
      <c r="S29" s="110"/>
      <c r="T29" s="110"/>
      <c r="U29" s="110"/>
      <c r="V29" s="110"/>
      <c r="W29" s="110"/>
      <c r="X29" s="110"/>
      <c r="Y29" s="110"/>
      <c r="Z29" s="110"/>
    </row>
    <row r="30" ht="20.25" customHeight="1" spans="1:26">
      <c r="A30" s="23" t="s">
        <v>70</v>
      </c>
      <c r="B30" s="23" t="s">
        <v>70</v>
      </c>
      <c r="C30" s="23" t="s">
        <v>246</v>
      </c>
      <c r="D30" s="23" t="s">
        <v>247</v>
      </c>
      <c r="E30" s="23" t="s">
        <v>156</v>
      </c>
      <c r="F30" s="23" t="s">
        <v>157</v>
      </c>
      <c r="G30" s="23" t="s">
        <v>256</v>
      </c>
      <c r="H30" s="23" t="s">
        <v>257</v>
      </c>
      <c r="I30" s="110">
        <v>8784.24</v>
      </c>
      <c r="J30" s="110">
        <v>8784.24</v>
      </c>
      <c r="K30" s="27"/>
      <c r="L30" s="27"/>
      <c r="M30" s="110">
        <v>8784.24</v>
      </c>
      <c r="N30" s="27"/>
      <c r="O30" s="27"/>
      <c r="P30" s="27"/>
      <c r="Q30" s="110"/>
      <c r="R30" s="110"/>
      <c r="S30" s="110"/>
      <c r="T30" s="110"/>
      <c r="U30" s="110"/>
      <c r="V30" s="110"/>
      <c r="W30" s="110"/>
      <c r="X30" s="110"/>
      <c r="Y30" s="110"/>
      <c r="Z30" s="110"/>
    </row>
    <row r="31" ht="20.25" customHeight="1" spans="1:26">
      <c r="A31" s="23" t="s">
        <v>70</v>
      </c>
      <c r="B31" s="23" t="s">
        <v>70</v>
      </c>
      <c r="C31" s="23" t="s">
        <v>246</v>
      </c>
      <c r="D31" s="23" t="s">
        <v>247</v>
      </c>
      <c r="E31" s="23" t="s">
        <v>156</v>
      </c>
      <c r="F31" s="23" t="s">
        <v>157</v>
      </c>
      <c r="G31" s="23" t="s">
        <v>256</v>
      </c>
      <c r="H31" s="23" t="s">
        <v>257</v>
      </c>
      <c r="I31" s="110">
        <v>3348.46</v>
      </c>
      <c r="J31" s="110">
        <v>3348.46</v>
      </c>
      <c r="K31" s="27"/>
      <c r="L31" s="27"/>
      <c r="M31" s="110">
        <v>3348.46</v>
      </c>
      <c r="N31" s="27"/>
      <c r="O31" s="27"/>
      <c r="P31" s="27"/>
      <c r="Q31" s="110"/>
      <c r="R31" s="110"/>
      <c r="S31" s="110"/>
      <c r="T31" s="110"/>
      <c r="U31" s="110"/>
      <c r="V31" s="110"/>
      <c r="W31" s="110"/>
      <c r="X31" s="110"/>
      <c r="Y31" s="110"/>
      <c r="Z31" s="110"/>
    </row>
    <row r="32" ht="20.25" customHeight="1" spans="1:26">
      <c r="A32" s="23" t="s">
        <v>70</v>
      </c>
      <c r="B32" s="23" t="s">
        <v>70</v>
      </c>
      <c r="C32" s="23" t="s">
        <v>246</v>
      </c>
      <c r="D32" s="23" t="s">
        <v>247</v>
      </c>
      <c r="E32" s="23" t="s">
        <v>156</v>
      </c>
      <c r="F32" s="23" t="s">
        <v>157</v>
      </c>
      <c r="G32" s="23" t="s">
        <v>256</v>
      </c>
      <c r="H32" s="23" t="s">
        <v>257</v>
      </c>
      <c r="I32" s="110">
        <v>2066.88</v>
      </c>
      <c r="J32" s="110">
        <v>2066.88</v>
      </c>
      <c r="K32" s="27"/>
      <c r="L32" s="27"/>
      <c r="M32" s="110">
        <v>2066.88</v>
      </c>
      <c r="N32" s="27"/>
      <c r="O32" s="27"/>
      <c r="P32" s="27"/>
      <c r="Q32" s="110"/>
      <c r="R32" s="110"/>
      <c r="S32" s="110"/>
      <c r="T32" s="110"/>
      <c r="U32" s="110"/>
      <c r="V32" s="110"/>
      <c r="W32" s="110"/>
      <c r="X32" s="110"/>
      <c r="Y32" s="110"/>
      <c r="Z32" s="110"/>
    </row>
    <row r="33" ht="20.25" customHeight="1" spans="1:26">
      <c r="A33" s="23" t="s">
        <v>70</v>
      </c>
      <c r="B33" s="23" t="s">
        <v>70</v>
      </c>
      <c r="C33" s="23" t="s">
        <v>258</v>
      </c>
      <c r="D33" s="23" t="s">
        <v>207</v>
      </c>
      <c r="E33" s="23" t="s">
        <v>110</v>
      </c>
      <c r="F33" s="23" t="s">
        <v>111</v>
      </c>
      <c r="G33" s="23" t="s">
        <v>259</v>
      </c>
      <c r="H33" s="23" t="s">
        <v>207</v>
      </c>
      <c r="I33" s="110">
        <v>40000</v>
      </c>
      <c r="J33" s="110">
        <v>40000</v>
      </c>
      <c r="K33" s="27"/>
      <c r="L33" s="27"/>
      <c r="M33" s="110">
        <v>40000</v>
      </c>
      <c r="N33" s="27"/>
      <c r="O33" s="27"/>
      <c r="P33" s="27"/>
      <c r="Q33" s="110"/>
      <c r="R33" s="110"/>
      <c r="S33" s="110"/>
      <c r="T33" s="110"/>
      <c r="U33" s="110"/>
      <c r="V33" s="110"/>
      <c r="W33" s="110"/>
      <c r="X33" s="110"/>
      <c r="Y33" s="110"/>
      <c r="Z33" s="110"/>
    </row>
    <row r="34" ht="20.25" customHeight="1" spans="1:26">
      <c r="A34" s="23" t="s">
        <v>70</v>
      </c>
      <c r="B34" s="23" t="s">
        <v>70</v>
      </c>
      <c r="C34" s="23" t="s">
        <v>260</v>
      </c>
      <c r="D34" s="23" t="s">
        <v>261</v>
      </c>
      <c r="E34" s="23" t="s">
        <v>110</v>
      </c>
      <c r="F34" s="23" t="s">
        <v>111</v>
      </c>
      <c r="G34" s="23" t="s">
        <v>262</v>
      </c>
      <c r="H34" s="23" t="s">
        <v>263</v>
      </c>
      <c r="I34" s="110">
        <v>163800</v>
      </c>
      <c r="J34" s="110">
        <v>163800</v>
      </c>
      <c r="K34" s="27"/>
      <c r="L34" s="27"/>
      <c r="M34" s="110">
        <v>163800</v>
      </c>
      <c r="N34" s="27"/>
      <c r="O34" s="27"/>
      <c r="P34" s="27"/>
      <c r="Q34" s="110"/>
      <c r="R34" s="110"/>
      <c r="S34" s="110"/>
      <c r="T34" s="110"/>
      <c r="U34" s="110"/>
      <c r="V34" s="110"/>
      <c r="W34" s="110"/>
      <c r="X34" s="110"/>
      <c r="Y34" s="110"/>
      <c r="Z34" s="110"/>
    </row>
    <row r="35" ht="20.25" customHeight="1" spans="1:26">
      <c r="A35" s="23" t="s">
        <v>70</v>
      </c>
      <c r="B35" s="23" t="s">
        <v>70</v>
      </c>
      <c r="C35" s="23" t="s">
        <v>264</v>
      </c>
      <c r="D35" s="23" t="s">
        <v>265</v>
      </c>
      <c r="E35" s="23" t="s">
        <v>110</v>
      </c>
      <c r="F35" s="23" t="s">
        <v>111</v>
      </c>
      <c r="G35" s="23" t="s">
        <v>266</v>
      </c>
      <c r="H35" s="23" t="s">
        <v>265</v>
      </c>
      <c r="I35" s="110">
        <v>42712.56</v>
      </c>
      <c r="J35" s="110">
        <v>42712.56</v>
      </c>
      <c r="K35" s="27"/>
      <c r="L35" s="27"/>
      <c r="M35" s="110">
        <v>42712.56</v>
      </c>
      <c r="N35" s="27"/>
      <c r="O35" s="27"/>
      <c r="P35" s="27"/>
      <c r="Q35" s="110"/>
      <c r="R35" s="110"/>
      <c r="S35" s="110"/>
      <c r="T35" s="110"/>
      <c r="U35" s="110"/>
      <c r="V35" s="110"/>
      <c r="W35" s="110"/>
      <c r="X35" s="110"/>
      <c r="Y35" s="110"/>
      <c r="Z35" s="110"/>
    </row>
    <row r="36" ht="20.25" customHeight="1" spans="1:26">
      <c r="A36" s="23" t="s">
        <v>70</v>
      </c>
      <c r="B36" s="23" t="s">
        <v>70</v>
      </c>
      <c r="C36" s="23" t="s">
        <v>264</v>
      </c>
      <c r="D36" s="23" t="s">
        <v>265</v>
      </c>
      <c r="E36" s="23" t="s">
        <v>126</v>
      </c>
      <c r="F36" s="23" t="s">
        <v>127</v>
      </c>
      <c r="G36" s="23" t="s">
        <v>266</v>
      </c>
      <c r="H36" s="23" t="s">
        <v>265</v>
      </c>
      <c r="I36" s="110">
        <v>9194.64</v>
      </c>
      <c r="J36" s="110">
        <v>9194.64</v>
      </c>
      <c r="K36" s="27"/>
      <c r="L36" s="27"/>
      <c r="M36" s="110">
        <v>9194.64</v>
      </c>
      <c r="N36" s="27"/>
      <c r="O36" s="27"/>
      <c r="P36" s="27"/>
      <c r="Q36" s="110"/>
      <c r="R36" s="110"/>
      <c r="S36" s="110"/>
      <c r="T36" s="110"/>
      <c r="U36" s="110"/>
      <c r="V36" s="110"/>
      <c r="W36" s="110"/>
      <c r="X36" s="110"/>
      <c r="Y36" s="110"/>
      <c r="Z36" s="110"/>
    </row>
    <row r="37" ht="20.25" customHeight="1" spans="1:26">
      <c r="A37" s="23" t="s">
        <v>70</v>
      </c>
      <c r="B37" s="23" t="s">
        <v>70</v>
      </c>
      <c r="C37" s="23" t="s">
        <v>267</v>
      </c>
      <c r="D37" s="23" t="s">
        <v>268</v>
      </c>
      <c r="E37" s="23" t="s">
        <v>110</v>
      </c>
      <c r="F37" s="23" t="s">
        <v>111</v>
      </c>
      <c r="G37" s="23" t="s">
        <v>269</v>
      </c>
      <c r="H37" s="23" t="s">
        <v>270</v>
      </c>
      <c r="I37" s="110">
        <v>52836</v>
      </c>
      <c r="J37" s="110">
        <v>52836</v>
      </c>
      <c r="K37" s="27"/>
      <c r="L37" s="27"/>
      <c r="M37" s="110">
        <v>52836</v>
      </c>
      <c r="N37" s="27"/>
      <c r="O37" s="27"/>
      <c r="P37" s="27"/>
      <c r="Q37" s="110"/>
      <c r="R37" s="110"/>
      <c r="S37" s="110"/>
      <c r="T37" s="110"/>
      <c r="U37" s="110"/>
      <c r="V37" s="110"/>
      <c r="W37" s="110"/>
      <c r="X37" s="110"/>
      <c r="Y37" s="110"/>
      <c r="Z37" s="110"/>
    </row>
    <row r="38" ht="20.25" customHeight="1" spans="1:26">
      <c r="A38" s="23" t="s">
        <v>70</v>
      </c>
      <c r="B38" s="23" t="s">
        <v>70</v>
      </c>
      <c r="C38" s="23" t="s">
        <v>267</v>
      </c>
      <c r="D38" s="23" t="s">
        <v>268</v>
      </c>
      <c r="E38" s="23" t="s">
        <v>126</v>
      </c>
      <c r="F38" s="23" t="s">
        <v>127</v>
      </c>
      <c r="G38" s="23" t="s">
        <v>269</v>
      </c>
      <c r="H38" s="23" t="s">
        <v>270</v>
      </c>
      <c r="I38" s="110">
        <v>12432</v>
      </c>
      <c r="J38" s="110">
        <v>12432</v>
      </c>
      <c r="K38" s="27"/>
      <c r="L38" s="27"/>
      <c r="M38" s="110">
        <v>12432</v>
      </c>
      <c r="N38" s="27"/>
      <c r="O38" s="27"/>
      <c r="P38" s="27"/>
      <c r="Q38" s="110"/>
      <c r="R38" s="110"/>
      <c r="S38" s="110"/>
      <c r="T38" s="110"/>
      <c r="U38" s="110"/>
      <c r="V38" s="110"/>
      <c r="W38" s="110"/>
      <c r="X38" s="110"/>
      <c r="Y38" s="110"/>
      <c r="Z38" s="110"/>
    </row>
    <row r="39" ht="20.25" customHeight="1" spans="1:26">
      <c r="A39" s="23" t="s">
        <v>70</v>
      </c>
      <c r="B39" s="23" t="s">
        <v>70</v>
      </c>
      <c r="C39" s="23" t="s">
        <v>267</v>
      </c>
      <c r="D39" s="23" t="s">
        <v>268</v>
      </c>
      <c r="E39" s="23" t="s">
        <v>110</v>
      </c>
      <c r="F39" s="23" t="s">
        <v>111</v>
      </c>
      <c r="G39" s="23" t="s">
        <v>271</v>
      </c>
      <c r="H39" s="23" t="s">
        <v>272</v>
      </c>
      <c r="I39" s="110">
        <v>34000</v>
      </c>
      <c r="J39" s="110">
        <v>34000</v>
      </c>
      <c r="K39" s="27"/>
      <c r="L39" s="27"/>
      <c r="M39" s="110">
        <v>34000</v>
      </c>
      <c r="N39" s="27"/>
      <c r="O39" s="27"/>
      <c r="P39" s="27"/>
      <c r="Q39" s="110"/>
      <c r="R39" s="110"/>
      <c r="S39" s="110"/>
      <c r="T39" s="110"/>
      <c r="U39" s="110"/>
      <c r="V39" s="110"/>
      <c r="W39" s="110"/>
      <c r="X39" s="110"/>
      <c r="Y39" s="110"/>
      <c r="Z39" s="110"/>
    </row>
    <row r="40" ht="20.25" customHeight="1" spans="1:26">
      <c r="A40" s="23" t="s">
        <v>70</v>
      </c>
      <c r="B40" s="23" t="s">
        <v>70</v>
      </c>
      <c r="C40" s="23" t="s">
        <v>267</v>
      </c>
      <c r="D40" s="23" t="s">
        <v>268</v>
      </c>
      <c r="E40" s="23" t="s">
        <v>126</v>
      </c>
      <c r="F40" s="23" t="s">
        <v>127</v>
      </c>
      <c r="G40" s="23" t="s">
        <v>271</v>
      </c>
      <c r="H40" s="23" t="s">
        <v>272</v>
      </c>
      <c r="I40" s="110">
        <v>8000</v>
      </c>
      <c r="J40" s="110">
        <v>8000</v>
      </c>
      <c r="K40" s="27"/>
      <c r="L40" s="27"/>
      <c r="M40" s="110">
        <v>8000</v>
      </c>
      <c r="N40" s="27"/>
      <c r="O40" s="27"/>
      <c r="P40" s="27"/>
      <c r="Q40" s="110"/>
      <c r="R40" s="110"/>
      <c r="S40" s="110"/>
      <c r="T40" s="110"/>
      <c r="U40" s="110"/>
      <c r="V40" s="110"/>
      <c r="W40" s="110"/>
      <c r="X40" s="110"/>
      <c r="Y40" s="110"/>
      <c r="Z40" s="110"/>
    </row>
    <row r="41" ht="20.25" customHeight="1" spans="1:26">
      <c r="A41" s="23" t="s">
        <v>70</v>
      </c>
      <c r="B41" s="23" t="s">
        <v>70</v>
      </c>
      <c r="C41" s="23" t="s">
        <v>267</v>
      </c>
      <c r="D41" s="23" t="s">
        <v>268</v>
      </c>
      <c r="E41" s="23" t="s">
        <v>118</v>
      </c>
      <c r="F41" s="23" t="s">
        <v>119</v>
      </c>
      <c r="G41" s="23" t="s">
        <v>273</v>
      </c>
      <c r="H41" s="23" t="s">
        <v>274</v>
      </c>
      <c r="I41" s="110">
        <v>10000</v>
      </c>
      <c r="J41" s="110">
        <v>10000</v>
      </c>
      <c r="K41" s="27"/>
      <c r="L41" s="27"/>
      <c r="M41" s="110">
        <v>10000</v>
      </c>
      <c r="N41" s="27"/>
      <c r="O41" s="27"/>
      <c r="P41" s="27"/>
      <c r="Q41" s="110"/>
      <c r="R41" s="110"/>
      <c r="S41" s="110"/>
      <c r="T41" s="110"/>
      <c r="U41" s="110"/>
      <c r="V41" s="110"/>
      <c r="W41" s="110"/>
      <c r="X41" s="110"/>
      <c r="Y41" s="110"/>
      <c r="Z41" s="110"/>
    </row>
    <row r="42" ht="20.25" customHeight="1" spans="1:26">
      <c r="A42" s="23" t="s">
        <v>70</v>
      </c>
      <c r="B42" s="23" t="s">
        <v>70</v>
      </c>
      <c r="C42" s="23" t="s">
        <v>267</v>
      </c>
      <c r="D42" s="23" t="s">
        <v>268</v>
      </c>
      <c r="E42" s="23" t="s">
        <v>110</v>
      </c>
      <c r="F42" s="23" t="s">
        <v>111</v>
      </c>
      <c r="G42" s="23" t="s">
        <v>275</v>
      </c>
      <c r="H42" s="23" t="s">
        <v>276</v>
      </c>
      <c r="I42" s="110">
        <v>47600</v>
      </c>
      <c r="J42" s="110">
        <v>47600</v>
      </c>
      <c r="K42" s="27"/>
      <c r="L42" s="27"/>
      <c r="M42" s="110">
        <v>47600</v>
      </c>
      <c r="N42" s="27"/>
      <c r="O42" s="27"/>
      <c r="P42" s="27"/>
      <c r="Q42" s="110"/>
      <c r="R42" s="110"/>
      <c r="S42" s="110"/>
      <c r="T42" s="110"/>
      <c r="U42" s="110"/>
      <c r="V42" s="110"/>
      <c r="W42" s="110"/>
      <c r="X42" s="110"/>
      <c r="Y42" s="110"/>
      <c r="Z42" s="110"/>
    </row>
    <row r="43" ht="20.25" customHeight="1" spans="1:26">
      <c r="A43" s="23" t="s">
        <v>70</v>
      </c>
      <c r="B43" s="23" t="s">
        <v>70</v>
      </c>
      <c r="C43" s="23" t="s">
        <v>267</v>
      </c>
      <c r="D43" s="23" t="s">
        <v>268</v>
      </c>
      <c r="E43" s="23" t="s">
        <v>126</v>
      </c>
      <c r="F43" s="23" t="s">
        <v>127</v>
      </c>
      <c r="G43" s="23" t="s">
        <v>275</v>
      </c>
      <c r="H43" s="23" t="s">
        <v>276</v>
      </c>
      <c r="I43" s="110">
        <v>11200</v>
      </c>
      <c r="J43" s="110">
        <v>11200</v>
      </c>
      <c r="K43" s="27"/>
      <c r="L43" s="27"/>
      <c r="M43" s="110">
        <v>11200</v>
      </c>
      <c r="N43" s="27"/>
      <c r="O43" s="27"/>
      <c r="P43" s="27"/>
      <c r="Q43" s="110"/>
      <c r="R43" s="110"/>
      <c r="S43" s="110"/>
      <c r="T43" s="110"/>
      <c r="U43" s="110"/>
      <c r="V43" s="110"/>
      <c r="W43" s="110"/>
      <c r="X43" s="110"/>
      <c r="Y43" s="110"/>
      <c r="Z43" s="110"/>
    </row>
    <row r="44" ht="20.25" customHeight="1" spans="1:26">
      <c r="A44" s="23" t="s">
        <v>70</v>
      </c>
      <c r="B44" s="23" t="s">
        <v>70</v>
      </c>
      <c r="C44" s="23" t="s">
        <v>267</v>
      </c>
      <c r="D44" s="23" t="s">
        <v>268</v>
      </c>
      <c r="E44" s="23" t="s">
        <v>134</v>
      </c>
      <c r="F44" s="23" t="s">
        <v>135</v>
      </c>
      <c r="G44" s="23" t="s">
        <v>275</v>
      </c>
      <c r="H44" s="23" t="s">
        <v>276</v>
      </c>
      <c r="I44" s="110">
        <v>15300</v>
      </c>
      <c r="J44" s="110">
        <v>15300</v>
      </c>
      <c r="K44" s="27"/>
      <c r="L44" s="27"/>
      <c r="M44" s="110">
        <v>15300</v>
      </c>
      <c r="N44" s="27"/>
      <c r="O44" s="27"/>
      <c r="P44" s="27"/>
      <c r="Q44" s="110"/>
      <c r="R44" s="110"/>
      <c r="S44" s="110"/>
      <c r="T44" s="110"/>
      <c r="U44" s="110"/>
      <c r="V44" s="110"/>
      <c r="W44" s="110"/>
      <c r="X44" s="110"/>
      <c r="Y44" s="110"/>
      <c r="Z44" s="110"/>
    </row>
    <row r="45" ht="20.25" customHeight="1" spans="1:26">
      <c r="A45" s="23" t="s">
        <v>70</v>
      </c>
      <c r="B45" s="23" t="s">
        <v>70</v>
      </c>
      <c r="C45" s="23" t="s">
        <v>277</v>
      </c>
      <c r="D45" s="23" t="s">
        <v>163</v>
      </c>
      <c r="E45" s="23" t="s">
        <v>162</v>
      </c>
      <c r="F45" s="23" t="s">
        <v>163</v>
      </c>
      <c r="G45" s="23" t="s">
        <v>278</v>
      </c>
      <c r="H45" s="23" t="s">
        <v>163</v>
      </c>
      <c r="I45" s="110">
        <v>337875.36</v>
      </c>
      <c r="J45" s="110">
        <v>337875.36</v>
      </c>
      <c r="K45" s="27"/>
      <c r="L45" s="27"/>
      <c r="M45" s="110">
        <v>337875.36</v>
      </c>
      <c r="N45" s="27"/>
      <c r="O45" s="27"/>
      <c r="P45" s="27"/>
      <c r="Q45" s="110"/>
      <c r="R45" s="110"/>
      <c r="S45" s="110"/>
      <c r="T45" s="110"/>
      <c r="U45" s="110"/>
      <c r="V45" s="110"/>
      <c r="W45" s="110"/>
      <c r="X45" s="110"/>
      <c r="Y45" s="110"/>
      <c r="Z45" s="110"/>
    </row>
    <row r="46" ht="20.25" customHeight="1" spans="1:26">
      <c r="A46" s="23" t="s">
        <v>70</v>
      </c>
      <c r="B46" s="23" t="s">
        <v>70</v>
      </c>
      <c r="C46" s="23" t="s">
        <v>277</v>
      </c>
      <c r="D46" s="23" t="s">
        <v>163</v>
      </c>
      <c r="E46" s="23" t="s">
        <v>162</v>
      </c>
      <c r="F46" s="23" t="s">
        <v>163</v>
      </c>
      <c r="G46" s="23" t="s">
        <v>278</v>
      </c>
      <c r="H46" s="23" t="s">
        <v>163</v>
      </c>
      <c r="I46" s="110">
        <v>74367.84</v>
      </c>
      <c r="J46" s="110">
        <v>74367.84</v>
      </c>
      <c r="K46" s="27"/>
      <c r="L46" s="27"/>
      <c r="M46" s="110">
        <v>74367.84</v>
      </c>
      <c r="N46" s="27"/>
      <c r="O46" s="27"/>
      <c r="P46" s="27"/>
      <c r="Q46" s="110"/>
      <c r="R46" s="110"/>
      <c r="S46" s="110"/>
      <c r="T46" s="110"/>
      <c r="U46" s="110"/>
      <c r="V46" s="110"/>
      <c r="W46" s="110"/>
      <c r="X46" s="110"/>
      <c r="Y46" s="110"/>
      <c r="Z46" s="110"/>
    </row>
    <row r="47" ht="20.25" customHeight="1" spans="1:26">
      <c r="A47" s="23" t="s">
        <v>70</v>
      </c>
      <c r="B47" s="23" t="s">
        <v>70</v>
      </c>
      <c r="C47" s="23" t="s">
        <v>279</v>
      </c>
      <c r="D47" s="23" t="s">
        <v>280</v>
      </c>
      <c r="E47" s="23" t="s">
        <v>134</v>
      </c>
      <c r="F47" s="23" t="s">
        <v>135</v>
      </c>
      <c r="G47" s="23" t="s">
        <v>281</v>
      </c>
      <c r="H47" s="23" t="s">
        <v>282</v>
      </c>
      <c r="I47" s="110">
        <v>244800</v>
      </c>
      <c r="J47" s="110">
        <v>244800</v>
      </c>
      <c r="K47" s="27"/>
      <c r="L47" s="27"/>
      <c r="M47" s="110">
        <v>244800</v>
      </c>
      <c r="N47" s="27"/>
      <c r="O47" s="27"/>
      <c r="P47" s="27"/>
      <c r="Q47" s="110"/>
      <c r="R47" s="110"/>
      <c r="S47" s="110"/>
      <c r="T47" s="110"/>
      <c r="U47" s="110"/>
      <c r="V47" s="110"/>
      <c r="W47" s="110"/>
      <c r="X47" s="110"/>
      <c r="Y47" s="110"/>
      <c r="Z47" s="110"/>
    </row>
    <row r="48" ht="20.25" customHeight="1" spans="1:26">
      <c r="A48" s="23" t="s">
        <v>70</v>
      </c>
      <c r="B48" s="23" t="s">
        <v>70</v>
      </c>
      <c r="C48" s="23" t="s">
        <v>283</v>
      </c>
      <c r="D48" s="23" t="s">
        <v>284</v>
      </c>
      <c r="E48" s="23" t="s">
        <v>110</v>
      </c>
      <c r="F48" s="23" t="s">
        <v>111</v>
      </c>
      <c r="G48" s="23" t="s">
        <v>240</v>
      </c>
      <c r="H48" s="23" t="s">
        <v>241</v>
      </c>
      <c r="I48" s="110">
        <v>271200</v>
      </c>
      <c r="J48" s="110">
        <v>271200</v>
      </c>
      <c r="K48" s="27"/>
      <c r="L48" s="27"/>
      <c r="M48" s="110">
        <v>271200</v>
      </c>
      <c r="N48" s="27"/>
      <c r="O48" s="27"/>
      <c r="P48" s="27"/>
      <c r="Q48" s="110"/>
      <c r="R48" s="110"/>
      <c r="S48" s="110"/>
      <c r="T48" s="110"/>
      <c r="U48" s="110"/>
      <c r="V48" s="110"/>
      <c r="W48" s="110"/>
      <c r="X48" s="110"/>
      <c r="Y48" s="110"/>
      <c r="Z48" s="110"/>
    </row>
    <row r="49" ht="20.25" customHeight="1" spans="1:26">
      <c r="A49" s="23" t="s">
        <v>70</v>
      </c>
      <c r="B49" s="23" t="s">
        <v>70</v>
      </c>
      <c r="C49" s="23" t="s">
        <v>283</v>
      </c>
      <c r="D49" s="23" t="s">
        <v>284</v>
      </c>
      <c r="E49" s="23" t="s">
        <v>110</v>
      </c>
      <c r="F49" s="23" t="s">
        <v>111</v>
      </c>
      <c r="G49" s="23" t="s">
        <v>240</v>
      </c>
      <c r="H49" s="23" t="s">
        <v>241</v>
      </c>
      <c r="I49" s="110">
        <v>170000</v>
      </c>
      <c r="J49" s="110">
        <v>170000</v>
      </c>
      <c r="K49" s="27"/>
      <c r="L49" s="27"/>
      <c r="M49" s="110">
        <v>170000</v>
      </c>
      <c r="N49" s="27"/>
      <c r="O49" s="27"/>
      <c r="P49" s="27"/>
      <c r="Q49" s="110"/>
      <c r="R49" s="110"/>
      <c r="S49" s="110"/>
      <c r="T49" s="110"/>
      <c r="U49" s="110"/>
      <c r="V49" s="110"/>
      <c r="W49" s="110"/>
      <c r="X49" s="110"/>
      <c r="Y49" s="110"/>
      <c r="Z49" s="110"/>
    </row>
    <row r="50" ht="20.25" customHeight="1" spans="1:26">
      <c r="A50" s="23" t="s">
        <v>70</v>
      </c>
      <c r="B50" s="23" t="s">
        <v>70</v>
      </c>
      <c r="C50" s="23" t="s">
        <v>285</v>
      </c>
      <c r="D50" s="23" t="s">
        <v>286</v>
      </c>
      <c r="E50" s="23" t="s">
        <v>126</v>
      </c>
      <c r="F50" s="23" t="s">
        <v>127</v>
      </c>
      <c r="G50" s="23" t="s">
        <v>240</v>
      </c>
      <c r="H50" s="23" t="s">
        <v>241</v>
      </c>
      <c r="I50" s="110">
        <v>36000</v>
      </c>
      <c r="J50" s="110">
        <v>36000</v>
      </c>
      <c r="K50" s="27"/>
      <c r="L50" s="27"/>
      <c r="M50" s="110">
        <v>36000</v>
      </c>
      <c r="N50" s="27"/>
      <c r="O50" s="27"/>
      <c r="P50" s="27"/>
      <c r="Q50" s="110"/>
      <c r="R50" s="110"/>
      <c r="S50" s="110"/>
      <c r="T50" s="110"/>
      <c r="U50" s="110"/>
      <c r="V50" s="110"/>
      <c r="W50" s="110"/>
      <c r="X50" s="110"/>
      <c r="Y50" s="110"/>
      <c r="Z50" s="110"/>
    </row>
    <row r="51" ht="20.25" customHeight="1" spans="1:26">
      <c r="A51" s="23" t="s">
        <v>70</v>
      </c>
      <c r="B51" s="23" t="s">
        <v>70</v>
      </c>
      <c r="C51" s="23" t="s">
        <v>287</v>
      </c>
      <c r="D51" s="23" t="s">
        <v>288</v>
      </c>
      <c r="E51" s="23" t="s">
        <v>110</v>
      </c>
      <c r="F51" s="23" t="s">
        <v>111</v>
      </c>
      <c r="G51" s="23" t="s">
        <v>289</v>
      </c>
      <c r="H51" s="23" t="s">
        <v>290</v>
      </c>
      <c r="I51" s="110">
        <v>187275.6</v>
      </c>
      <c r="J51" s="110">
        <v>187275.6</v>
      </c>
      <c r="K51" s="27"/>
      <c r="L51" s="27"/>
      <c r="M51" s="110">
        <v>187275.6</v>
      </c>
      <c r="N51" s="27"/>
      <c r="O51" s="27"/>
      <c r="P51" s="27"/>
      <c r="Q51" s="110"/>
      <c r="R51" s="110"/>
      <c r="S51" s="110"/>
      <c r="T51" s="110"/>
      <c r="U51" s="110"/>
      <c r="V51" s="110"/>
      <c r="W51" s="110"/>
      <c r="X51" s="110"/>
      <c r="Y51" s="110"/>
      <c r="Z51" s="110"/>
    </row>
    <row r="52" ht="20.25" customHeight="1" spans="1:26">
      <c r="A52" s="23" t="s">
        <v>70</v>
      </c>
      <c r="B52" s="23" t="s">
        <v>70</v>
      </c>
      <c r="C52" s="23" t="s">
        <v>287</v>
      </c>
      <c r="D52" s="23" t="s">
        <v>288</v>
      </c>
      <c r="E52" s="23" t="s">
        <v>110</v>
      </c>
      <c r="F52" s="23" t="s">
        <v>111</v>
      </c>
      <c r="G52" s="23" t="s">
        <v>289</v>
      </c>
      <c r="H52" s="23" t="s">
        <v>290</v>
      </c>
      <c r="I52" s="110">
        <v>292724.4</v>
      </c>
      <c r="J52" s="110">
        <v>292724.4</v>
      </c>
      <c r="K52" s="27"/>
      <c r="L52" s="27"/>
      <c r="M52" s="110">
        <v>292724.4</v>
      </c>
      <c r="N52" s="27"/>
      <c r="O52" s="27"/>
      <c r="P52" s="27"/>
      <c r="Q52" s="110"/>
      <c r="R52" s="110"/>
      <c r="S52" s="110"/>
      <c r="T52" s="110"/>
      <c r="U52" s="110"/>
      <c r="V52" s="110"/>
      <c r="W52" s="110"/>
      <c r="X52" s="110"/>
      <c r="Y52" s="110"/>
      <c r="Z52" s="110"/>
    </row>
    <row r="53" ht="20.25" customHeight="1" spans="1:26">
      <c r="A53" s="23" t="s">
        <v>70</v>
      </c>
      <c r="B53" s="23" t="s">
        <v>73</v>
      </c>
      <c r="C53" s="23" t="s">
        <v>291</v>
      </c>
      <c r="D53" s="23" t="s">
        <v>243</v>
      </c>
      <c r="E53" s="23" t="s">
        <v>114</v>
      </c>
      <c r="F53" s="23" t="s">
        <v>115</v>
      </c>
      <c r="G53" s="23" t="s">
        <v>236</v>
      </c>
      <c r="H53" s="23" t="s">
        <v>237</v>
      </c>
      <c r="I53" s="110">
        <v>774648</v>
      </c>
      <c r="J53" s="110">
        <v>774648</v>
      </c>
      <c r="K53" s="27"/>
      <c r="L53" s="27"/>
      <c r="M53" s="110">
        <v>774648</v>
      </c>
      <c r="N53" s="27"/>
      <c r="O53" s="27"/>
      <c r="P53" s="27"/>
      <c r="Q53" s="110"/>
      <c r="R53" s="110"/>
      <c r="S53" s="110"/>
      <c r="T53" s="110"/>
      <c r="U53" s="110"/>
      <c r="V53" s="110"/>
      <c r="W53" s="110"/>
      <c r="X53" s="110"/>
      <c r="Y53" s="110"/>
      <c r="Z53" s="110"/>
    </row>
    <row r="54" ht="20.25" customHeight="1" spans="1:26">
      <c r="A54" s="23" t="s">
        <v>70</v>
      </c>
      <c r="B54" s="23" t="s">
        <v>73</v>
      </c>
      <c r="C54" s="23" t="s">
        <v>291</v>
      </c>
      <c r="D54" s="23" t="s">
        <v>243</v>
      </c>
      <c r="E54" s="23" t="s">
        <v>114</v>
      </c>
      <c r="F54" s="23" t="s">
        <v>115</v>
      </c>
      <c r="G54" s="23" t="s">
        <v>238</v>
      </c>
      <c r="H54" s="23" t="s">
        <v>239</v>
      </c>
      <c r="I54" s="110">
        <v>52500</v>
      </c>
      <c r="J54" s="110">
        <v>52500</v>
      </c>
      <c r="K54" s="27"/>
      <c r="L54" s="27"/>
      <c r="M54" s="110">
        <v>52500</v>
      </c>
      <c r="N54" s="27"/>
      <c r="O54" s="27"/>
      <c r="P54" s="27"/>
      <c r="Q54" s="110"/>
      <c r="R54" s="110"/>
      <c r="S54" s="110"/>
      <c r="T54" s="110"/>
      <c r="U54" s="110"/>
      <c r="V54" s="110"/>
      <c r="W54" s="110"/>
      <c r="X54" s="110"/>
      <c r="Y54" s="110"/>
      <c r="Z54" s="110"/>
    </row>
    <row r="55" ht="20.25" customHeight="1" spans="1:26">
      <c r="A55" s="23" t="s">
        <v>70</v>
      </c>
      <c r="B55" s="23" t="s">
        <v>73</v>
      </c>
      <c r="C55" s="23" t="s">
        <v>291</v>
      </c>
      <c r="D55" s="23" t="s">
        <v>243</v>
      </c>
      <c r="E55" s="23" t="s">
        <v>114</v>
      </c>
      <c r="F55" s="23" t="s">
        <v>115</v>
      </c>
      <c r="G55" s="23" t="s">
        <v>240</v>
      </c>
      <c r="H55" s="23" t="s">
        <v>241</v>
      </c>
      <c r="I55" s="110">
        <v>64554</v>
      </c>
      <c r="J55" s="110">
        <v>64554</v>
      </c>
      <c r="K55" s="27"/>
      <c r="L55" s="27"/>
      <c r="M55" s="110">
        <v>64554</v>
      </c>
      <c r="N55" s="27"/>
      <c r="O55" s="27"/>
      <c r="P55" s="27"/>
      <c r="Q55" s="110"/>
      <c r="R55" s="110"/>
      <c r="S55" s="110"/>
      <c r="T55" s="110"/>
      <c r="U55" s="110"/>
      <c r="V55" s="110"/>
      <c r="W55" s="110"/>
      <c r="X55" s="110"/>
      <c r="Y55" s="110"/>
      <c r="Z55" s="110"/>
    </row>
    <row r="56" ht="20.25" customHeight="1" spans="1:26">
      <c r="A56" s="23" t="s">
        <v>70</v>
      </c>
      <c r="B56" s="23" t="s">
        <v>73</v>
      </c>
      <c r="C56" s="23" t="s">
        <v>291</v>
      </c>
      <c r="D56" s="23" t="s">
        <v>243</v>
      </c>
      <c r="E56" s="23" t="s">
        <v>114</v>
      </c>
      <c r="F56" s="23" t="s">
        <v>115</v>
      </c>
      <c r="G56" s="23" t="s">
        <v>244</v>
      </c>
      <c r="H56" s="23" t="s">
        <v>245</v>
      </c>
      <c r="I56" s="110">
        <v>208200</v>
      </c>
      <c r="J56" s="110">
        <v>208200</v>
      </c>
      <c r="K56" s="27"/>
      <c r="L56" s="27"/>
      <c r="M56" s="110">
        <v>208200</v>
      </c>
      <c r="N56" s="27"/>
      <c r="O56" s="27"/>
      <c r="P56" s="27"/>
      <c r="Q56" s="110"/>
      <c r="R56" s="110"/>
      <c r="S56" s="110"/>
      <c r="T56" s="110"/>
      <c r="U56" s="110"/>
      <c r="V56" s="110"/>
      <c r="W56" s="110"/>
      <c r="X56" s="110"/>
      <c r="Y56" s="110"/>
      <c r="Z56" s="110"/>
    </row>
    <row r="57" ht="20.25" customHeight="1" spans="1:26">
      <c r="A57" s="23" t="s">
        <v>70</v>
      </c>
      <c r="B57" s="23" t="s">
        <v>73</v>
      </c>
      <c r="C57" s="23" t="s">
        <v>291</v>
      </c>
      <c r="D57" s="23" t="s">
        <v>243</v>
      </c>
      <c r="E57" s="23" t="s">
        <v>114</v>
      </c>
      <c r="F57" s="23" t="s">
        <v>115</v>
      </c>
      <c r="G57" s="23" t="s">
        <v>244</v>
      </c>
      <c r="H57" s="23" t="s">
        <v>245</v>
      </c>
      <c r="I57" s="110">
        <v>118800</v>
      </c>
      <c r="J57" s="110">
        <v>118800</v>
      </c>
      <c r="K57" s="27"/>
      <c r="L57" s="27"/>
      <c r="M57" s="110">
        <v>118800</v>
      </c>
      <c r="N57" s="27"/>
      <c r="O57" s="27"/>
      <c r="P57" s="27"/>
      <c r="Q57" s="110"/>
      <c r="R57" s="110"/>
      <c r="S57" s="110"/>
      <c r="T57" s="110"/>
      <c r="U57" s="110"/>
      <c r="V57" s="110"/>
      <c r="W57" s="110"/>
      <c r="X57" s="110"/>
      <c r="Y57" s="110"/>
      <c r="Z57" s="110"/>
    </row>
    <row r="58" ht="20.25" customHeight="1" spans="1:26">
      <c r="A58" s="23" t="s">
        <v>70</v>
      </c>
      <c r="B58" s="23" t="s">
        <v>73</v>
      </c>
      <c r="C58" s="23" t="s">
        <v>291</v>
      </c>
      <c r="D58" s="23" t="s">
        <v>243</v>
      </c>
      <c r="E58" s="23" t="s">
        <v>114</v>
      </c>
      <c r="F58" s="23" t="s">
        <v>115</v>
      </c>
      <c r="G58" s="23" t="s">
        <v>244</v>
      </c>
      <c r="H58" s="23" t="s">
        <v>245</v>
      </c>
      <c r="I58" s="110">
        <v>220080</v>
      </c>
      <c r="J58" s="110">
        <v>220080</v>
      </c>
      <c r="K58" s="27"/>
      <c r="L58" s="27"/>
      <c r="M58" s="110">
        <v>220080</v>
      </c>
      <c r="N58" s="27"/>
      <c r="O58" s="27"/>
      <c r="P58" s="27"/>
      <c r="Q58" s="110"/>
      <c r="R58" s="110"/>
      <c r="S58" s="110"/>
      <c r="T58" s="110"/>
      <c r="U58" s="110"/>
      <c r="V58" s="110"/>
      <c r="W58" s="110"/>
      <c r="X58" s="110"/>
      <c r="Y58" s="110"/>
      <c r="Z58" s="110"/>
    </row>
    <row r="59" ht="20.25" customHeight="1" spans="1:26">
      <c r="A59" s="23" t="s">
        <v>70</v>
      </c>
      <c r="B59" s="23" t="s">
        <v>73</v>
      </c>
      <c r="C59" s="23" t="s">
        <v>292</v>
      </c>
      <c r="D59" s="23" t="s">
        <v>247</v>
      </c>
      <c r="E59" s="23" t="s">
        <v>138</v>
      </c>
      <c r="F59" s="23" t="s">
        <v>139</v>
      </c>
      <c r="G59" s="23" t="s">
        <v>248</v>
      </c>
      <c r="H59" s="23" t="s">
        <v>249</v>
      </c>
      <c r="I59" s="110">
        <v>250596.48</v>
      </c>
      <c r="J59" s="110">
        <v>250596.48</v>
      </c>
      <c r="K59" s="27"/>
      <c r="L59" s="27"/>
      <c r="M59" s="110">
        <v>250596.48</v>
      </c>
      <c r="N59" s="27"/>
      <c r="O59" s="27"/>
      <c r="P59" s="27"/>
      <c r="Q59" s="110"/>
      <c r="R59" s="110"/>
      <c r="S59" s="110"/>
      <c r="T59" s="110"/>
      <c r="U59" s="110"/>
      <c r="V59" s="110"/>
      <c r="W59" s="110"/>
      <c r="X59" s="110"/>
      <c r="Y59" s="110"/>
      <c r="Z59" s="110"/>
    </row>
    <row r="60" ht="20.25" customHeight="1" spans="1:26">
      <c r="A60" s="23" t="s">
        <v>70</v>
      </c>
      <c r="B60" s="23" t="s">
        <v>73</v>
      </c>
      <c r="C60" s="23" t="s">
        <v>292</v>
      </c>
      <c r="D60" s="23" t="s">
        <v>247</v>
      </c>
      <c r="E60" s="23" t="s">
        <v>140</v>
      </c>
      <c r="F60" s="23" t="s">
        <v>141</v>
      </c>
      <c r="G60" s="23" t="s">
        <v>250</v>
      </c>
      <c r="H60" s="23" t="s">
        <v>251</v>
      </c>
      <c r="I60" s="110">
        <v>147778</v>
      </c>
      <c r="J60" s="110">
        <v>147778</v>
      </c>
      <c r="K60" s="27"/>
      <c r="L60" s="27"/>
      <c r="M60" s="110">
        <v>147778</v>
      </c>
      <c r="N60" s="27"/>
      <c r="O60" s="27"/>
      <c r="P60" s="27"/>
      <c r="Q60" s="110"/>
      <c r="R60" s="110"/>
      <c r="S60" s="110"/>
      <c r="T60" s="110"/>
      <c r="U60" s="110"/>
      <c r="V60" s="110"/>
      <c r="W60" s="110"/>
      <c r="X60" s="110"/>
      <c r="Y60" s="110"/>
      <c r="Z60" s="110"/>
    </row>
    <row r="61" ht="20.25" customHeight="1" spans="1:26">
      <c r="A61" s="23" t="s">
        <v>70</v>
      </c>
      <c r="B61" s="23" t="s">
        <v>73</v>
      </c>
      <c r="C61" s="23" t="s">
        <v>292</v>
      </c>
      <c r="D61" s="23" t="s">
        <v>247</v>
      </c>
      <c r="E61" s="23" t="s">
        <v>152</v>
      </c>
      <c r="F61" s="23" t="s">
        <v>153</v>
      </c>
      <c r="G61" s="23" t="s">
        <v>252</v>
      </c>
      <c r="H61" s="23" t="s">
        <v>253</v>
      </c>
      <c r="I61" s="110">
        <v>108564.01</v>
      </c>
      <c r="J61" s="110">
        <v>108564.01</v>
      </c>
      <c r="K61" s="27"/>
      <c r="L61" s="27"/>
      <c r="M61" s="110">
        <v>108564.01</v>
      </c>
      <c r="N61" s="27"/>
      <c r="O61" s="27"/>
      <c r="P61" s="27"/>
      <c r="Q61" s="110"/>
      <c r="R61" s="110"/>
      <c r="S61" s="110"/>
      <c r="T61" s="110"/>
      <c r="U61" s="110"/>
      <c r="V61" s="110"/>
      <c r="W61" s="110"/>
      <c r="X61" s="110"/>
      <c r="Y61" s="110"/>
      <c r="Z61" s="110"/>
    </row>
    <row r="62" ht="20.25" customHeight="1" spans="1:26">
      <c r="A62" s="23" t="s">
        <v>70</v>
      </c>
      <c r="B62" s="23" t="s">
        <v>73</v>
      </c>
      <c r="C62" s="23" t="s">
        <v>292</v>
      </c>
      <c r="D62" s="23" t="s">
        <v>247</v>
      </c>
      <c r="E62" s="23" t="s">
        <v>154</v>
      </c>
      <c r="F62" s="23" t="s">
        <v>155</v>
      </c>
      <c r="G62" s="23" t="s">
        <v>254</v>
      </c>
      <c r="H62" s="23" t="s">
        <v>255</v>
      </c>
      <c r="I62" s="110">
        <v>68711.4</v>
      </c>
      <c r="J62" s="110">
        <v>68711.4</v>
      </c>
      <c r="K62" s="27"/>
      <c r="L62" s="27"/>
      <c r="M62" s="110">
        <v>68711.4</v>
      </c>
      <c r="N62" s="27"/>
      <c r="O62" s="27"/>
      <c r="P62" s="27"/>
      <c r="Q62" s="110"/>
      <c r="R62" s="110"/>
      <c r="S62" s="110"/>
      <c r="T62" s="110"/>
      <c r="U62" s="110"/>
      <c r="V62" s="110"/>
      <c r="W62" s="110"/>
      <c r="X62" s="110"/>
      <c r="Y62" s="110"/>
      <c r="Z62" s="110"/>
    </row>
    <row r="63" ht="20.25" customHeight="1" spans="1:26">
      <c r="A63" s="23" t="s">
        <v>70</v>
      </c>
      <c r="B63" s="23" t="s">
        <v>73</v>
      </c>
      <c r="C63" s="23" t="s">
        <v>292</v>
      </c>
      <c r="D63" s="23" t="s">
        <v>247</v>
      </c>
      <c r="E63" s="23" t="s">
        <v>154</v>
      </c>
      <c r="F63" s="23" t="s">
        <v>155</v>
      </c>
      <c r="G63" s="23" t="s">
        <v>254</v>
      </c>
      <c r="H63" s="23" t="s">
        <v>255</v>
      </c>
      <c r="I63" s="110">
        <v>32000</v>
      </c>
      <c r="J63" s="110">
        <v>32000</v>
      </c>
      <c r="K63" s="27"/>
      <c r="L63" s="27"/>
      <c r="M63" s="110">
        <v>32000</v>
      </c>
      <c r="N63" s="27"/>
      <c r="O63" s="27"/>
      <c r="P63" s="27"/>
      <c r="Q63" s="110"/>
      <c r="R63" s="110"/>
      <c r="S63" s="110"/>
      <c r="T63" s="110"/>
      <c r="U63" s="110"/>
      <c r="V63" s="110"/>
      <c r="W63" s="110"/>
      <c r="X63" s="110"/>
      <c r="Y63" s="110"/>
      <c r="Z63" s="110"/>
    </row>
    <row r="64" ht="20.25" customHeight="1" spans="1:26">
      <c r="A64" s="23" t="s">
        <v>70</v>
      </c>
      <c r="B64" s="23" t="s">
        <v>73</v>
      </c>
      <c r="C64" s="23" t="s">
        <v>292</v>
      </c>
      <c r="D64" s="23" t="s">
        <v>247</v>
      </c>
      <c r="E64" s="23" t="s">
        <v>114</v>
      </c>
      <c r="F64" s="23" t="s">
        <v>115</v>
      </c>
      <c r="G64" s="23" t="s">
        <v>256</v>
      </c>
      <c r="H64" s="23" t="s">
        <v>257</v>
      </c>
      <c r="I64" s="110">
        <v>9619.6</v>
      </c>
      <c r="J64" s="110">
        <v>9619.6</v>
      </c>
      <c r="K64" s="27"/>
      <c r="L64" s="27"/>
      <c r="M64" s="110">
        <v>9619.6</v>
      </c>
      <c r="N64" s="27"/>
      <c r="O64" s="27"/>
      <c r="P64" s="27"/>
      <c r="Q64" s="110"/>
      <c r="R64" s="110"/>
      <c r="S64" s="110"/>
      <c r="T64" s="110"/>
      <c r="U64" s="110"/>
      <c r="V64" s="110"/>
      <c r="W64" s="110"/>
      <c r="X64" s="110"/>
      <c r="Y64" s="110"/>
      <c r="Z64" s="110"/>
    </row>
    <row r="65" ht="20.25" customHeight="1" spans="1:26">
      <c r="A65" s="23" t="s">
        <v>70</v>
      </c>
      <c r="B65" s="23" t="s">
        <v>73</v>
      </c>
      <c r="C65" s="23" t="s">
        <v>292</v>
      </c>
      <c r="D65" s="23" t="s">
        <v>247</v>
      </c>
      <c r="E65" s="23" t="s">
        <v>156</v>
      </c>
      <c r="F65" s="23" t="s">
        <v>157</v>
      </c>
      <c r="G65" s="23" t="s">
        <v>256</v>
      </c>
      <c r="H65" s="23" t="s">
        <v>257</v>
      </c>
      <c r="I65" s="110">
        <v>5167.2</v>
      </c>
      <c r="J65" s="110">
        <v>5167.2</v>
      </c>
      <c r="K65" s="27"/>
      <c r="L65" s="27"/>
      <c r="M65" s="110">
        <v>5167.2</v>
      </c>
      <c r="N65" s="27"/>
      <c r="O65" s="27"/>
      <c r="P65" s="27"/>
      <c r="Q65" s="110"/>
      <c r="R65" s="110"/>
      <c r="S65" s="110"/>
      <c r="T65" s="110"/>
      <c r="U65" s="110"/>
      <c r="V65" s="110"/>
      <c r="W65" s="110"/>
      <c r="X65" s="110"/>
      <c r="Y65" s="110"/>
      <c r="Z65" s="110"/>
    </row>
    <row r="66" ht="20.25" customHeight="1" spans="1:26">
      <c r="A66" s="23" t="s">
        <v>70</v>
      </c>
      <c r="B66" s="23" t="s">
        <v>73</v>
      </c>
      <c r="C66" s="23" t="s">
        <v>292</v>
      </c>
      <c r="D66" s="23" t="s">
        <v>247</v>
      </c>
      <c r="E66" s="23" t="s">
        <v>156</v>
      </c>
      <c r="F66" s="23" t="s">
        <v>157</v>
      </c>
      <c r="G66" s="23" t="s">
        <v>256</v>
      </c>
      <c r="H66" s="23" t="s">
        <v>257</v>
      </c>
      <c r="I66" s="110">
        <v>4133.76</v>
      </c>
      <c r="J66" s="110">
        <v>4133.76</v>
      </c>
      <c r="K66" s="27"/>
      <c r="L66" s="27"/>
      <c r="M66" s="110">
        <v>4133.76</v>
      </c>
      <c r="N66" s="27"/>
      <c r="O66" s="27"/>
      <c r="P66" s="27"/>
      <c r="Q66" s="110"/>
      <c r="R66" s="110"/>
      <c r="S66" s="110"/>
      <c r="T66" s="110"/>
      <c r="U66" s="110"/>
      <c r="V66" s="110"/>
      <c r="W66" s="110"/>
      <c r="X66" s="110"/>
      <c r="Y66" s="110"/>
      <c r="Z66" s="110"/>
    </row>
    <row r="67" ht="20.25" customHeight="1" spans="1:26">
      <c r="A67" s="23" t="s">
        <v>70</v>
      </c>
      <c r="B67" s="23" t="s">
        <v>73</v>
      </c>
      <c r="C67" s="23" t="s">
        <v>292</v>
      </c>
      <c r="D67" s="23" t="s">
        <v>247</v>
      </c>
      <c r="E67" s="23" t="s">
        <v>156</v>
      </c>
      <c r="F67" s="23" t="s">
        <v>157</v>
      </c>
      <c r="G67" s="23" t="s">
        <v>256</v>
      </c>
      <c r="H67" s="23" t="s">
        <v>257</v>
      </c>
      <c r="I67" s="110">
        <v>4397.53</v>
      </c>
      <c r="J67" s="110">
        <v>4397.53</v>
      </c>
      <c r="K67" s="27"/>
      <c r="L67" s="27"/>
      <c r="M67" s="110">
        <v>4397.53</v>
      </c>
      <c r="N67" s="27"/>
      <c r="O67" s="27"/>
      <c r="P67" s="27"/>
      <c r="Q67" s="110"/>
      <c r="R67" s="110"/>
      <c r="S67" s="110"/>
      <c r="T67" s="110"/>
      <c r="U67" s="110"/>
      <c r="V67" s="110"/>
      <c r="W67" s="110"/>
      <c r="X67" s="110"/>
      <c r="Y67" s="110"/>
      <c r="Z67" s="110"/>
    </row>
    <row r="68" ht="20.25" customHeight="1" spans="1:26">
      <c r="A68" s="23" t="s">
        <v>70</v>
      </c>
      <c r="B68" s="23" t="s">
        <v>73</v>
      </c>
      <c r="C68" s="23" t="s">
        <v>293</v>
      </c>
      <c r="D68" s="23" t="s">
        <v>163</v>
      </c>
      <c r="E68" s="23" t="s">
        <v>162</v>
      </c>
      <c r="F68" s="23" t="s">
        <v>163</v>
      </c>
      <c r="G68" s="23" t="s">
        <v>278</v>
      </c>
      <c r="H68" s="23" t="s">
        <v>163</v>
      </c>
      <c r="I68" s="110">
        <v>222987.36</v>
      </c>
      <c r="J68" s="110">
        <v>222987.36</v>
      </c>
      <c r="K68" s="27"/>
      <c r="L68" s="27"/>
      <c r="M68" s="110">
        <v>222987.36</v>
      </c>
      <c r="N68" s="27"/>
      <c r="O68" s="27"/>
      <c r="P68" s="27"/>
      <c r="Q68" s="110"/>
      <c r="R68" s="110"/>
      <c r="S68" s="110"/>
      <c r="T68" s="110"/>
      <c r="U68" s="110"/>
      <c r="V68" s="110"/>
      <c r="W68" s="110"/>
      <c r="X68" s="110"/>
      <c r="Y68" s="110"/>
      <c r="Z68" s="110"/>
    </row>
    <row r="69" ht="20.25" customHeight="1" spans="1:26">
      <c r="A69" s="23" t="s">
        <v>70</v>
      </c>
      <c r="B69" s="23" t="s">
        <v>73</v>
      </c>
      <c r="C69" s="23" t="s">
        <v>294</v>
      </c>
      <c r="D69" s="23" t="s">
        <v>207</v>
      </c>
      <c r="E69" s="23" t="s">
        <v>114</v>
      </c>
      <c r="F69" s="23" t="s">
        <v>115</v>
      </c>
      <c r="G69" s="23" t="s">
        <v>259</v>
      </c>
      <c r="H69" s="23" t="s">
        <v>207</v>
      </c>
      <c r="I69" s="110">
        <v>10000</v>
      </c>
      <c r="J69" s="110">
        <v>10000</v>
      </c>
      <c r="K69" s="27"/>
      <c r="L69" s="27"/>
      <c r="M69" s="110">
        <v>10000</v>
      </c>
      <c r="N69" s="27"/>
      <c r="O69" s="27"/>
      <c r="P69" s="27"/>
      <c r="Q69" s="110"/>
      <c r="R69" s="110"/>
      <c r="S69" s="110"/>
      <c r="T69" s="110"/>
      <c r="U69" s="110"/>
      <c r="V69" s="110"/>
      <c r="W69" s="110"/>
      <c r="X69" s="110"/>
      <c r="Y69" s="110"/>
      <c r="Z69" s="110"/>
    </row>
    <row r="70" ht="20.25" customHeight="1" spans="1:26">
      <c r="A70" s="23" t="s">
        <v>70</v>
      </c>
      <c r="B70" s="23" t="s">
        <v>73</v>
      </c>
      <c r="C70" s="23" t="s">
        <v>295</v>
      </c>
      <c r="D70" s="23" t="s">
        <v>265</v>
      </c>
      <c r="E70" s="23" t="s">
        <v>114</v>
      </c>
      <c r="F70" s="23" t="s">
        <v>115</v>
      </c>
      <c r="G70" s="23" t="s">
        <v>266</v>
      </c>
      <c r="H70" s="23" t="s">
        <v>265</v>
      </c>
      <c r="I70" s="110">
        <v>31084.56</v>
      </c>
      <c r="J70" s="110">
        <v>31084.56</v>
      </c>
      <c r="K70" s="27"/>
      <c r="L70" s="27"/>
      <c r="M70" s="110">
        <v>31084.56</v>
      </c>
      <c r="N70" s="27"/>
      <c r="O70" s="27"/>
      <c r="P70" s="27"/>
      <c r="Q70" s="110"/>
      <c r="R70" s="110"/>
      <c r="S70" s="110"/>
      <c r="T70" s="110"/>
      <c r="U70" s="110"/>
      <c r="V70" s="110"/>
      <c r="W70" s="110"/>
      <c r="X70" s="110"/>
      <c r="Y70" s="110"/>
      <c r="Z70" s="110"/>
    </row>
    <row r="71" ht="20.25" customHeight="1" spans="1:26">
      <c r="A71" s="23" t="s">
        <v>70</v>
      </c>
      <c r="B71" s="23" t="s">
        <v>73</v>
      </c>
      <c r="C71" s="23" t="s">
        <v>296</v>
      </c>
      <c r="D71" s="23" t="s">
        <v>268</v>
      </c>
      <c r="E71" s="23" t="s">
        <v>114</v>
      </c>
      <c r="F71" s="23" t="s">
        <v>115</v>
      </c>
      <c r="G71" s="23" t="s">
        <v>269</v>
      </c>
      <c r="H71" s="23" t="s">
        <v>270</v>
      </c>
      <c r="I71" s="110">
        <v>31080</v>
      </c>
      <c r="J71" s="110">
        <v>31080</v>
      </c>
      <c r="K71" s="27"/>
      <c r="L71" s="27"/>
      <c r="M71" s="110">
        <v>31080</v>
      </c>
      <c r="N71" s="27"/>
      <c r="O71" s="27"/>
      <c r="P71" s="27"/>
      <c r="Q71" s="110"/>
      <c r="R71" s="110"/>
      <c r="S71" s="110"/>
      <c r="T71" s="110"/>
      <c r="U71" s="110"/>
      <c r="V71" s="110"/>
      <c r="W71" s="110"/>
      <c r="X71" s="110"/>
      <c r="Y71" s="110"/>
      <c r="Z71" s="110"/>
    </row>
    <row r="72" ht="20.25" customHeight="1" spans="1:26">
      <c r="A72" s="23" t="s">
        <v>70</v>
      </c>
      <c r="B72" s="23" t="s">
        <v>73</v>
      </c>
      <c r="C72" s="23" t="s">
        <v>296</v>
      </c>
      <c r="D72" s="23" t="s">
        <v>268</v>
      </c>
      <c r="E72" s="23" t="s">
        <v>114</v>
      </c>
      <c r="F72" s="23" t="s">
        <v>115</v>
      </c>
      <c r="G72" s="23" t="s">
        <v>271</v>
      </c>
      <c r="H72" s="23" t="s">
        <v>272</v>
      </c>
      <c r="I72" s="110">
        <v>20000</v>
      </c>
      <c r="J72" s="110">
        <v>20000</v>
      </c>
      <c r="K72" s="27"/>
      <c r="L72" s="27"/>
      <c r="M72" s="110">
        <v>20000</v>
      </c>
      <c r="N72" s="27"/>
      <c r="O72" s="27"/>
      <c r="P72" s="27"/>
      <c r="Q72" s="110"/>
      <c r="R72" s="110"/>
      <c r="S72" s="110"/>
      <c r="T72" s="110"/>
      <c r="U72" s="110"/>
      <c r="V72" s="110"/>
      <c r="W72" s="110"/>
      <c r="X72" s="110"/>
      <c r="Y72" s="110"/>
      <c r="Z72" s="110"/>
    </row>
    <row r="73" ht="20.25" customHeight="1" spans="1:26">
      <c r="A73" s="23" t="s">
        <v>70</v>
      </c>
      <c r="B73" s="23" t="s">
        <v>73</v>
      </c>
      <c r="C73" s="23" t="s">
        <v>296</v>
      </c>
      <c r="D73" s="23" t="s">
        <v>268</v>
      </c>
      <c r="E73" s="23" t="s">
        <v>114</v>
      </c>
      <c r="F73" s="23" t="s">
        <v>115</v>
      </c>
      <c r="G73" s="23" t="s">
        <v>275</v>
      </c>
      <c r="H73" s="23" t="s">
        <v>276</v>
      </c>
      <c r="I73" s="110">
        <v>28000</v>
      </c>
      <c r="J73" s="110">
        <v>28000</v>
      </c>
      <c r="K73" s="27"/>
      <c r="L73" s="27"/>
      <c r="M73" s="110">
        <v>28000</v>
      </c>
      <c r="N73" s="27"/>
      <c r="O73" s="27"/>
      <c r="P73" s="27"/>
      <c r="Q73" s="110"/>
      <c r="R73" s="110"/>
      <c r="S73" s="110"/>
      <c r="T73" s="110"/>
      <c r="U73" s="110"/>
      <c r="V73" s="110"/>
      <c r="W73" s="110"/>
      <c r="X73" s="110"/>
      <c r="Y73" s="110"/>
      <c r="Z73" s="110"/>
    </row>
    <row r="74" ht="20.25" customHeight="1" spans="1:26">
      <c r="A74" s="23" t="s">
        <v>70</v>
      </c>
      <c r="B74" s="23" t="s">
        <v>73</v>
      </c>
      <c r="C74" s="23" t="s">
        <v>296</v>
      </c>
      <c r="D74" s="23" t="s">
        <v>268</v>
      </c>
      <c r="E74" s="23" t="s">
        <v>136</v>
      </c>
      <c r="F74" s="23" t="s">
        <v>137</v>
      </c>
      <c r="G74" s="23" t="s">
        <v>275</v>
      </c>
      <c r="H74" s="23" t="s">
        <v>276</v>
      </c>
      <c r="I74" s="110">
        <v>7200</v>
      </c>
      <c r="J74" s="110">
        <v>7200</v>
      </c>
      <c r="K74" s="27"/>
      <c r="L74" s="27"/>
      <c r="M74" s="110">
        <v>7200</v>
      </c>
      <c r="N74" s="27"/>
      <c r="O74" s="27"/>
      <c r="P74" s="27"/>
      <c r="Q74" s="110"/>
      <c r="R74" s="110"/>
      <c r="S74" s="110"/>
      <c r="T74" s="110"/>
      <c r="U74" s="110"/>
      <c r="V74" s="110"/>
      <c r="W74" s="110"/>
      <c r="X74" s="110"/>
      <c r="Y74" s="110"/>
      <c r="Z74" s="110"/>
    </row>
    <row r="75" ht="20.25" customHeight="1" spans="1:26">
      <c r="A75" s="23" t="s">
        <v>70</v>
      </c>
      <c r="B75" s="23" t="s">
        <v>73</v>
      </c>
      <c r="C75" s="23" t="s">
        <v>297</v>
      </c>
      <c r="D75" s="23" t="s">
        <v>280</v>
      </c>
      <c r="E75" s="23" t="s">
        <v>136</v>
      </c>
      <c r="F75" s="23" t="s">
        <v>137</v>
      </c>
      <c r="G75" s="23" t="s">
        <v>281</v>
      </c>
      <c r="H75" s="23" t="s">
        <v>282</v>
      </c>
      <c r="I75" s="110">
        <v>115200</v>
      </c>
      <c r="J75" s="110">
        <v>115200</v>
      </c>
      <c r="K75" s="27"/>
      <c r="L75" s="27"/>
      <c r="M75" s="110">
        <v>115200</v>
      </c>
      <c r="N75" s="27"/>
      <c r="O75" s="27"/>
      <c r="P75" s="27"/>
      <c r="Q75" s="110"/>
      <c r="R75" s="110"/>
      <c r="S75" s="110"/>
      <c r="T75" s="110"/>
      <c r="U75" s="110"/>
      <c r="V75" s="110"/>
      <c r="W75" s="110"/>
      <c r="X75" s="110"/>
      <c r="Y75" s="110"/>
      <c r="Z75" s="110"/>
    </row>
    <row r="76" ht="20.25" customHeight="1" spans="1:26">
      <c r="A76" s="23" t="s">
        <v>70</v>
      </c>
      <c r="B76" s="23" t="s">
        <v>73</v>
      </c>
      <c r="C76" s="23" t="s">
        <v>298</v>
      </c>
      <c r="D76" s="23" t="s">
        <v>286</v>
      </c>
      <c r="E76" s="23" t="s">
        <v>114</v>
      </c>
      <c r="F76" s="23" t="s">
        <v>115</v>
      </c>
      <c r="G76" s="23" t="s">
        <v>240</v>
      </c>
      <c r="H76" s="23" t="s">
        <v>241</v>
      </c>
      <c r="I76" s="110">
        <v>90000</v>
      </c>
      <c r="J76" s="110">
        <v>90000</v>
      </c>
      <c r="K76" s="27"/>
      <c r="L76" s="27"/>
      <c r="M76" s="110">
        <v>90000</v>
      </c>
      <c r="N76" s="27"/>
      <c r="O76" s="27"/>
      <c r="P76" s="27"/>
      <c r="Q76" s="110"/>
      <c r="R76" s="110"/>
      <c r="S76" s="110"/>
      <c r="T76" s="110"/>
      <c r="U76" s="110"/>
      <c r="V76" s="110"/>
      <c r="W76" s="110"/>
      <c r="X76" s="110"/>
      <c r="Y76" s="110"/>
      <c r="Z76" s="110"/>
    </row>
    <row r="77" ht="20.25" customHeight="1" spans="1:26">
      <c r="A77" s="23" t="s">
        <v>70</v>
      </c>
      <c r="B77" s="23" t="s">
        <v>73</v>
      </c>
      <c r="C77" s="23" t="s">
        <v>298</v>
      </c>
      <c r="D77" s="23" t="s">
        <v>286</v>
      </c>
      <c r="E77" s="23" t="s">
        <v>114</v>
      </c>
      <c r="F77" s="23" t="s">
        <v>115</v>
      </c>
      <c r="G77" s="23" t="s">
        <v>244</v>
      </c>
      <c r="H77" s="23" t="s">
        <v>245</v>
      </c>
      <c r="I77" s="110">
        <v>84000</v>
      </c>
      <c r="J77" s="110">
        <v>84000</v>
      </c>
      <c r="K77" s="27"/>
      <c r="L77" s="27"/>
      <c r="M77" s="110">
        <v>84000</v>
      </c>
      <c r="N77" s="27"/>
      <c r="O77" s="27"/>
      <c r="P77" s="27"/>
      <c r="Q77" s="110"/>
      <c r="R77" s="110"/>
      <c r="S77" s="110"/>
      <c r="T77" s="110"/>
      <c r="U77" s="110"/>
      <c r="V77" s="110"/>
      <c r="W77" s="110"/>
      <c r="X77" s="110"/>
      <c r="Y77" s="110"/>
      <c r="Z77" s="110"/>
    </row>
    <row r="78" ht="20.25" customHeight="1" spans="1:26">
      <c r="A78" s="23" t="s">
        <v>70</v>
      </c>
      <c r="B78" s="23" t="s">
        <v>73</v>
      </c>
      <c r="C78" s="23" t="s">
        <v>298</v>
      </c>
      <c r="D78" s="23" t="s">
        <v>286</v>
      </c>
      <c r="E78" s="23" t="s">
        <v>114</v>
      </c>
      <c r="F78" s="23" t="s">
        <v>115</v>
      </c>
      <c r="G78" s="23" t="s">
        <v>244</v>
      </c>
      <c r="H78" s="23" t="s">
        <v>245</v>
      </c>
      <c r="I78" s="110">
        <v>96000</v>
      </c>
      <c r="J78" s="110">
        <v>96000</v>
      </c>
      <c r="K78" s="27"/>
      <c r="L78" s="27"/>
      <c r="M78" s="110">
        <v>96000</v>
      </c>
      <c r="N78" s="27"/>
      <c r="O78" s="27"/>
      <c r="P78" s="27"/>
      <c r="Q78" s="110"/>
      <c r="R78" s="110"/>
      <c r="S78" s="110"/>
      <c r="T78" s="110"/>
      <c r="U78" s="110"/>
      <c r="V78" s="110"/>
      <c r="W78" s="110"/>
      <c r="X78" s="110"/>
      <c r="Y78" s="110"/>
      <c r="Z78" s="110"/>
    </row>
    <row r="79" ht="20.25" customHeight="1" spans="1:26">
      <c r="A79" s="23" t="s">
        <v>70</v>
      </c>
      <c r="B79" s="23" t="s">
        <v>75</v>
      </c>
      <c r="C79" s="23" t="s">
        <v>299</v>
      </c>
      <c r="D79" s="23" t="s">
        <v>243</v>
      </c>
      <c r="E79" s="23" t="s">
        <v>116</v>
      </c>
      <c r="F79" s="23" t="s">
        <v>117</v>
      </c>
      <c r="G79" s="23" t="s">
        <v>236</v>
      </c>
      <c r="H79" s="23" t="s">
        <v>237</v>
      </c>
      <c r="I79" s="110">
        <v>548952</v>
      </c>
      <c r="J79" s="110">
        <v>548952</v>
      </c>
      <c r="K79" s="27"/>
      <c r="L79" s="27"/>
      <c r="M79" s="110">
        <v>548952</v>
      </c>
      <c r="N79" s="27"/>
      <c r="O79" s="27"/>
      <c r="P79" s="27"/>
      <c r="Q79" s="110"/>
      <c r="R79" s="110"/>
      <c r="S79" s="110"/>
      <c r="T79" s="110"/>
      <c r="U79" s="110"/>
      <c r="V79" s="110"/>
      <c r="W79" s="110"/>
      <c r="X79" s="110"/>
      <c r="Y79" s="110"/>
      <c r="Z79" s="110"/>
    </row>
    <row r="80" ht="20.25" customHeight="1" spans="1:26">
      <c r="A80" s="23" t="s">
        <v>70</v>
      </c>
      <c r="B80" s="23" t="s">
        <v>75</v>
      </c>
      <c r="C80" s="23" t="s">
        <v>299</v>
      </c>
      <c r="D80" s="23" t="s">
        <v>243</v>
      </c>
      <c r="E80" s="23" t="s">
        <v>116</v>
      </c>
      <c r="F80" s="23" t="s">
        <v>117</v>
      </c>
      <c r="G80" s="23" t="s">
        <v>238</v>
      </c>
      <c r="H80" s="23" t="s">
        <v>239</v>
      </c>
      <c r="I80" s="110">
        <v>37008</v>
      </c>
      <c r="J80" s="110">
        <v>37008</v>
      </c>
      <c r="K80" s="27"/>
      <c r="L80" s="27"/>
      <c r="M80" s="110">
        <v>37008</v>
      </c>
      <c r="N80" s="27"/>
      <c r="O80" s="27"/>
      <c r="P80" s="27"/>
      <c r="Q80" s="110"/>
      <c r="R80" s="110"/>
      <c r="S80" s="110"/>
      <c r="T80" s="110"/>
      <c r="U80" s="110"/>
      <c r="V80" s="110"/>
      <c r="W80" s="110"/>
      <c r="X80" s="110"/>
      <c r="Y80" s="110"/>
      <c r="Z80" s="110"/>
    </row>
    <row r="81" ht="20.25" customHeight="1" spans="1:26">
      <c r="A81" s="23" t="s">
        <v>70</v>
      </c>
      <c r="B81" s="23" t="s">
        <v>75</v>
      </c>
      <c r="C81" s="23" t="s">
        <v>299</v>
      </c>
      <c r="D81" s="23" t="s">
        <v>243</v>
      </c>
      <c r="E81" s="23" t="s">
        <v>116</v>
      </c>
      <c r="F81" s="23" t="s">
        <v>117</v>
      </c>
      <c r="G81" s="23" t="s">
        <v>240</v>
      </c>
      <c r="H81" s="23" t="s">
        <v>241</v>
      </c>
      <c r="I81" s="110">
        <v>45746</v>
      </c>
      <c r="J81" s="110">
        <v>45746</v>
      </c>
      <c r="K81" s="27"/>
      <c r="L81" s="27"/>
      <c r="M81" s="110">
        <v>45746</v>
      </c>
      <c r="N81" s="27"/>
      <c r="O81" s="27"/>
      <c r="P81" s="27"/>
      <c r="Q81" s="110"/>
      <c r="R81" s="110"/>
      <c r="S81" s="110"/>
      <c r="T81" s="110"/>
      <c r="U81" s="110"/>
      <c r="V81" s="110"/>
      <c r="W81" s="110"/>
      <c r="X81" s="110"/>
      <c r="Y81" s="110"/>
      <c r="Z81" s="110"/>
    </row>
    <row r="82" ht="20.25" customHeight="1" spans="1:26">
      <c r="A82" s="23" t="s">
        <v>70</v>
      </c>
      <c r="B82" s="23" t="s">
        <v>75</v>
      </c>
      <c r="C82" s="23" t="s">
        <v>299</v>
      </c>
      <c r="D82" s="23" t="s">
        <v>243</v>
      </c>
      <c r="E82" s="23" t="s">
        <v>116</v>
      </c>
      <c r="F82" s="23" t="s">
        <v>117</v>
      </c>
      <c r="G82" s="23" t="s">
        <v>244</v>
      </c>
      <c r="H82" s="23" t="s">
        <v>245</v>
      </c>
      <c r="I82" s="110">
        <v>161100</v>
      </c>
      <c r="J82" s="110">
        <v>161100</v>
      </c>
      <c r="K82" s="27"/>
      <c r="L82" s="27"/>
      <c r="M82" s="110">
        <v>161100</v>
      </c>
      <c r="N82" s="27"/>
      <c r="O82" s="27"/>
      <c r="P82" s="27"/>
      <c r="Q82" s="110"/>
      <c r="R82" s="110"/>
      <c r="S82" s="110"/>
      <c r="T82" s="110"/>
      <c r="U82" s="110"/>
      <c r="V82" s="110"/>
      <c r="W82" s="110"/>
      <c r="X82" s="110"/>
      <c r="Y82" s="110"/>
      <c r="Z82" s="110"/>
    </row>
    <row r="83" ht="20.25" customHeight="1" spans="1:26">
      <c r="A83" s="23" t="s">
        <v>70</v>
      </c>
      <c r="B83" s="23" t="s">
        <v>75</v>
      </c>
      <c r="C83" s="23" t="s">
        <v>299</v>
      </c>
      <c r="D83" s="23" t="s">
        <v>243</v>
      </c>
      <c r="E83" s="23" t="s">
        <v>116</v>
      </c>
      <c r="F83" s="23" t="s">
        <v>117</v>
      </c>
      <c r="G83" s="23" t="s">
        <v>244</v>
      </c>
      <c r="H83" s="23" t="s">
        <v>245</v>
      </c>
      <c r="I83" s="110">
        <v>170124</v>
      </c>
      <c r="J83" s="110">
        <v>170124</v>
      </c>
      <c r="K83" s="27"/>
      <c r="L83" s="27"/>
      <c r="M83" s="110">
        <v>170124</v>
      </c>
      <c r="N83" s="27"/>
      <c r="O83" s="27"/>
      <c r="P83" s="27"/>
      <c r="Q83" s="110"/>
      <c r="R83" s="110"/>
      <c r="S83" s="110"/>
      <c r="T83" s="110"/>
      <c r="U83" s="110"/>
      <c r="V83" s="110"/>
      <c r="W83" s="110"/>
      <c r="X83" s="110"/>
      <c r="Y83" s="110"/>
      <c r="Z83" s="110"/>
    </row>
    <row r="84" ht="20.25" customHeight="1" spans="1:26">
      <c r="A84" s="23" t="s">
        <v>70</v>
      </c>
      <c r="B84" s="23" t="s">
        <v>75</v>
      </c>
      <c r="C84" s="23" t="s">
        <v>299</v>
      </c>
      <c r="D84" s="23" t="s">
        <v>243</v>
      </c>
      <c r="E84" s="23" t="s">
        <v>116</v>
      </c>
      <c r="F84" s="23" t="s">
        <v>117</v>
      </c>
      <c r="G84" s="23" t="s">
        <v>244</v>
      </c>
      <c r="H84" s="23" t="s">
        <v>245</v>
      </c>
      <c r="I84" s="110">
        <v>90420</v>
      </c>
      <c r="J84" s="110">
        <v>90420</v>
      </c>
      <c r="K84" s="27"/>
      <c r="L84" s="27"/>
      <c r="M84" s="110">
        <v>90420</v>
      </c>
      <c r="N84" s="27"/>
      <c r="O84" s="27"/>
      <c r="P84" s="27"/>
      <c r="Q84" s="110"/>
      <c r="R84" s="110"/>
      <c r="S84" s="110"/>
      <c r="T84" s="110"/>
      <c r="U84" s="110"/>
      <c r="V84" s="110"/>
      <c r="W84" s="110"/>
      <c r="X84" s="110"/>
      <c r="Y84" s="110"/>
      <c r="Z84" s="110"/>
    </row>
    <row r="85" ht="20.25" customHeight="1" spans="1:26">
      <c r="A85" s="23" t="s">
        <v>70</v>
      </c>
      <c r="B85" s="23" t="s">
        <v>75</v>
      </c>
      <c r="C85" s="23" t="s">
        <v>300</v>
      </c>
      <c r="D85" s="23" t="s">
        <v>247</v>
      </c>
      <c r="E85" s="23" t="s">
        <v>138</v>
      </c>
      <c r="F85" s="23" t="s">
        <v>139</v>
      </c>
      <c r="G85" s="23" t="s">
        <v>248</v>
      </c>
      <c r="H85" s="23" t="s">
        <v>249</v>
      </c>
      <c r="I85" s="110">
        <v>187309.44</v>
      </c>
      <c r="J85" s="110">
        <v>187309.44</v>
      </c>
      <c r="K85" s="27"/>
      <c r="L85" s="27"/>
      <c r="M85" s="110">
        <v>187309.44</v>
      </c>
      <c r="N85" s="27"/>
      <c r="O85" s="27"/>
      <c r="P85" s="27"/>
      <c r="Q85" s="110"/>
      <c r="R85" s="110"/>
      <c r="S85" s="110"/>
      <c r="T85" s="110"/>
      <c r="U85" s="110"/>
      <c r="V85" s="110"/>
      <c r="W85" s="110"/>
      <c r="X85" s="110"/>
      <c r="Y85" s="110"/>
      <c r="Z85" s="110"/>
    </row>
    <row r="86" ht="20.25" customHeight="1" spans="1:26">
      <c r="A86" s="23" t="s">
        <v>70</v>
      </c>
      <c r="B86" s="23" t="s">
        <v>75</v>
      </c>
      <c r="C86" s="23" t="s">
        <v>300</v>
      </c>
      <c r="D86" s="23" t="s">
        <v>247</v>
      </c>
      <c r="E86" s="23" t="s">
        <v>152</v>
      </c>
      <c r="F86" s="23" t="s">
        <v>153</v>
      </c>
      <c r="G86" s="23" t="s">
        <v>252</v>
      </c>
      <c r="H86" s="23" t="s">
        <v>253</v>
      </c>
      <c r="I86" s="110">
        <v>79591.24</v>
      </c>
      <c r="J86" s="110">
        <v>79591.24</v>
      </c>
      <c r="K86" s="27"/>
      <c r="L86" s="27"/>
      <c r="M86" s="110">
        <v>79591.24</v>
      </c>
      <c r="N86" s="27"/>
      <c r="O86" s="27"/>
      <c r="P86" s="27"/>
      <c r="Q86" s="110"/>
      <c r="R86" s="110"/>
      <c r="S86" s="110"/>
      <c r="T86" s="110"/>
      <c r="U86" s="110"/>
      <c r="V86" s="110"/>
      <c r="W86" s="110"/>
      <c r="X86" s="110"/>
      <c r="Y86" s="110"/>
      <c r="Z86" s="110"/>
    </row>
    <row r="87" ht="20.25" customHeight="1" spans="1:26">
      <c r="A87" s="23" t="s">
        <v>70</v>
      </c>
      <c r="B87" s="23" t="s">
        <v>75</v>
      </c>
      <c r="C87" s="23" t="s">
        <v>300</v>
      </c>
      <c r="D87" s="23" t="s">
        <v>247</v>
      </c>
      <c r="E87" s="23" t="s">
        <v>154</v>
      </c>
      <c r="F87" s="23" t="s">
        <v>155</v>
      </c>
      <c r="G87" s="23" t="s">
        <v>254</v>
      </c>
      <c r="H87" s="23" t="s">
        <v>255</v>
      </c>
      <c r="I87" s="110">
        <v>76000</v>
      </c>
      <c r="J87" s="110">
        <v>76000</v>
      </c>
      <c r="K87" s="27"/>
      <c r="L87" s="27"/>
      <c r="M87" s="110">
        <v>76000</v>
      </c>
      <c r="N87" s="27"/>
      <c r="O87" s="27"/>
      <c r="P87" s="27"/>
      <c r="Q87" s="110"/>
      <c r="R87" s="110"/>
      <c r="S87" s="110"/>
      <c r="T87" s="110"/>
      <c r="U87" s="110"/>
      <c r="V87" s="110"/>
      <c r="W87" s="110"/>
      <c r="X87" s="110"/>
      <c r="Y87" s="110"/>
      <c r="Z87" s="110"/>
    </row>
    <row r="88" ht="20.25" customHeight="1" spans="1:26">
      <c r="A88" s="23" t="s">
        <v>70</v>
      </c>
      <c r="B88" s="23" t="s">
        <v>75</v>
      </c>
      <c r="C88" s="23" t="s">
        <v>300</v>
      </c>
      <c r="D88" s="23" t="s">
        <v>247</v>
      </c>
      <c r="E88" s="23" t="s">
        <v>154</v>
      </c>
      <c r="F88" s="23" t="s">
        <v>155</v>
      </c>
      <c r="G88" s="23" t="s">
        <v>254</v>
      </c>
      <c r="H88" s="23" t="s">
        <v>255</v>
      </c>
      <c r="I88" s="110">
        <v>50374.2</v>
      </c>
      <c r="J88" s="110">
        <v>50374.2</v>
      </c>
      <c r="K88" s="27"/>
      <c r="L88" s="27"/>
      <c r="M88" s="110">
        <v>50374.2</v>
      </c>
      <c r="N88" s="27"/>
      <c r="O88" s="27"/>
      <c r="P88" s="27"/>
      <c r="Q88" s="110"/>
      <c r="R88" s="110"/>
      <c r="S88" s="110"/>
      <c r="T88" s="110"/>
      <c r="U88" s="110"/>
      <c r="V88" s="110"/>
      <c r="W88" s="110"/>
      <c r="X88" s="110"/>
      <c r="Y88" s="110"/>
      <c r="Z88" s="110"/>
    </row>
    <row r="89" ht="20.25" customHeight="1" spans="1:26">
      <c r="A89" s="23" t="s">
        <v>70</v>
      </c>
      <c r="B89" s="23" t="s">
        <v>75</v>
      </c>
      <c r="C89" s="23" t="s">
        <v>300</v>
      </c>
      <c r="D89" s="23" t="s">
        <v>247</v>
      </c>
      <c r="E89" s="23" t="s">
        <v>116</v>
      </c>
      <c r="F89" s="23" t="s">
        <v>117</v>
      </c>
      <c r="G89" s="23" t="s">
        <v>256</v>
      </c>
      <c r="H89" s="23" t="s">
        <v>257</v>
      </c>
      <c r="I89" s="110">
        <v>7052.39</v>
      </c>
      <c r="J89" s="110">
        <v>7052.39</v>
      </c>
      <c r="K89" s="27"/>
      <c r="L89" s="27"/>
      <c r="M89" s="110">
        <v>7052.39</v>
      </c>
      <c r="N89" s="27"/>
      <c r="O89" s="27"/>
      <c r="P89" s="27"/>
      <c r="Q89" s="110"/>
      <c r="R89" s="110"/>
      <c r="S89" s="110"/>
      <c r="T89" s="110"/>
      <c r="U89" s="110"/>
      <c r="V89" s="110"/>
      <c r="W89" s="110"/>
      <c r="X89" s="110"/>
      <c r="Y89" s="110"/>
      <c r="Z89" s="110"/>
    </row>
    <row r="90" ht="20.25" customHeight="1" spans="1:26">
      <c r="A90" s="23" t="s">
        <v>70</v>
      </c>
      <c r="B90" s="23" t="s">
        <v>75</v>
      </c>
      <c r="C90" s="23" t="s">
        <v>300</v>
      </c>
      <c r="D90" s="23" t="s">
        <v>247</v>
      </c>
      <c r="E90" s="23" t="s">
        <v>156</v>
      </c>
      <c r="F90" s="23" t="s">
        <v>157</v>
      </c>
      <c r="G90" s="23" t="s">
        <v>256</v>
      </c>
      <c r="H90" s="23" t="s">
        <v>257</v>
      </c>
      <c r="I90" s="110">
        <v>9817.68</v>
      </c>
      <c r="J90" s="110">
        <v>9817.68</v>
      </c>
      <c r="K90" s="27"/>
      <c r="L90" s="27"/>
      <c r="M90" s="110">
        <v>9817.68</v>
      </c>
      <c r="N90" s="27"/>
      <c r="O90" s="27"/>
      <c r="P90" s="27"/>
      <c r="Q90" s="110"/>
      <c r="R90" s="110"/>
      <c r="S90" s="110"/>
      <c r="T90" s="110"/>
      <c r="U90" s="110"/>
      <c r="V90" s="110"/>
      <c r="W90" s="110"/>
      <c r="X90" s="110"/>
      <c r="Y90" s="110"/>
      <c r="Z90" s="110"/>
    </row>
    <row r="91" ht="20.25" customHeight="1" spans="1:26">
      <c r="A91" s="23" t="s">
        <v>70</v>
      </c>
      <c r="B91" s="23" t="s">
        <v>75</v>
      </c>
      <c r="C91" s="23" t="s">
        <v>300</v>
      </c>
      <c r="D91" s="23" t="s">
        <v>247</v>
      </c>
      <c r="E91" s="23" t="s">
        <v>156</v>
      </c>
      <c r="F91" s="23" t="s">
        <v>157</v>
      </c>
      <c r="G91" s="23" t="s">
        <v>256</v>
      </c>
      <c r="H91" s="23" t="s">
        <v>257</v>
      </c>
      <c r="I91" s="110">
        <v>4650.48</v>
      </c>
      <c r="J91" s="110">
        <v>4650.48</v>
      </c>
      <c r="K91" s="27"/>
      <c r="L91" s="27"/>
      <c r="M91" s="110">
        <v>4650.48</v>
      </c>
      <c r="N91" s="27"/>
      <c r="O91" s="27"/>
      <c r="P91" s="27"/>
      <c r="Q91" s="110"/>
      <c r="R91" s="110"/>
      <c r="S91" s="110"/>
      <c r="T91" s="110"/>
      <c r="U91" s="110"/>
      <c r="V91" s="110"/>
      <c r="W91" s="110"/>
      <c r="X91" s="110"/>
      <c r="Y91" s="110"/>
      <c r="Z91" s="110"/>
    </row>
    <row r="92" ht="20.25" customHeight="1" spans="1:26">
      <c r="A92" s="23" t="s">
        <v>70</v>
      </c>
      <c r="B92" s="23" t="s">
        <v>75</v>
      </c>
      <c r="C92" s="23" t="s">
        <v>300</v>
      </c>
      <c r="D92" s="23" t="s">
        <v>247</v>
      </c>
      <c r="E92" s="23" t="s">
        <v>156</v>
      </c>
      <c r="F92" s="23" t="s">
        <v>157</v>
      </c>
      <c r="G92" s="23" t="s">
        <v>256</v>
      </c>
      <c r="H92" s="23" t="s">
        <v>257</v>
      </c>
      <c r="I92" s="110">
        <v>3223.95</v>
      </c>
      <c r="J92" s="110">
        <v>3223.95</v>
      </c>
      <c r="K92" s="27"/>
      <c r="L92" s="27"/>
      <c r="M92" s="110">
        <v>3223.95</v>
      </c>
      <c r="N92" s="27"/>
      <c r="O92" s="27"/>
      <c r="P92" s="27"/>
      <c r="Q92" s="110"/>
      <c r="R92" s="110"/>
      <c r="S92" s="110"/>
      <c r="T92" s="110"/>
      <c r="U92" s="110"/>
      <c r="V92" s="110"/>
      <c r="W92" s="110"/>
      <c r="X92" s="110"/>
      <c r="Y92" s="110"/>
      <c r="Z92" s="110"/>
    </row>
    <row r="93" ht="20.25" customHeight="1" spans="1:26">
      <c r="A93" s="23" t="s">
        <v>70</v>
      </c>
      <c r="B93" s="23" t="s">
        <v>75</v>
      </c>
      <c r="C93" s="23" t="s">
        <v>301</v>
      </c>
      <c r="D93" s="23" t="s">
        <v>207</v>
      </c>
      <c r="E93" s="23" t="s">
        <v>116</v>
      </c>
      <c r="F93" s="23" t="s">
        <v>117</v>
      </c>
      <c r="G93" s="23" t="s">
        <v>259</v>
      </c>
      <c r="H93" s="23" t="s">
        <v>207</v>
      </c>
      <c r="I93" s="110">
        <v>10000</v>
      </c>
      <c r="J93" s="110">
        <v>10000</v>
      </c>
      <c r="K93" s="27"/>
      <c r="L93" s="27"/>
      <c r="M93" s="110">
        <v>10000</v>
      </c>
      <c r="N93" s="27"/>
      <c r="O93" s="27"/>
      <c r="P93" s="27"/>
      <c r="Q93" s="110"/>
      <c r="R93" s="110"/>
      <c r="S93" s="110"/>
      <c r="T93" s="110"/>
      <c r="U93" s="110"/>
      <c r="V93" s="110"/>
      <c r="W93" s="110"/>
      <c r="X93" s="110"/>
      <c r="Y93" s="110"/>
      <c r="Z93" s="110"/>
    </row>
    <row r="94" ht="20.25" customHeight="1" spans="1:26">
      <c r="A94" s="23" t="s">
        <v>70</v>
      </c>
      <c r="B94" s="23" t="s">
        <v>75</v>
      </c>
      <c r="C94" s="23" t="s">
        <v>302</v>
      </c>
      <c r="D94" s="23" t="s">
        <v>265</v>
      </c>
      <c r="E94" s="23" t="s">
        <v>116</v>
      </c>
      <c r="F94" s="23" t="s">
        <v>117</v>
      </c>
      <c r="G94" s="23" t="s">
        <v>266</v>
      </c>
      <c r="H94" s="23" t="s">
        <v>265</v>
      </c>
      <c r="I94" s="110">
        <v>23032.08</v>
      </c>
      <c r="J94" s="110">
        <v>23032.08</v>
      </c>
      <c r="K94" s="27"/>
      <c r="L94" s="27"/>
      <c r="M94" s="110">
        <v>23032.08</v>
      </c>
      <c r="N94" s="27"/>
      <c r="O94" s="27"/>
      <c r="P94" s="27"/>
      <c r="Q94" s="110"/>
      <c r="R94" s="110"/>
      <c r="S94" s="110"/>
      <c r="T94" s="110"/>
      <c r="U94" s="110"/>
      <c r="V94" s="110"/>
      <c r="W94" s="110"/>
      <c r="X94" s="110"/>
      <c r="Y94" s="110"/>
      <c r="Z94" s="110"/>
    </row>
    <row r="95" ht="20.25" customHeight="1" spans="1:26">
      <c r="A95" s="23" t="s">
        <v>70</v>
      </c>
      <c r="B95" s="23" t="s">
        <v>75</v>
      </c>
      <c r="C95" s="23" t="s">
        <v>303</v>
      </c>
      <c r="D95" s="23" t="s">
        <v>268</v>
      </c>
      <c r="E95" s="23" t="s">
        <v>116</v>
      </c>
      <c r="F95" s="23" t="s">
        <v>117</v>
      </c>
      <c r="G95" s="23" t="s">
        <v>269</v>
      </c>
      <c r="H95" s="23" t="s">
        <v>270</v>
      </c>
      <c r="I95" s="110">
        <v>27972</v>
      </c>
      <c r="J95" s="110">
        <v>27972</v>
      </c>
      <c r="K95" s="27"/>
      <c r="L95" s="27"/>
      <c r="M95" s="110">
        <v>27972</v>
      </c>
      <c r="N95" s="27"/>
      <c r="O95" s="27"/>
      <c r="P95" s="27"/>
      <c r="Q95" s="110"/>
      <c r="R95" s="110"/>
      <c r="S95" s="110"/>
      <c r="T95" s="110"/>
      <c r="U95" s="110"/>
      <c r="V95" s="110"/>
      <c r="W95" s="110"/>
      <c r="X95" s="110"/>
      <c r="Y95" s="110"/>
      <c r="Z95" s="110"/>
    </row>
    <row r="96" ht="20.25" customHeight="1" spans="1:26">
      <c r="A96" s="23" t="s">
        <v>70</v>
      </c>
      <c r="B96" s="23" t="s">
        <v>75</v>
      </c>
      <c r="C96" s="23" t="s">
        <v>303</v>
      </c>
      <c r="D96" s="23" t="s">
        <v>268</v>
      </c>
      <c r="E96" s="23" t="s">
        <v>116</v>
      </c>
      <c r="F96" s="23" t="s">
        <v>117</v>
      </c>
      <c r="G96" s="23" t="s">
        <v>271</v>
      </c>
      <c r="H96" s="23" t="s">
        <v>272</v>
      </c>
      <c r="I96" s="110">
        <v>18000</v>
      </c>
      <c r="J96" s="110">
        <v>18000</v>
      </c>
      <c r="K96" s="27"/>
      <c r="L96" s="27"/>
      <c r="M96" s="110">
        <v>18000</v>
      </c>
      <c r="N96" s="27"/>
      <c r="O96" s="27"/>
      <c r="P96" s="27"/>
      <c r="Q96" s="110"/>
      <c r="R96" s="110"/>
      <c r="S96" s="110"/>
      <c r="T96" s="110"/>
      <c r="U96" s="110"/>
      <c r="V96" s="110"/>
      <c r="W96" s="110"/>
      <c r="X96" s="110"/>
      <c r="Y96" s="110"/>
      <c r="Z96" s="110"/>
    </row>
    <row r="97" ht="20.25" customHeight="1" spans="1:26">
      <c r="A97" s="23" t="s">
        <v>70</v>
      </c>
      <c r="B97" s="23" t="s">
        <v>75</v>
      </c>
      <c r="C97" s="23" t="s">
        <v>303</v>
      </c>
      <c r="D97" s="23" t="s">
        <v>268</v>
      </c>
      <c r="E97" s="23" t="s">
        <v>116</v>
      </c>
      <c r="F97" s="23" t="s">
        <v>117</v>
      </c>
      <c r="G97" s="23" t="s">
        <v>275</v>
      </c>
      <c r="H97" s="23" t="s">
        <v>276</v>
      </c>
      <c r="I97" s="110">
        <v>25200</v>
      </c>
      <c r="J97" s="110">
        <v>25200</v>
      </c>
      <c r="K97" s="27"/>
      <c r="L97" s="27"/>
      <c r="M97" s="110">
        <v>25200</v>
      </c>
      <c r="N97" s="27"/>
      <c r="O97" s="27"/>
      <c r="P97" s="27"/>
      <c r="Q97" s="110"/>
      <c r="R97" s="110"/>
      <c r="S97" s="110"/>
      <c r="T97" s="110"/>
      <c r="U97" s="110"/>
      <c r="V97" s="110"/>
      <c r="W97" s="110"/>
      <c r="X97" s="110"/>
      <c r="Y97" s="110"/>
      <c r="Z97" s="110"/>
    </row>
    <row r="98" ht="20.25" customHeight="1" spans="1:26">
      <c r="A98" s="23" t="s">
        <v>70</v>
      </c>
      <c r="B98" s="23" t="s">
        <v>75</v>
      </c>
      <c r="C98" s="23" t="s">
        <v>303</v>
      </c>
      <c r="D98" s="23" t="s">
        <v>268</v>
      </c>
      <c r="E98" s="23" t="s">
        <v>136</v>
      </c>
      <c r="F98" s="23" t="s">
        <v>137</v>
      </c>
      <c r="G98" s="23" t="s">
        <v>275</v>
      </c>
      <c r="H98" s="23" t="s">
        <v>276</v>
      </c>
      <c r="I98" s="110">
        <v>17100</v>
      </c>
      <c r="J98" s="110">
        <v>17100</v>
      </c>
      <c r="K98" s="27"/>
      <c r="L98" s="27"/>
      <c r="M98" s="110">
        <v>17100</v>
      </c>
      <c r="N98" s="27"/>
      <c r="O98" s="27"/>
      <c r="P98" s="27"/>
      <c r="Q98" s="110"/>
      <c r="R98" s="110"/>
      <c r="S98" s="110"/>
      <c r="T98" s="110"/>
      <c r="U98" s="110"/>
      <c r="V98" s="110"/>
      <c r="W98" s="110"/>
      <c r="X98" s="110"/>
      <c r="Y98" s="110"/>
      <c r="Z98" s="110"/>
    </row>
    <row r="99" ht="20.25" customHeight="1" spans="1:26">
      <c r="A99" s="23" t="s">
        <v>70</v>
      </c>
      <c r="B99" s="23" t="s">
        <v>75</v>
      </c>
      <c r="C99" s="23" t="s">
        <v>304</v>
      </c>
      <c r="D99" s="23" t="s">
        <v>163</v>
      </c>
      <c r="E99" s="23" t="s">
        <v>162</v>
      </c>
      <c r="F99" s="23" t="s">
        <v>163</v>
      </c>
      <c r="G99" s="23" t="s">
        <v>278</v>
      </c>
      <c r="H99" s="23" t="s">
        <v>163</v>
      </c>
      <c r="I99" s="110">
        <v>172162.08</v>
      </c>
      <c r="J99" s="110">
        <v>172162.08</v>
      </c>
      <c r="K99" s="27"/>
      <c r="L99" s="27"/>
      <c r="M99" s="110">
        <v>172162.08</v>
      </c>
      <c r="N99" s="27"/>
      <c r="O99" s="27"/>
      <c r="P99" s="27"/>
      <c r="Q99" s="110"/>
      <c r="R99" s="110"/>
      <c r="S99" s="110"/>
      <c r="T99" s="110"/>
      <c r="U99" s="110"/>
      <c r="V99" s="110"/>
      <c r="W99" s="110"/>
      <c r="X99" s="110"/>
      <c r="Y99" s="110"/>
      <c r="Z99" s="110"/>
    </row>
    <row r="100" ht="20.25" customHeight="1" spans="1:26">
      <c r="A100" s="23" t="s">
        <v>70</v>
      </c>
      <c r="B100" s="23" t="s">
        <v>75</v>
      </c>
      <c r="C100" s="23" t="s">
        <v>305</v>
      </c>
      <c r="D100" s="23" t="s">
        <v>280</v>
      </c>
      <c r="E100" s="23" t="s">
        <v>136</v>
      </c>
      <c r="F100" s="23" t="s">
        <v>137</v>
      </c>
      <c r="G100" s="23" t="s">
        <v>281</v>
      </c>
      <c r="H100" s="23" t="s">
        <v>282</v>
      </c>
      <c r="I100" s="110">
        <v>273600</v>
      </c>
      <c r="J100" s="110">
        <v>273600</v>
      </c>
      <c r="K100" s="27"/>
      <c r="L100" s="27"/>
      <c r="M100" s="110">
        <v>273600</v>
      </c>
      <c r="N100" s="27"/>
      <c r="O100" s="27"/>
      <c r="P100" s="27"/>
      <c r="Q100" s="110"/>
      <c r="R100" s="110"/>
      <c r="S100" s="110"/>
      <c r="T100" s="110"/>
      <c r="U100" s="110"/>
      <c r="V100" s="110"/>
      <c r="W100" s="110"/>
      <c r="X100" s="110"/>
      <c r="Y100" s="110"/>
      <c r="Z100" s="110"/>
    </row>
    <row r="101" ht="20.25" customHeight="1" spans="1:26">
      <c r="A101" s="23" t="s">
        <v>70</v>
      </c>
      <c r="B101" s="23" t="s">
        <v>75</v>
      </c>
      <c r="C101" s="23" t="s">
        <v>306</v>
      </c>
      <c r="D101" s="23" t="s">
        <v>286</v>
      </c>
      <c r="E101" s="23" t="s">
        <v>116</v>
      </c>
      <c r="F101" s="23" t="s">
        <v>117</v>
      </c>
      <c r="G101" s="23" t="s">
        <v>240</v>
      </c>
      <c r="H101" s="23" t="s">
        <v>241</v>
      </c>
      <c r="I101" s="110">
        <v>81000</v>
      </c>
      <c r="J101" s="110">
        <v>81000</v>
      </c>
      <c r="K101" s="27"/>
      <c r="L101" s="27"/>
      <c r="M101" s="110">
        <v>81000</v>
      </c>
      <c r="N101" s="27"/>
      <c r="O101" s="27"/>
      <c r="P101" s="27"/>
      <c r="Q101" s="110"/>
      <c r="R101" s="110"/>
      <c r="S101" s="110"/>
      <c r="T101" s="110"/>
      <c r="U101" s="110"/>
      <c r="V101" s="110"/>
      <c r="W101" s="110"/>
      <c r="X101" s="110"/>
      <c r="Y101" s="110"/>
      <c r="Z101" s="110"/>
    </row>
    <row r="102" ht="20.25" customHeight="1" spans="1:26">
      <c r="A102" s="23" t="s">
        <v>70</v>
      </c>
      <c r="B102" s="23" t="s">
        <v>75</v>
      </c>
      <c r="C102" s="23" t="s">
        <v>306</v>
      </c>
      <c r="D102" s="23" t="s">
        <v>286</v>
      </c>
      <c r="E102" s="23" t="s">
        <v>116</v>
      </c>
      <c r="F102" s="23" t="s">
        <v>117</v>
      </c>
      <c r="G102" s="23" t="s">
        <v>244</v>
      </c>
      <c r="H102" s="23" t="s">
        <v>245</v>
      </c>
      <c r="I102" s="110">
        <v>76800</v>
      </c>
      <c r="J102" s="110">
        <v>76800</v>
      </c>
      <c r="K102" s="27"/>
      <c r="L102" s="27"/>
      <c r="M102" s="110">
        <v>76800</v>
      </c>
      <c r="N102" s="27"/>
      <c r="O102" s="27"/>
      <c r="P102" s="27"/>
      <c r="Q102" s="110"/>
      <c r="R102" s="110"/>
      <c r="S102" s="110"/>
      <c r="T102" s="110"/>
      <c r="U102" s="110"/>
      <c r="V102" s="110"/>
      <c r="W102" s="110"/>
      <c r="X102" s="110"/>
      <c r="Y102" s="110"/>
      <c r="Z102" s="110"/>
    </row>
    <row r="103" ht="20.25" customHeight="1" spans="1:26">
      <c r="A103" s="23" t="s">
        <v>70</v>
      </c>
      <c r="B103" s="23" t="s">
        <v>75</v>
      </c>
      <c r="C103" s="23" t="s">
        <v>306</v>
      </c>
      <c r="D103" s="23" t="s">
        <v>286</v>
      </c>
      <c r="E103" s="23" t="s">
        <v>116</v>
      </c>
      <c r="F103" s="23" t="s">
        <v>117</v>
      </c>
      <c r="G103" s="23" t="s">
        <v>244</v>
      </c>
      <c r="H103" s="23" t="s">
        <v>245</v>
      </c>
      <c r="I103" s="110">
        <v>67200</v>
      </c>
      <c r="J103" s="110">
        <v>67200</v>
      </c>
      <c r="K103" s="27"/>
      <c r="L103" s="27"/>
      <c r="M103" s="110">
        <v>67200</v>
      </c>
      <c r="N103" s="27"/>
      <c r="O103" s="27"/>
      <c r="P103" s="27"/>
      <c r="Q103" s="110"/>
      <c r="R103" s="110"/>
      <c r="S103" s="110"/>
      <c r="T103" s="110"/>
      <c r="U103" s="110"/>
      <c r="V103" s="110"/>
      <c r="W103" s="110"/>
      <c r="X103" s="110"/>
      <c r="Y103" s="110"/>
      <c r="Z103" s="110"/>
    </row>
    <row r="104" ht="20.25" customHeight="1" spans="1:26">
      <c r="A104" s="23" t="s">
        <v>70</v>
      </c>
      <c r="B104" s="23" t="s">
        <v>77</v>
      </c>
      <c r="C104" s="23" t="s">
        <v>307</v>
      </c>
      <c r="D104" s="23" t="s">
        <v>243</v>
      </c>
      <c r="E104" s="23" t="s">
        <v>126</v>
      </c>
      <c r="F104" s="23" t="s">
        <v>127</v>
      </c>
      <c r="G104" s="23" t="s">
        <v>236</v>
      </c>
      <c r="H104" s="23" t="s">
        <v>237</v>
      </c>
      <c r="I104" s="110">
        <v>490140</v>
      </c>
      <c r="J104" s="110">
        <v>490140</v>
      </c>
      <c r="K104" s="27"/>
      <c r="L104" s="27"/>
      <c r="M104" s="110">
        <v>490140</v>
      </c>
      <c r="N104" s="27"/>
      <c r="O104" s="27"/>
      <c r="P104" s="27"/>
      <c r="Q104" s="110"/>
      <c r="R104" s="110"/>
      <c r="S104" s="110"/>
      <c r="T104" s="110"/>
      <c r="U104" s="110"/>
      <c r="V104" s="110"/>
      <c r="W104" s="110"/>
      <c r="X104" s="110"/>
      <c r="Y104" s="110"/>
      <c r="Z104" s="110"/>
    </row>
    <row r="105" ht="20.25" customHeight="1" spans="1:26">
      <c r="A105" s="23" t="s">
        <v>70</v>
      </c>
      <c r="B105" s="23" t="s">
        <v>77</v>
      </c>
      <c r="C105" s="23" t="s">
        <v>307</v>
      </c>
      <c r="D105" s="23" t="s">
        <v>243</v>
      </c>
      <c r="E105" s="23" t="s">
        <v>126</v>
      </c>
      <c r="F105" s="23" t="s">
        <v>127</v>
      </c>
      <c r="G105" s="23" t="s">
        <v>238</v>
      </c>
      <c r="H105" s="23" t="s">
        <v>239</v>
      </c>
      <c r="I105" s="110">
        <v>36372</v>
      </c>
      <c r="J105" s="110">
        <v>36372</v>
      </c>
      <c r="K105" s="27"/>
      <c r="L105" s="27"/>
      <c r="M105" s="110">
        <v>36372</v>
      </c>
      <c r="N105" s="27"/>
      <c r="O105" s="27"/>
      <c r="P105" s="27"/>
      <c r="Q105" s="110"/>
      <c r="R105" s="110"/>
      <c r="S105" s="110"/>
      <c r="T105" s="110"/>
      <c r="U105" s="110"/>
      <c r="V105" s="110"/>
      <c r="W105" s="110"/>
      <c r="X105" s="110"/>
      <c r="Y105" s="110"/>
      <c r="Z105" s="110"/>
    </row>
    <row r="106" ht="20.25" customHeight="1" spans="1:26">
      <c r="A106" s="23" t="s">
        <v>70</v>
      </c>
      <c r="B106" s="23" t="s">
        <v>77</v>
      </c>
      <c r="C106" s="23" t="s">
        <v>307</v>
      </c>
      <c r="D106" s="23" t="s">
        <v>243</v>
      </c>
      <c r="E106" s="23" t="s">
        <v>126</v>
      </c>
      <c r="F106" s="23" t="s">
        <v>127</v>
      </c>
      <c r="G106" s="23" t="s">
        <v>240</v>
      </c>
      <c r="H106" s="23" t="s">
        <v>241</v>
      </c>
      <c r="I106" s="110">
        <v>40845</v>
      </c>
      <c r="J106" s="110">
        <v>40845</v>
      </c>
      <c r="K106" s="27"/>
      <c r="L106" s="27"/>
      <c r="M106" s="110">
        <v>40845</v>
      </c>
      <c r="N106" s="27"/>
      <c r="O106" s="27"/>
      <c r="P106" s="27"/>
      <c r="Q106" s="110"/>
      <c r="R106" s="110"/>
      <c r="S106" s="110"/>
      <c r="T106" s="110"/>
      <c r="U106" s="110"/>
      <c r="V106" s="110"/>
      <c r="W106" s="110"/>
      <c r="X106" s="110"/>
      <c r="Y106" s="110"/>
      <c r="Z106" s="110"/>
    </row>
    <row r="107" ht="20.25" customHeight="1" spans="1:26">
      <c r="A107" s="23" t="s">
        <v>70</v>
      </c>
      <c r="B107" s="23" t="s">
        <v>77</v>
      </c>
      <c r="C107" s="23" t="s">
        <v>307</v>
      </c>
      <c r="D107" s="23" t="s">
        <v>243</v>
      </c>
      <c r="E107" s="23" t="s">
        <v>126</v>
      </c>
      <c r="F107" s="23" t="s">
        <v>127</v>
      </c>
      <c r="G107" s="23" t="s">
        <v>244</v>
      </c>
      <c r="H107" s="23" t="s">
        <v>245</v>
      </c>
      <c r="I107" s="110">
        <v>170100</v>
      </c>
      <c r="J107" s="110">
        <v>170100</v>
      </c>
      <c r="K107" s="27"/>
      <c r="L107" s="27"/>
      <c r="M107" s="110">
        <v>170100</v>
      </c>
      <c r="N107" s="27"/>
      <c r="O107" s="27"/>
      <c r="P107" s="27"/>
      <c r="Q107" s="110"/>
      <c r="R107" s="110"/>
      <c r="S107" s="110"/>
      <c r="T107" s="110"/>
      <c r="U107" s="110"/>
      <c r="V107" s="110"/>
      <c r="W107" s="110"/>
      <c r="X107" s="110"/>
      <c r="Y107" s="110"/>
      <c r="Z107" s="110"/>
    </row>
    <row r="108" ht="20.25" customHeight="1" spans="1:26">
      <c r="A108" s="23" t="s">
        <v>70</v>
      </c>
      <c r="B108" s="23" t="s">
        <v>77</v>
      </c>
      <c r="C108" s="23" t="s">
        <v>307</v>
      </c>
      <c r="D108" s="23" t="s">
        <v>243</v>
      </c>
      <c r="E108" s="23" t="s">
        <v>126</v>
      </c>
      <c r="F108" s="23" t="s">
        <v>127</v>
      </c>
      <c r="G108" s="23" t="s">
        <v>244</v>
      </c>
      <c r="H108" s="23" t="s">
        <v>245</v>
      </c>
      <c r="I108" s="110">
        <v>94140</v>
      </c>
      <c r="J108" s="110">
        <v>94140</v>
      </c>
      <c r="K108" s="27"/>
      <c r="L108" s="27"/>
      <c r="M108" s="110">
        <v>94140</v>
      </c>
      <c r="N108" s="27"/>
      <c r="O108" s="27"/>
      <c r="P108" s="27"/>
      <c r="Q108" s="110"/>
      <c r="R108" s="110"/>
      <c r="S108" s="110"/>
      <c r="T108" s="110"/>
      <c r="U108" s="110"/>
      <c r="V108" s="110"/>
      <c r="W108" s="110"/>
      <c r="X108" s="110"/>
      <c r="Y108" s="110"/>
      <c r="Z108" s="110"/>
    </row>
    <row r="109" ht="20.25" customHeight="1" spans="1:26">
      <c r="A109" s="23" t="s">
        <v>70</v>
      </c>
      <c r="B109" s="23" t="s">
        <v>77</v>
      </c>
      <c r="C109" s="23" t="s">
        <v>307</v>
      </c>
      <c r="D109" s="23" t="s">
        <v>243</v>
      </c>
      <c r="E109" s="23" t="s">
        <v>126</v>
      </c>
      <c r="F109" s="23" t="s">
        <v>127</v>
      </c>
      <c r="G109" s="23" t="s">
        <v>244</v>
      </c>
      <c r="H109" s="23" t="s">
        <v>245</v>
      </c>
      <c r="I109" s="110">
        <v>184008</v>
      </c>
      <c r="J109" s="110">
        <v>184008</v>
      </c>
      <c r="K109" s="27"/>
      <c r="L109" s="27"/>
      <c r="M109" s="110">
        <v>184008</v>
      </c>
      <c r="N109" s="27"/>
      <c r="O109" s="27"/>
      <c r="P109" s="27"/>
      <c r="Q109" s="110"/>
      <c r="R109" s="110"/>
      <c r="S109" s="110"/>
      <c r="T109" s="110"/>
      <c r="U109" s="110"/>
      <c r="V109" s="110"/>
      <c r="W109" s="110"/>
      <c r="X109" s="110"/>
      <c r="Y109" s="110"/>
      <c r="Z109" s="110"/>
    </row>
    <row r="110" ht="20.25" customHeight="1" spans="1:26">
      <c r="A110" s="23" t="s">
        <v>70</v>
      </c>
      <c r="B110" s="23" t="s">
        <v>77</v>
      </c>
      <c r="C110" s="23" t="s">
        <v>308</v>
      </c>
      <c r="D110" s="23" t="s">
        <v>247</v>
      </c>
      <c r="E110" s="23" t="s">
        <v>138</v>
      </c>
      <c r="F110" s="23" t="s">
        <v>139</v>
      </c>
      <c r="G110" s="23" t="s">
        <v>248</v>
      </c>
      <c r="H110" s="23" t="s">
        <v>249</v>
      </c>
      <c r="I110" s="110">
        <v>183609.6</v>
      </c>
      <c r="J110" s="110">
        <v>183609.6</v>
      </c>
      <c r="K110" s="27"/>
      <c r="L110" s="27"/>
      <c r="M110" s="110">
        <v>183609.6</v>
      </c>
      <c r="N110" s="27"/>
      <c r="O110" s="27"/>
      <c r="P110" s="27"/>
      <c r="Q110" s="110"/>
      <c r="R110" s="110"/>
      <c r="S110" s="110"/>
      <c r="T110" s="110"/>
      <c r="U110" s="110"/>
      <c r="V110" s="110"/>
      <c r="W110" s="110"/>
      <c r="X110" s="110"/>
      <c r="Y110" s="110"/>
      <c r="Z110" s="110"/>
    </row>
    <row r="111" ht="20.25" customHeight="1" spans="1:26">
      <c r="A111" s="23" t="s">
        <v>70</v>
      </c>
      <c r="B111" s="23" t="s">
        <v>77</v>
      </c>
      <c r="C111" s="23" t="s">
        <v>308</v>
      </c>
      <c r="D111" s="23" t="s">
        <v>247</v>
      </c>
      <c r="E111" s="23" t="s">
        <v>152</v>
      </c>
      <c r="F111" s="23" t="s">
        <v>153</v>
      </c>
      <c r="G111" s="23" t="s">
        <v>252</v>
      </c>
      <c r="H111" s="23" t="s">
        <v>253</v>
      </c>
      <c r="I111" s="110">
        <v>77006.04</v>
      </c>
      <c r="J111" s="110">
        <v>77006.04</v>
      </c>
      <c r="K111" s="27"/>
      <c r="L111" s="27"/>
      <c r="M111" s="110">
        <v>77006.04</v>
      </c>
      <c r="N111" s="27"/>
      <c r="O111" s="27"/>
      <c r="P111" s="27"/>
      <c r="Q111" s="110"/>
      <c r="R111" s="110"/>
      <c r="S111" s="110"/>
      <c r="T111" s="110"/>
      <c r="U111" s="110"/>
      <c r="V111" s="110"/>
      <c r="W111" s="110"/>
      <c r="X111" s="110"/>
      <c r="Y111" s="110"/>
      <c r="Z111" s="110"/>
    </row>
    <row r="112" ht="20.25" customHeight="1" spans="1:26">
      <c r="A112" s="23" t="s">
        <v>70</v>
      </c>
      <c r="B112" s="23" t="s">
        <v>77</v>
      </c>
      <c r="C112" s="23" t="s">
        <v>308</v>
      </c>
      <c r="D112" s="23" t="s">
        <v>247</v>
      </c>
      <c r="E112" s="23" t="s">
        <v>154</v>
      </c>
      <c r="F112" s="23" t="s">
        <v>155</v>
      </c>
      <c r="G112" s="23" t="s">
        <v>254</v>
      </c>
      <c r="H112" s="23" t="s">
        <v>255</v>
      </c>
      <c r="I112" s="110">
        <v>48738</v>
      </c>
      <c r="J112" s="110">
        <v>48738</v>
      </c>
      <c r="K112" s="27"/>
      <c r="L112" s="27"/>
      <c r="M112" s="110">
        <v>48738</v>
      </c>
      <c r="N112" s="27"/>
      <c r="O112" s="27"/>
      <c r="P112" s="27"/>
      <c r="Q112" s="110"/>
      <c r="R112" s="110"/>
      <c r="S112" s="110"/>
      <c r="T112" s="110"/>
      <c r="U112" s="110"/>
      <c r="V112" s="110"/>
      <c r="W112" s="110"/>
      <c r="X112" s="110"/>
      <c r="Y112" s="110"/>
      <c r="Z112" s="110"/>
    </row>
    <row r="113" ht="20.25" customHeight="1" spans="1:26">
      <c r="A113" s="23" t="s">
        <v>70</v>
      </c>
      <c r="B113" s="23" t="s">
        <v>77</v>
      </c>
      <c r="C113" s="23" t="s">
        <v>308</v>
      </c>
      <c r="D113" s="23" t="s">
        <v>247</v>
      </c>
      <c r="E113" s="23" t="s">
        <v>154</v>
      </c>
      <c r="F113" s="23" t="s">
        <v>155</v>
      </c>
      <c r="G113" s="23" t="s">
        <v>254</v>
      </c>
      <c r="H113" s="23" t="s">
        <v>255</v>
      </c>
      <c r="I113" s="110">
        <v>4000</v>
      </c>
      <c r="J113" s="110">
        <v>4000</v>
      </c>
      <c r="K113" s="27"/>
      <c r="L113" s="27"/>
      <c r="M113" s="110">
        <v>4000</v>
      </c>
      <c r="N113" s="27"/>
      <c r="O113" s="27"/>
      <c r="P113" s="27"/>
      <c r="Q113" s="110"/>
      <c r="R113" s="110"/>
      <c r="S113" s="110"/>
      <c r="T113" s="110"/>
      <c r="U113" s="110"/>
      <c r="V113" s="110"/>
      <c r="W113" s="110"/>
      <c r="X113" s="110"/>
      <c r="Y113" s="110"/>
      <c r="Z113" s="110"/>
    </row>
    <row r="114" ht="20.25" customHeight="1" spans="1:26">
      <c r="A114" s="23" t="s">
        <v>70</v>
      </c>
      <c r="B114" s="23" t="s">
        <v>77</v>
      </c>
      <c r="C114" s="23" t="s">
        <v>308</v>
      </c>
      <c r="D114" s="23" t="s">
        <v>247</v>
      </c>
      <c r="E114" s="23" t="s">
        <v>126</v>
      </c>
      <c r="F114" s="23" t="s">
        <v>127</v>
      </c>
      <c r="G114" s="23" t="s">
        <v>256</v>
      </c>
      <c r="H114" s="23" t="s">
        <v>257</v>
      </c>
      <c r="I114" s="110">
        <v>6823.32</v>
      </c>
      <c r="J114" s="110">
        <v>6823.32</v>
      </c>
      <c r="K114" s="27"/>
      <c r="L114" s="27"/>
      <c r="M114" s="110">
        <v>6823.32</v>
      </c>
      <c r="N114" s="27"/>
      <c r="O114" s="27"/>
      <c r="P114" s="27"/>
      <c r="Q114" s="110"/>
      <c r="R114" s="110"/>
      <c r="S114" s="110"/>
      <c r="T114" s="110"/>
      <c r="U114" s="110"/>
      <c r="V114" s="110"/>
      <c r="W114" s="110"/>
      <c r="X114" s="110"/>
      <c r="Y114" s="110"/>
      <c r="Z114" s="110"/>
    </row>
    <row r="115" ht="20.25" customHeight="1" spans="1:26">
      <c r="A115" s="23" t="s">
        <v>70</v>
      </c>
      <c r="B115" s="23" t="s">
        <v>77</v>
      </c>
      <c r="C115" s="23" t="s">
        <v>308</v>
      </c>
      <c r="D115" s="23" t="s">
        <v>247</v>
      </c>
      <c r="E115" s="23" t="s">
        <v>156</v>
      </c>
      <c r="F115" s="23" t="s">
        <v>157</v>
      </c>
      <c r="G115" s="23" t="s">
        <v>256</v>
      </c>
      <c r="H115" s="23" t="s">
        <v>257</v>
      </c>
      <c r="I115" s="110">
        <v>516.72</v>
      </c>
      <c r="J115" s="110">
        <v>516.72</v>
      </c>
      <c r="K115" s="27"/>
      <c r="L115" s="27"/>
      <c r="M115" s="110">
        <v>516.72</v>
      </c>
      <c r="N115" s="27"/>
      <c r="O115" s="27"/>
      <c r="P115" s="27"/>
      <c r="Q115" s="110"/>
      <c r="R115" s="110"/>
      <c r="S115" s="110"/>
      <c r="T115" s="110"/>
      <c r="U115" s="110"/>
      <c r="V115" s="110"/>
      <c r="W115" s="110"/>
      <c r="X115" s="110"/>
      <c r="Y115" s="110"/>
      <c r="Z115" s="110"/>
    </row>
    <row r="116" ht="20.25" customHeight="1" spans="1:26">
      <c r="A116" s="23" t="s">
        <v>70</v>
      </c>
      <c r="B116" s="23" t="s">
        <v>77</v>
      </c>
      <c r="C116" s="23" t="s">
        <v>308</v>
      </c>
      <c r="D116" s="23" t="s">
        <v>247</v>
      </c>
      <c r="E116" s="23" t="s">
        <v>156</v>
      </c>
      <c r="F116" s="23" t="s">
        <v>157</v>
      </c>
      <c r="G116" s="23" t="s">
        <v>256</v>
      </c>
      <c r="H116" s="23" t="s">
        <v>257</v>
      </c>
      <c r="I116" s="110">
        <v>4650.48</v>
      </c>
      <c r="J116" s="110">
        <v>4650.48</v>
      </c>
      <c r="K116" s="27"/>
      <c r="L116" s="27"/>
      <c r="M116" s="110">
        <v>4650.48</v>
      </c>
      <c r="N116" s="27"/>
      <c r="O116" s="27"/>
      <c r="P116" s="27"/>
      <c r="Q116" s="110"/>
      <c r="R116" s="110"/>
      <c r="S116" s="110"/>
      <c r="T116" s="110"/>
      <c r="U116" s="110"/>
      <c r="V116" s="110"/>
      <c r="W116" s="110"/>
      <c r="X116" s="110"/>
      <c r="Y116" s="110"/>
      <c r="Z116" s="110"/>
    </row>
    <row r="117" ht="20.25" customHeight="1" spans="1:26">
      <c r="A117" s="23" t="s">
        <v>70</v>
      </c>
      <c r="B117" s="23" t="s">
        <v>77</v>
      </c>
      <c r="C117" s="23" t="s">
        <v>308</v>
      </c>
      <c r="D117" s="23" t="s">
        <v>247</v>
      </c>
      <c r="E117" s="23" t="s">
        <v>156</v>
      </c>
      <c r="F117" s="23" t="s">
        <v>157</v>
      </c>
      <c r="G117" s="23" t="s">
        <v>256</v>
      </c>
      <c r="H117" s="23" t="s">
        <v>257</v>
      </c>
      <c r="I117" s="110">
        <v>3119.23</v>
      </c>
      <c r="J117" s="110">
        <v>3119.23</v>
      </c>
      <c r="K117" s="27"/>
      <c r="L117" s="27"/>
      <c r="M117" s="110">
        <v>3119.23</v>
      </c>
      <c r="N117" s="27"/>
      <c r="O117" s="27"/>
      <c r="P117" s="27"/>
      <c r="Q117" s="110"/>
      <c r="R117" s="110"/>
      <c r="S117" s="110"/>
      <c r="T117" s="110"/>
      <c r="U117" s="110"/>
      <c r="V117" s="110"/>
      <c r="W117" s="110"/>
      <c r="X117" s="110"/>
      <c r="Y117" s="110"/>
      <c r="Z117" s="110"/>
    </row>
    <row r="118" ht="20.25" customHeight="1" spans="1:26">
      <c r="A118" s="23" t="s">
        <v>70</v>
      </c>
      <c r="B118" s="23" t="s">
        <v>77</v>
      </c>
      <c r="C118" s="23" t="s">
        <v>309</v>
      </c>
      <c r="D118" s="23" t="s">
        <v>207</v>
      </c>
      <c r="E118" s="23" t="s">
        <v>126</v>
      </c>
      <c r="F118" s="23" t="s">
        <v>127</v>
      </c>
      <c r="G118" s="23" t="s">
        <v>259</v>
      </c>
      <c r="H118" s="23" t="s">
        <v>207</v>
      </c>
      <c r="I118" s="110">
        <v>10000</v>
      </c>
      <c r="J118" s="110">
        <v>10000</v>
      </c>
      <c r="K118" s="27"/>
      <c r="L118" s="27"/>
      <c r="M118" s="110">
        <v>10000</v>
      </c>
      <c r="N118" s="27"/>
      <c r="O118" s="27"/>
      <c r="P118" s="27"/>
      <c r="Q118" s="110"/>
      <c r="R118" s="110"/>
      <c r="S118" s="110"/>
      <c r="T118" s="110"/>
      <c r="U118" s="110"/>
      <c r="V118" s="110"/>
      <c r="W118" s="110"/>
      <c r="X118" s="110"/>
      <c r="Y118" s="110"/>
      <c r="Z118" s="110"/>
    </row>
    <row r="119" ht="20.25" customHeight="1" spans="1:26">
      <c r="A119" s="23" t="s">
        <v>70</v>
      </c>
      <c r="B119" s="23" t="s">
        <v>77</v>
      </c>
      <c r="C119" s="23" t="s">
        <v>310</v>
      </c>
      <c r="D119" s="23" t="s">
        <v>265</v>
      </c>
      <c r="E119" s="23" t="s">
        <v>126</v>
      </c>
      <c r="F119" s="23" t="s">
        <v>127</v>
      </c>
      <c r="G119" s="23" t="s">
        <v>266</v>
      </c>
      <c r="H119" s="23" t="s">
        <v>265</v>
      </c>
      <c r="I119" s="110">
        <v>22735.2</v>
      </c>
      <c r="J119" s="110">
        <v>22735.2</v>
      </c>
      <c r="K119" s="27"/>
      <c r="L119" s="27"/>
      <c r="M119" s="110">
        <v>22735.2</v>
      </c>
      <c r="N119" s="27"/>
      <c r="O119" s="27"/>
      <c r="P119" s="27"/>
      <c r="Q119" s="110"/>
      <c r="R119" s="110"/>
      <c r="S119" s="110"/>
      <c r="T119" s="110"/>
      <c r="U119" s="110"/>
      <c r="V119" s="110"/>
      <c r="W119" s="110"/>
      <c r="X119" s="110"/>
      <c r="Y119" s="110"/>
      <c r="Z119" s="110"/>
    </row>
    <row r="120" ht="20.25" customHeight="1" spans="1:26">
      <c r="A120" s="23" t="s">
        <v>70</v>
      </c>
      <c r="B120" s="23" t="s">
        <v>77</v>
      </c>
      <c r="C120" s="23" t="s">
        <v>311</v>
      </c>
      <c r="D120" s="23" t="s">
        <v>268</v>
      </c>
      <c r="E120" s="23" t="s">
        <v>126</v>
      </c>
      <c r="F120" s="23" t="s">
        <v>127</v>
      </c>
      <c r="G120" s="23" t="s">
        <v>269</v>
      </c>
      <c r="H120" s="23" t="s">
        <v>270</v>
      </c>
      <c r="I120" s="110">
        <v>27972</v>
      </c>
      <c r="J120" s="110">
        <v>27972</v>
      </c>
      <c r="K120" s="27"/>
      <c r="L120" s="27"/>
      <c r="M120" s="110">
        <v>27972</v>
      </c>
      <c r="N120" s="27"/>
      <c r="O120" s="27"/>
      <c r="P120" s="27"/>
      <c r="Q120" s="110"/>
      <c r="R120" s="110"/>
      <c r="S120" s="110"/>
      <c r="T120" s="110"/>
      <c r="U120" s="110"/>
      <c r="V120" s="110"/>
      <c r="W120" s="110"/>
      <c r="X120" s="110"/>
      <c r="Y120" s="110"/>
      <c r="Z120" s="110"/>
    </row>
    <row r="121" ht="20.25" customHeight="1" spans="1:26">
      <c r="A121" s="23" t="s">
        <v>70</v>
      </c>
      <c r="B121" s="23" t="s">
        <v>77</v>
      </c>
      <c r="C121" s="23" t="s">
        <v>311</v>
      </c>
      <c r="D121" s="23" t="s">
        <v>268</v>
      </c>
      <c r="E121" s="23" t="s">
        <v>126</v>
      </c>
      <c r="F121" s="23" t="s">
        <v>127</v>
      </c>
      <c r="G121" s="23" t="s">
        <v>271</v>
      </c>
      <c r="H121" s="23" t="s">
        <v>272</v>
      </c>
      <c r="I121" s="110">
        <v>18000</v>
      </c>
      <c r="J121" s="110">
        <v>18000</v>
      </c>
      <c r="K121" s="27"/>
      <c r="L121" s="27"/>
      <c r="M121" s="110">
        <v>18000</v>
      </c>
      <c r="N121" s="27"/>
      <c r="O121" s="27"/>
      <c r="P121" s="27"/>
      <c r="Q121" s="110"/>
      <c r="R121" s="110"/>
      <c r="S121" s="110"/>
      <c r="T121" s="110"/>
      <c r="U121" s="110"/>
      <c r="V121" s="110"/>
      <c r="W121" s="110"/>
      <c r="X121" s="110"/>
      <c r="Y121" s="110"/>
      <c r="Z121" s="110"/>
    </row>
    <row r="122" ht="20.25" customHeight="1" spans="1:26">
      <c r="A122" s="23" t="s">
        <v>70</v>
      </c>
      <c r="B122" s="23" t="s">
        <v>77</v>
      </c>
      <c r="C122" s="23" t="s">
        <v>311</v>
      </c>
      <c r="D122" s="23" t="s">
        <v>268</v>
      </c>
      <c r="E122" s="23" t="s">
        <v>126</v>
      </c>
      <c r="F122" s="23" t="s">
        <v>127</v>
      </c>
      <c r="G122" s="23" t="s">
        <v>275</v>
      </c>
      <c r="H122" s="23" t="s">
        <v>276</v>
      </c>
      <c r="I122" s="110">
        <v>25200</v>
      </c>
      <c r="J122" s="110">
        <v>25200</v>
      </c>
      <c r="K122" s="27"/>
      <c r="L122" s="27"/>
      <c r="M122" s="110">
        <v>25200</v>
      </c>
      <c r="N122" s="27"/>
      <c r="O122" s="27"/>
      <c r="P122" s="27"/>
      <c r="Q122" s="110"/>
      <c r="R122" s="110"/>
      <c r="S122" s="110"/>
      <c r="T122" s="110"/>
      <c r="U122" s="110"/>
      <c r="V122" s="110"/>
      <c r="W122" s="110"/>
      <c r="X122" s="110"/>
      <c r="Y122" s="110"/>
      <c r="Z122" s="110"/>
    </row>
    <row r="123" ht="20.25" customHeight="1" spans="1:26">
      <c r="A123" s="23" t="s">
        <v>70</v>
      </c>
      <c r="B123" s="23" t="s">
        <v>77</v>
      </c>
      <c r="C123" s="23" t="s">
        <v>311</v>
      </c>
      <c r="D123" s="23" t="s">
        <v>268</v>
      </c>
      <c r="E123" s="23" t="s">
        <v>136</v>
      </c>
      <c r="F123" s="23" t="s">
        <v>137</v>
      </c>
      <c r="G123" s="23" t="s">
        <v>275</v>
      </c>
      <c r="H123" s="23" t="s">
        <v>276</v>
      </c>
      <c r="I123" s="110">
        <v>900</v>
      </c>
      <c r="J123" s="110">
        <v>900</v>
      </c>
      <c r="K123" s="27"/>
      <c r="L123" s="27"/>
      <c r="M123" s="110">
        <v>900</v>
      </c>
      <c r="N123" s="27"/>
      <c r="O123" s="27"/>
      <c r="P123" s="27"/>
      <c r="Q123" s="110"/>
      <c r="R123" s="110"/>
      <c r="S123" s="110"/>
      <c r="T123" s="110"/>
      <c r="U123" s="110"/>
      <c r="V123" s="110"/>
      <c r="W123" s="110"/>
      <c r="X123" s="110"/>
      <c r="Y123" s="110"/>
      <c r="Z123" s="110"/>
    </row>
    <row r="124" ht="20.25" customHeight="1" spans="1:26">
      <c r="A124" s="23" t="s">
        <v>70</v>
      </c>
      <c r="B124" s="23" t="s">
        <v>77</v>
      </c>
      <c r="C124" s="23" t="s">
        <v>312</v>
      </c>
      <c r="D124" s="23" t="s">
        <v>163</v>
      </c>
      <c r="E124" s="23" t="s">
        <v>162</v>
      </c>
      <c r="F124" s="23" t="s">
        <v>163</v>
      </c>
      <c r="G124" s="23" t="s">
        <v>278</v>
      </c>
      <c r="H124" s="23" t="s">
        <v>163</v>
      </c>
      <c r="I124" s="110">
        <v>169243.2</v>
      </c>
      <c r="J124" s="110">
        <v>169243.2</v>
      </c>
      <c r="K124" s="27"/>
      <c r="L124" s="27"/>
      <c r="M124" s="110">
        <v>169243.2</v>
      </c>
      <c r="N124" s="27"/>
      <c r="O124" s="27"/>
      <c r="P124" s="27"/>
      <c r="Q124" s="110"/>
      <c r="R124" s="110"/>
      <c r="S124" s="110"/>
      <c r="T124" s="110"/>
      <c r="U124" s="110"/>
      <c r="V124" s="110"/>
      <c r="W124" s="110"/>
      <c r="X124" s="110"/>
      <c r="Y124" s="110"/>
      <c r="Z124" s="110"/>
    </row>
    <row r="125" ht="20.25" customHeight="1" spans="1:26">
      <c r="A125" s="23" t="s">
        <v>70</v>
      </c>
      <c r="B125" s="23" t="s">
        <v>77</v>
      </c>
      <c r="C125" s="23" t="s">
        <v>313</v>
      </c>
      <c r="D125" s="23" t="s">
        <v>280</v>
      </c>
      <c r="E125" s="23" t="s">
        <v>136</v>
      </c>
      <c r="F125" s="23" t="s">
        <v>137</v>
      </c>
      <c r="G125" s="23" t="s">
        <v>281</v>
      </c>
      <c r="H125" s="23" t="s">
        <v>282</v>
      </c>
      <c r="I125" s="110">
        <v>14400</v>
      </c>
      <c r="J125" s="110">
        <v>14400</v>
      </c>
      <c r="K125" s="27"/>
      <c r="L125" s="27"/>
      <c r="M125" s="110">
        <v>14400</v>
      </c>
      <c r="N125" s="27"/>
      <c r="O125" s="27"/>
      <c r="P125" s="27"/>
      <c r="Q125" s="110"/>
      <c r="R125" s="110"/>
      <c r="S125" s="110"/>
      <c r="T125" s="110"/>
      <c r="U125" s="110"/>
      <c r="V125" s="110"/>
      <c r="W125" s="110"/>
      <c r="X125" s="110"/>
      <c r="Y125" s="110"/>
      <c r="Z125" s="110"/>
    </row>
    <row r="126" ht="20.25" customHeight="1" spans="1:26">
      <c r="A126" s="23" t="s">
        <v>70</v>
      </c>
      <c r="B126" s="23" t="s">
        <v>77</v>
      </c>
      <c r="C126" s="23" t="s">
        <v>314</v>
      </c>
      <c r="D126" s="23" t="s">
        <v>286</v>
      </c>
      <c r="E126" s="23" t="s">
        <v>126</v>
      </c>
      <c r="F126" s="23" t="s">
        <v>127</v>
      </c>
      <c r="G126" s="23" t="s">
        <v>240</v>
      </c>
      <c r="H126" s="23" t="s">
        <v>241</v>
      </c>
      <c r="I126" s="110">
        <v>81000</v>
      </c>
      <c r="J126" s="110">
        <v>81000</v>
      </c>
      <c r="K126" s="27"/>
      <c r="L126" s="27"/>
      <c r="M126" s="110">
        <v>81000</v>
      </c>
      <c r="N126" s="27"/>
      <c r="O126" s="27"/>
      <c r="P126" s="27"/>
      <c r="Q126" s="110"/>
      <c r="R126" s="110"/>
      <c r="S126" s="110"/>
      <c r="T126" s="110"/>
      <c r="U126" s="110"/>
      <c r="V126" s="110"/>
      <c r="W126" s="110"/>
      <c r="X126" s="110"/>
      <c r="Y126" s="110"/>
      <c r="Z126" s="110"/>
    </row>
    <row r="127" ht="20.25" customHeight="1" spans="1:26">
      <c r="A127" s="23" t="s">
        <v>70</v>
      </c>
      <c r="B127" s="23" t="s">
        <v>77</v>
      </c>
      <c r="C127" s="23" t="s">
        <v>314</v>
      </c>
      <c r="D127" s="23" t="s">
        <v>286</v>
      </c>
      <c r="E127" s="23" t="s">
        <v>126</v>
      </c>
      <c r="F127" s="23" t="s">
        <v>127</v>
      </c>
      <c r="G127" s="23" t="s">
        <v>244</v>
      </c>
      <c r="H127" s="23" t="s">
        <v>245</v>
      </c>
      <c r="I127" s="110">
        <v>86400</v>
      </c>
      <c r="J127" s="110">
        <v>86400</v>
      </c>
      <c r="K127" s="27"/>
      <c r="L127" s="27"/>
      <c r="M127" s="110">
        <v>86400</v>
      </c>
      <c r="N127" s="27"/>
      <c r="O127" s="27"/>
      <c r="P127" s="27"/>
      <c r="Q127" s="110"/>
      <c r="R127" s="110"/>
      <c r="S127" s="110"/>
      <c r="T127" s="110"/>
      <c r="U127" s="110"/>
      <c r="V127" s="110"/>
      <c r="W127" s="110"/>
      <c r="X127" s="110"/>
      <c r="Y127" s="110"/>
      <c r="Z127" s="110"/>
    </row>
    <row r="128" ht="20.25" customHeight="1" spans="1:26">
      <c r="A128" s="23" t="s">
        <v>70</v>
      </c>
      <c r="B128" s="23" t="s">
        <v>77</v>
      </c>
      <c r="C128" s="23" t="s">
        <v>314</v>
      </c>
      <c r="D128" s="23" t="s">
        <v>286</v>
      </c>
      <c r="E128" s="23" t="s">
        <v>126</v>
      </c>
      <c r="F128" s="23" t="s">
        <v>127</v>
      </c>
      <c r="G128" s="23" t="s">
        <v>244</v>
      </c>
      <c r="H128" s="23" t="s">
        <v>245</v>
      </c>
      <c r="I128" s="110">
        <v>75600</v>
      </c>
      <c r="J128" s="110">
        <v>75600</v>
      </c>
      <c r="K128" s="27"/>
      <c r="L128" s="27"/>
      <c r="M128" s="110">
        <v>75600</v>
      </c>
      <c r="N128" s="27"/>
      <c r="O128" s="27"/>
      <c r="P128" s="27"/>
      <c r="Q128" s="110"/>
      <c r="R128" s="110"/>
      <c r="S128" s="110"/>
      <c r="T128" s="110"/>
      <c r="U128" s="110"/>
      <c r="V128" s="110"/>
      <c r="W128" s="110"/>
      <c r="X128" s="110"/>
      <c r="Y128" s="110"/>
      <c r="Z128" s="110"/>
    </row>
    <row r="129" ht="20.25" customHeight="1" spans="1:26">
      <c r="A129" s="23" t="s">
        <v>70</v>
      </c>
      <c r="B129" s="23" t="s">
        <v>79</v>
      </c>
      <c r="C129" s="23" t="s">
        <v>315</v>
      </c>
      <c r="D129" s="23" t="s">
        <v>243</v>
      </c>
      <c r="E129" s="23" t="s">
        <v>128</v>
      </c>
      <c r="F129" s="23" t="s">
        <v>129</v>
      </c>
      <c r="G129" s="23" t="s">
        <v>236</v>
      </c>
      <c r="H129" s="23" t="s">
        <v>237</v>
      </c>
      <c r="I129" s="110">
        <v>480024</v>
      </c>
      <c r="J129" s="110">
        <v>480024</v>
      </c>
      <c r="K129" s="27"/>
      <c r="L129" s="27"/>
      <c r="M129" s="110">
        <v>480024</v>
      </c>
      <c r="N129" s="27"/>
      <c r="O129" s="27"/>
      <c r="P129" s="27"/>
      <c r="Q129" s="110"/>
      <c r="R129" s="110"/>
      <c r="S129" s="110"/>
      <c r="T129" s="110"/>
      <c r="U129" s="110"/>
      <c r="V129" s="110"/>
      <c r="W129" s="110"/>
      <c r="X129" s="110"/>
      <c r="Y129" s="110"/>
      <c r="Z129" s="110"/>
    </row>
    <row r="130" ht="20.25" customHeight="1" spans="1:26">
      <c r="A130" s="23" t="s">
        <v>70</v>
      </c>
      <c r="B130" s="23" t="s">
        <v>79</v>
      </c>
      <c r="C130" s="23" t="s">
        <v>315</v>
      </c>
      <c r="D130" s="23" t="s">
        <v>243</v>
      </c>
      <c r="E130" s="23" t="s">
        <v>128</v>
      </c>
      <c r="F130" s="23" t="s">
        <v>129</v>
      </c>
      <c r="G130" s="23" t="s">
        <v>238</v>
      </c>
      <c r="H130" s="23" t="s">
        <v>239</v>
      </c>
      <c r="I130" s="110">
        <v>34140</v>
      </c>
      <c r="J130" s="110">
        <v>34140</v>
      </c>
      <c r="K130" s="27"/>
      <c r="L130" s="27"/>
      <c r="M130" s="110">
        <v>34140</v>
      </c>
      <c r="N130" s="27"/>
      <c r="O130" s="27"/>
      <c r="P130" s="27"/>
      <c r="Q130" s="110"/>
      <c r="R130" s="110"/>
      <c r="S130" s="110"/>
      <c r="T130" s="110"/>
      <c r="U130" s="110"/>
      <c r="V130" s="110"/>
      <c r="W130" s="110"/>
      <c r="X130" s="110"/>
      <c r="Y130" s="110"/>
      <c r="Z130" s="110"/>
    </row>
    <row r="131" ht="20.25" customHeight="1" spans="1:26">
      <c r="A131" s="23" t="s">
        <v>70</v>
      </c>
      <c r="B131" s="23" t="s">
        <v>79</v>
      </c>
      <c r="C131" s="23" t="s">
        <v>315</v>
      </c>
      <c r="D131" s="23" t="s">
        <v>243</v>
      </c>
      <c r="E131" s="23" t="s">
        <v>128</v>
      </c>
      <c r="F131" s="23" t="s">
        <v>129</v>
      </c>
      <c r="G131" s="23" t="s">
        <v>240</v>
      </c>
      <c r="H131" s="23" t="s">
        <v>241</v>
      </c>
      <c r="I131" s="110">
        <v>40002</v>
      </c>
      <c r="J131" s="110">
        <v>40002</v>
      </c>
      <c r="K131" s="27"/>
      <c r="L131" s="27"/>
      <c r="M131" s="110">
        <v>40002</v>
      </c>
      <c r="N131" s="27"/>
      <c r="O131" s="27"/>
      <c r="P131" s="27"/>
      <c r="Q131" s="110"/>
      <c r="R131" s="110"/>
      <c r="S131" s="110"/>
      <c r="T131" s="110"/>
      <c r="U131" s="110"/>
      <c r="V131" s="110"/>
      <c r="W131" s="110"/>
      <c r="X131" s="110"/>
      <c r="Y131" s="110"/>
      <c r="Z131" s="110"/>
    </row>
    <row r="132" ht="20.25" customHeight="1" spans="1:26">
      <c r="A132" s="23" t="s">
        <v>70</v>
      </c>
      <c r="B132" s="23" t="s">
        <v>79</v>
      </c>
      <c r="C132" s="23" t="s">
        <v>315</v>
      </c>
      <c r="D132" s="23" t="s">
        <v>243</v>
      </c>
      <c r="E132" s="23" t="s">
        <v>128</v>
      </c>
      <c r="F132" s="23" t="s">
        <v>129</v>
      </c>
      <c r="G132" s="23" t="s">
        <v>244</v>
      </c>
      <c r="H132" s="23" t="s">
        <v>245</v>
      </c>
      <c r="I132" s="110">
        <v>183240</v>
      </c>
      <c r="J132" s="110">
        <v>183240</v>
      </c>
      <c r="K132" s="27"/>
      <c r="L132" s="27"/>
      <c r="M132" s="110">
        <v>183240</v>
      </c>
      <c r="N132" s="27"/>
      <c r="O132" s="27"/>
      <c r="P132" s="27"/>
      <c r="Q132" s="110"/>
      <c r="R132" s="110"/>
      <c r="S132" s="110"/>
      <c r="T132" s="110"/>
      <c r="U132" s="110"/>
      <c r="V132" s="110"/>
      <c r="W132" s="110"/>
      <c r="X132" s="110"/>
      <c r="Y132" s="110"/>
      <c r="Z132" s="110"/>
    </row>
    <row r="133" ht="20.25" customHeight="1" spans="1:26">
      <c r="A133" s="23" t="s">
        <v>70</v>
      </c>
      <c r="B133" s="23" t="s">
        <v>79</v>
      </c>
      <c r="C133" s="23" t="s">
        <v>315</v>
      </c>
      <c r="D133" s="23" t="s">
        <v>243</v>
      </c>
      <c r="E133" s="23" t="s">
        <v>128</v>
      </c>
      <c r="F133" s="23" t="s">
        <v>129</v>
      </c>
      <c r="G133" s="23" t="s">
        <v>244</v>
      </c>
      <c r="H133" s="23" t="s">
        <v>245</v>
      </c>
      <c r="I133" s="110">
        <v>98760</v>
      </c>
      <c r="J133" s="110">
        <v>98760</v>
      </c>
      <c r="K133" s="27"/>
      <c r="L133" s="27"/>
      <c r="M133" s="110">
        <v>98760</v>
      </c>
      <c r="N133" s="27"/>
      <c r="O133" s="27"/>
      <c r="P133" s="27"/>
      <c r="Q133" s="110"/>
      <c r="R133" s="110"/>
      <c r="S133" s="110"/>
      <c r="T133" s="110"/>
      <c r="U133" s="110"/>
      <c r="V133" s="110"/>
      <c r="W133" s="110"/>
      <c r="X133" s="110"/>
      <c r="Y133" s="110"/>
      <c r="Z133" s="110"/>
    </row>
    <row r="134" ht="20.25" customHeight="1" spans="1:26">
      <c r="A134" s="23" t="s">
        <v>70</v>
      </c>
      <c r="B134" s="23" t="s">
        <v>79</v>
      </c>
      <c r="C134" s="23" t="s">
        <v>315</v>
      </c>
      <c r="D134" s="23" t="s">
        <v>243</v>
      </c>
      <c r="E134" s="23" t="s">
        <v>128</v>
      </c>
      <c r="F134" s="23" t="s">
        <v>129</v>
      </c>
      <c r="G134" s="23" t="s">
        <v>244</v>
      </c>
      <c r="H134" s="23" t="s">
        <v>245</v>
      </c>
      <c r="I134" s="110">
        <v>198204</v>
      </c>
      <c r="J134" s="110">
        <v>198204</v>
      </c>
      <c r="K134" s="27"/>
      <c r="L134" s="27"/>
      <c r="M134" s="110">
        <v>198204</v>
      </c>
      <c r="N134" s="27"/>
      <c r="O134" s="27"/>
      <c r="P134" s="27"/>
      <c r="Q134" s="110"/>
      <c r="R134" s="110"/>
      <c r="S134" s="110"/>
      <c r="T134" s="110"/>
      <c r="U134" s="110"/>
      <c r="V134" s="110"/>
      <c r="W134" s="110"/>
      <c r="X134" s="110"/>
      <c r="Y134" s="110"/>
      <c r="Z134" s="110"/>
    </row>
    <row r="135" ht="20.25" customHeight="1" spans="1:26">
      <c r="A135" s="23" t="s">
        <v>70</v>
      </c>
      <c r="B135" s="23" t="s">
        <v>79</v>
      </c>
      <c r="C135" s="23" t="s">
        <v>316</v>
      </c>
      <c r="D135" s="23" t="s">
        <v>247</v>
      </c>
      <c r="E135" s="23" t="s">
        <v>138</v>
      </c>
      <c r="F135" s="23" t="s">
        <v>139</v>
      </c>
      <c r="G135" s="23" t="s">
        <v>248</v>
      </c>
      <c r="H135" s="23" t="s">
        <v>249</v>
      </c>
      <c r="I135" s="110">
        <v>189818.88</v>
      </c>
      <c r="J135" s="110">
        <v>189818.88</v>
      </c>
      <c r="K135" s="27"/>
      <c r="L135" s="27"/>
      <c r="M135" s="110">
        <v>189818.88</v>
      </c>
      <c r="N135" s="27"/>
      <c r="O135" s="27"/>
      <c r="P135" s="27"/>
      <c r="Q135" s="110"/>
      <c r="R135" s="110"/>
      <c r="S135" s="110"/>
      <c r="T135" s="110"/>
      <c r="U135" s="110"/>
      <c r="V135" s="110"/>
      <c r="W135" s="110"/>
      <c r="X135" s="110"/>
      <c r="Y135" s="110"/>
      <c r="Z135" s="110"/>
    </row>
    <row r="136" ht="20.25" customHeight="1" spans="1:26">
      <c r="A136" s="23" t="s">
        <v>70</v>
      </c>
      <c r="B136" s="23" t="s">
        <v>79</v>
      </c>
      <c r="C136" s="23" t="s">
        <v>316</v>
      </c>
      <c r="D136" s="23" t="s">
        <v>247</v>
      </c>
      <c r="E136" s="23" t="s">
        <v>152</v>
      </c>
      <c r="F136" s="23" t="s">
        <v>153</v>
      </c>
      <c r="G136" s="23" t="s">
        <v>252</v>
      </c>
      <c r="H136" s="23" t="s">
        <v>253</v>
      </c>
      <c r="I136" s="110">
        <v>78555.07</v>
      </c>
      <c r="J136" s="110">
        <v>78555.07</v>
      </c>
      <c r="K136" s="27"/>
      <c r="L136" s="27"/>
      <c r="M136" s="110">
        <v>78555.07</v>
      </c>
      <c r="N136" s="27"/>
      <c r="O136" s="27"/>
      <c r="P136" s="27"/>
      <c r="Q136" s="110"/>
      <c r="R136" s="110"/>
      <c r="S136" s="110"/>
      <c r="T136" s="110"/>
      <c r="U136" s="110"/>
      <c r="V136" s="110"/>
      <c r="W136" s="110"/>
      <c r="X136" s="110"/>
      <c r="Y136" s="110"/>
      <c r="Z136" s="110"/>
    </row>
    <row r="137" ht="20.25" customHeight="1" spans="1:26">
      <c r="A137" s="23" t="s">
        <v>70</v>
      </c>
      <c r="B137" s="23" t="s">
        <v>79</v>
      </c>
      <c r="C137" s="23" t="s">
        <v>316</v>
      </c>
      <c r="D137" s="23" t="s">
        <v>247</v>
      </c>
      <c r="E137" s="23" t="s">
        <v>154</v>
      </c>
      <c r="F137" s="23" t="s">
        <v>155</v>
      </c>
      <c r="G137" s="23" t="s">
        <v>254</v>
      </c>
      <c r="H137" s="23" t="s">
        <v>255</v>
      </c>
      <c r="I137" s="110">
        <v>49718.4</v>
      </c>
      <c r="J137" s="110">
        <v>49718.4</v>
      </c>
      <c r="K137" s="27"/>
      <c r="L137" s="27"/>
      <c r="M137" s="110">
        <v>49718.4</v>
      </c>
      <c r="N137" s="27"/>
      <c r="O137" s="27"/>
      <c r="P137" s="27"/>
      <c r="Q137" s="110"/>
      <c r="R137" s="110"/>
      <c r="S137" s="110"/>
      <c r="T137" s="110"/>
      <c r="U137" s="110"/>
      <c r="V137" s="110"/>
      <c r="W137" s="110"/>
      <c r="X137" s="110"/>
      <c r="Y137" s="110"/>
      <c r="Z137" s="110"/>
    </row>
    <row r="138" ht="20.25" customHeight="1" spans="1:26">
      <c r="A138" s="23" t="s">
        <v>70</v>
      </c>
      <c r="B138" s="23" t="s">
        <v>79</v>
      </c>
      <c r="C138" s="23" t="s">
        <v>316</v>
      </c>
      <c r="D138" s="23" t="s">
        <v>247</v>
      </c>
      <c r="E138" s="23" t="s">
        <v>128</v>
      </c>
      <c r="F138" s="23" t="s">
        <v>129</v>
      </c>
      <c r="G138" s="23" t="s">
        <v>256</v>
      </c>
      <c r="H138" s="23" t="s">
        <v>257</v>
      </c>
      <c r="I138" s="110">
        <v>6960.58</v>
      </c>
      <c r="J138" s="110">
        <v>6960.58</v>
      </c>
      <c r="K138" s="27"/>
      <c r="L138" s="27"/>
      <c r="M138" s="110">
        <v>6960.58</v>
      </c>
      <c r="N138" s="27"/>
      <c r="O138" s="27"/>
      <c r="P138" s="27"/>
      <c r="Q138" s="110"/>
      <c r="R138" s="110"/>
      <c r="S138" s="110"/>
      <c r="T138" s="110"/>
      <c r="U138" s="110"/>
      <c r="V138" s="110"/>
      <c r="W138" s="110"/>
      <c r="X138" s="110"/>
      <c r="Y138" s="110"/>
      <c r="Z138" s="110"/>
    </row>
    <row r="139" ht="20.25" customHeight="1" spans="1:26">
      <c r="A139" s="23" t="s">
        <v>70</v>
      </c>
      <c r="B139" s="23" t="s">
        <v>79</v>
      </c>
      <c r="C139" s="23" t="s">
        <v>316</v>
      </c>
      <c r="D139" s="23" t="s">
        <v>247</v>
      </c>
      <c r="E139" s="23" t="s">
        <v>156</v>
      </c>
      <c r="F139" s="23" t="s">
        <v>157</v>
      </c>
      <c r="G139" s="23" t="s">
        <v>256</v>
      </c>
      <c r="H139" s="23" t="s">
        <v>257</v>
      </c>
      <c r="I139" s="110">
        <v>5167.2</v>
      </c>
      <c r="J139" s="110">
        <v>5167.2</v>
      </c>
      <c r="K139" s="27"/>
      <c r="L139" s="27"/>
      <c r="M139" s="110">
        <v>5167.2</v>
      </c>
      <c r="N139" s="27"/>
      <c r="O139" s="27"/>
      <c r="P139" s="27"/>
      <c r="Q139" s="110"/>
      <c r="R139" s="110"/>
      <c r="S139" s="110"/>
      <c r="T139" s="110"/>
      <c r="U139" s="110"/>
      <c r="V139" s="110"/>
      <c r="W139" s="110"/>
      <c r="X139" s="110"/>
      <c r="Y139" s="110"/>
      <c r="Z139" s="110"/>
    </row>
    <row r="140" ht="20.25" customHeight="1" spans="1:26">
      <c r="A140" s="23" t="s">
        <v>70</v>
      </c>
      <c r="B140" s="23" t="s">
        <v>79</v>
      </c>
      <c r="C140" s="23" t="s">
        <v>316</v>
      </c>
      <c r="D140" s="23" t="s">
        <v>247</v>
      </c>
      <c r="E140" s="23" t="s">
        <v>156</v>
      </c>
      <c r="F140" s="23" t="s">
        <v>157</v>
      </c>
      <c r="G140" s="23" t="s">
        <v>256</v>
      </c>
      <c r="H140" s="23" t="s">
        <v>257</v>
      </c>
      <c r="I140" s="110">
        <v>3181.98</v>
      </c>
      <c r="J140" s="110">
        <v>3181.98</v>
      </c>
      <c r="K140" s="27"/>
      <c r="L140" s="27"/>
      <c r="M140" s="110">
        <v>3181.98</v>
      </c>
      <c r="N140" s="27"/>
      <c r="O140" s="27"/>
      <c r="P140" s="27"/>
      <c r="Q140" s="110"/>
      <c r="R140" s="110"/>
      <c r="S140" s="110"/>
      <c r="T140" s="110"/>
      <c r="U140" s="110"/>
      <c r="V140" s="110"/>
      <c r="W140" s="110"/>
      <c r="X140" s="110"/>
      <c r="Y140" s="110"/>
      <c r="Z140" s="110"/>
    </row>
    <row r="141" ht="20.25" customHeight="1" spans="1:26">
      <c r="A141" s="23" t="s">
        <v>70</v>
      </c>
      <c r="B141" s="23" t="s">
        <v>79</v>
      </c>
      <c r="C141" s="23" t="s">
        <v>317</v>
      </c>
      <c r="D141" s="23" t="s">
        <v>265</v>
      </c>
      <c r="E141" s="23" t="s">
        <v>128</v>
      </c>
      <c r="F141" s="23" t="s">
        <v>129</v>
      </c>
      <c r="G141" s="23" t="s">
        <v>266</v>
      </c>
      <c r="H141" s="23" t="s">
        <v>265</v>
      </c>
      <c r="I141" s="110">
        <v>23487.36</v>
      </c>
      <c r="J141" s="110">
        <v>23487.36</v>
      </c>
      <c r="K141" s="27"/>
      <c r="L141" s="27"/>
      <c r="M141" s="110">
        <v>23487.36</v>
      </c>
      <c r="N141" s="27"/>
      <c r="O141" s="27"/>
      <c r="P141" s="27"/>
      <c r="Q141" s="110"/>
      <c r="R141" s="110"/>
      <c r="S141" s="110"/>
      <c r="T141" s="110"/>
      <c r="U141" s="110"/>
      <c r="V141" s="110"/>
      <c r="W141" s="110"/>
      <c r="X141" s="110"/>
      <c r="Y141" s="110"/>
      <c r="Z141" s="110"/>
    </row>
    <row r="142" ht="20.25" customHeight="1" spans="1:26">
      <c r="A142" s="23" t="s">
        <v>70</v>
      </c>
      <c r="B142" s="23" t="s">
        <v>79</v>
      </c>
      <c r="C142" s="23" t="s">
        <v>318</v>
      </c>
      <c r="D142" s="23" t="s">
        <v>268</v>
      </c>
      <c r="E142" s="23" t="s">
        <v>128</v>
      </c>
      <c r="F142" s="23" t="s">
        <v>129</v>
      </c>
      <c r="G142" s="23" t="s">
        <v>269</v>
      </c>
      <c r="H142" s="23" t="s">
        <v>270</v>
      </c>
      <c r="I142" s="110">
        <v>31080</v>
      </c>
      <c r="J142" s="110">
        <v>31080</v>
      </c>
      <c r="K142" s="27"/>
      <c r="L142" s="27"/>
      <c r="M142" s="110">
        <v>31080</v>
      </c>
      <c r="N142" s="27"/>
      <c r="O142" s="27"/>
      <c r="P142" s="27"/>
      <c r="Q142" s="110"/>
      <c r="R142" s="110"/>
      <c r="S142" s="110"/>
      <c r="T142" s="110"/>
      <c r="U142" s="110"/>
      <c r="V142" s="110"/>
      <c r="W142" s="110"/>
      <c r="X142" s="110"/>
      <c r="Y142" s="110"/>
      <c r="Z142" s="110"/>
    </row>
    <row r="143" ht="20.25" customHeight="1" spans="1:26">
      <c r="A143" s="23" t="s">
        <v>70</v>
      </c>
      <c r="B143" s="23" t="s">
        <v>79</v>
      </c>
      <c r="C143" s="23" t="s">
        <v>318</v>
      </c>
      <c r="D143" s="23" t="s">
        <v>268</v>
      </c>
      <c r="E143" s="23" t="s">
        <v>128</v>
      </c>
      <c r="F143" s="23" t="s">
        <v>129</v>
      </c>
      <c r="G143" s="23" t="s">
        <v>271</v>
      </c>
      <c r="H143" s="23" t="s">
        <v>272</v>
      </c>
      <c r="I143" s="110">
        <v>20000</v>
      </c>
      <c r="J143" s="110">
        <v>20000</v>
      </c>
      <c r="K143" s="27"/>
      <c r="L143" s="27"/>
      <c r="M143" s="110">
        <v>20000</v>
      </c>
      <c r="N143" s="27"/>
      <c r="O143" s="27"/>
      <c r="P143" s="27"/>
      <c r="Q143" s="110"/>
      <c r="R143" s="110"/>
      <c r="S143" s="110"/>
      <c r="T143" s="110"/>
      <c r="U143" s="110"/>
      <c r="V143" s="110"/>
      <c r="W143" s="110"/>
      <c r="X143" s="110"/>
      <c r="Y143" s="110"/>
      <c r="Z143" s="110"/>
    </row>
    <row r="144" ht="20.25" customHeight="1" spans="1:26">
      <c r="A144" s="23" t="s">
        <v>70</v>
      </c>
      <c r="B144" s="23" t="s">
        <v>79</v>
      </c>
      <c r="C144" s="23" t="s">
        <v>318</v>
      </c>
      <c r="D144" s="23" t="s">
        <v>268</v>
      </c>
      <c r="E144" s="23" t="s">
        <v>128</v>
      </c>
      <c r="F144" s="23" t="s">
        <v>129</v>
      </c>
      <c r="G144" s="23" t="s">
        <v>275</v>
      </c>
      <c r="H144" s="23" t="s">
        <v>276</v>
      </c>
      <c r="I144" s="110">
        <v>28000</v>
      </c>
      <c r="J144" s="110">
        <v>28000</v>
      </c>
      <c r="K144" s="27"/>
      <c r="L144" s="27"/>
      <c r="M144" s="110">
        <v>28000</v>
      </c>
      <c r="N144" s="27"/>
      <c r="O144" s="27"/>
      <c r="P144" s="27"/>
      <c r="Q144" s="110"/>
      <c r="R144" s="110"/>
      <c r="S144" s="110"/>
      <c r="T144" s="110"/>
      <c r="U144" s="110"/>
      <c r="V144" s="110"/>
      <c r="W144" s="110"/>
      <c r="X144" s="110"/>
      <c r="Y144" s="110"/>
      <c r="Z144" s="110"/>
    </row>
    <row r="145" ht="20.25" customHeight="1" spans="1:26">
      <c r="A145" s="23" t="s">
        <v>70</v>
      </c>
      <c r="B145" s="23" t="s">
        <v>79</v>
      </c>
      <c r="C145" s="23" t="s">
        <v>319</v>
      </c>
      <c r="D145" s="23" t="s">
        <v>207</v>
      </c>
      <c r="E145" s="23" t="s">
        <v>128</v>
      </c>
      <c r="F145" s="23" t="s">
        <v>129</v>
      </c>
      <c r="G145" s="23" t="s">
        <v>259</v>
      </c>
      <c r="H145" s="23" t="s">
        <v>207</v>
      </c>
      <c r="I145" s="110">
        <v>10000</v>
      </c>
      <c r="J145" s="110">
        <v>10000</v>
      </c>
      <c r="K145" s="27"/>
      <c r="L145" s="27"/>
      <c r="M145" s="110">
        <v>10000</v>
      </c>
      <c r="N145" s="27"/>
      <c r="O145" s="27"/>
      <c r="P145" s="27"/>
      <c r="Q145" s="110"/>
      <c r="R145" s="110"/>
      <c r="S145" s="110"/>
      <c r="T145" s="110"/>
      <c r="U145" s="110"/>
      <c r="V145" s="110"/>
      <c r="W145" s="110"/>
      <c r="X145" s="110"/>
      <c r="Y145" s="110"/>
      <c r="Z145" s="110"/>
    </row>
    <row r="146" ht="20.25" customHeight="1" spans="1:26">
      <c r="A146" s="23" t="s">
        <v>70</v>
      </c>
      <c r="B146" s="23" t="s">
        <v>79</v>
      </c>
      <c r="C146" s="23" t="s">
        <v>320</v>
      </c>
      <c r="D146" s="23" t="s">
        <v>163</v>
      </c>
      <c r="E146" s="23" t="s">
        <v>162</v>
      </c>
      <c r="F146" s="23" t="s">
        <v>163</v>
      </c>
      <c r="G146" s="23" t="s">
        <v>278</v>
      </c>
      <c r="H146" s="23" t="s">
        <v>163</v>
      </c>
      <c r="I146" s="110">
        <v>177404.16</v>
      </c>
      <c r="J146" s="110">
        <v>177404.16</v>
      </c>
      <c r="K146" s="27"/>
      <c r="L146" s="27"/>
      <c r="M146" s="110">
        <v>177404.16</v>
      </c>
      <c r="N146" s="27"/>
      <c r="O146" s="27"/>
      <c r="P146" s="27"/>
      <c r="Q146" s="110"/>
      <c r="R146" s="110"/>
      <c r="S146" s="110"/>
      <c r="T146" s="110"/>
      <c r="U146" s="110"/>
      <c r="V146" s="110"/>
      <c r="W146" s="110"/>
      <c r="X146" s="110"/>
      <c r="Y146" s="110"/>
      <c r="Z146" s="110"/>
    </row>
    <row r="147" ht="20.25" customHeight="1" spans="1:26">
      <c r="A147" s="23" t="s">
        <v>70</v>
      </c>
      <c r="B147" s="23" t="s">
        <v>79</v>
      </c>
      <c r="C147" s="23" t="s">
        <v>321</v>
      </c>
      <c r="D147" s="23" t="s">
        <v>286</v>
      </c>
      <c r="E147" s="23" t="s">
        <v>128</v>
      </c>
      <c r="F147" s="23" t="s">
        <v>129</v>
      </c>
      <c r="G147" s="23" t="s">
        <v>240</v>
      </c>
      <c r="H147" s="23" t="s">
        <v>241</v>
      </c>
      <c r="I147" s="110">
        <v>90000</v>
      </c>
      <c r="J147" s="110">
        <v>90000</v>
      </c>
      <c r="K147" s="27"/>
      <c r="L147" s="27"/>
      <c r="M147" s="110">
        <v>90000</v>
      </c>
      <c r="N147" s="27"/>
      <c r="O147" s="27"/>
      <c r="P147" s="27"/>
      <c r="Q147" s="110"/>
      <c r="R147" s="110"/>
      <c r="S147" s="110"/>
      <c r="T147" s="110"/>
      <c r="U147" s="110"/>
      <c r="V147" s="110"/>
      <c r="W147" s="110"/>
      <c r="X147" s="110"/>
      <c r="Y147" s="110"/>
      <c r="Z147" s="110"/>
    </row>
    <row r="148" ht="20.25" customHeight="1" spans="1:26">
      <c r="A148" s="23" t="s">
        <v>70</v>
      </c>
      <c r="B148" s="23" t="s">
        <v>79</v>
      </c>
      <c r="C148" s="23" t="s">
        <v>321</v>
      </c>
      <c r="D148" s="23" t="s">
        <v>286</v>
      </c>
      <c r="E148" s="23" t="s">
        <v>128</v>
      </c>
      <c r="F148" s="23" t="s">
        <v>129</v>
      </c>
      <c r="G148" s="23" t="s">
        <v>244</v>
      </c>
      <c r="H148" s="23" t="s">
        <v>245</v>
      </c>
      <c r="I148" s="110">
        <v>96000</v>
      </c>
      <c r="J148" s="110">
        <v>96000</v>
      </c>
      <c r="K148" s="27"/>
      <c r="L148" s="27"/>
      <c r="M148" s="110">
        <v>96000</v>
      </c>
      <c r="N148" s="27"/>
      <c r="O148" s="27"/>
      <c r="P148" s="27"/>
      <c r="Q148" s="110"/>
      <c r="R148" s="110"/>
      <c r="S148" s="110"/>
      <c r="T148" s="110"/>
      <c r="U148" s="110"/>
      <c r="V148" s="110"/>
      <c r="W148" s="110"/>
      <c r="X148" s="110"/>
      <c r="Y148" s="110"/>
      <c r="Z148" s="110"/>
    </row>
    <row r="149" ht="20.25" customHeight="1" spans="1:26">
      <c r="A149" s="23" t="s">
        <v>70</v>
      </c>
      <c r="B149" s="23" t="s">
        <v>79</v>
      </c>
      <c r="C149" s="23" t="s">
        <v>321</v>
      </c>
      <c r="D149" s="23" t="s">
        <v>286</v>
      </c>
      <c r="E149" s="23" t="s">
        <v>128</v>
      </c>
      <c r="F149" s="23" t="s">
        <v>129</v>
      </c>
      <c r="G149" s="23" t="s">
        <v>244</v>
      </c>
      <c r="H149" s="23" t="s">
        <v>245</v>
      </c>
      <c r="I149" s="110">
        <v>84000</v>
      </c>
      <c r="J149" s="110">
        <v>84000</v>
      </c>
      <c r="K149" s="27"/>
      <c r="L149" s="27"/>
      <c r="M149" s="110">
        <v>84000</v>
      </c>
      <c r="N149" s="27"/>
      <c r="O149" s="27"/>
      <c r="P149" s="27"/>
      <c r="Q149" s="110"/>
      <c r="R149" s="110"/>
      <c r="S149" s="110"/>
      <c r="T149" s="110"/>
      <c r="U149" s="110"/>
      <c r="V149" s="110"/>
      <c r="W149" s="110"/>
      <c r="X149" s="110"/>
      <c r="Y149" s="110"/>
      <c r="Z149" s="110"/>
    </row>
    <row r="150" ht="17.25" customHeight="1" spans="1:26">
      <c r="A150" s="69">
        <v>14345740.78</v>
      </c>
      <c r="B150" s="70"/>
      <c r="C150" s="183"/>
      <c r="D150" s="183"/>
      <c r="E150" s="183"/>
      <c r="F150" s="183"/>
      <c r="G150" s="183"/>
      <c r="H150" s="184"/>
      <c r="I150" s="110">
        <v>14345740.78</v>
      </c>
      <c r="J150" s="110">
        <v>14345740.78</v>
      </c>
      <c r="K150" s="110"/>
      <c r="L150" s="110"/>
      <c r="M150" s="110">
        <v>14345740.78</v>
      </c>
      <c r="N150" s="110"/>
      <c r="O150" s="110"/>
      <c r="P150" s="110"/>
      <c r="Q150" s="110"/>
      <c r="R150" s="110"/>
      <c r="S150" s="110"/>
      <c r="T150" s="110"/>
      <c r="U150" s="110"/>
      <c r="V150" s="110"/>
      <c r="W150" s="110"/>
      <c r="X150" s="110"/>
      <c r="Y150" s="110"/>
      <c r="Z150" s="110"/>
    </row>
  </sheetData>
  <mergeCells count="34">
    <mergeCell ref="A2:Z2"/>
    <mergeCell ref="A3:H3"/>
    <mergeCell ref="I4:Z4"/>
    <mergeCell ref="J5:N5"/>
    <mergeCell ref="Q5:S5"/>
    <mergeCell ref="U5:Z5"/>
    <mergeCell ref="A150:H150"/>
    <mergeCell ref="A150:H150"/>
    <mergeCell ref="A4:A7"/>
    <mergeCell ref="B4:B7"/>
    <mergeCell ref="C4:C7"/>
    <mergeCell ref="D4:D7"/>
    <mergeCell ref="E4:E7"/>
    <mergeCell ref="F4:F7"/>
    <mergeCell ref="G4:G7"/>
    <mergeCell ref="H4:H7"/>
    <mergeCell ref="I5:I7"/>
    <mergeCell ref="J6:J7"/>
    <mergeCell ref="K6:K7"/>
    <mergeCell ref="L6:L7"/>
    <mergeCell ref="M6:M7"/>
    <mergeCell ref="N6:N7"/>
    <mergeCell ref="O5:O7"/>
    <mergeCell ref="P5:P7"/>
    <mergeCell ref="Q6:Q7"/>
    <mergeCell ref="R6:R7"/>
    <mergeCell ref="S6:S7"/>
    <mergeCell ref="T5:T7"/>
    <mergeCell ref="U6:U7"/>
    <mergeCell ref="V6:V7"/>
    <mergeCell ref="W6:W7"/>
    <mergeCell ref="X6:X7"/>
    <mergeCell ref="Y6:Y7"/>
    <mergeCell ref="Z6:Z7"/>
  </mergeCells>
  <printOptions horizontalCentered="1"/>
  <pageMargins left="0.37" right="0.37" top="0.56" bottom="0.56" header="0.48" footer="0.48"/>
  <pageSetup paperSize="9" scale="56"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50"/>
  <sheetViews>
    <sheetView showZeros="0" topLeftCell="C7" workbookViewId="0">
      <selection activeCell="S19" sqref="S$1:T$1048576"/>
    </sheetView>
  </sheetViews>
  <sheetFormatPr defaultColWidth="9.14166666666667" defaultRowHeight="14.25" customHeight="1"/>
  <cols>
    <col min="1" max="1" width="10.2833333333333" customWidth="1"/>
    <col min="2" max="2" width="13.425" customWidth="1"/>
    <col min="3" max="3" width="32.85" customWidth="1"/>
    <col min="4" max="4" width="23.85" customWidth="1"/>
    <col min="5" max="5" width="11.1416666666667" customWidth="1"/>
    <col min="6" max="6" width="17.7083333333333" customWidth="1"/>
    <col min="7" max="7" width="9.85" customWidth="1"/>
    <col min="8" max="8" width="12.75" customWidth="1"/>
    <col min="9" max="9" width="13.75" customWidth="1"/>
    <col min="10" max="10" width="13.125" customWidth="1"/>
    <col min="11" max="11" width="14.875" customWidth="1"/>
    <col min="12" max="17" width="9.875" customWidth="1"/>
    <col min="18" max="18" width="11.625" customWidth="1"/>
    <col min="19" max="20" width="8.75" customWidth="1"/>
    <col min="21" max="21" width="12.25" customWidth="1"/>
    <col min="22" max="22" width="11.125" customWidth="1"/>
    <col min="23" max="23" width="12.25" customWidth="1"/>
  </cols>
  <sheetData>
    <row r="1" ht="13.5" customHeight="1" spans="2:23">
      <c r="B1" s="166"/>
      <c r="E1" s="44"/>
      <c r="F1" s="44"/>
      <c r="G1" s="44"/>
      <c r="H1" s="44"/>
      <c r="U1" s="166"/>
      <c r="W1" s="171" t="s">
        <v>322</v>
      </c>
    </row>
    <row r="2" ht="46.5" customHeight="1" spans="1:23">
      <c r="A2" s="46" t="str">
        <f>"2026"&amp;"年部门项目支出预算表"</f>
        <v>2026年部门项目支出预算表</v>
      </c>
      <c r="B2" s="46"/>
      <c r="C2" s="46"/>
      <c r="D2" s="46"/>
      <c r="E2" s="46"/>
      <c r="F2" s="46"/>
      <c r="G2" s="46"/>
      <c r="H2" s="46"/>
      <c r="I2" s="46"/>
      <c r="J2" s="46"/>
      <c r="K2" s="46"/>
      <c r="L2" s="46"/>
      <c r="M2" s="46"/>
      <c r="N2" s="46"/>
      <c r="O2" s="46"/>
      <c r="P2" s="46"/>
      <c r="Q2" s="46"/>
      <c r="R2" s="46"/>
      <c r="S2" s="46"/>
      <c r="T2" s="46"/>
      <c r="U2" s="46"/>
      <c r="V2" s="46"/>
      <c r="W2" s="46"/>
    </row>
    <row r="3" ht="13.5" customHeight="1" spans="1:23">
      <c r="A3" s="47" t="str">
        <f>"单位名称："&amp;"昆明市晋宁区文化和旅游局"</f>
        <v>单位名称：昆明市晋宁区文化和旅游局</v>
      </c>
      <c r="B3" s="48"/>
      <c r="C3" s="48"/>
      <c r="D3" s="48"/>
      <c r="E3" s="48"/>
      <c r="F3" s="48"/>
      <c r="G3" s="48"/>
      <c r="H3" s="48"/>
      <c r="I3" s="49"/>
      <c r="J3" s="49"/>
      <c r="K3" s="49"/>
      <c r="L3" s="49"/>
      <c r="M3" s="49"/>
      <c r="N3" s="49"/>
      <c r="O3" s="49"/>
      <c r="P3" s="49"/>
      <c r="Q3" s="49"/>
      <c r="U3" s="166"/>
      <c r="W3" s="149" t="s">
        <v>1</v>
      </c>
    </row>
    <row r="4" ht="21.75" customHeight="1" spans="1:23">
      <c r="A4" s="51" t="s">
        <v>323</v>
      </c>
      <c r="B4" s="52" t="s">
        <v>213</v>
      </c>
      <c r="C4" s="51" t="s">
        <v>214</v>
      </c>
      <c r="D4" s="51" t="s">
        <v>324</v>
      </c>
      <c r="E4" s="52" t="s">
        <v>215</v>
      </c>
      <c r="F4" s="52" t="s">
        <v>216</v>
      </c>
      <c r="G4" s="52" t="s">
        <v>325</v>
      </c>
      <c r="H4" s="52" t="s">
        <v>326</v>
      </c>
      <c r="I4" s="65" t="s">
        <v>55</v>
      </c>
      <c r="J4" s="14" t="s">
        <v>327</v>
      </c>
      <c r="K4" s="15"/>
      <c r="L4" s="15"/>
      <c r="M4" s="39"/>
      <c r="N4" s="14" t="s">
        <v>222</v>
      </c>
      <c r="O4" s="15"/>
      <c r="P4" s="39"/>
      <c r="Q4" s="52" t="s">
        <v>61</v>
      </c>
      <c r="R4" s="14" t="s">
        <v>62</v>
      </c>
      <c r="S4" s="15"/>
      <c r="T4" s="15"/>
      <c r="U4" s="15"/>
      <c r="V4" s="15"/>
      <c r="W4" s="39"/>
    </row>
    <row r="5" ht="21.75" customHeight="1" spans="1:23">
      <c r="A5" s="53"/>
      <c r="B5" s="66"/>
      <c r="C5" s="53"/>
      <c r="D5" s="53"/>
      <c r="E5" s="54"/>
      <c r="F5" s="54"/>
      <c r="G5" s="54"/>
      <c r="H5" s="54"/>
      <c r="I5" s="66"/>
      <c r="J5" s="167" t="s">
        <v>58</v>
      </c>
      <c r="K5" s="168"/>
      <c r="L5" s="52" t="s">
        <v>59</v>
      </c>
      <c r="M5" s="52" t="s">
        <v>60</v>
      </c>
      <c r="N5" s="52" t="s">
        <v>58</v>
      </c>
      <c r="O5" s="52" t="s">
        <v>59</v>
      </c>
      <c r="P5" s="52" t="s">
        <v>60</v>
      </c>
      <c r="Q5" s="54"/>
      <c r="R5" s="52" t="s">
        <v>57</v>
      </c>
      <c r="S5" s="52" t="s">
        <v>64</v>
      </c>
      <c r="T5" s="52" t="s">
        <v>228</v>
      </c>
      <c r="U5" s="52" t="s">
        <v>66</v>
      </c>
      <c r="V5" s="52" t="s">
        <v>67</v>
      </c>
      <c r="W5" s="52" t="s">
        <v>68</v>
      </c>
    </row>
    <row r="6" ht="21" customHeight="1" spans="1:23">
      <c r="A6" s="66"/>
      <c r="B6" s="66"/>
      <c r="C6" s="66"/>
      <c r="D6" s="66"/>
      <c r="E6" s="66"/>
      <c r="F6" s="66"/>
      <c r="G6" s="66"/>
      <c r="H6" s="66"/>
      <c r="I6" s="66"/>
      <c r="J6" s="169" t="s">
        <v>57</v>
      </c>
      <c r="K6" s="170"/>
      <c r="L6" s="66"/>
      <c r="M6" s="66"/>
      <c r="N6" s="66"/>
      <c r="O6" s="66"/>
      <c r="P6" s="66"/>
      <c r="Q6" s="66"/>
      <c r="R6" s="66"/>
      <c r="S6" s="66"/>
      <c r="T6" s="66"/>
      <c r="U6" s="66"/>
      <c r="V6" s="66"/>
      <c r="W6" s="66"/>
    </row>
    <row r="7" ht="39.75" customHeight="1" spans="1:23">
      <c r="A7" s="56"/>
      <c r="B7" s="58"/>
      <c r="C7" s="56"/>
      <c r="D7" s="56"/>
      <c r="E7" s="57"/>
      <c r="F7" s="57"/>
      <c r="G7" s="57"/>
      <c r="H7" s="57"/>
      <c r="I7" s="58"/>
      <c r="J7" s="19" t="s">
        <v>57</v>
      </c>
      <c r="K7" s="19" t="s">
        <v>328</v>
      </c>
      <c r="L7" s="57"/>
      <c r="M7" s="57"/>
      <c r="N7" s="57"/>
      <c r="O7" s="57"/>
      <c r="P7" s="57"/>
      <c r="Q7" s="57"/>
      <c r="R7" s="57"/>
      <c r="S7" s="57"/>
      <c r="T7" s="57"/>
      <c r="U7" s="58"/>
      <c r="V7" s="57"/>
      <c r="W7" s="57"/>
    </row>
    <row r="8" ht="15" customHeight="1" spans="1:23">
      <c r="A8" s="59">
        <v>1</v>
      </c>
      <c r="B8" s="59">
        <v>2</v>
      </c>
      <c r="C8" s="59">
        <v>3</v>
      </c>
      <c r="D8" s="59">
        <v>4</v>
      </c>
      <c r="E8" s="59">
        <v>5</v>
      </c>
      <c r="F8" s="59">
        <v>6</v>
      </c>
      <c r="G8" s="59">
        <v>7</v>
      </c>
      <c r="H8" s="59">
        <v>8</v>
      </c>
      <c r="I8" s="59">
        <v>9</v>
      </c>
      <c r="J8" s="59">
        <v>10</v>
      </c>
      <c r="K8" s="59">
        <v>11</v>
      </c>
      <c r="L8" s="72">
        <v>12</v>
      </c>
      <c r="M8" s="72">
        <v>13</v>
      </c>
      <c r="N8" s="72">
        <v>14</v>
      </c>
      <c r="O8" s="72">
        <v>15</v>
      </c>
      <c r="P8" s="72">
        <v>16</v>
      </c>
      <c r="Q8" s="72">
        <v>17</v>
      </c>
      <c r="R8" s="72">
        <v>18</v>
      </c>
      <c r="S8" s="72">
        <v>19</v>
      </c>
      <c r="T8" s="72">
        <v>20</v>
      </c>
      <c r="U8" s="59">
        <v>21</v>
      </c>
      <c r="V8" s="72">
        <v>22</v>
      </c>
      <c r="W8" s="59">
        <v>23</v>
      </c>
    </row>
    <row r="9" ht="21.75" customHeight="1" spans="1:23">
      <c r="A9" s="101" t="s">
        <v>329</v>
      </c>
      <c r="B9" s="101" t="s">
        <v>330</v>
      </c>
      <c r="C9" s="101" t="s">
        <v>331</v>
      </c>
      <c r="D9" s="101" t="s">
        <v>70</v>
      </c>
      <c r="E9" s="101" t="s">
        <v>144</v>
      </c>
      <c r="F9" s="101" t="s">
        <v>145</v>
      </c>
      <c r="G9" s="101" t="s">
        <v>332</v>
      </c>
      <c r="H9" s="101" t="s">
        <v>333</v>
      </c>
      <c r="I9" s="110">
        <v>11606.4</v>
      </c>
      <c r="J9" s="110">
        <v>11606.4</v>
      </c>
      <c r="K9" s="110">
        <v>11606.4</v>
      </c>
      <c r="L9" s="110"/>
      <c r="M9" s="110"/>
      <c r="N9" s="110"/>
      <c r="O9" s="110"/>
      <c r="P9" s="110"/>
      <c r="Q9" s="110"/>
      <c r="R9" s="110"/>
      <c r="S9" s="110"/>
      <c r="T9" s="110"/>
      <c r="U9" s="110"/>
      <c r="V9" s="110"/>
      <c r="W9" s="110"/>
    </row>
    <row r="10" ht="21.75" customHeight="1" spans="1:23">
      <c r="A10" s="101" t="s">
        <v>334</v>
      </c>
      <c r="B10" s="101" t="s">
        <v>335</v>
      </c>
      <c r="C10" s="101" t="s">
        <v>336</v>
      </c>
      <c r="D10" s="101" t="s">
        <v>70</v>
      </c>
      <c r="E10" s="101" t="s">
        <v>126</v>
      </c>
      <c r="F10" s="101" t="s">
        <v>127</v>
      </c>
      <c r="G10" s="101" t="s">
        <v>337</v>
      </c>
      <c r="H10" s="101" t="s">
        <v>338</v>
      </c>
      <c r="I10" s="110">
        <v>36000</v>
      </c>
      <c r="J10" s="110">
        <v>36000</v>
      </c>
      <c r="K10" s="110">
        <v>36000</v>
      </c>
      <c r="L10" s="110"/>
      <c r="M10" s="110"/>
      <c r="N10" s="110"/>
      <c r="O10" s="110"/>
      <c r="P10" s="110"/>
      <c r="Q10" s="110"/>
      <c r="R10" s="110"/>
      <c r="S10" s="110"/>
      <c r="T10" s="110"/>
      <c r="U10" s="110"/>
      <c r="V10" s="110"/>
      <c r="W10" s="110"/>
    </row>
    <row r="11" ht="21.75" customHeight="1" spans="1:23">
      <c r="A11" s="101" t="s">
        <v>334</v>
      </c>
      <c r="B11" s="101" t="s">
        <v>339</v>
      </c>
      <c r="C11" s="101" t="s">
        <v>340</v>
      </c>
      <c r="D11" s="101" t="s">
        <v>70</v>
      </c>
      <c r="E11" s="101" t="s">
        <v>120</v>
      </c>
      <c r="F11" s="101" t="s">
        <v>121</v>
      </c>
      <c r="G11" s="101" t="s">
        <v>341</v>
      </c>
      <c r="H11" s="101" t="s">
        <v>342</v>
      </c>
      <c r="I11" s="110">
        <v>6000</v>
      </c>
      <c r="J11" s="110"/>
      <c r="K11" s="110"/>
      <c r="L11" s="110"/>
      <c r="M11" s="110"/>
      <c r="N11" s="110"/>
      <c r="O11" s="110"/>
      <c r="P11" s="110"/>
      <c r="Q11" s="110"/>
      <c r="R11" s="110">
        <v>6000</v>
      </c>
      <c r="S11" s="110"/>
      <c r="T11" s="110"/>
      <c r="U11" s="110"/>
      <c r="V11" s="110"/>
      <c r="W11" s="110">
        <v>6000</v>
      </c>
    </row>
    <row r="12" ht="21.75" customHeight="1" spans="1:23">
      <c r="A12" s="101" t="s">
        <v>334</v>
      </c>
      <c r="B12" s="101" t="s">
        <v>343</v>
      </c>
      <c r="C12" s="101" t="s">
        <v>344</v>
      </c>
      <c r="D12" s="101" t="s">
        <v>70</v>
      </c>
      <c r="E12" s="101" t="s">
        <v>126</v>
      </c>
      <c r="F12" s="101" t="s">
        <v>127</v>
      </c>
      <c r="G12" s="101" t="s">
        <v>345</v>
      </c>
      <c r="H12" s="101" t="s">
        <v>346</v>
      </c>
      <c r="I12" s="110">
        <v>66000</v>
      </c>
      <c r="J12" s="110">
        <v>66000</v>
      </c>
      <c r="K12" s="110">
        <v>66000</v>
      </c>
      <c r="L12" s="110"/>
      <c r="M12" s="110"/>
      <c r="N12" s="110"/>
      <c r="O12" s="110"/>
      <c r="P12" s="110"/>
      <c r="Q12" s="110"/>
      <c r="R12" s="110"/>
      <c r="S12" s="110"/>
      <c r="T12" s="110"/>
      <c r="U12" s="110"/>
      <c r="V12" s="110"/>
      <c r="W12" s="110"/>
    </row>
    <row r="13" ht="21.75" customHeight="1" spans="1:23">
      <c r="A13" s="101" t="s">
        <v>334</v>
      </c>
      <c r="B13" s="101" t="s">
        <v>347</v>
      </c>
      <c r="C13" s="101" t="s">
        <v>348</v>
      </c>
      <c r="D13" s="101" t="s">
        <v>70</v>
      </c>
      <c r="E13" s="101" t="s">
        <v>126</v>
      </c>
      <c r="F13" s="101" t="s">
        <v>127</v>
      </c>
      <c r="G13" s="101" t="s">
        <v>345</v>
      </c>
      <c r="H13" s="101" t="s">
        <v>346</v>
      </c>
      <c r="I13" s="110">
        <v>275885</v>
      </c>
      <c r="J13" s="110">
        <v>275885</v>
      </c>
      <c r="K13" s="110">
        <v>275885</v>
      </c>
      <c r="L13" s="110"/>
      <c r="M13" s="110"/>
      <c r="N13" s="110"/>
      <c r="O13" s="110"/>
      <c r="P13" s="110"/>
      <c r="Q13" s="110"/>
      <c r="R13" s="110"/>
      <c r="S13" s="110"/>
      <c r="T13" s="110"/>
      <c r="U13" s="110"/>
      <c r="V13" s="110"/>
      <c r="W13" s="110"/>
    </row>
    <row r="14" ht="21.75" customHeight="1" spans="1:23">
      <c r="A14" s="101" t="s">
        <v>334</v>
      </c>
      <c r="B14" s="101" t="s">
        <v>349</v>
      </c>
      <c r="C14" s="101" t="s">
        <v>350</v>
      </c>
      <c r="D14" s="101" t="s">
        <v>70</v>
      </c>
      <c r="E14" s="101" t="s">
        <v>126</v>
      </c>
      <c r="F14" s="101" t="s">
        <v>127</v>
      </c>
      <c r="G14" s="101" t="s">
        <v>351</v>
      </c>
      <c r="H14" s="101" t="s">
        <v>352</v>
      </c>
      <c r="I14" s="110">
        <v>10000</v>
      </c>
      <c r="J14" s="110">
        <v>10000</v>
      </c>
      <c r="K14" s="110">
        <v>10000</v>
      </c>
      <c r="L14" s="110"/>
      <c r="M14" s="110"/>
      <c r="N14" s="110"/>
      <c r="O14" s="110"/>
      <c r="P14" s="110"/>
      <c r="Q14" s="110"/>
      <c r="R14" s="110"/>
      <c r="S14" s="110"/>
      <c r="T14" s="110"/>
      <c r="U14" s="110"/>
      <c r="V14" s="110"/>
      <c r="W14" s="110"/>
    </row>
    <row r="15" ht="21.75" customHeight="1" spans="1:23">
      <c r="A15" s="101" t="s">
        <v>334</v>
      </c>
      <c r="B15" s="101" t="s">
        <v>353</v>
      </c>
      <c r="C15" s="101" t="s">
        <v>354</v>
      </c>
      <c r="D15" s="101" t="s">
        <v>70</v>
      </c>
      <c r="E15" s="101" t="s">
        <v>118</v>
      </c>
      <c r="F15" s="101" t="s">
        <v>119</v>
      </c>
      <c r="G15" s="101" t="s">
        <v>355</v>
      </c>
      <c r="H15" s="101" t="s">
        <v>356</v>
      </c>
      <c r="I15" s="110">
        <v>116058</v>
      </c>
      <c r="J15" s="110"/>
      <c r="K15" s="110"/>
      <c r="L15" s="110"/>
      <c r="M15" s="110"/>
      <c r="N15" s="110"/>
      <c r="O15" s="110"/>
      <c r="P15" s="110"/>
      <c r="Q15" s="110"/>
      <c r="R15" s="110">
        <v>116058</v>
      </c>
      <c r="S15" s="110"/>
      <c r="T15" s="110"/>
      <c r="U15" s="110"/>
      <c r="V15" s="110"/>
      <c r="W15" s="110">
        <v>116058</v>
      </c>
    </row>
    <row r="16" ht="21.75" customHeight="1" spans="1:23">
      <c r="A16" s="101" t="s">
        <v>334</v>
      </c>
      <c r="B16" s="101" t="s">
        <v>357</v>
      </c>
      <c r="C16" s="101" t="s">
        <v>358</v>
      </c>
      <c r="D16" s="101" t="s">
        <v>70</v>
      </c>
      <c r="E16" s="101" t="s">
        <v>126</v>
      </c>
      <c r="F16" s="101" t="s">
        <v>127</v>
      </c>
      <c r="G16" s="101" t="s">
        <v>269</v>
      </c>
      <c r="H16" s="101" t="s">
        <v>270</v>
      </c>
      <c r="I16" s="110">
        <v>14781.01</v>
      </c>
      <c r="J16" s="110"/>
      <c r="K16" s="110"/>
      <c r="L16" s="110"/>
      <c r="M16" s="110"/>
      <c r="N16" s="110"/>
      <c r="O16" s="110"/>
      <c r="P16" s="110"/>
      <c r="Q16" s="110"/>
      <c r="R16" s="110">
        <v>14781.01</v>
      </c>
      <c r="S16" s="110"/>
      <c r="T16" s="110"/>
      <c r="U16" s="110"/>
      <c r="V16" s="110"/>
      <c r="W16" s="110">
        <v>14781.01</v>
      </c>
    </row>
    <row r="17" ht="21.75" customHeight="1" spans="1:23">
      <c r="A17" s="101" t="s">
        <v>334</v>
      </c>
      <c r="B17" s="101" t="s">
        <v>359</v>
      </c>
      <c r="C17" s="101" t="s">
        <v>360</v>
      </c>
      <c r="D17" s="101" t="s">
        <v>70</v>
      </c>
      <c r="E17" s="101" t="s">
        <v>110</v>
      </c>
      <c r="F17" s="101" t="s">
        <v>111</v>
      </c>
      <c r="G17" s="101" t="s">
        <v>269</v>
      </c>
      <c r="H17" s="101" t="s">
        <v>270</v>
      </c>
      <c r="I17" s="110">
        <v>9982.35</v>
      </c>
      <c r="J17" s="110"/>
      <c r="K17" s="110"/>
      <c r="L17" s="110"/>
      <c r="M17" s="110"/>
      <c r="N17" s="110"/>
      <c r="O17" s="110"/>
      <c r="P17" s="110"/>
      <c r="Q17" s="110"/>
      <c r="R17" s="110">
        <v>9982.35</v>
      </c>
      <c r="S17" s="110"/>
      <c r="T17" s="110"/>
      <c r="U17" s="110"/>
      <c r="V17" s="110"/>
      <c r="W17" s="110">
        <v>9982.35</v>
      </c>
    </row>
    <row r="18" ht="21.75" customHeight="1" spans="1:23">
      <c r="A18" s="101" t="s">
        <v>334</v>
      </c>
      <c r="B18" s="101" t="s">
        <v>361</v>
      </c>
      <c r="C18" s="101" t="s">
        <v>362</v>
      </c>
      <c r="D18" s="101" t="s">
        <v>70</v>
      </c>
      <c r="E18" s="101" t="s">
        <v>126</v>
      </c>
      <c r="F18" s="101" t="s">
        <v>127</v>
      </c>
      <c r="G18" s="101" t="s">
        <v>269</v>
      </c>
      <c r="H18" s="101" t="s">
        <v>270</v>
      </c>
      <c r="I18" s="110">
        <v>35287.7</v>
      </c>
      <c r="J18" s="110"/>
      <c r="K18" s="110"/>
      <c r="L18" s="110"/>
      <c r="M18" s="110"/>
      <c r="N18" s="110"/>
      <c r="O18" s="110"/>
      <c r="P18" s="110"/>
      <c r="Q18" s="110"/>
      <c r="R18" s="110">
        <v>35287.7</v>
      </c>
      <c r="S18" s="110"/>
      <c r="T18" s="110"/>
      <c r="U18" s="110"/>
      <c r="V18" s="110"/>
      <c r="W18" s="110">
        <v>35287.7</v>
      </c>
    </row>
    <row r="19" ht="21.75" customHeight="1" spans="1:23">
      <c r="A19" s="101" t="s">
        <v>334</v>
      </c>
      <c r="B19" s="101" t="s">
        <v>363</v>
      </c>
      <c r="C19" s="101" t="s">
        <v>364</v>
      </c>
      <c r="D19" s="101" t="s">
        <v>70</v>
      </c>
      <c r="E19" s="101" t="s">
        <v>126</v>
      </c>
      <c r="F19" s="101" t="s">
        <v>127</v>
      </c>
      <c r="G19" s="101" t="s">
        <v>269</v>
      </c>
      <c r="H19" s="101" t="s">
        <v>270</v>
      </c>
      <c r="I19" s="110">
        <v>60769.6</v>
      </c>
      <c r="J19" s="110"/>
      <c r="K19" s="110"/>
      <c r="L19" s="110"/>
      <c r="M19" s="110"/>
      <c r="N19" s="110"/>
      <c r="O19" s="110"/>
      <c r="P19" s="110"/>
      <c r="Q19" s="110"/>
      <c r="R19" s="110">
        <v>60769.6</v>
      </c>
      <c r="S19" s="110"/>
      <c r="T19" s="110"/>
      <c r="U19" s="110"/>
      <c r="V19" s="110"/>
      <c r="W19" s="110">
        <v>60769.6</v>
      </c>
    </row>
    <row r="20" ht="21.75" customHeight="1" spans="1:23">
      <c r="A20" s="101" t="s">
        <v>334</v>
      </c>
      <c r="B20" s="101" t="s">
        <v>365</v>
      </c>
      <c r="C20" s="101" t="s">
        <v>366</v>
      </c>
      <c r="D20" s="101" t="s">
        <v>70</v>
      </c>
      <c r="E20" s="101" t="s">
        <v>126</v>
      </c>
      <c r="F20" s="101" t="s">
        <v>127</v>
      </c>
      <c r="G20" s="101" t="s">
        <v>269</v>
      </c>
      <c r="H20" s="101" t="s">
        <v>270</v>
      </c>
      <c r="I20" s="110">
        <v>100000</v>
      </c>
      <c r="J20" s="110"/>
      <c r="K20" s="110"/>
      <c r="L20" s="110"/>
      <c r="M20" s="110"/>
      <c r="N20" s="110"/>
      <c r="O20" s="110"/>
      <c r="P20" s="110"/>
      <c r="Q20" s="110"/>
      <c r="R20" s="110">
        <v>100000</v>
      </c>
      <c r="S20" s="110"/>
      <c r="T20" s="110"/>
      <c r="U20" s="110"/>
      <c r="V20" s="110"/>
      <c r="W20" s="110">
        <v>100000</v>
      </c>
    </row>
    <row r="21" ht="21.75" customHeight="1" spans="1:23">
      <c r="A21" s="101" t="s">
        <v>334</v>
      </c>
      <c r="B21" s="101" t="s">
        <v>367</v>
      </c>
      <c r="C21" s="101" t="s">
        <v>368</v>
      </c>
      <c r="D21" s="101" t="s">
        <v>70</v>
      </c>
      <c r="E21" s="101" t="s">
        <v>126</v>
      </c>
      <c r="F21" s="101" t="s">
        <v>127</v>
      </c>
      <c r="G21" s="101" t="s">
        <v>269</v>
      </c>
      <c r="H21" s="101" t="s">
        <v>270</v>
      </c>
      <c r="I21" s="110">
        <v>110000</v>
      </c>
      <c r="J21" s="110">
        <v>110000</v>
      </c>
      <c r="K21" s="110">
        <v>110000</v>
      </c>
      <c r="L21" s="110"/>
      <c r="M21" s="110"/>
      <c r="N21" s="110"/>
      <c r="O21" s="110"/>
      <c r="P21" s="110"/>
      <c r="Q21" s="110"/>
      <c r="R21" s="110"/>
      <c r="S21" s="110"/>
      <c r="T21" s="110"/>
      <c r="U21" s="110"/>
      <c r="V21" s="110"/>
      <c r="W21" s="110"/>
    </row>
    <row r="22" ht="21.75" customHeight="1" spans="1:23">
      <c r="A22" s="101" t="s">
        <v>334</v>
      </c>
      <c r="B22" s="101" t="s">
        <v>369</v>
      </c>
      <c r="C22" s="101" t="s">
        <v>370</v>
      </c>
      <c r="D22" s="101" t="s">
        <v>70</v>
      </c>
      <c r="E22" s="101" t="s">
        <v>116</v>
      </c>
      <c r="F22" s="101" t="s">
        <v>117</v>
      </c>
      <c r="G22" s="101" t="s">
        <v>371</v>
      </c>
      <c r="H22" s="101" t="s">
        <v>372</v>
      </c>
      <c r="I22" s="110">
        <v>54400</v>
      </c>
      <c r="J22" s="110">
        <v>54400</v>
      </c>
      <c r="K22" s="110">
        <v>54400</v>
      </c>
      <c r="L22" s="110"/>
      <c r="M22" s="110"/>
      <c r="N22" s="110"/>
      <c r="O22" s="110"/>
      <c r="P22" s="110"/>
      <c r="Q22" s="110"/>
      <c r="R22" s="110"/>
      <c r="S22" s="110"/>
      <c r="T22" s="110"/>
      <c r="U22" s="110"/>
      <c r="V22" s="110"/>
      <c r="W22" s="110"/>
    </row>
    <row r="23" ht="21.75" customHeight="1" spans="1:23">
      <c r="A23" s="101" t="s">
        <v>334</v>
      </c>
      <c r="B23" s="101" t="s">
        <v>373</v>
      </c>
      <c r="C23" s="101" t="s">
        <v>374</v>
      </c>
      <c r="D23" s="101" t="s">
        <v>70</v>
      </c>
      <c r="E23" s="101" t="s">
        <v>126</v>
      </c>
      <c r="F23" s="101" t="s">
        <v>127</v>
      </c>
      <c r="G23" s="101" t="s">
        <v>371</v>
      </c>
      <c r="H23" s="101" t="s">
        <v>372</v>
      </c>
      <c r="I23" s="110">
        <v>5000000</v>
      </c>
      <c r="J23" s="110">
        <v>5000000</v>
      </c>
      <c r="K23" s="110">
        <v>5000000</v>
      </c>
      <c r="L23" s="110"/>
      <c r="M23" s="110"/>
      <c r="N23" s="110"/>
      <c r="O23" s="110"/>
      <c r="P23" s="110"/>
      <c r="Q23" s="110"/>
      <c r="R23" s="110"/>
      <c r="S23" s="110"/>
      <c r="T23" s="110"/>
      <c r="U23" s="110"/>
      <c r="V23" s="110"/>
      <c r="W23" s="110"/>
    </row>
    <row r="24" ht="21.75" customHeight="1" spans="1:23">
      <c r="A24" s="101" t="s">
        <v>334</v>
      </c>
      <c r="B24" s="101" t="s">
        <v>375</v>
      </c>
      <c r="C24" s="101" t="s">
        <v>376</v>
      </c>
      <c r="D24" s="101" t="s">
        <v>70</v>
      </c>
      <c r="E24" s="101" t="s">
        <v>112</v>
      </c>
      <c r="F24" s="101" t="s">
        <v>113</v>
      </c>
      <c r="G24" s="101" t="s">
        <v>377</v>
      </c>
      <c r="H24" s="101" t="s">
        <v>378</v>
      </c>
      <c r="I24" s="110">
        <v>675000</v>
      </c>
      <c r="J24" s="110">
        <v>675000</v>
      </c>
      <c r="K24" s="110">
        <v>675000</v>
      </c>
      <c r="L24" s="110"/>
      <c r="M24" s="110"/>
      <c r="N24" s="110"/>
      <c r="O24" s="110"/>
      <c r="P24" s="110"/>
      <c r="Q24" s="110"/>
      <c r="R24" s="110"/>
      <c r="S24" s="110"/>
      <c r="T24" s="110"/>
      <c r="U24" s="110"/>
      <c r="V24" s="110"/>
      <c r="W24" s="110"/>
    </row>
    <row r="25" ht="21.75" customHeight="1" spans="1:23">
      <c r="A25" s="101" t="s">
        <v>379</v>
      </c>
      <c r="B25" s="101" t="s">
        <v>380</v>
      </c>
      <c r="C25" s="101" t="s">
        <v>381</v>
      </c>
      <c r="D25" s="101" t="s">
        <v>70</v>
      </c>
      <c r="E25" s="101" t="s">
        <v>118</v>
      </c>
      <c r="F25" s="101" t="s">
        <v>119</v>
      </c>
      <c r="G25" s="101" t="s">
        <v>355</v>
      </c>
      <c r="H25" s="101" t="s">
        <v>356</v>
      </c>
      <c r="I25" s="110">
        <v>80000</v>
      </c>
      <c r="J25" s="110">
        <v>80000</v>
      </c>
      <c r="K25" s="110">
        <v>80000</v>
      </c>
      <c r="L25" s="110"/>
      <c r="M25" s="110"/>
      <c r="N25" s="110"/>
      <c r="O25" s="110"/>
      <c r="P25" s="110"/>
      <c r="Q25" s="110"/>
      <c r="R25" s="110"/>
      <c r="S25" s="110"/>
      <c r="T25" s="110"/>
      <c r="U25" s="110"/>
      <c r="V25" s="110"/>
      <c r="W25" s="110"/>
    </row>
    <row r="26" ht="21.75" customHeight="1" spans="1:23">
      <c r="A26" s="101" t="s">
        <v>379</v>
      </c>
      <c r="B26" s="101" t="s">
        <v>382</v>
      </c>
      <c r="C26" s="101" t="s">
        <v>383</v>
      </c>
      <c r="D26" s="101" t="s">
        <v>70</v>
      </c>
      <c r="E26" s="101" t="s">
        <v>124</v>
      </c>
      <c r="F26" s="101" t="s">
        <v>125</v>
      </c>
      <c r="G26" s="101" t="s">
        <v>384</v>
      </c>
      <c r="H26" s="101" t="s">
        <v>385</v>
      </c>
      <c r="I26" s="110">
        <v>170000</v>
      </c>
      <c r="J26" s="110">
        <v>170000</v>
      </c>
      <c r="K26" s="110">
        <v>170000</v>
      </c>
      <c r="L26" s="110"/>
      <c r="M26" s="110"/>
      <c r="N26" s="110"/>
      <c r="O26" s="110"/>
      <c r="P26" s="110"/>
      <c r="Q26" s="110"/>
      <c r="R26" s="110"/>
      <c r="S26" s="110"/>
      <c r="T26" s="110"/>
      <c r="U26" s="110"/>
      <c r="V26" s="110"/>
      <c r="W26" s="110"/>
    </row>
    <row r="27" ht="21.75" customHeight="1" spans="1:23">
      <c r="A27" s="101" t="s">
        <v>379</v>
      </c>
      <c r="B27" s="101" t="s">
        <v>386</v>
      </c>
      <c r="C27" s="101" t="s">
        <v>387</v>
      </c>
      <c r="D27" s="101" t="s">
        <v>73</v>
      </c>
      <c r="E27" s="101" t="s">
        <v>114</v>
      </c>
      <c r="F27" s="101" t="s">
        <v>115</v>
      </c>
      <c r="G27" s="101" t="s">
        <v>269</v>
      </c>
      <c r="H27" s="101" t="s">
        <v>270</v>
      </c>
      <c r="I27" s="110">
        <v>25000</v>
      </c>
      <c r="J27" s="110">
        <v>25000</v>
      </c>
      <c r="K27" s="110">
        <v>25000</v>
      </c>
      <c r="L27" s="110"/>
      <c r="M27" s="110"/>
      <c r="N27" s="110"/>
      <c r="O27" s="110"/>
      <c r="P27" s="110"/>
      <c r="Q27" s="110"/>
      <c r="R27" s="110"/>
      <c r="S27" s="110"/>
      <c r="T27" s="110"/>
      <c r="U27" s="110"/>
      <c r="V27" s="110"/>
      <c r="W27" s="110"/>
    </row>
    <row r="28" ht="21.75" customHeight="1" spans="1:23">
      <c r="A28" s="101" t="s">
        <v>379</v>
      </c>
      <c r="B28" s="101" t="s">
        <v>388</v>
      </c>
      <c r="C28" s="101" t="s">
        <v>389</v>
      </c>
      <c r="D28" s="101" t="s">
        <v>73</v>
      </c>
      <c r="E28" s="101" t="s">
        <v>114</v>
      </c>
      <c r="F28" s="101" t="s">
        <v>115</v>
      </c>
      <c r="G28" s="101" t="s">
        <v>269</v>
      </c>
      <c r="H28" s="101" t="s">
        <v>270</v>
      </c>
      <c r="I28" s="110">
        <v>5000</v>
      </c>
      <c r="J28" s="110">
        <v>5000</v>
      </c>
      <c r="K28" s="110">
        <v>5000</v>
      </c>
      <c r="L28" s="110"/>
      <c r="M28" s="110"/>
      <c r="N28" s="110"/>
      <c r="O28" s="110"/>
      <c r="P28" s="110"/>
      <c r="Q28" s="110"/>
      <c r="R28" s="110"/>
      <c r="S28" s="110"/>
      <c r="T28" s="110"/>
      <c r="U28" s="110"/>
      <c r="V28" s="110"/>
      <c r="W28" s="110"/>
    </row>
    <row r="29" ht="21.75" customHeight="1" spans="1:23">
      <c r="A29" s="101" t="s">
        <v>329</v>
      </c>
      <c r="B29" s="101" t="s">
        <v>390</v>
      </c>
      <c r="C29" s="101" t="s">
        <v>391</v>
      </c>
      <c r="D29" s="101" t="s">
        <v>75</v>
      </c>
      <c r="E29" s="101" t="s">
        <v>144</v>
      </c>
      <c r="F29" s="101" t="s">
        <v>145</v>
      </c>
      <c r="G29" s="101" t="s">
        <v>281</v>
      </c>
      <c r="H29" s="101" t="s">
        <v>282</v>
      </c>
      <c r="I29" s="110">
        <v>11606.4</v>
      </c>
      <c r="J29" s="110">
        <v>11606.4</v>
      </c>
      <c r="K29" s="110">
        <v>11606.4</v>
      </c>
      <c r="L29" s="110"/>
      <c r="M29" s="110"/>
      <c r="N29" s="110"/>
      <c r="O29" s="110"/>
      <c r="P29" s="110"/>
      <c r="Q29" s="110"/>
      <c r="R29" s="110"/>
      <c r="S29" s="110"/>
      <c r="T29" s="110"/>
      <c r="U29" s="110"/>
      <c r="V29" s="110"/>
      <c r="W29" s="110"/>
    </row>
    <row r="30" ht="21.75" customHeight="1" spans="1:23">
      <c r="A30" s="101" t="s">
        <v>334</v>
      </c>
      <c r="B30" s="101" t="s">
        <v>392</v>
      </c>
      <c r="C30" s="101" t="s">
        <v>393</v>
      </c>
      <c r="D30" s="101" t="s">
        <v>75</v>
      </c>
      <c r="E30" s="101" t="s">
        <v>116</v>
      </c>
      <c r="F30" s="101" t="s">
        <v>117</v>
      </c>
      <c r="G30" s="101" t="s">
        <v>281</v>
      </c>
      <c r="H30" s="101" t="s">
        <v>282</v>
      </c>
      <c r="I30" s="110">
        <v>85800</v>
      </c>
      <c r="J30" s="110">
        <v>85800</v>
      </c>
      <c r="K30" s="110">
        <v>85800</v>
      </c>
      <c r="L30" s="110"/>
      <c r="M30" s="110"/>
      <c r="N30" s="110"/>
      <c r="O30" s="110"/>
      <c r="P30" s="110"/>
      <c r="Q30" s="110"/>
      <c r="R30" s="110"/>
      <c r="S30" s="110"/>
      <c r="T30" s="110"/>
      <c r="U30" s="110"/>
      <c r="V30" s="110"/>
      <c r="W30" s="110"/>
    </row>
    <row r="31" ht="21.75" customHeight="1" spans="1:23">
      <c r="A31" s="101" t="s">
        <v>334</v>
      </c>
      <c r="B31" s="101" t="s">
        <v>394</v>
      </c>
      <c r="C31" s="101" t="s">
        <v>395</v>
      </c>
      <c r="D31" s="101" t="s">
        <v>75</v>
      </c>
      <c r="E31" s="101" t="s">
        <v>116</v>
      </c>
      <c r="F31" s="101" t="s">
        <v>117</v>
      </c>
      <c r="G31" s="101" t="s">
        <v>269</v>
      </c>
      <c r="H31" s="101" t="s">
        <v>270</v>
      </c>
      <c r="I31" s="110">
        <v>1100</v>
      </c>
      <c r="J31" s="110"/>
      <c r="K31" s="110"/>
      <c r="L31" s="110"/>
      <c r="M31" s="110"/>
      <c r="N31" s="110"/>
      <c r="O31" s="110"/>
      <c r="P31" s="110"/>
      <c r="Q31" s="110"/>
      <c r="R31" s="110">
        <v>1100</v>
      </c>
      <c r="S31" s="110"/>
      <c r="T31" s="110"/>
      <c r="U31" s="110"/>
      <c r="V31" s="110"/>
      <c r="W31" s="110">
        <v>1100</v>
      </c>
    </row>
    <row r="32" ht="21.75" customHeight="1" spans="1:23">
      <c r="A32" s="101" t="s">
        <v>379</v>
      </c>
      <c r="B32" s="101" t="s">
        <v>396</v>
      </c>
      <c r="C32" s="101" t="s">
        <v>397</v>
      </c>
      <c r="D32" s="101" t="s">
        <v>75</v>
      </c>
      <c r="E32" s="101" t="s">
        <v>116</v>
      </c>
      <c r="F32" s="101" t="s">
        <v>117</v>
      </c>
      <c r="G32" s="101" t="s">
        <v>371</v>
      </c>
      <c r="H32" s="101" t="s">
        <v>372</v>
      </c>
      <c r="I32" s="110">
        <v>133200</v>
      </c>
      <c r="J32" s="110">
        <v>133200</v>
      </c>
      <c r="K32" s="110">
        <v>133200</v>
      </c>
      <c r="L32" s="110"/>
      <c r="M32" s="110"/>
      <c r="N32" s="110"/>
      <c r="O32" s="110"/>
      <c r="P32" s="110"/>
      <c r="Q32" s="110"/>
      <c r="R32" s="110"/>
      <c r="S32" s="110"/>
      <c r="T32" s="110"/>
      <c r="U32" s="110"/>
      <c r="V32" s="110"/>
      <c r="W32" s="110"/>
    </row>
    <row r="33" ht="21.75" customHeight="1" spans="1:23">
      <c r="A33" s="101" t="s">
        <v>379</v>
      </c>
      <c r="B33" s="101" t="s">
        <v>398</v>
      </c>
      <c r="C33" s="101" t="s">
        <v>399</v>
      </c>
      <c r="D33" s="101" t="s">
        <v>75</v>
      </c>
      <c r="E33" s="101" t="s">
        <v>116</v>
      </c>
      <c r="F33" s="101" t="s">
        <v>117</v>
      </c>
      <c r="G33" s="101" t="s">
        <v>371</v>
      </c>
      <c r="H33" s="101" t="s">
        <v>372</v>
      </c>
      <c r="I33" s="110">
        <v>10070</v>
      </c>
      <c r="J33" s="110"/>
      <c r="K33" s="110"/>
      <c r="L33" s="110"/>
      <c r="M33" s="110"/>
      <c r="N33" s="110"/>
      <c r="O33" s="110"/>
      <c r="P33" s="110"/>
      <c r="Q33" s="110"/>
      <c r="R33" s="110">
        <v>10070</v>
      </c>
      <c r="S33" s="110"/>
      <c r="T33" s="110"/>
      <c r="U33" s="110"/>
      <c r="V33" s="110"/>
      <c r="W33" s="110">
        <v>10070</v>
      </c>
    </row>
    <row r="34" ht="21.75" customHeight="1" spans="1:23">
      <c r="A34" s="101" t="s">
        <v>379</v>
      </c>
      <c r="B34" s="101" t="s">
        <v>400</v>
      </c>
      <c r="C34" s="101" t="s">
        <v>401</v>
      </c>
      <c r="D34" s="101" t="s">
        <v>75</v>
      </c>
      <c r="E34" s="101" t="s">
        <v>116</v>
      </c>
      <c r="F34" s="101" t="s">
        <v>117</v>
      </c>
      <c r="G34" s="101" t="s">
        <v>371</v>
      </c>
      <c r="H34" s="101" t="s">
        <v>372</v>
      </c>
      <c r="I34" s="110">
        <v>165998.06</v>
      </c>
      <c r="J34" s="110"/>
      <c r="K34" s="110"/>
      <c r="L34" s="110"/>
      <c r="M34" s="110"/>
      <c r="N34" s="110"/>
      <c r="O34" s="110"/>
      <c r="P34" s="110"/>
      <c r="Q34" s="110"/>
      <c r="R34" s="110">
        <v>165998.06</v>
      </c>
      <c r="S34" s="110"/>
      <c r="T34" s="110"/>
      <c r="U34" s="110"/>
      <c r="V34" s="110"/>
      <c r="W34" s="110">
        <v>165998.06</v>
      </c>
    </row>
    <row r="35" ht="21.75" customHeight="1" spans="1:23">
      <c r="A35" s="101" t="s">
        <v>334</v>
      </c>
      <c r="B35" s="101" t="s">
        <v>402</v>
      </c>
      <c r="C35" s="101" t="s">
        <v>403</v>
      </c>
      <c r="D35" s="101" t="s">
        <v>77</v>
      </c>
      <c r="E35" s="101" t="s">
        <v>126</v>
      </c>
      <c r="F35" s="101" t="s">
        <v>127</v>
      </c>
      <c r="G35" s="101" t="s">
        <v>341</v>
      </c>
      <c r="H35" s="101" t="s">
        <v>342</v>
      </c>
      <c r="I35" s="110">
        <v>1000</v>
      </c>
      <c r="J35" s="110"/>
      <c r="K35" s="110"/>
      <c r="L35" s="110"/>
      <c r="M35" s="110"/>
      <c r="N35" s="110"/>
      <c r="O35" s="110"/>
      <c r="P35" s="110"/>
      <c r="Q35" s="110"/>
      <c r="R35" s="110">
        <v>1000</v>
      </c>
      <c r="S35" s="110"/>
      <c r="T35" s="110"/>
      <c r="U35" s="110"/>
      <c r="V35" s="110"/>
      <c r="W35" s="110">
        <v>1000</v>
      </c>
    </row>
    <row r="36" ht="21.75" customHeight="1" spans="1:23">
      <c r="A36" s="101" t="s">
        <v>334</v>
      </c>
      <c r="B36" s="101" t="s">
        <v>404</v>
      </c>
      <c r="C36" s="101" t="s">
        <v>336</v>
      </c>
      <c r="D36" s="101" t="s">
        <v>77</v>
      </c>
      <c r="E36" s="101" t="s">
        <v>126</v>
      </c>
      <c r="F36" s="101" t="s">
        <v>127</v>
      </c>
      <c r="G36" s="101" t="s">
        <v>371</v>
      </c>
      <c r="H36" s="101" t="s">
        <v>372</v>
      </c>
      <c r="I36" s="110">
        <v>135000</v>
      </c>
      <c r="J36" s="110">
        <v>135000</v>
      </c>
      <c r="K36" s="110">
        <v>135000</v>
      </c>
      <c r="L36" s="110"/>
      <c r="M36" s="110"/>
      <c r="N36" s="110"/>
      <c r="O36" s="110"/>
      <c r="P36" s="110"/>
      <c r="Q36" s="110"/>
      <c r="R36" s="110"/>
      <c r="S36" s="110"/>
      <c r="T36" s="110"/>
      <c r="U36" s="110"/>
      <c r="V36" s="110"/>
      <c r="W36" s="110"/>
    </row>
    <row r="37" ht="21.75" customHeight="1" spans="1:23">
      <c r="A37" s="101" t="s">
        <v>334</v>
      </c>
      <c r="B37" s="101" t="s">
        <v>405</v>
      </c>
      <c r="C37" s="101" t="s">
        <v>406</v>
      </c>
      <c r="D37" s="101" t="s">
        <v>77</v>
      </c>
      <c r="E37" s="101" t="s">
        <v>126</v>
      </c>
      <c r="F37" s="101" t="s">
        <v>127</v>
      </c>
      <c r="G37" s="101" t="s">
        <v>371</v>
      </c>
      <c r="H37" s="101" t="s">
        <v>372</v>
      </c>
      <c r="I37" s="110">
        <v>91983.2</v>
      </c>
      <c r="J37" s="110"/>
      <c r="K37" s="110"/>
      <c r="L37" s="110"/>
      <c r="M37" s="110"/>
      <c r="N37" s="110"/>
      <c r="O37" s="110"/>
      <c r="P37" s="110"/>
      <c r="Q37" s="110"/>
      <c r="R37" s="110">
        <v>91983.2</v>
      </c>
      <c r="S37" s="110"/>
      <c r="T37" s="110"/>
      <c r="U37" s="110">
        <v>91983.2</v>
      </c>
      <c r="V37" s="110"/>
      <c r="W37" s="110"/>
    </row>
    <row r="38" ht="21.75" customHeight="1" spans="1:23">
      <c r="A38" s="101" t="s">
        <v>379</v>
      </c>
      <c r="B38" s="101" t="s">
        <v>407</v>
      </c>
      <c r="C38" s="101" t="s">
        <v>408</v>
      </c>
      <c r="D38" s="101" t="s">
        <v>77</v>
      </c>
      <c r="E38" s="101" t="s">
        <v>126</v>
      </c>
      <c r="F38" s="101" t="s">
        <v>127</v>
      </c>
      <c r="G38" s="101" t="s">
        <v>371</v>
      </c>
      <c r="H38" s="101" t="s">
        <v>372</v>
      </c>
      <c r="I38" s="110">
        <v>3000</v>
      </c>
      <c r="J38" s="110"/>
      <c r="K38" s="110"/>
      <c r="L38" s="110"/>
      <c r="M38" s="110"/>
      <c r="N38" s="110"/>
      <c r="O38" s="110"/>
      <c r="P38" s="110"/>
      <c r="Q38" s="110"/>
      <c r="R38" s="110">
        <v>3000</v>
      </c>
      <c r="S38" s="110"/>
      <c r="T38" s="110"/>
      <c r="U38" s="110"/>
      <c r="V38" s="110"/>
      <c r="W38" s="110">
        <v>3000</v>
      </c>
    </row>
    <row r="39" ht="21.75" customHeight="1" spans="1:23">
      <c r="A39" s="101" t="s">
        <v>379</v>
      </c>
      <c r="B39" s="101" t="s">
        <v>409</v>
      </c>
      <c r="C39" s="101" t="s">
        <v>410</v>
      </c>
      <c r="D39" s="101" t="s">
        <v>77</v>
      </c>
      <c r="E39" s="101" t="s">
        <v>126</v>
      </c>
      <c r="F39" s="101" t="s">
        <v>127</v>
      </c>
      <c r="G39" s="101" t="s">
        <v>371</v>
      </c>
      <c r="H39" s="101" t="s">
        <v>372</v>
      </c>
      <c r="I39" s="110">
        <v>439</v>
      </c>
      <c r="J39" s="110"/>
      <c r="K39" s="110"/>
      <c r="L39" s="110"/>
      <c r="M39" s="110"/>
      <c r="N39" s="110"/>
      <c r="O39" s="110"/>
      <c r="P39" s="110"/>
      <c r="Q39" s="110"/>
      <c r="R39" s="110">
        <v>439</v>
      </c>
      <c r="S39" s="110"/>
      <c r="T39" s="110"/>
      <c r="U39" s="110">
        <v>439</v>
      </c>
      <c r="V39" s="110"/>
      <c r="W39" s="110"/>
    </row>
    <row r="40" ht="21.75" customHeight="1" spans="1:23">
      <c r="A40" s="101" t="s">
        <v>379</v>
      </c>
      <c r="B40" s="101" t="s">
        <v>411</v>
      </c>
      <c r="C40" s="101" t="s">
        <v>412</v>
      </c>
      <c r="D40" s="101" t="s">
        <v>77</v>
      </c>
      <c r="E40" s="101" t="s">
        <v>126</v>
      </c>
      <c r="F40" s="101" t="s">
        <v>127</v>
      </c>
      <c r="G40" s="101" t="s">
        <v>371</v>
      </c>
      <c r="H40" s="101" t="s">
        <v>372</v>
      </c>
      <c r="I40" s="110">
        <v>10441</v>
      </c>
      <c r="J40" s="110"/>
      <c r="K40" s="110"/>
      <c r="L40" s="110"/>
      <c r="M40" s="110"/>
      <c r="N40" s="110"/>
      <c r="O40" s="110"/>
      <c r="P40" s="110"/>
      <c r="Q40" s="110"/>
      <c r="R40" s="110">
        <v>10441</v>
      </c>
      <c r="S40" s="110"/>
      <c r="T40" s="110"/>
      <c r="U40" s="110">
        <v>10441</v>
      </c>
      <c r="V40" s="110"/>
      <c r="W40" s="110"/>
    </row>
    <row r="41" ht="21.75" customHeight="1" spans="1:23">
      <c r="A41" s="101" t="s">
        <v>379</v>
      </c>
      <c r="B41" s="101" t="s">
        <v>413</v>
      </c>
      <c r="C41" s="101" t="s">
        <v>414</v>
      </c>
      <c r="D41" s="101" t="s">
        <v>77</v>
      </c>
      <c r="E41" s="101" t="s">
        <v>126</v>
      </c>
      <c r="F41" s="101" t="s">
        <v>127</v>
      </c>
      <c r="G41" s="101" t="s">
        <v>371</v>
      </c>
      <c r="H41" s="101" t="s">
        <v>372</v>
      </c>
      <c r="I41" s="110">
        <v>2563.83</v>
      </c>
      <c r="J41" s="110"/>
      <c r="K41" s="110"/>
      <c r="L41" s="110"/>
      <c r="M41" s="110"/>
      <c r="N41" s="110"/>
      <c r="O41" s="110"/>
      <c r="P41" s="110"/>
      <c r="Q41" s="110"/>
      <c r="R41" s="110">
        <v>2563.83</v>
      </c>
      <c r="S41" s="110"/>
      <c r="T41" s="110"/>
      <c r="U41" s="110">
        <v>2563.83</v>
      </c>
      <c r="V41" s="110"/>
      <c r="W41" s="110"/>
    </row>
    <row r="42" ht="21.75" customHeight="1" spans="1:23">
      <c r="A42" s="101" t="s">
        <v>379</v>
      </c>
      <c r="B42" s="101" t="s">
        <v>415</v>
      </c>
      <c r="C42" s="101" t="s">
        <v>416</v>
      </c>
      <c r="D42" s="101" t="s">
        <v>77</v>
      </c>
      <c r="E42" s="101" t="s">
        <v>126</v>
      </c>
      <c r="F42" s="101" t="s">
        <v>127</v>
      </c>
      <c r="G42" s="101" t="s">
        <v>371</v>
      </c>
      <c r="H42" s="101" t="s">
        <v>372</v>
      </c>
      <c r="I42" s="110">
        <v>192000</v>
      </c>
      <c r="J42" s="110"/>
      <c r="K42" s="110"/>
      <c r="L42" s="110"/>
      <c r="M42" s="110"/>
      <c r="N42" s="110"/>
      <c r="O42" s="110"/>
      <c r="P42" s="110"/>
      <c r="Q42" s="110"/>
      <c r="R42" s="110">
        <v>192000</v>
      </c>
      <c r="S42" s="110"/>
      <c r="T42" s="110"/>
      <c r="U42" s="110">
        <v>192000</v>
      </c>
      <c r="V42" s="110"/>
      <c r="W42" s="110"/>
    </row>
    <row r="43" ht="21.75" customHeight="1" spans="1:23">
      <c r="A43" s="101" t="s">
        <v>379</v>
      </c>
      <c r="B43" s="101" t="s">
        <v>417</v>
      </c>
      <c r="C43" s="101" t="s">
        <v>418</v>
      </c>
      <c r="D43" s="101" t="s">
        <v>77</v>
      </c>
      <c r="E43" s="101" t="s">
        <v>126</v>
      </c>
      <c r="F43" s="101" t="s">
        <v>127</v>
      </c>
      <c r="G43" s="101" t="s">
        <v>371</v>
      </c>
      <c r="H43" s="101" t="s">
        <v>372</v>
      </c>
      <c r="I43" s="110">
        <v>574596.3</v>
      </c>
      <c r="J43" s="110"/>
      <c r="K43" s="110"/>
      <c r="L43" s="110"/>
      <c r="M43" s="110"/>
      <c r="N43" s="110"/>
      <c r="O43" s="110"/>
      <c r="P43" s="110"/>
      <c r="Q43" s="110"/>
      <c r="R43" s="110">
        <v>574596.3</v>
      </c>
      <c r="S43" s="110"/>
      <c r="T43" s="110"/>
      <c r="U43" s="110">
        <v>574596.3</v>
      </c>
      <c r="V43" s="110"/>
      <c r="W43" s="110"/>
    </row>
    <row r="44" ht="21.75" customHeight="1" spans="1:23">
      <c r="A44" s="101" t="s">
        <v>379</v>
      </c>
      <c r="B44" s="101" t="s">
        <v>419</v>
      </c>
      <c r="C44" s="101" t="s">
        <v>420</v>
      </c>
      <c r="D44" s="101" t="s">
        <v>77</v>
      </c>
      <c r="E44" s="101" t="s">
        <v>126</v>
      </c>
      <c r="F44" s="101" t="s">
        <v>127</v>
      </c>
      <c r="G44" s="101" t="s">
        <v>371</v>
      </c>
      <c r="H44" s="101" t="s">
        <v>372</v>
      </c>
      <c r="I44" s="110">
        <v>267177.42</v>
      </c>
      <c r="J44" s="110"/>
      <c r="K44" s="110"/>
      <c r="L44" s="110"/>
      <c r="M44" s="110"/>
      <c r="N44" s="110"/>
      <c r="O44" s="110"/>
      <c r="P44" s="110"/>
      <c r="Q44" s="110"/>
      <c r="R44" s="110">
        <v>267177.42</v>
      </c>
      <c r="S44" s="110"/>
      <c r="T44" s="110"/>
      <c r="U44" s="110">
        <v>267177.42</v>
      </c>
      <c r="V44" s="110"/>
      <c r="W44" s="110"/>
    </row>
    <row r="45" ht="21.75" customHeight="1" spans="1:23">
      <c r="A45" s="101" t="s">
        <v>379</v>
      </c>
      <c r="B45" s="101" t="s">
        <v>421</v>
      </c>
      <c r="C45" s="101" t="s">
        <v>422</v>
      </c>
      <c r="D45" s="101" t="s">
        <v>77</v>
      </c>
      <c r="E45" s="101" t="s">
        <v>126</v>
      </c>
      <c r="F45" s="101" t="s">
        <v>127</v>
      </c>
      <c r="G45" s="101" t="s">
        <v>371</v>
      </c>
      <c r="H45" s="101" t="s">
        <v>372</v>
      </c>
      <c r="I45" s="110">
        <v>2645</v>
      </c>
      <c r="J45" s="110"/>
      <c r="K45" s="110"/>
      <c r="L45" s="110"/>
      <c r="M45" s="110"/>
      <c r="N45" s="110"/>
      <c r="O45" s="110"/>
      <c r="P45" s="110"/>
      <c r="Q45" s="110"/>
      <c r="R45" s="110">
        <v>2645</v>
      </c>
      <c r="S45" s="110"/>
      <c r="T45" s="110"/>
      <c r="U45" s="110">
        <v>2645</v>
      </c>
      <c r="V45" s="110"/>
      <c r="W45" s="110"/>
    </row>
    <row r="46" ht="21.75" customHeight="1" spans="1:23">
      <c r="A46" s="101" t="s">
        <v>334</v>
      </c>
      <c r="B46" s="101" t="s">
        <v>423</v>
      </c>
      <c r="C46" s="101" t="s">
        <v>424</v>
      </c>
      <c r="D46" s="101" t="s">
        <v>79</v>
      </c>
      <c r="E46" s="101" t="s">
        <v>128</v>
      </c>
      <c r="F46" s="101" t="s">
        <v>129</v>
      </c>
      <c r="G46" s="101" t="s">
        <v>269</v>
      </c>
      <c r="H46" s="101" t="s">
        <v>270</v>
      </c>
      <c r="I46" s="110">
        <v>133115</v>
      </c>
      <c r="J46" s="110">
        <v>133115</v>
      </c>
      <c r="K46" s="110">
        <v>133115</v>
      </c>
      <c r="L46" s="110"/>
      <c r="M46" s="110"/>
      <c r="N46" s="110"/>
      <c r="O46" s="110"/>
      <c r="P46" s="110"/>
      <c r="Q46" s="110"/>
      <c r="R46" s="110"/>
      <c r="S46" s="110"/>
      <c r="T46" s="110"/>
      <c r="U46" s="110"/>
      <c r="V46" s="110"/>
      <c r="W46" s="110"/>
    </row>
    <row r="47" ht="21.75" customHeight="1" spans="1:23">
      <c r="A47" s="101" t="s">
        <v>334</v>
      </c>
      <c r="B47" s="101" t="s">
        <v>425</v>
      </c>
      <c r="C47" s="101" t="s">
        <v>426</v>
      </c>
      <c r="D47" s="101" t="s">
        <v>79</v>
      </c>
      <c r="E47" s="101" t="s">
        <v>128</v>
      </c>
      <c r="F47" s="101" t="s">
        <v>129</v>
      </c>
      <c r="G47" s="101" t="s">
        <v>371</v>
      </c>
      <c r="H47" s="101" t="s">
        <v>372</v>
      </c>
      <c r="I47" s="110">
        <v>50000</v>
      </c>
      <c r="J47" s="110">
        <v>50000</v>
      </c>
      <c r="K47" s="110">
        <v>50000</v>
      </c>
      <c r="L47" s="110"/>
      <c r="M47" s="110"/>
      <c r="N47" s="110"/>
      <c r="O47" s="110"/>
      <c r="P47" s="110"/>
      <c r="Q47" s="110"/>
      <c r="R47" s="110"/>
      <c r="S47" s="110"/>
      <c r="T47" s="110"/>
      <c r="U47" s="110"/>
      <c r="V47" s="110"/>
      <c r="W47" s="110"/>
    </row>
    <row r="48" ht="21.75" customHeight="1" spans="1:23">
      <c r="A48" s="101" t="s">
        <v>334</v>
      </c>
      <c r="B48" s="101" t="s">
        <v>427</v>
      </c>
      <c r="C48" s="101" t="s">
        <v>428</v>
      </c>
      <c r="D48" s="101" t="s">
        <v>79</v>
      </c>
      <c r="E48" s="101" t="s">
        <v>128</v>
      </c>
      <c r="F48" s="101" t="s">
        <v>129</v>
      </c>
      <c r="G48" s="101" t="s">
        <v>371</v>
      </c>
      <c r="H48" s="101" t="s">
        <v>372</v>
      </c>
      <c r="I48" s="110">
        <v>50000</v>
      </c>
      <c r="J48" s="110">
        <v>50000</v>
      </c>
      <c r="K48" s="110">
        <v>50000</v>
      </c>
      <c r="L48" s="110"/>
      <c r="M48" s="110"/>
      <c r="N48" s="110"/>
      <c r="O48" s="110"/>
      <c r="P48" s="110"/>
      <c r="Q48" s="110"/>
      <c r="R48" s="110"/>
      <c r="S48" s="110"/>
      <c r="T48" s="110"/>
      <c r="U48" s="110"/>
      <c r="V48" s="110"/>
      <c r="W48" s="110"/>
    </row>
    <row r="49" ht="21.75" customHeight="1" spans="1:23">
      <c r="A49" s="101" t="s">
        <v>334</v>
      </c>
      <c r="B49" s="101" t="s">
        <v>429</v>
      </c>
      <c r="C49" s="101" t="s">
        <v>430</v>
      </c>
      <c r="D49" s="101" t="s">
        <v>79</v>
      </c>
      <c r="E49" s="101" t="s">
        <v>128</v>
      </c>
      <c r="F49" s="101" t="s">
        <v>129</v>
      </c>
      <c r="G49" s="101" t="s">
        <v>371</v>
      </c>
      <c r="H49" s="101" t="s">
        <v>372</v>
      </c>
      <c r="I49" s="110">
        <v>130000</v>
      </c>
      <c r="J49" s="110">
        <v>130000</v>
      </c>
      <c r="K49" s="110">
        <v>130000</v>
      </c>
      <c r="L49" s="110"/>
      <c r="M49" s="110"/>
      <c r="N49" s="110"/>
      <c r="O49" s="110"/>
      <c r="P49" s="110"/>
      <c r="Q49" s="110"/>
      <c r="R49" s="110"/>
      <c r="S49" s="110"/>
      <c r="T49" s="110"/>
      <c r="U49" s="110"/>
      <c r="V49" s="110"/>
      <c r="W49" s="110"/>
    </row>
    <row r="50" ht="18.75" customHeight="1" spans="1:23">
      <c r="A50" s="69" t="s">
        <v>202</v>
      </c>
      <c r="B50" s="70"/>
      <c r="C50" s="70"/>
      <c r="D50" s="70"/>
      <c r="E50" s="70"/>
      <c r="F50" s="70"/>
      <c r="G50" s="70"/>
      <c r="H50" s="71"/>
      <c r="I50" s="110">
        <v>8913505.27</v>
      </c>
      <c r="J50" s="110">
        <v>7247612.8</v>
      </c>
      <c r="K50" s="110">
        <v>7247612.8</v>
      </c>
      <c r="L50" s="110"/>
      <c r="M50" s="110"/>
      <c r="N50" s="110"/>
      <c r="O50" s="110"/>
      <c r="P50" s="110"/>
      <c r="Q50" s="110"/>
      <c r="R50" s="110">
        <v>1665892.47</v>
      </c>
      <c r="S50" s="110"/>
      <c r="T50" s="110"/>
      <c r="U50" s="110">
        <v>1141845.75</v>
      </c>
      <c r="V50" s="110"/>
      <c r="W50" s="110">
        <v>524046.72</v>
      </c>
    </row>
  </sheetData>
  <mergeCells count="28">
    <mergeCell ref="A2:W2"/>
    <mergeCell ref="A3:H3"/>
    <mergeCell ref="J4:M4"/>
    <mergeCell ref="N4:P4"/>
    <mergeCell ref="R4:W4"/>
    <mergeCell ref="A50:H50"/>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7" right="0.37" top="0.56" bottom="0.56" header="0.48" footer="0.48"/>
  <pageSetup paperSize="9" scale="56"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168"/>
  <sheetViews>
    <sheetView showZeros="0" topLeftCell="A34" workbookViewId="0">
      <selection activeCell="B39" sqref="B39:B42"/>
    </sheetView>
  </sheetViews>
  <sheetFormatPr defaultColWidth="9.14166666666667" defaultRowHeight="12" customHeight="1"/>
  <cols>
    <col min="1" max="1" width="34.2833333333333" customWidth="1"/>
    <col min="2" max="2" width="29" customWidth="1"/>
    <col min="3" max="3" width="12.875" customWidth="1"/>
    <col min="4" max="4" width="18" customWidth="1"/>
    <col min="5" max="5" width="23.575" customWidth="1"/>
    <col min="6" max="6" width="11.2833333333333" customWidth="1"/>
    <col min="7" max="7" width="25.1416666666667" customWidth="1"/>
    <col min="8" max="9" width="10.25" customWidth="1"/>
    <col min="10" max="10" width="18.85" customWidth="1"/>
  </cols>
  <sheetData>
    <row r="1" ht="18" customHeight="1" spans="10:10">
      <c r="J1" s="45" t="s">
        <v>431</v>
      </c>
    </row>
    <row r="2" ht="39.75" customHeight="1" spans="1:10">
      <c r="A2" s="98" t="str">
        <f>"2026"&amp;"年部门项目支出绩效目标表"</f>
        <v>2026年部门项目支出绩效目标表</v>
      </c>
      <c r="B2" s="46"/>
      <c r="C2" s="46"/>
      <c r="D2" s="46"/>
      <c r="E2" s="46"/>
      <c r="F2" s="99"/>
      <c r="G2" s="46"/>
      <c r="H2" s="99"/>
      <c r="I2" s="99"/>
      <c r="J2" s="46"/>
    </row>
    <row r="3" ht="17.25" customHeight="1" spans="1:1">
      <c r="A3" s="47" t="str">
        <f>"单位名称："&amp;"昆明市晋宁区文化和旅游局"</f>
        <v>单位名称：昆明市晋宁区文化和旅游局</v>
      </c>
    </row>
    <row r="4" ht="44.25" customHeight="1" spans="1:10">
      <c r="A4" s="19" t="s">
        <v>214</v>
      </c>
      <c r="B4" s="19" t="s">
        <v>432</v>
      </c>
      <c r="C4" s="19" t="s">
        <v>433</v>
      </c>
      <c r="D4" s="19" t="s">
        <v>434</v>
      </c>
      <c r="E4" s="19" t="s">
        <v>435</v>
      </c>
      <c r="F4" s="100" t="s">
        <v>436</v>
      </c>
      <c r="G4" s="19" t="s">
        <v>437</v>
      </c>
      <c r="H4" s="100" t="s">
        <v>438</v>
      </c>
      <c r="I4" s="100" t="s">
        <v>439</v>
      </c>
      <c r="J4" s="19" t="s">
        <v>440</v>
      </c>
    </row>
    <row r="5" ht="18.75" customHeight="1" spans="1:10">
      <c r="A5" s="163">
        <v>1</v>
      </c>
      <c r="B5" s="163">
        <v>2</v>
      </c>
      <c r="C5" s="163">
        <v>3</v>
      </c>
      <c r="D5" s="163">
        <v>4</v>
      </c>
      <c r="E5" s="163">
        <v>5</v>
      </c>
      <c r="F5" s="72">
        <v>6</v>
      </c>
      <c r="G5" s="163">
        <v>7</v>
      </c>
      <c r="H5" s="72">
        <v>8</v>
      </c>
      <c r="I5" s="72">
        <v>9</v>
      </c>
      <c r="J5" s="163">
        <v>10</v>
      </c>
    </row>
    <row r="6" ht="42" customHeight="1" spans="1:10">
      <c r="A6" s="20" t="s">
        <v>70</v>
      </c>
      <c r="B6" s="101"/>
      <c r="C6" s="101"/>
      <c r="D6" s="101"/>
      <c r="E6" s="35"/>
      <c r="F6" s="102"/>
      <c r="G6" s="35"/>
      <c r="H6" s="102"/>
      <c r="I6" s="102"/>
      <c r="J6" s="35"/>
    </row>
    <row r="7" ht="42" customHeight="1" spans="1:10">
      <c r="A7" s="164" t="s">
        <v>79</v>
      </c>
      <c r="B7" s="34"/>
      <c r="C7" s="34"/>
      <c r="D7" s="34"/>
      <c r="E7" s="20"/>
      <c r="F7" s="34"/>
      <c r="G7" s="20"/>
      <c r="H7" s="34"/>
      <c r="I7" s="34"/>
      <c r="J7" s="20"/>
    </row>
    <row r="8" ht="42" customHeight="1" spans="1:10">
      <c r="A8" s="165" t="s">
        <v>426</v>
      </c>
      <c r="B8" s="34" t="s">
        <v>441</v>
      </c>
      <c r="C8" s="34" t="s">
        <v>442</v>
      </c>
      <c r="D8" s="34" t="s">
        <v>443</v>
      </c>
      <c r="E8" s="20" t="s">
        <v>444</v>
      </c>
      <c r="F8" s="34" t="s">
        <v>445</v>
      </c>
      <c r="G8" s="20" t="s">
        <v>101</v>
      </c>
      <c r="H8" s="34" t="s">
        <v>446</v>
      </c>
      <c r="I8" s="34" t="s">
        <v>447</v>
      </c>
      <c r="J8" s="20" t="s">
        <v>448</v>
      </c>
    </row>
    <row r="9" ht="42" customHeight="1" spans="1:10">
      <c r="A9" s="165" t="s">
        <v>426</v>
      </c>
      <c r="B9" s="34" t="s">
        <v>441</v>
      </c>
      <c r="C9" s="34" t="s">
        <v>449</v>
      </c>
      <c r="D9" s="34" t="s">
        <v>450</v>
      </c>
      <c r="E9" s="20" t="s">
        <v>451</v>
      </c>
      <c r="F9" s="34" t="s">
        <v>452</v>
      </c>
      <c r="G9" s="20" t="s">
        <v>453</v>
      </c>
      <c r="H9" s="34" t="s">
        <v>454</v>
      </c>
      <c r="I9" s="34" t="s">
        <v>455</v>
      </c>
      <c r="J9" s="20" t="s">
        <v>456</v>
      </c>
    </row>
    <row r="10" ht="42" customHeight="1" spans="1:10">
      <c r="A10" s="165" t="s">
        <v>426</v>
      </c>
      <c r="B10" s="34" t="s">
        <v>441</v>
      </c>
      <c r="C10" s="34" t="s">
        <v>457</v>
      </c>
      <c r="D10" s="34" t="s">
        <v>458</v>
      </c>
      <c r="E10" s="20" t="s">
        <v>459</v>
      </c>
      <c r="F10" s="34" t="s">
        <v>445</v>
      </c>
      <c r="G10" s="20" t="s">
        <v>460</v>
      </c>
      <c r="H10" s="34" t="s">
        <v>461</v>
      </c>
      <c r="I10" s="34" t="s">
        <v>455</v>
      </c>
      <c r="J10" s="20" t="s">
        <v>462</v>
      </c>
    </row>
    <row r="11" ht="42" customHeight="1" spans="1:10">
      <c r="A11" s="165" t="s">
        <v>430</v>
      </c>
      <c r="B11" s="34" t="s">
        <v>463</v>
      </c>
      <c r="C11" s="34" t="s">
        <v>442</v>
      </c>
      <c r="D11" s="34" t="s">
        <v>443</v>
      </c>
      <c r="E11" s="20" t="s">
        <v>464</v>
      </c>
      <c r="F11" s="34" t="s">
        <v>445</v>
      </c>
      <c r="G11" s="20" t="s">
        <v>465</v>
      </c>
      <c r="H11" s="34" t="s">
        <v>466</v>
      </c>
      <c r="I11" s="34" t="s">
        <v>455</v>
      </c>
      <c r="J11" s="20" t="s">
        <v>467</v>
      </c>
    </row>
    <row r="12" ht="42" customHeight="1" spans="1:10">
      <c r="A12" s="165" t="s">
        <v>430</v>
      </c>
      <c r="B12" s="34" t="s">
        <v>463</v>
      </c>
      <c r="C12" s="34" t="s">
        <v>442</v>
      </c>
      <c r="D12" s="34" t="s">
        <v>443</v>
      </c>
      <c r="E12" s="20" t="s">
        <v>468</v>
      </c>
      <c r="F12" s="34" t="s">
        <v>445</v>
      </c>
      <c r="G12" s="20" t="s">
        <v>469</v>
      </c>
      <c r="H12" s="34" t="s">
        <v>466</v>
      </c>
      <c r="I12" s="34" t="s">
        <v>447</v>
      </c>
      <c r="J12" s="20" t="s">
        <v>470</v>
      </c>
    </row>
    <row r="13" ht="42" customHeight="1" spans="1:10">
      <c r="A13" s="165" t="s">
        <v>430</v>
      </c>
      <c r="B13" s="34" t="s">
        <v>463</v>
      </c>
      <c r="C13" s="34" t="s">
        <v>442</v>
      </c>
      <c r="D13" s="34" t="s">
        <v>471</v>
      </c>
      <c r="E13" s="20" t="s">
        <v>472</v>
      </c>
      <c r="F13" s="34" t="s">
        <v>445</v>
      </c>
      <c r="G13" s="20" t="s">
        <v>460</v>
      </c>
      <c r="H13" s="34" t="s">
        <v>461</v>
      </c>
      <c r="I13" s="34" t="s">
        <v>455</v>
      </c>
      <c r="J13" s="20" t="s">
        <v>473</v>
      </c>
    </row>
    <row r="14" ht="42" customHeight="1" spans="1:10">
      <c r="A14" s="165" t="s">
        <v>430</v>
      </c>
      <c r="B14" s="34" t="s">
        <v>463</v>
      </c>
      <c r="C14" s="34" t="s">
        <v>442</v>
      </c>
      <c r="D14" s="34" t="s">
        <v>471</v>
      </c>
      <c r="E14" s="20" t="s">
        <v>474</v>
      </c>
      <c r="F14" s="34" t="s">
        <v>445</v>
      </c>
      <c r="G14" s="20" t="s">
        <v>475</v>
      </c>
      <c r="H14" s="34" t="s">
        <v>461</v>
      </c>
      <c r="I14" s="34" t="s">
        <v>455</v>
      </c>
      <c r="J14" s="20" t="s">
        <v>476</v>
      </c>
    </row>
    <row r="15" ht="42" customHeight="1" spans="1:10">
      <c r="A15" s="165" t="s">
        <v>430</v>
      </c>
      <c r="B15" s="34" t="s">
        <v>463</v>
      </c>
      <c r="C15" s="34" t="s">
        <v>449</v>
      </c>
      <c r="D15" s="34" t="s">
        <v>450</v>
      </c>
      <c r="E15" s="20" t="s">
        <v>477</v>
      </c>
      <c r="F15" s="34" t="s">
        <v>445</v>
      </c>
      <c r="G15" s="20" t="s">
        <v>478</v>
      </c>
      <c r="H15" s="34" t="s">
        <v>461</v>
      </c>
      <c r="I15" s="34" t="s">
        <v>455</v>
      </c>
      <c r="J15" s="20" t="s">
        <v>479</v>
      </c>
    </row>
    <row r="16" ht="42" customHeight="1" spans="1:10">
      <c r="A16" s="165" t="s">
        <v>430</v>
      </c>
      <c r="B16" s="34" t="s">
        <v>463</v>
      </c>
      <c r="C16" s="34" t="s">
        <v>457</v>
      </c>
      <c r="D16" s="34" t="s">
        <v>458</v>
      </c>
      <c r="E16" s="20" t="s">
        <v>459</v>
      </c>
      <c r="F16" s="34" t="s">
        <v>445</v>
      </c>
      <c r="G16" s="20" t="s">
        <v>460</v>
      </c>
      <c r="H16" s="34" t="s">
        <v>461</v>
      </c>
      <c r="I16" s="34" t="s">
        <v>455</v>
      </c>
      <c r="J16" s="20" t="s">
        <v>480</v>
      </c>
    </row>
    <row r="17" ht="42" customHeight="1" spans="1:10">
      <c r="A17" s="165" t="s">
        <v>428</v>
      </c>
      <c r="B17" s="34" t="s">
        <v>481</v>
      </c>
      <c r="C17" s="34" t="s">
        <v>442</v>
      </c>
      <c r="D17" s="34" t="s">
        <v>443</v>
      </c>
      <c r="E17" s="20" t="s">
        <v>482</v>
      </c>
      <c r="F17" s="34" t="s">
        <v>445</v>
      </c>
      <c r="G17" s="20" t="s">
        <v>483</v>
      </c>
      <c r="H17" s="34" t="s">
        <v>484</v>
      </c>
      <c r="I17" s="34" t="s">
        <v>455</v>
      </c>
      <c r="J17" s="20" t="s">
        <v>485</v>
      </c>
    </row>
    <row r="18" ht="42" customHeight="1" spans="1:10">
      <c r="A18" s="165" t="s">
        <v>428</v>
      </c>
      <c r="B18" s="34" t="s">
        <v>481</v>
      </c>
      <c r="C18" s="34" t="s">
        <v>442</v>
      </c>
      <c r="D18" s="34" t="s">
        <v>443</v>
      </c>
      <c r="E18" s="20" t="s">
        <v>486</v>
      </c>
      <c r="F18" s="34" t="s">
        <v>445</v>
      </c>
      <c r="G18" s="20" t="s">
        <v>487</v>
      </c>
      <c r="H18" s="34" t="s">
        <v>488</v>
      </c>
      <c r="I18" s="34" t="s">
        <v>447</v>
      </c>
      <c r="J18" s="20" t="s">
        <v>489</v>
      </c>
    </row>
    <row r="19" ht="42" customHeight="1" spans="1:10">
      <c r="A19" s="165" t="s">
        <v>428</v>
      </c>
      <c r="B19" s="34" t="s">
        <v>481</v>
      </c>
      <c r="C19" s="34" t="s">
        <v>449</v>
      </c>
      <c r="D19" s="34" t="s">
        <v>450</v>
      </c>
      <c r="E19" s="20" t="s">
        <v>490</v>
      </c>
      <c r="F19" s="34" t="s">
        <v>445</v>
      </c>
      <c r="G19" s="20" t="s">
        <v>478</v>
      </c>
      <c r="H19" s="34" t="s">
        <v>461</v>
      </c>
      <c r="I19" s="34" t="s">
        <v>455</v>
      </c>
      <c r="J19" s="20" t="s">
        <v>491</v>
      </c>
    </row>
    <row r="20" ht="42" customHeight="1" spans="1:10">
      <c r="A20" s="165" t="s">
        <v>428</v>
      </c>
      <c r="B20" s="34" t="s">
        <v>481</v>
      </c>
      <c r="C20" s="34" t="s">
        <v>457</v>
      </c>
      <c r="D20" s="34" t="s">
        <v>458</v>
      </c>
      <c r="E20" s="20" t="s">
        <v>492</v>
      </c>
      <c r="F20" s="34" t="s">
        <v>445</v>
      </c>
      <c r="G20" s="20" t="s">
        <v>460</v>
      </c>
      <c r="H20" s="34" t="s">
        <v>461</v>
      </c>
      <c r="I20" s="34" t="s">
        <v>455</v>
      </c>
      <c r="J20" s="20" t="s">
        <v>493</v>
      </c>
    </row>
    <row r="21" ht="42" customHeight="1" spans="1:10">
      <c r="A21" s="165" t="s">
        <v>424</v>
      </c>
      <c r="B21" s="34" t="s">
        <v>494</v>
      </c>
      <c r="C21" s="34" t="s">
        <v>442</v>
      </c>
      <c r="D21" s="34" t="s">
        <v>443</v>
      </c>
      <c r="E21" s="20" t="s">
        <v>486</v>
      </c>
      <c r="F21" s="34" t="s">
        <v>445</v>
      </c>
      <c r="G21" s="20" t="s">
        <v>495</v>
      </c>
      <c r="H21" s="34" t="s">
        <v>488</v>
      </c>
      <c r="I21" s="34" t="s">
        <v>447</v>
      </c>
      <c r="J21" s="20" t="s">
        <v>496</v>
      </c>
    </row>
    <row r="22" ht="42" customHeight="1" spans="1:10">
      <c r="A22" s="165" t="s">
        <v>424</v>
      </c>
      <c r="B22" s="34" t="s">
        <v>494</v>
      </c>
      <c r="C22" s="34" t="s">
        <v>442</v>
      </c>
      <c r="D22" s="34" t="s">
        <v>471</v>
      </c>
      <c r="E22" s="20" t="s">
        <v>497</v>
      </c>
      <c r="F22" s="34" t="s">
        <v>498</v>
      </c>
      <c r="G22" s="20" t="s">
        <v>499</v>
      </c>
      <c r="H22" s="34"/>
      <c r="I22" s="34" t="s">
        <v>455</v>
      </c>
      <c r="J22" s="20" t="s">
        <v>500</v>
      </c>
    </row>
    <row r="23" ht="69" customHeight="1" spans="1:10">
      <c r="A23" s="165" t="s">
        <v>424</v>
      </c>
      <c r="B23" s="34" t="s">
        <v>494</v>
      </c>
      <c r="C23" s="34" t="s">
        <v>449</v>
      </c>
      <c r="D23" s="34" t="s">
        <v>450</v>
      </c>
      <c r="E23" s="20" t="s">
        <v>501</v>
      </c>
      <c r="F23" s="34" t="s">
        <v>498</v>
      </c>
      <c r="G23" s="20" t="s">
        <v>502</v>
      </c>
      <c r="H23" s="34"/>
      <c r="I23" s="34" t="s">
        <v>455</v>
      </c>
      <c r="J23" s="20" t="s">
        <v>503</v>
      </c>
    </row>
    <row r="24" ht="42" customHeight="1" spans="1:10">
      <c r="A24" s="165" t="s">
        <v>424</v>
      </c>
      <c r="B24" s="34" t="s">
        <v>494</v>
      </c>
      <c r="C24" s="34" t="s">
        <v>457</v>
      </c>
      <c r="D24" s="34" t="s">
        <v>458</v>
      </c>
      <c r="E24" s="20" t="s">
        <v>504</v>
      </c>
      <c r="F24" s="34" t="s">
        <v>498</v>
      </c>
      <c r="G24" s="20" t="s">
        <v>505</v>
      </c>
      <c r="H24" s="34" t="s">
        <v>461</v>
      </c>
      <c r="I24" s="34" t="s">
        <v>455</v>
      </c>
      <c r="J24" s="20" t="s">
        <v>506</v>
      </c>
    </row>
    <row r="25" ht="42" customHeight="1" spans="1:10">
      <c r="A25" s="164" t="s">
        <v>73</v>
      </c>
      <c r="B25" s="27"/>
      <c r="C25" s="27"/>
      <c r="D25" s="27"/>
      <c r="E25" s="27"/>
      <c r="F25" s="27"/>
      <c r="G25" s="27"/>
      <c r="H25" s="27"/>
      <c r="I25" s="27"/>
      <c r="J25" s="27"/>
    </row>
    <row r="26" ht="42" customHeight="1" spans="1:10">
      <c r="A26" s="165" t="s">
        <v>387</v>
      </c>
      <c r="B26" s="34" t="s">
        <v>507</v>
      </c>
      <c r="C26" s="34" t="s">
        <v>442</v>
      </c>
      <c r="D26" s="34" t="s">
        <v>443</v>
      </c>
      <c r="E26" s="20" t="s">
        <v>508</v>
      </c>
      <c r="F26" s="34" t="s">
        <v>445</v>
      </c>
      <c r="G26" s="20" t="s">
        <v>509</v>
      </c>
      <c r="H26" s="34" t="s">
        <v>510</v>
      </c>
      <c r="I26" s="34" t="s">
        <v>447</v>
      </c>
      <c r="J26" s="20" t="s">
        <v>511</v>
      </c>
    </row>
    <row r="27" ht="42" customHeight="1" spans="1:10">
      <c r="A27" s="165" t="s">
        <v>387</v>
      </c>
      <c r="B27" s="34" t="s">
        <v>507</v>
      </c>
      <c r="C27" s="34" t="s">
        <v>442</v>
      </c>
      <c r="D27" s="34" t="s">
        <v>512</v>
      </c>
      <c r="E27" s="20" t="s">
        <v>513</v>
      </c>
      <c r="F27" s="34" t="s">
        <v>498</v>
      </c>
      <c r="G27" s="20" t="s">
        <v>514</v>
      </c>
      <c r="H27" s="34" t="s">
        <v>515</v>
      </c>
      <c r="I27" s="34" t="s">
        <v>455</v>
      </c>
      <c r="J27" s="20" t="s">
        <v>511</v>
      </c>
    </row>
    <row r="28" ht="42" customHeight="1" spans="1:10">
      <c r="A28" s="165" t="s">
        <v>387</v>
      </c>
      <c r="B28" s="34" t="s">
        <v>507</v>
      </c>
      <c r="C28" s="34" t="s">
        <v>449</v>
      </c>
      <c r="D28" s="34" t="s">
        <v>450</v>
      </c>
      <c r="E28" s="20" t="s">
        <v>516</v>
      </c>
      <c r="F28" s="34" t="s">
        <v>498</v>
      </c>
      <c r="G28" s="20" t="s">
        <v>517</v>
      </c>
      <c r="H28" s="34" t="s">
        <v>461</v>
      </c>
      <c r="I28" s="34" t="s">
        <v>455</v>
      </c>
      <c r="J28" s="20" t="s">
        <v>518</v>
      </c>
    </row>
    <row r="29" ht="42" customHeight="1" spans="1:10">
      <c r="A29" s="165" t="s">
        <v>387</v>
      </c>
      <c r="B29" s="34" t="s">
        <v>507</v>
      </c>
      <c r="C29" s="34" t="s">
        <v>457</v>
      </c>
      <c r="D29" s="34" t="s">
        <v>458</v>
      </c>
      <c r="E29" s="20" t="s">
        <v>519</v>
      </c>
      <c r="F29" s="34" t="s">
        <v>445</v>
      </c>
      <c r="G29" s="20" t="s">
        <v>520</v>
      </c>
      <c r="H29" s="34" t="s">
        <v>461</v>
      </c>
      <c r="I29" s="34" t="s">
        <v>447</v>
      </c>
      <c r="J29" s="20" t="s">
        <v>521</v>
      </c>
    </row>
    <row r="30" ht="42" customHeight="1" spans="1:10">
      <c r="A30" s="165" t="s">
        <v>389</v>
      </c>
      <c r="B30" s="34" t="s">
        <v>522</v>
      </c>
      <c r="C30" s="34" t="s">
        <v>442</v>
      </c>
      <c r="D30" s="34" t="s">
        <v>443</v>
      </c>
      <c r="E30" s="20" t="s">
        <v>523</v>
      </c>
      <c r="F30" s="34" t="s">
        <v>445</v>
      </c>
      <c r="G30" s="20" t="s">
        <v>465</v>
      </c>
      <c r="H30" s="34" t="s">
        <v>524</v>
      </c>
      <c r="I30" s="34" t="s">
        <v>447</v>
      </c>
      <c r="J30" s="20" t="s">
        <v>525</v>
      </c>
    </row>
    <row r="31" ht="42" customHeight="1" spans="1:10">
      <c r="A31" s="165" t="s">
        <v>389</v>
      </c>
      <c r="B31" s="34" t="s">
        <v>522</v>
      </c>
      <c r="C31" s="34" t="s">
        <v>442</v>
      </c>
      <c r="D31" s="34" t="s">
        <v>471</v>
      </c>
      <c r="E31" s="20" t="s">
        <v>526</v>
      </c>
      <c r="F31" s="34" t="s">
        <v>445</v>
      </c>
      <c r="G31" s="20" t="s">
        <v>527</v>
      </c>
      <c r="H31" s="34" t="s">
        <v>524</v>
      </c>
      <c r="I31" s="34" t="s">
        <v>447</v>
      </c>
      <c r="J31" s="20" t="s">
        <v>528</v>
      </c>
    </row>
    <row r="32" ht="42" customHeight="1" spans="1:10">
      <c r="A32" s="165" t="s">
        <v>389</v>
      </c>
      <c r="B32" s="34" t="s">
        <v>522</v>
      </c>
      <c r="C32" s="34" t="s">
        <v>449</v>
      </c>
      <c r="D32" s="34" t="s">
        <v>450</v>
      </c>
      <c r="E32" s="20" t="s">
        <v>529</v>
      </c>
      <c r="F32" s="34" t="s">
        <v>445</v>
      </c>
      <c r="G32" s="20" t="s">
        <v>530</v>
      </c>
      <c r="H32" s="34" t="s">
        <v>524</v>
      </c>
      <c r="I32" s="34" t="s">
        <v>447</v>
      </c>
      <c r="J32" s="20" t="s">
        <v>531</v>
      </c>
    </row>
    <row r="33" ht="42" customHeight="1" spans="1:10">
      <c r="A33" s="165" t="s">
        <v>389</v>
      </c>
      <c r="B33" s="34" t="s">
        <v>522</v>
      </c>
      <c r="C33" s="34" t="s">
        <v>457</v>
      </c>
      <c r="D33" s="34" t="s">
        <v>458</v>
      </c>
      <c r="E33" s="20" t="s">
        <v>532</v>
      </c>
      <c r="F33" s="34" t="s">
        <v>445</v>
      </c>
      <c r="G33" s="20" t="s">
        <v>533</v>
      </c>
      <c r="H33" s="34" t="s">
        <v>461</v>
      </c>
      <c r="I33" s="34" t="s">
        <v>447</v>
      </c>
      <c r="J33" s="20" t="s">
        <v>534</v>
      </c>
    </row>
    <row r="34" ht="42" customHeight="1" spans="1:10">
      <c r="A34" s="164" t="s">
        <v>70</v>
      </c>
      <c r="B34" s="27"/>
      <c r="C34" s="27"/>
      <c r="D34" s="27"/>
      <c r="E34" s="27"/>
      <c r="F34" s="27"/>
      <c r="G34" s="27"/>
      <c r="H34" s="27"/>
      <c r="I34" s="27"/>
      <c r="J34" s="27"/>
    </row>
    <row r="35" ht="42" customHeight="1" spans="1:10">
      <c r="A35" s="165" t="s">
        <v>331</v>
      </c>
      <c r="B35" s="34" t="s">
        <v>535</v>
      </c>
      <c r="C35" s="34" t="s">
        <v>442</v>
      </c>
      <c r="D35" s="34" t="s">
        <v>443</v>
      </c>
      <c r="E35" s="20" t="s">
        <v>536</v>
      </c>
      <c r="F35" s="34" t="s">
        <v>498</v>
      </c>
      <c r="G35" s="20" t="s">
        <v>537</v>
      </c>
      <c r="H35" s="34" t="s">
        <v>538</v>
      </c>
      <c r="I35" s="34" t="s">
        <v>447</v>
      </c>
      <c r="J35" s="20" t="s">
        <v>539</v>
      </c>
    </row>
    <row r="36" ht="42" customHeight="1" spans="1:10">
      <c r="A36" s="165" t="s">
        <v>331</v>
      </c>
      <c r="B36" s="34" t="s">
        <v>535</v>
      </c>
      <c r="C36" s="34" t="s">
        <v>442</v>
      </c>
      <c r="D36" s="34" t="s">
        <v>512</v>
      </c>
      <c r="E36" s="20" t="s">
        <v>540</v>
      </c>
      <c r="F36" s="34" t="s">
        <v>452</v>
      </c>
      <c r="G36" s="20" t="s">
        <v>105</v>
      </c>
      <c r="H36" s="34" t="s">
        <v>541</v>
      </c>
      <c r="I36" s="34" t="s">
        <v>455</v>
      </c>
      <c r="J36" s="20" t="s">
        <v>542</v>
      </c>
    </row>
    <row r="37" ht="42" customHeight="1" spans="1:10">
      <c r="A37" s="165" t="s">
        <v>331</v>
      </c>
      <c r="B37" s="34" t="s">
        <v>535</v>
      </c>
      <c r="C37" s="34" t="s">
        <v>449</v>
      </c>
      <c r="D37" s="34" t="s">
        <v>450</v>
      </c>
      <c r="E37" s="20" t="s">
        <v>543</v>
      </c>
      <c r="F37" s="34" t="s">
        <v>498</v>
      </c>
      <c r="G37" s="20" t="s">
        <v>544</v>
      </c>
      <c r="H37" s="34" t="s">
        <v>545</v>
      </c>
      <c r="I37" s="34" t="s">
        <v>455</v>
      </c>
      <c r="J37" s="20" t="s">
        <v>546</v>
      </c>
    </row>
    <row r="38" ht="42" customHeight="1" spans="1:10">
      <c r="A38" s="165" t="s">
        <v>331</v>
      </c>
      <c r="B38" s="34" t="s">
        <v>535</v>
      </c>
      <c r="C38" s="34" t="s">
        <v>457</v>
      </c>
      <c r="D38" s="34" t="s">
        <v>458</v>
      </c>
      <c r="E38" s="20" t="s">
        <v>547</v>
      </c>
      <c r="F38" s="34" t="s">
        <v>445</v>
      </c>
      <c r="G38" s="20" t="s">
        <v>460</v>
      </c>
      <c r="H38" s="34" t="s">
        <v>461</v>
      </c>
      <c r="I38" s="34" t="s">
        <v>455</v>
      </c>
      <c r="J38" s="20" t="s">
        <v>548</v>
      </c>
    </row>
    <row r="39" ht="66" customHeight="1" spans="1:10">
      <c r="A39" s="165" t="s">
        <v>336</v>
      </c>
      <c r="B39" s="34" t="s">
        <v>549</v>
      </c>
      <c r="C39" s="34" t="s">
        <v>442</v>
      </c>
      <c r="D39" s="34" t="s">
        <v>443</v>
      </c>
      <c r="E39" s="20" t="s">
        <v>550</v>
      </c>
      <c r="F39" s="34" t="s">
        <v>445</v>
      </c>
      <c r="G39" s="20" t="s">
        <v>105</v>
      </c>
      <c r="H39" s="34" t="s">
        <v>538</v>
      </c>
      <c r="I39" s="34" t="s">
        <v>447</v>
      </c>
      <c r="J39" s="20" t="s">
        <v>551</v>
      </c>
    </row>
    <row r="40" ht="42" customHeight="1" spans="1:10">
      <c r="A40" s="165" t="s">
        <v>336</v>
      </c>
      <c r="B40" s="34" t="s">
        <v>549</v>
      </c>
      <c r="C40" s="34" t="s">
        <v>442</v>
      </c>
      <c r="D40" s="34" t="s">
        <v>512</v>
      </c>
      <c r="E40" s="20" t="s">
        <v>552</v>
      </c>
      <c r="F40" s="34" t="s">
        <v>445</v>
      </c>
      <c r="G40" s="20" t="s">
        <v>553</v>
      </c>
      <c r="H40" s="34" t="s">
        <v>488</v>
      </c>
      <c r="I40" s="34" t="s">
        <v>447</v>
      </c>
      <c r="J40" s="20" t="s">
        <v>554</v>
      </c>
    </row>
    <row r="41" ht="64" customHeight="1" spans="1:10">
      <c r="A41" s="165" t="s">
        <v>336</v>
      </c>
      <c r="B41" s="34" t="s">
        <v>549</v>
      </c>
      <c r="C41" s="34" t="s">
        <v>449</v>
      </c>
      <c r="D41" s="34" t="s">
        <v>450</v>
      </c>
      <c r="E41" s="20" t="s">
        <v>555</v>
      </c>
      <c r="F41" s="34" t="s">
        <v>498</v>
      </c>
      <c r="G41" s="20" t="s">
        <v>556</v>
      </c>
      <c r="H41" s="34" t="s">
        <v>557</v>
      </c>
      <c r="I41" s="34" t="s">
        <v>455</v>
      </c>
      <c r="J41" s="20" t="s">
        <v>551</v>
      </c>
    </row>
    <row r="42" ht="66" customHeight="1" spans="1:10">
      <c r="A42" s="165" t="s">
        <v>336</v>
      </c>
      <c r="B42" s="34" t="s">
        <v>549</v>
      </c>
      <c r="C42" s="34" t="s">
        <v>457</v>
      </c>
      <c r="D42" s="34" t="s">
        <v>458</v>
      </c>
      <c r="E42" s="20" t="s">
        <v>558</v>
      </c>
      <c r="F42" s="34" t="s">
        <v>498</v>
      </c>
      <c r="G42" s="20" t="s">
        <v>460</v>
      </c>
      <c r="H42" s="34" t="s">
        <v>461</v>
      </c>
      <c r="I42" s="34" t="s">
        <v>455</v>
      </c>
      <c r="J42" s="20" t="s">
        <v>551</v>
      </c>
    </row>
    <row r="43" ht="42" customHeight="1" spans="1:10">
      <c r="A43" s="165" t="s">
        <v>366</v>
      </c>
      <c r="B43" s="34" t="s">
        <v>559</v>
      </c>
      <c r="C43" s="34" t="s">
        <v>442</v>
      </c>
      <c r="D43" s="34" t="s">
        <v>443</v>
      </c>
      <c r="E43" s="20" t="s">
        <v>560</v>
      </c>
      <c r="F43" s="34" t="s">
        <v>445</v>
      </c>
      <c r="G43" s="20" t="s">
        <v>561</v>
      </c>
      <c r="H43" s="34" t="s">
        <v>524</v>
      </c>
      <c r="I43" s="34" t="s">
        <v>447</v>
      </c>
      <c r="J43" s="20" t="s">
        <v>562</v>
      </c>
    </row>
    <row r="44" ht="42" customHeight="1" spans="1:10">
      <c r="A44" s="165" t="s">
        <v>366</v>
      </c>
      <c r="B44" s="34" t="s">
        <v>559</v>
      </c>
      <c r="C44" s="34" t="s">
        <v>442</v>
      </c>
      <c r="D44" s="34" t="s">
        <v>443</v>
      </c>
      <c r="E44" s="20" t="s">
        <v>563</v>
      </c>
      <c r="F44" s="34" t="s">
        <v>445</v>
      </c>
      <c r="G44" s="20" t="s">
        <v>92</v>
      </c>
      <c r="H44" s="34" t="s">
        <v>564</v>
      </c>
      <c r="I44" s="34" t="s">
        <v>447</v>
      </c>
      <c r="J44" s="20" t="s">
        <v>565</v>
      </c>
    </row>
    <row r="45" ht="42" customHeight="1" spans="1:10">
      <c r="A45" s="165" t="s">
        <v>366</v>
      </c>
      <c r="B45" s="34" t="s">
        <v>559</v>
      </c>
      <c r="C45" s="34" t="s">
        <v>442</v>
      </c>
      <c r="D45" s="34" t="s">
        <v>443</v>
      </c>
      <c r="E45" s="20" t="s">
        <v>566</v>
      </c>
      <c r="F45" s="34" t="s">
        <v>445</v>
      </c>
      <c r="G45" s="20" t="s">
        <v>93</v>
      </c>
      <c r="H45" s="34" t="s">
        <v>564</v>
      </c>
      <c r="I45" s="34" t="s">
        <v>447</v>
      </c>
      <c r="J45" s="20" t="s">
        <v>567</v>
      </c>
    </row>
    <row r="46" ht="42" customHeight="1" spans="1:10">
      <c r="A46" s="165" t="s">
        <v>366</v>
      </c>
      <c r="B46" s="34" t="s">
        <v>559</v>
      </c>
      <c r="C46" s="34" t="s">
        <v>442</v>
      </c>
      <c r="D46" s="34" t="s">
        <v>443</v>
      </c>
      <c r="E46" s="20" t="s">
        <v>568</v>
      </c>
      <c r="F46" s="34" t="s">
        <v>445</v>
      </c>
      <c r="G46" s="20" t="s">
        <v>93</v>
      </c>
      <c r="H46" s="34" t="s">
        <v>564</v>
      </c>
      <c r="I46" s="34" t="s">
        <v>447</v>
      </c>
      <c r="J46" s="20" t="s">
        <v>569</v>
      </c>
    </row>
    <row r="47" ht="42" customHeight="1" spans="1:10">
      <c r="A47" s="165" t="s">
        <v>366</v>
      </c>
      <c r="B47" s="34" t="s">
        <v>559</v>
      </c>
      <c r="C47" s="34" t="s">
        <v>449</v>
      </c>
      <c r="D47" s="34" t="s">
        <v>450</v>
      </c>
      <c r="E47" s="20" t="s">
        <v>570</v>
      </c>
      <c r="F47" s="34" t="s">
        <v>498</v>
      </c>
      <c r="G47" s="20" t="s">
        <v>571</v>
      </c>
      <c r="H47" s="34" t="s">
        <v>545</v>
      </c>
      <c r="I47" s="34" t="s">
        <v>455</v>
      </c>
      <c r="J47" s="20" t="s">
        <v>572</v>
      </c>
    </row>
    <row r="48" ht="42" customHeight="1" spans="1:10">
      <c r="A48" s="165" t="s">
        <v>366</v>
      </c>
      <c r="B48" s="34" t="s">
        <v>559</v>
      </c>
      <c r="C48" s="34" t="s">
        <v>449</v>
      </c>
      <c r="D48" s="34" t="s">
        <v>450</v>
      </c>
      <c r="E48" s="20" t="s">
        <v>573</v>
      </c>
      <c r="F48" s="34" t="s">
        <v>498</v>
      </c>
      <c r="G48" s="20" t="s">
        <v>571</v>
      </c>
      <c r="H48" s="34" t="s">
        <v>545</v>
      </c>
      <c r="I48" s="34" t="s">
        <v>455</v>
      </c>
      <c r="J48" s="20" t="s">
        <v>573</v>
      </c>
    </row>
    <row r="49" ht="42" customHeight="1" spans="1:10">
      <c r="A49" s="165" t="s">
        <v>366</v>
      </c>
      <c r="B49" s="34" t="s">
        <v>559</v>
      </c>
      <c r="C49" s="34" t="s">
        <v>457</v>
      </c>
      <c r="D49" s="34" t="s">
        <v>458</v>
      </c>
      <c r="E49" s="20" t="s">
        <v>457</v>
      </c>
      <c r="F49" s="34" t="s">
        <v>445</v>
      </c>
      <c r="G49" s="20" t="s">
        <v>553</v>
      </c>
      <c r="H49" s="34" t="s">
        <v>461</v>
      </c>
      <c r="I49" s="34" t="s">
        <v>455</v>
      </c>
      <c r="J49" s="20" t="s">
        <v>458</v>
      </c>
    </row>
    <row r="50" ht="42" customHeight="1" spans="1:10">
      <c r="A50" s="165" t="s">
        <v>383</v>
      </c>
      <c r="B50" s="34" t="s">
        <v>574</v>
      </c>
      <c r="C50" s="34" t="s">
        <v>442</v>
      </c>
      <c r="D50" s="34" t="s">
        <v>443</v>
      </c>
      <c r="E50" s="20" t="s">
        <v>575</v>
      </c>
      <c r="F50" s="34" t="s">
        <v>498</v>
      </c>
      <c r="G50" s="20" t="s">
        <v>576</v>
      </c>
      <c r="H50" s="34" t="s">
        <v>577</v>
      </c>
      <c r="I50" s="34" t="s">
        <v>447</v>
      </c>
      <c r="J50" s="20" t="s">
        <v>578</v>
      </c>
    </row>
    <row r="51" ht="42" customHeight="1" spans="1:10">
      <c r="A51" s="165" t="s">
        <v>383</v>
      </c>
      <c r="B51" s="34" t="s">
        <v>574</v>
      </c>
      <c r="C51" s="34" t="s">
        <v>442</v>
      </c>
      <c r="D51" s="34" t="s">
        <v>471</v>
      </c>
      <c r="E51" s="20" t="s">
        <v>579</v>
      </c>
      <c r="F51" s="34" t="s">
        <v>445</v>
      </c>
      <c r="G51" s="20" t="s">
        <v>553</v>
      </c>
      <c r="H51" s="34" t="s">
        <v>461</v>
      </c>
      <c r="I51" s="34" t="s">
        <v>447</v>
      </c>
      <c r="J51" s="20" t="s">
        <v>580</v>
      </c>
    </row>
    <row r="52" ht="42" customHeight="1" spans="1:10">
      <c r="A52" s="165" t="s">
        <v>383</v>
      </c>
      <c r="B52" s="34" t="s">
        <v>574</v>
      </c>
      <c r="C52" s="34" t="s">
        <v>449</v>
      </c>
      <c r="D52" s="34" t="s">
        <v>450</v>
      </c>
      <c r="E52" s="20" t="s">
        <v>581</v>
      </c>
      <c r="F52" s="34" t="s">
        <v>498</v>
      </c>
      <c r="G52" s="20" t="s">
        <v>582</v>
      </c>
      <c r="H52" s="34" t="s">
        <v>545</v>
      </c>
      <c r="I52" s="34" t="s">
        <v>455</v>
      </c>
      <c r="J52" s="20" t="s">
        <v>583</v>
      </c>
    </row>
    <row r="53" ht="42" customHeight="1" spans="1:10">
      <c r="A53" s="165" t="s">
        <v>383</v>
      </c>
      <c r="B53" s="34" t="s">
        <v>574</v>
      </c>
      <c r="C53" s="34" t="s">
        <v>457</v>
      </c>
      <c r="D53" s="34" t="s">
        <v>458</v>
      </c>
      <c r="E53" s="20" t="s">
        <v>584</v>
      </c>
      <c r="F53" s="34" t="s">
        <v>445</v>
      </c>
      <c r="G53" s="20" t="s">
        <v>460</v>
      </c>
      <c r="H53" s="34" t="s">
        <v>461</v>
      </c>
      <c r="I53" s="34" t="s">
        <v>455</v>
      </c>
      <c r="J53" s="20" t="s">
        <v>585</v>
      </c>
    </row>
    <row r="54" ht="42" customHeight="1" spans="1:10">
      <c r="A54" s="165" t="s">
        <v>364</v>
      </c>
      <c r="B54" s="34" t="s">
        <v>586</v>
      </c>
      <c r="C54" s="34" t="s">
        <v>442</v>
      </c>
      <c r="D54" s="34" t="s">
        <v>443</v>
      </c>
      <c r="E54" s="20" t="s">
        <v>560</v>
      </c>
      <c r="F54" s="34" t="s">
        <v>445</v>
      </c>
      <c r="G54" s="20" t="s">
        <v>561</v>
      </c>
      <c r="H54" s="34" t="s">
        <v>564</v>
      </c>
      <c r="I54" s="34" t="s">
        <v>447</v>
      </c>
      <c r="J54" s="20" t="s">
        <v>562</v>
      </c>
    </row>
    <row r="55" ht="42" customHeight="1" spans="1:10">
      <c r="A55" s="165" t="s">
        <v>364</v>
      </c>
      <c r="B55" s="34" t="s">
        <v>586</v>
      </c>
      <c r="C55" s="34" t="s">
        <v>442</v>
      </c>
      <c r="D55" s="34" t="s">
        <v>443</v>
      </c>
      <c r="E55" s="20" t="s">
        <v>587</v>
      </c>
      <c r="F55" s="34" t="s">
        <v>445</v>
      </c>
      <c r="G55" s="20" t="s">
        <v>576</v>
      </c>
      <c r="H55" s="34" t="s">
        <v>564</v>
      </c>
      <c r="I55" s="34" t="s">
        <v>447</v>
      </c>
      <c r="J55" s="20" t="s">
        <v>588</v>
      </c>
    </row>
    <row r="56" ht="42" customHeight="1" spans="1:10">
      <c r="A56" s="165" t="s">
        <v>364</v>
      </c>
      <c r="B56" s="34" t="s">
        <v>586</v>
      </c>
      <c r="C56" s="34" t="s">
        <v>442</v>
      </c>
      <c r="D56" s="34" t="s">
        <v>443</v>
      </c>
      <c r="E56" s="20" t="s">
        <v>589</v>
      </c>
      <c r="F56" s="34" t="s">
        <v>445</v>
      </c>
      <c r="G56" s="20" t="s">
        <v>92</v>
      </c>
      <c r="H56" s="34" t="s">
        <v>564</v>
      </c>
      <c r="I56" s="34" t="s">
        <v>447</v>
      </c>
      <c r="J56" s="20" t="s">
        <v>590</v>
      </c>
    </row>
    <row r="57" ht="42" customHeight="1" spans="1:10">
      <c r="A57" s="165" t="s">
        <v>364</v>
      </c>
      <c r="B57" s="34" t="s">
        <v>586</v>
      </c>
      <c r="C57" s="34" t="s">
        <v>442</v>
      </c>
      <c r="D57" s="34" t="s">
        <v>443</v>
      </c>
      <c r="E57" s="20" t="s">
        <v>591</v>
      </c>
      <c r="F57" s="34" t="s">
        <v>445</v>
      </c>
      <c r="G57" s="20" t="s">
        <v>92</v>
      </c>
      <c r="H57" s="34" t="s">
        <v>564</v>
      </c>
      <c r="I57" s="34" t="s">
        <v>447</v>
      </c>
      <c r="J57" s="20" t="s">
        <v>592</v>
      </c>
    </row>
    <row r="58" ht="42" customHeight="1" spans="1:10">
      <c r="A58" s="165" t="s">
        <v>364</v>
      </c>
      <c r="B58" s="34" t="s">
        <v>586</v>
      </c>
      <c r="C58" s="34" t="s">
        <v>442</v>
      </c>
      <c r="D58" s="34" t="s">
        <v>443</v>
      </c>
      <c r="E58" s="20" t="s">
        <v>593</v>
      </c>
      <c r="F58" s="34" t="s">
        <v>445</v>
      </c>
      <c r="G58" s="20" t="s">
        <v>92</v>
      </c>
      <c r="H58" s="34" t="s">
        <v>564</v>
      </c>
      <c r="I58" s="34" t="s">
        <v>447</v>
      </c>
      <c r="J58" s="20" t="s">
        <v>594</v>
      </c>
    </row>
    <row r="59" ht="42" customHeight="1" spans="1:10">
      <c r="A59" s="165" t="s">
        <v>364</v>
      </c>
      <c r="B59" s="34" t="s">
        <v>586</v>
      </c>
      <c r="C59" s="34" t="s">
        <v>442</v>
      </c>
      <c r="D59" s="34" t="s">
        <v>443</v>
      </c>
      <c r="E59" s="20" t="s">
        <v>568</v>
      </c>
      <c r="F59" s="34" t="s">
        <v>445</v>
      </c>
      <c r="G59" s="20" t="s">
        <v>93</v>
      </c>
      <c r="H59" s="34" t="s">
        <v>564</v>
      </c>
      <c r="I59" s="34" t="s">
        <v>447</v>
      </c>
      <c r="J59" s="20" t="s">
        <v>569</v>
      </c>
    </row>
    <row r="60" ht="42" customHeight="1" spans="1:10">
      <c r="A60" s="165" t="s">
        <v>364</v>
      </c>
      <c r="B60" s="34" t="s">
        <v>586</v>
      </c>
      <c r="C60" s="34" t="s">
        <v>449</v>
      </c>
      <c r="D60" s="34" t="s">
        <v>450</v>
      </c>
      <c r="E60" s="20" t="s">
        <v>570</v>
      </c>
      <c r="F60" s="34" t="s">
        <v>445</v>
      </c>
      <c r="G60" s="20" t="s">
        <v>571</v>
      </c>
      <c r="H60" s="34" t="s">
        <v>545</v>
      </c>
      <c r="I60" s="34" t="s">
        <v>455</v>
      </c>
      <c r="J60" s="20" t="s">
        <v>570</v>
      </c>
    </row>
    <row r="61" ht="42" customHeight="1" spans="1:10">
      <c r="A61" s="165" t="s">
        <v>364</v>
      </c>
      <c r="B61" s="34" t="s">
        <v>586</v>
      </c>
      <c r="C61" s="34" t="s">
        <v>449</v>
      </c>
      <c r="D61" s="34" t="s">
        <v>450</v>
      </c>
      <c r="E61" s="20" t="s">
        <v>573</v>
      </c>
      <c r="F61" s="34" t="s">
        <v>445</v>
      </c>
      <c r="G61" s="20" t="s">
        <v>571</v>
      </c>
      <c r="H61" s="34" t="s">
        <v>545</v>
      </c>
      <c r="I61" s="34" t="s">
        <v>455</v>
      </c>
      <c r="J61" s="20" t="s">
        <v>573</v>
      </c>
    </row>
    <row r="62" ht="42" customHeight="1" spans="1:10">
      <c r="A62" s="165" t="s">
        <v>364</v>
      </c>
      <c r="B62" s="34" t="s">
        <v>586</v>
      </c>
      <c r="C62" s="34" t="s">
        <v>457</v>
      </c>
      <c r="D62" s="34" t="s">
        <v>458</v>
      </c>
      <c r="E62" s="20" t="s">
        <v>458</v>
      </c>
      <c r="F62" s="34" t="s">
        <v>445</v>
      </c>
      <c r="G62" s="20" t="s">
        <v>553</v>
      </c>
      <c r="H62" s="34" t="s">
        <v>461</v>
      </c>
      <c r="I62" s="34" t="s">
        <v>455</v>
      </c>
      <c r="J62" s="20" t="s">
        <v>595</v>
      </c>
    </row>
    <row r="63" ht="42" customHeight="1" spans="1:10">
      <c r="A63" s="165" t="s">
        <v>368</v>
      </c>
      <c r="B63" s="34" t="s">
        <v>596</v>
      </c>
      <c r="C63" s="34" t="s">
        <v>442</v>
      </c>
      <c r="D63" s="34" t="s">
        <v>443</v>
      </c>
      <c r="E63" s="20" t="s">
        <v>597</v>
      </c>
      <c r="F63" s="34" t="s">
        <v>445</v>
      </c>
      <c r="G63" s="20" t="s">
        <v>598</v>
      </c>
      <c r="H63" s="34" t="s">
        <v>599</v>
      </c>
      <c r="I63" s="34" t="s">
        <v>447</v>
      </c>
      <c r="J63" s="20" t="s">
        <v>600</v>
      </c>
    </row>
    <row r="64" ht="42" customHeight="1" spans="1:10">
      <c r="A64" s="165" t="s">
        <v>368</v>
      </c>
      <c r="B64" s="34" t="s">
        <v>596</v>
      </c>
      <c r="C64" s="34" t="s">
        <v>449</v>
      </c>
      <c r="D64" s="34" t="s">
        <v>450</v>
      </c>
      <c r="E64" s="20" t="s">
        <v>601</v>
      </c>
      <c r="F64" s="34" t="s">
        <v>445</v>
      </c>
      <c r="G64" s="20" t="s">
        <v>602</v>
      </c>
      <c r="H64" s="34" t="s">
        <v>545</v>
      </c>
      <c r="I64" s="34" t="s">
        <v>455</v>
      </c>
      <c r="J64" s="20" t="s">
        <v>603</v>
      </c>
    </row>
    <row r="65" ht="42" customHeight="1" spans="1:10">
      <c r="A65" s="165" t="s">
        <v>368</v>
      </c>
      <c r="B65" s="34" t="s">
        <v>596</v>
      </c>
      <c r="C65" s="34" t="s">
        <v>457</v>
      </c>
      <c r="D65" s="34" t="s">
        <v>458</v>
      </c>
      <c r="E65" s="20" t="s">
        <v>604</v>
      </c>
      <c r="F65" s="34" t="s">
        <v>445</v>
      </c>
      <c r="G65" s="20" t="s">
        <v>605</v>
      </c>
      <c r="H65" s="34" t="s">
        <v>461</v>
      </c>
      <c r="I65" s="34" t="s">
        <v>455</v>
      </c>
      <c r="J65" s="20" t="s">
        <v>606</v>
      </c>
    </row>
    <row r="66" ht="42" customHeight="1" spans="1:10">
      <c r="A66" s="165" t="s">
        <v>370</v>
      </c>
      <c r="B66" s="34" t="s">
        <v>607</v>
      </c>
      <c r="C66" s="34" t="s">
        <v>442</v>
      </c>
      <c r="D66" s="34" t="s">
        <v>443</v>
      </c>
      <c r="E66" s="20" t="s">
        <v>608</v>
      </c>
      <c r="F66" s="34" t="s">
        <v>498</v>
      </c>
      <c r="G66" s="20" t="s">
        <v>101</v>
      </c>
      <c r="H66" s="34" t="s">
        <v>609</v>
      </c>
      <c r="I66" s="34" t="s">
        <v>447</v>
      </c>
      <c r="J66" s="20" t="s">
        <v>610</v>
      </c>
    </row>
    <row r="67" ht="75" customHeight="1" spans="1:10">
      <c r="A67" s="165" t="s">
        <v>370</v>
      </c>
      <c r="B67" s="34" t="s">
        <v>607</v>
      </c>
      <c r="C67" s="34" t="s">
        <v>442</v>
      </c>
      <c r="D67" s="34" t="s">
        <v>471</v>
      </c>
      <c r="E67" s="20" t="s">
        <v>611</v>
      </c>
      <c r="F67" s="34" t="s">
        <v>445</v>
      </c>
      <c r="G67" s="20" t="s">
        <v>612</v>
      </c>
      <c r="H67" s="34" t="s">
        <v>613</v>
      </c>
      <c r="I67" s="34" t="s">
        <v>447</v>
      </c>
      <c r="J67" s="20" t="s">
        <v>614</v>
      </c>
    </row>
    <row r="68" ht="42" customHeight="1" spans="1:10">
      <c r="A68" s="165" t="s">
        <v>370</v>
      </c>
      <c r="B68" s="34" t="s">
        <v>607</v>
      </c>
      <c r="C68" s="34" t="s">
        <v>449</v>
      </c>
      <c r="D68" s="34" t="s">
        <v>450</v>
      </c>
      <c r="E68" s="20" t="s">
        <v>615</v>
      </c>
      <c r="F68" s="34" t="s">
        <v>616</v>
      </c>
      <c r="G68" s="20" t="s">
        <v>100</v>
      </c>
      <c r="H68" s="34" t="s">
        <v>461</v>
      </c>
      <c r="I68" s="34" t="s">
        <v>447</v>
      </c>
      <c r="J68" s="20" t="s">
        <v>617</v>
      </c>
    </row>
    <row r="69" ht="42" customHeight="1" spans="1:10">
      <c r="A69" s="165" t="s">
        <v>370</v>
      </c>
      <c r="B69" s="34" t="s">
        <v>607</v>
      </c>
      <c r="C69" s="34" t="s">
        <v>457</v>
      </c>
      <c r="D69" s="34" t="s">
        <v>458</v>
      </c>
      <c r="E69" s="20" t="s">
        <v>618</v>
      </c>
      <c r="F69" s="34" t="s">
        <v>445</v>
      </c>
      <c r="G69" s="20" t="s">
        <v>553</v>
      </c>
      <c r="H69" s="34" t="s">
        <v>461</v>
      </c>
      <c r="I69" s="34" t="s">
        <v>447</v>
      </c>
      <c r="J69" s="20" t="s">
        <v>619</v>
      </c>
    </row>
    <row r="70" ht="55" customHeight="1" spans="1:10">
      <c r="A70" s="165" t="s">
        <v>350</v>
      </c>
      <c r="B70" s="34" t="s">
        <v>620</v>
      </c>
      <c r="C70" s="34" t="s">
        <v>442</v>
      </c>
      <c r="D70" s="34" t="s">
        <v>443</v>
      </c>
      <c r="E70" s="20" t="s">
        <v>621</v>
      </c>
      <c r="F70" s="34" t="s">
        <v>616</v>
      </c>
      <c r="G70" s="20" t="s">
        <v>92</v>
      </c>
      <c r="H70" s="34" t="s">
        <v>564</v>
      </c>
      <c r="I70" s="34" t="s">
        <v>447</v>
      </c>
      <c r="J70" s="20" t="s">
        <v>622</v>
      </c>
    </row>
    <row r="71" ht="42" customHeight="1" spans="1:10">
      <c r="A71" s="165" t="s">
        <v>350</v>
      </c>
      <c r="B71" s="34" t="s">
        <v>620</v>
      </c>
      <c r="C71" s="34" t="s">
        <v>449</v>
      </c>
      <c r="D71" s="34" t="s">
        <v>450</v>
      </c>
      <c r="E71" s="20" t="s">
        <v>623</v>
      </c>
      <c r="F71" s="34" t="s">
        <v>445</v>
      </c>
      <c r="G71" s="20" t="s">
        <v>553</v>
      </c>
      <c r="H71" s="34" t="s">
        <v>461</v>
      </c>
      <c r="I71" s="34" t="s">
        <v>455</v>
      </c>
      <c r="J71" s="20" t="s">
        <v>624</v>
      </c>
    </row>
    <row r="72" ht="42" customHeight="1" spans="1:10">
      <c r="A72" s="165" t="s">
        <v>350</v>
      </c>
      <c r="B72" s="34" t="s">
        <v>620</v>
      </c>
      <c r="C72" s="34" t="s">
        <v>457</v>
      </c>
      <c r="D72" s="34" t="s">
        <v>458</v>
      </c>
      <c r="E72" s="20" t="s">
        <v>625</v>
      </c>
      <c r="F72" s="34" t="s">
        <v>445</v>
      </c>
      <c r="G72" s="20" t="s">
        <v>553</v>
      </c>
      <c r="H72" s="34" t="s">
        <v>461</v>
      </c>
      <c r="I72" s="34" t="s">
        <v>455</v>
      </c>
      <c r="J72" s="20" t="s">
        <v>626</v>
      </c>
    </row>
    <row r="73" ht="42" customHeight="1" spans="1:10">
      <c r="A73" s="165" t="s">
        <v>348</v>
      </c>
      <c r="B73" s="34" t="s">
        <v>627</v>
      </c>
      <c r="C73" s="34" t="s">
        <v>442</v>
      </c>
      <c r="D73" s="34" t="s">
        <v>443</v>
      </c>
      <c r="E73" s="20" t="s">
        <v>628</v>
      </c>
      <c r="F73" s="34" t="s">
        <v>498</v>
      </c>
      <c r="G73" s="20" t="s">
        <v>576</v>
      </c>
      <c r="H73" s="34" t="s">
        <v>564</v>
      </c>
      <c r="I73" s="34" t="s">
        <v>447</v>
      </c>
      <c r="J73" s="20" t="s">
        <v>629</v>
      </c>
    </row>
    <row r="74" ht="42" customHeight="1" spans="1:10">
      <c r="A74" s="165" t="s">
        <v>348</v>
      </c>
      <c r="B74" s="34" t="s">
        <v>627</v>
      </c>
      <c r="C74" s="34" t="s">
        <v>449</v>
      </c>
      <c r="D74" s="34" t="s">
        <v>450</v>
      </c>
      <c r="E74" s="20" t="s">
        <v>555</v>
      </c>
      <c r="F74" s="34" t="s">
        <v>498</v>
      </c>
      <c r="G74" s="20" t="s">
        <v>630</v>
      </c>
      <c r="H74" s="34" t="s">
        <v>545</v>
      </c>
      <c r="I74" s="34" t="s">
        <v>455</v>
      </c>
      <c r="J74" s="20" t="s">
        <v>631</v>
      </c>
    </row>
    <row r="75" ht="42" customHeight="1" spans="1:10">
      <c r="A75" s="165" t="s">
        <v>348</v>
      </c>
      <c r="B75" s="34" t="s">
        <v>627</v>
      </c>
      <c r="C75" s="34" t="s">
        <v>457</v>
      </c>
      <c r="D75" s="34" t="s">
        <v>458</v>
      </c>
      <c r="E75" s="20" t="s">
        <v>558</v>
      </c>
      <c r="F75" s="34" t="s">
        <v>498</v>
      </c>
      <c r="G75" s="20" t="s">
        <v>460</v>
      </c>
      <c r="H75" s="34" t="s">
        <v>461</v>
      </c>
      <c r="I75" s="34" t="s">
        <v>455</v>
      </c>
      <c r="J75" s="20" t="s">
        <v>632</v>
      </c>
    </row>
    <row r="76" ht="42" customHeight="1" spans="1:10">
      <c r="A76" s="165" t="s">
        <v>344</v>
      </c>
      <c r="B76" s="34" t="s">
        <v>633</v>
      </c>
      <c r="C76" s="34" t="s">
        <v>442</v>
      </c>
      <c r="D76" s="34" t="s">
        <v>443</v>
      </c>
      <c r="E76" s="20" t="s">
        <v>634</v>
      </c>
      <c r="F76" s="34" t="s">
        <v>445</v>
      </c>
      <c r="G76" s="20" t="s">
        <v>576</v>
      </c>
      <c r="H76" s="34" t="s">
        <v>564</v>
      </c>
      <c r="I76" s="34" t="s">
        <v>447</v>
      </c>
      <c r="J76" s="20" t="s">
        <v>635</v>
      </c>
    </row>
    <row r="77" ht="42" customHeight="1" spans="1:10">
      <c r="A77" s="165" t="s">
        <v>344</v>
      </c>
      <c r="B77" s="34" t="s">
        <v>633</v>
      </c>
      <c r="C77" s="34" t="s">
        <v>442</v>
      </c>
      <c r="D77" s="34" t="s">
        <v>471</v>
      </c>
      <c r="E77" s="20" t="s">
        <v>636</v>
      </c>
      <c r="F77" s="34" t="s">
        <v>637</v>
      </c>
      <c r="G77" s="20" t="s">
        <v>576</v>
      </c>
      <c r="H77" s="34" t="s">
        <v>564</v>
      </c>
      <c r="I77" s="34" t="s">
        <v>447</v>
      </c>
      <c r="J77" s="20" t="s">
        <v>638</v>
      </c>
    </row>
    <row r="78" ht="42" customHeight="1" spans="1:10">
      <c r="A78" s="165" t="s">
        <v>344</v>
      </c>
      <c r="B78" s="34" t="s">
        <v>633</v>
      </c>
      <c r="C78" s="34" t="s">
        <v>449</v>
      </c>
      <c r="D78" s="34" t="s">
        <v>450</v>
      </c>
      <c r="E78" s="20" t="s">
        <v>639</v>
      </c>
      <c r="F78" s="34" t="s">
        <v>445</v>
      </c>
      <c r="G78" s="20" t="s">
        <v>553</v>
      </c>
      <c r="H78" s="34" t="s">
        <v>461</v>
      </c>
      <c r="I78" s="34" t="s">
        <v>455</v>
      </c>
      <c r="J78" s="20" t="s">
        <v>624</v>
      </c>
    </row>
    <row r="79" ht="42" customHeight="1" spans="1:10">
      <c r="A79" s="165" t="s">
        <v>344</v>
      </c>
      <c r="B79" s="34" t="s">
        <v>633</v>
      </c>
      <c r="C79" s="34" t="s">
        <v>457</v>
      </c>
      <c r="D79" s="34" t="s">
        <v>458</v>
      </c>
      <c r="E79" s="20" t="s">
        <v>640</v>
      </c>
      <c r="F79" s="34" t="s">
        <v>445</v>
      </c>
      <c r="G79" s="20" t="s">
        <v>553</v>
      </c>
      <c r="H79" s="34" t="s">
        <v>461</v>
      </c>
      <c r="I79" s="34" t="s">
        <v>455</v>
      </c>
      <c r="J79" s="20" t="s">
        <v>626</v>
      </c>
    </row>
    <row r="80" ht="42" customHeight="1" spans="1:10">
      <c r="A80" s="165" t="s">
        <v>376</v>
      </c>
      <c r="B80" s="34" t="s">
        <v>641</v>
      </c>
      <c r="C80" s="34" t="s">
        <v>442</v>
      </c>
      <c r="D80" s="34" t="s">
        <v>443</v>
      </c>
      <c r="E80" s="20" t="s">
        <v>642</v>
      </c>
      <c r="F80" s="34" t="s">
        <v>498</v>
      </c>
      <c r="G80" s="20" t="s">
        <v>643</v>
      </c>
      <c r="H80" s="34" t="s">
        <v>515</v>
      </c>
      <c r="I80" s="34" t="s">
        <v>447</v>
      </c>
      <c r="J80" s="20" t="s">
        <v>644</v>
      </c>
    </row>
    <row r="81" ht="42" customHeight="1" spans="1:10">
      <c r="A81" s="165" t="s">
        <v>376</v>
      </c>
      <c r="B81" s="34" t="s">
        <v>641</v>
      </c>
      <c r="C81" s="34" t="s">
        <v>449</v>
      </c>
      <c r="D81" s="34" t="s">
        <v>450</v>
      </c>
      <c r="E81" s="20" t="s">
        <v>645</v>
      </c>
      <c r="F81" s="34" t="s">
        <v>498</v>
      </c>
      <c r="G81" s="20" t="s">
        <v>478</v>
      </c>
      <c r="H81" s="34" t="s">
        <v>545</v>
      </c>
      <c r="I81" s="34" t="s">
        <v>455</v>
      </c>
      <c r="J81" s="20" t="s">
        <v>646</v>
      </c>
    </row>
    <row r="82" ht="42" customHeight="1" spans="1:10">
      <c r="A82" s="165" t="s">
        <v>376</v>
      </c>
      <c r="B82" s="34" t="s">
        <v>641</v>
      </c>
      <c r="C82" s="34" t="s">
        <v>457</v>
      </c>
      <c r="D82" s="34" t="s">
        <v>458</v>
      </c>
      <c r="E82" s="20" t="s">
        <v>647</v>
      </c>
      <c r="F82" s="34" t="s">
        <v>445</v>
      </c>
      <c r="G82" s="20" t="s">
        <v>648</v>
      </c>
      <c r="H82" s="34" t="s">
        <v>461</v>
      </c>
      <c r="I82" s="34" t="s">
        <v>455</v>
      </c>
      <c r="J82" s="20" t="s">
        <v>649</v>
      </c>
    </row>
    <row r="83" ht="42" customHeight="1" spans="1:10">
      <c r="A83" s="165" t="s">
        <v>358</v>
      </c>
      <c r="B83" s="34" t="s">
        <v>650</v>
      </c>
      <c r="C83" s="34" t="s">
        <v>442</v>
      </c>
      <c r="D83" s="34" t="s">
        <v>512</v>
      </c>
      <c r="E83" s="20" t="s">
        <v>651</v>
      </c>
      <c r="F83" s="34" t="s">
        <v>445</v>
      </c>
      <c r="G83" s="20" t="s">
        <v>652</v>
      </c>
      <c r="H83" s="34" t="s">
        <v>545</v>
      </c>
      <c r="I83" s="34" t="s">
        <v>455</v>
      </c>
      <c r="J83" s="20" t="s">
        <v>653</v>
      </c>
    </row>
    <row r="84" ht="42" customHeight="1" spans="1:10">
      <c r="A84" s="165" t="s">
        <v>358</v>
      </c>
      <c r="B84" s="34" t="s">
        <v>650</v>
      </c>
      <c r="C84" s="34" t="s">
        <v>449</v>
      </c>
      <c r="D84" s="34" t="s">
        <v>450</v>
      </c>
      <c r="E84" s="20" t="s">
        <v>654</v>
      </c>
      <c r="F84" s="34" t="s">
        <v>498</v>
      </c>
      <c r="G84" s="20" t="s">
        <v>478</v>
      </c>
      <c r="H84" s="34" t="s">
        <v>545</v>
      </c>
      <c r="I84" s="34" t="s">
        <v>455</v>
      </c>
      <c r="J84" s="20" t="s">
        <v>655</v>
      </c>
    </row>
    <row r="85" ht="42" customHeight="1" spans="1:10">
      <c r="A85" s="165" t="s">
        <v>358</v>
      </c>
      <c r="B85" s="34" t="s">
        <v>650</v>
      </c>
      <c r="C85" s="34" t="s">
        <v>457</v>
      </c>
      <c r="D85" s="34" t="s">
        <v>458</v>
      </c>
      <c r="E85" s="20" t="s">
        <v>656</v>
      </c>
      <c r="F85" s="34" t="s">
        <v>445</v>
      </c>
      <c r="G85" s="20" t="s">
        <v>657</v>
      </c>
      <c r="H85" s="34" t="s">
        <v>461</v>
      </c>
      <c r="I85" s="34" t="s">
        <v>455</v>
      </c>
      <c r="J85" s="20" t="s">
        <v>658</v>
      </c>
    </row>
    <row r="86" ht="42" customHeight="1" spans="1:10">
      <c r="A86" s="165" t="s">
        <v>354</v>
      </c>
      <c r="B86" s="34" t="s">
        <v>659</v>
      </c>
      <c r="C86" s="34" t="s">
        <v>442</v>
      </c>
      <c r="D86" s="34" t="s">
        <v>443</v>
      </c>
      <c r="E86" s="20" t="s">
        <v>660</v>
      </c>
      <c r="F86" s="34" t="s">
        <v>445</v>
      </c>
      <c r="G86" s="20" t="s">
        <v>576</v>
      </c>
      <c r="H86" s="34" t="s">
        <v>564</v>
      </c>
      <c r="I86" s="34" t="s">
        <v>447</v>
      </c>
      <c r="J86" s="20" t="s">
        <v>661</v>
      </c>
    </row>
    <row r="87" ht="42" customHeight="1" spans="1:10">
      <c r="A87" s="165" t="s">
        <v>354</v>
      </c>
      <c r="B87" s="34" t="s">
        <v>659</v>
      </c>
      <c r="C87" s="34" t="s">
        <v>442</v>
      </c>
      <c r="D87" s="34" t="s">
        <v>443</v>
      </c>
      <c r="E87" s="20" t="s">
        <v>662</v>
      </c>
      <c r="F87" s="34" t="s">
        <v>445</v>
      </c>
      <c r="G87" s="20" t="s">
        <v>576</v>
      </c>
      <c r="H87" s="34" t="s">
        <v>564</v>
      </c>
      <c r="I87" s="34" t="s">
        <v>447</v>
      </c>
      <c r="J87" s="20" t="s">
        <v>663</v>
      </c>
    </row>
    <row r="88" ht="42" customHeight="1" spans="1:10">
      <c r="A88" s="165" t="s">
        <v>354</v>
      </c>
      <c r="B88" s="34" t="s">
        <v>659</v>
      </c>
      <c r="C88" s="34" t="s">
        <v>442</v>
      </c>
      <c r="D88" s="34" t="s">
        <v>443</v>
      </c>
      <c r="E88" s="20" t="s">
        <v>664</v>
      </c>
      <c r="F88" s="34" t="s">
        <v>445</v>
      </c>
      <c r="G88" s="20" t="s">
        <v>576</v>
      </c>
      <c r="H88" s="34" t="s">
        <v>665</v>
      </c>
      <c r="I88" s="34" t="s">
        <v>447</v>
      </c>
      <c r="J88" s="20" t="s">
        <v>666</v>
      </c>
    </row>
    <row r="89" ht="42" customHeight="1" spans="1:10">
      <c r="A89" s="165" t="s">
        <v>354</v>
      </c>
      <c r="B89" s="34" t="s">
        <v>659</v>
      </c>
      <c r="C89" s="34" t="s">
        <v>442</v>
      </c>
      <c r="D89" s="34" t="s">
        <v>443</v>
      </c>
      <c r="E89" s="20" t="s">
        <v>667</v>
      </c>
      <c r="F89" s="34" t="s">
        <v>445</v>
      </c>
      <c r="G89" s="20" t="s">
        <v>576</v>
      </c>
      <c r="H89" s="34" t="s">
        <v>665</v>
      </c>
      <c r="I89" s="34" t="s">
        <v>447</v>
      </c>
      <c r="J89" s="20" t="s">
        <v>668</v>
      </c>
    </row>
    <row r="90" ht="42" customHeight="1" spans="1:10">
      <c r="A90" s="165" t="s">
        <v>354</v>
      </c>
      <c r="B90" s="34" t="s">
        <v>659</v>
      </c>
      <c r="C90" s="34" t="s">
        <v>449</v>
      </c>
      <c r="D90" s="34" t="s">
        <v>450</v>
      </c>
      <c r="E90" s="20" t="s">
        <v>669</v>
      </c>
      <c r="F90" s="34" t="s">
        <v>445</v>
      </c>
      <c r="G90" s="20" t="s">
        <v>670</v>
      </c>
      <c r="H90" s="34" t="s">
        <v>671</v>
      </c>
      <c r="I90" s="34" t="s">
        <v>447</v>
      </c>
      <c r="J90" s="20" t="s">
        <v>672</v>
      </c>
    </row>
    <row r="91" ht="42" customHeight="1" spans="1:10">
      <c r="A91" s="165" t="s">
        <v>354</v>
      </c>
      <c r="B91" s="34" t="s">
        <v>659</v>
      </c>
      <c r="C91" s="34" t="s">
        <v>457</v>
      </c>
      <c r="D91" s="34" t="s">
        <v>458</v>
      </c>
      <c r="E91" s="20" t="s">
        <v>673</v>
      </c>
      <c r="F91" s="34" t="s">
        <v>445</v>
      </c>
      <c r="G91" s="20" t="s">
        <v>648</v>
      </c>
      <c r="H91" s="34" t="s">
        <v>461</v>
      </c>
      <c r="I91" s="34" t="s">
        <v>455</v>
      </c>
      <c r="J91" s="20" t="s">
        <v>674</v>
      </c>
    </row>
    <row r="92" ht="42" customHeight="1" spans="1:10">
      <c r="A92" s="165" t="s">
        <v>360</v>
      </c>
      <c r="B92" s="34" t="s">
        <v>675</v>
      </c>
      <c r="C92" s="34" t="s">
        <v>442</v>
      </c>
      <c r="D92" s="34" t="s">
        <v>443</v>
      </c>
      <c r="E92" s="20" t="s">
        <v>676</v>
      </c>
      <c r="F92" s="34" t="s">
        <v>498</v>
      </c>
      <c r="G92" s="20" t="s">
        <v>93</v>
      </c>
      <c r="H92" s="34" t="s">
        <v>538</v>
      </c>
      <c r="I92" s="34" t="s">
        <v>447</v>
      </c>
      <c r="J92" s="20" t="s">
        <v>677</v>
      </c>
    </row>
    <row r="93" ht="42" customHeight="1" spans="1:10">
      <c r="A93" s="165" t="s">
        <v>360</v>
      </c>
      <c r="B93" s="34" t="s">
        <v>675</v>
      </c>
      <c r="C93" s="34" t="s">
        <v>442</v>
      </c>
      <c r="D93" s="34" t="s">
        <v>443</v>
      </c>
      <c r="E93" s="20" t="s">
        <v>678</v>
      </c>
      <c r="F93" s="34" t="s">
        <v>445</v>
      </c>
      <c r="G93" s="20" t="s">
        <v>100</v>
      </c>
      <c r="H93" s="34" t="s">
        <v>454</v>
      </c>
      <c r="I93" s="34" t="s">
        <v>447</v>
      </c>
      <c r="J93" s="20" t="s">
        <v>679</v>
      </c>
    </row>
    <row r="94" ht="42" customHeight="1" spans="1:10">
      <c r="A94" s="165" t="s">
        <v>360</v>
      </c>
      <c r="B94" s="34" t="s">
        <v>675</v>
      </c>
      <c r="C94" s="34" t="s">
        <v>449</v>
      </c>
      <c r="D94" s="34" t="s">
        <v>450</v>
      </c>
      <c r="E94" s="20" t="s">
        <v>680</v>
      </c>
      <c r="F94" s="34" t="s">
        <v>445</v>
      </c>
      <c r="G94" s="20" t="s">
        <v>681</v>
      </c>
      <c r="H94" s="34" t="s">
        <v>461</v>
      </c>
      <c r="I94" s="34" t="s">
        <v>455</v>
      </c>
      <c r="J94" s="20" t="s">
        <v>682</v>
      </c>
    </row>
    <row r="95" ht="42" customHeight="1" spans="1:10">
      <c r="A95" s="165" t="s">
        <v>360</v>
      </c>
      <c r="B95" s="34" t="s">
        <v>675</v>
      </c>
      <c r="C95" s="34" t="s">
        <v>457</v>
      </c>
      <c r="D95" s="34" t="s">
        <v>458</v>
      </c>
      <c r="E95" s="20" t="s">
        <v>604</v>
      </c>
      <c r="F95" s="34" t="s">
        <v>445</v>
      </c>
      <c r="G95" s="20" t="s">
        <v>681</v>
      </c>
      <c r="H95" s="34" t="s">
        <v>461</v>
      </c>
      <c r="I95" s="34" t="s">
        <v>455</v>
      </c>
      <c r="J95" s="20" t="s">
        <v>682</v>
      </c>
    </row>
    <row r="96" ht="42" customHeight="1" spans="1:10">
      <c r="A96" s="165" t="s">
        <v>362</v>
      </c>
      <c r="B96" s="34" t="s">
        <v>683</v>
      </c>
      <c r="C96" s="34" t="s">
        <v>442</v>
      </c>
      <c r="D96" s="34" t="s">
        <v>443</v>
      </c>
      <c r="E96" s="20" t="s">
        <v>684</v>
      </c>
      <c r="F96" s="34" t="s">
        <v>498</v>
      </c>
      <c r="G96" s="20" t="s">
        <v>92</v>
      </c>
      <c r="H96" s="34" t="s">
        <v>685</v>
      </c>
      <c r="I96" s="34" t="s">
        <v>447</v>
      </c>
      <c r="J96" s="20" t="s">
        <v>686</v>
      </c>
    </row>
    <row r="97" ht="42" customHeight="1" spans="1:10">
      <c r="A97" s="165" t="s">
        <v>362</v>
      </c>
      <c r="B97" s="34" t="s">
        <v>683</v>
      </c>
      <c r="C97" s="34" t="s">
        <v>449</v>
      </c>
      <c r="D97" s="34" t="s">
        <v>450</v>
      </c>
      <c r="E97" s="20" t="s">
        <v>687</v>
      </c>
      <c r="F97" s="34" t="s">
        <v>445</v>
      </c>
      <c r="G97" s="20" t="s">
        <v>688</v>
      </c>
      <c r="H97" s="34" t="s">
        <v>545</v>
      </c>
      <c r="I97" s="34" t="s">
        <v>455</v>
      </c>
      <c r="J97" s="20" t="s">
        <v>689</v>
      </c>
    </row>
    <row r="98" ht="42" customHeight="1" spans="1:10">
      <c r="A98" s="165" t="s">
        <v>362</v>
      </c>
      <c r="B98" s="34" t="s">
        <v>683</v>
      </c>
      <c r="C98" s="34" t="s">
        <v>457</v>
      </c>
      <c r="D98" s="34" t="s">
        <v>458</v>
      </c>
      <c r="E98" s="20" t="s">
        <v>604</v>
      </c>
      <c r="F98" s="34" t="s">
        <v>445</v>
      </c>
      <c r="G98" s="20" t="s">
        <v>505</v>
      </c>
      <c r="H98" s="34" t="s">
        <v>461</v>
      </c>
      <c r="I98" s="34" t="s">
        <v>455</v>
      </c>
      <c r="J98" s="20" t="s">
        <v>690</v>
      </c>
    </row>
    <row r="99" ht="42" customHeight="1" spans="1:10">
      <c r="A99" s="165" t="s">
        <v>374</v>
      </c>
      <c r="B99" s="34" t="s">
        <v>691</v>
      </c>
      <c r="C99" s="34" t="s">
        <v>442</v>
      </c>
      <c r="D99" s="34" t="s">
        <v>443</v>
      </c>
      <c r="E99" s="20" t="s">
        <v>692</v>
      </c>
      <c r="F99" s="34" t="s">
        <v>445</v>
      </c>
      <c r="G99" s="20" t="s">
        <v>92</v>
      </c>
      <c r="H99" s="34" t="s">
        <v>693</v>
      </c>
      <c r="I99" s="34" t="s">
        <v>447</v>
      </c>
      <c r="J99" s="20" t="s">
        <v>694</v>
      </c>
    </row>
    <row r="100" ht="42" customHeight="1" spans="1:10">
      <c r="A100" s="165" t="s">
        <v>374</v>
      </c>
      <c r="B100" s="34" t="s">
        <v>691</v>
      </c>
      <c r="C100" s="34" t="s">
        <v>449</v>
      </c>
      <c r="D100" s="34" t="s">
        <v>450</v>
      </c>
      <c r="E100" s="20" t="s">
        <v>695</v>
      </c>
      <c r="F100" s="34" t="s">
        <v>498</v>
      </c>
      <c r="G100" s="20" t="s">
        <v>571</v>
      </c>
      <c r="H100" s="34" t="s">
        <v>557</v>
      </c>
      <c r="I100" s="34" t="s">
        <v>455</v>
      </c>
      <c r="J100" s="20" t="s">
        <v>696</v>
      </c>
    </row>
    <row r="101" ht="42" customHeight="1" spans="1:10">
      <c r="A101" s="165" t="s">
        <v>374</v>
      </c>
      <c r="B101" s="34" t="s">
        <v>691</v>
      </c>
      <c r="C101" s="34" t="s">
        <v>457</v>
      </c>
      <c r="D101" s="34" t="s">
        <v>458</v>
      </c>
      <c r="E101" s="20" t="s">
        <v>697</v>
      </c>
      <c r="F101" s="34" t="s">
        <v>498</v>
      </c>
      <c r="G101" s="20" t="s">
        <v>460</v>
      </c>
      <c r="H101" s="34" t="s">
        <v>461</v>
      </c>
      <c r="I101" s="34" t="s">
        <v>455</v>
      </c>
      <c r="J101" s="20" t="s">
        <v>698</v>
      </c>
    </row>
    <row r="102" ht="42" customHeight="1" spans="1:10">
      <c r="A102" s="165" t="s">
        <v>381</v>
      </c>
      <c r="B102" s="34" t="s">
        <v>699</v>
      </c>
      <c r="C102" s="34" t="s">
        <v>442</v>
      </c>
      <c r="D102" s="34" t="s">
        <v>471</v>
      </c>
      <c r="E102" s="20" t="s">
        <v>700</v>
      </c>
      <c r="F102" s="34" t="s">
        <v>498</v>
      </c>
      <c r="G102" s="20" t="s">
        <v>701</v>
      </c>
      <c r="H102" s="34" t="s">
        <v>557</v>
      </c>
      <c r="I102" s="34" t="s">
        <v>455</v>
      </c>
      <c r="J102" s="20" t="s">
        <v>702</v>
      </c>
    </row>
    <row r="103" ht="42" customHeight="1" spans="1:10">
      <c r="A103" s="165" t="s">
        <v>381</v>
      </c>
      <c r="B103" s="34" t="s">
        <v>699</v>
      </c>
      <c r="C103" s="34" t="s">
        <v>449</v>
      </c>
      <c r="D103" s="34" t="s">
        <v>450</v>
      </c>
      <c r="E103" s="20" t="s">
        <v>703</v>
      </c>
      <c r="F103" s="34" t="s">
        <v>498</v>
      </c>
      <c r="G103" s="20" t="s">
        <v>703</v>
      </c>
      <c r="H103" s="34" t="s">
        <v>557</v>
      </c>
      <c r="I103" s="34" t="s">
        <v>455</v>
      </c>
      <c r="J103" s="20" t="s">
        <v>703</v>
      </c>
    </row>
    <row r="104" ht="42" customHeight="1" spans="1:10">
      <c r="A104" s="165" t="s">
        <v>381</v>
      </c>
      <c r="B104" s="34" t="s">
        <v>699</v>
      </c>
      <c r="C104" s="34" t="s">
        <v>457</v>
      </c>
      <c r="D104" s="34" t="s">
        <v>458</v>
      </c>
      <c r="E104" s="20" t="s">
        <v>673</v>
      </c>
      <c r="F104" s="34" t="s">
        <v>498</v>
      </c>
      <c r="G104" s="20" t="s">
        <v>553</v>
      </c>
      <c r="H104" s="34" t="s">
        <v>461</v>
      </c>
      <c r="I104" s="34" t="s">
        <v>455</v>
      </c>
      <c r="J104" s="20" t="s">
        <v>704</v>
      </c>
    </row>
    <row r="105" ht="42" customHeight="1" spans="1:10">
      <c r="A105" s="165" t="s">
        <v>340</v>
      </c>
      <c r="B105" s="34" t="s">
        <v>705</v>
      </c>
      <c r="C105" s="34" t="s">
        <v>442</v>
      </c>
      <c r="D105" s="34" t="s">
        <v>512</v>
      </c>
      <c r="E105" s="20" t="s">
        <v>706</v>
      </c>
      <c r="F105" s="34" t="s">
        <v>498</v>
      </c>
      <c r="G105" s="20" t="s">
        <v>707</v>
      </c>
      <c r="H105" s="34" t="s">
        <v>515</v>
      </c>
      <c r="I105" s="34" t="s">
        <v>455</v>
      </c>
      <c r="J105" s="20" t="s">
        <v>708</v>
      </c>
    </row>
    <row r="106" ht="42" customHeight="1" spans="1:10">
      <c r="A106" s="165" t="s">
        <v>340</v>
      </c>
      <c r="B106" s="34" t="s">
        <v>705</v>
      </c>
      <c r="C106" s="34" t="s">
        <v>449</v>
      </c>
      <c r="D106" s="34" t="s">
        <v>450</v>
      </c>
      <c r="E106" s="20" t="s">
        <v>709</v>
      </c>
      <c r="F106" s="34" t="s">
        <v>498</v>
      </c>
      <c r="G106" s="20" t="s">
        <v>701</v>
      </c>
      <c r="H106" s="34" t="s">
        <v>557</v>
      </c>
      <c r="I106" s="34" t="s">
        <v>455</v>
      </c>
      <c r="J106" s="20" t="s">
        <v>708</v>
      </c>
    </row>
    <row r="107" ht="42" customHeight="1" spans="1:10">
      <c r="A107" s="165" t="s">
        <v>340</v>
      </c>
      <c r="B107" s="34" t="s">
        <v>705</v>
      </c>
      <c r="C107" s="34" t="s">
        <v>457</v>
      </c>
      <c r="D107" s="34" t="s">
        <v>458</v>
      </c>
      <c r="E107" s="20" t="s">
        <v>710</v>
      </c>
      <c r="F107" s="34" t="s">
        <v>498</v>
      </c>
      <c r="G107" s="20" t="s">
        <v>553</v>
      </c>
      <c r="H107" s="34" t="s">
        <v>461</v>
      </c>
      <c r="I107" s="34" t="s">
        <v>455</v>
      </c>
      <c r="J107" s="20" t="s">
        <v>708</v>
      </c>
    </row>
    <row r="108" ht="42" customHeight="1" spans="1:10">
      <c r="A108" s="164" t="s">
        <v>75</v>
      </c>
      <c r="B108" s="27"/>
      <c r="C108" s="27"/>
      <c r="D108" s="27"/>
      <c r="E108" s="27"/>
      <c r="F108" s="27"/>
      <c r="G108" s="27"/>
      <c r="H108" s="27"/>
      <c r="I108" s="27"/>
      <c r="J108" s="27"/>
    </row>
    <row r="109" ht="42" customHeight="1" spans="1:10">
      <c r="A109" s="165" t="s">
        <v>397</v>
      </c>
      <c r="B109" s="34" t="s">
        <v>711</v>
      </c>
      <c r="C109" s="34" t="s">
        <v>442</v>
      </c>
      <c r="D109" s="34" t="s">
        <v>443</v>
      </c>
      <c r="E109" s="20" t="s">
        <v>712</v>
      </c>
      <c r="F109" s="34" t="s">
        <v>498</v>
      </c>
      <c r="G109" s="20" t="s">
        <v>93</v>
      </c>
      <c r="H109" s="34" t="s">
        <v>538</v>
      </c>
      <c r="I109" s="34" t="s">
        <v>447</v>
      </c>
      <c r="J109" s="20" t="s">
        <v>713</v>
      </c>
    </row>
    <row r="110" ht="112" customHeight="1" spans="1:10">
      <c r="A110" s="165" t="s">
        <v>397</v>
      </c>
      <c r="B110" s="34" t="s">
        <v>711</v>
      </c>
      <c r="C110" s="34" t="s">
        <v>442</v>
      </c>
      <c r="D110" s="34" t="s">
        <v>471</v>
      </c>
      <c r="E110" s="20" t="s">
        <v>714</v>
      </c>
      <c r="F110" s="34" t="s">
        <v>498</v>
      </c>
      <c r="G110" s="20" t="s">
        <v>715</v>
      </c>
      <c r="H110" s="34" t="s">
        <v>515</v>
      </c>
      <c r="I110" s="34" t="s">
        <v>455</v>
      </c>
      <c r="J110" s="20" t="s">
        <v>716</v>
      </c>
    </row>
    <row r="111" ht="42" customHeight="1" spans="1:10">
      <c r="A111" s="165" t="s">
        <v>397</v>
      </c>
      <c r="B111" s="34" t="s">
        <v>711</v>
      </c>
      <c r="C111" s="34" t="s">
        <v>449</v>
      </c>
      <c r="D111" s="34" t="s">
        <v>450</v>
      </c>
      <c r="E111" s="20" t="s">
        <v>717</v>
      </c>
      <c r="F111" s="34" t="s">
        <v>498</v>
      </c>
      <c r="G111" s="20" t="s">
        <v>718</v>
      </c>
      <c r="H111" s="34" t="s">
        <v>515</v>
      </c>
      <c r="I111" s="34" t="s">
        <v>455</v>
      </c>
      <c r="J111" s="20" t="s">
        <v>719</v>
      </c>
    </row>
    <row r="112" ht="42" customHeight="1" spans="1:10">
      <c r="A112" s="165" t="s">
        <v>397</v>
      </c>
      <c r="B112" s="34" t="s">
        <v>711</v>
      </c>
      <c r="C112" s="34" t="s">
        <v>457</v>
      </c>
      <c r="D112" s="34" t="s">
        <v>458</v>
      </c>
      <c r="E112" s="20" t="s">
        <v>604</v>
      </c>
      <c r="F112" s="34" t="s">
        <v>498</v>
      </c>
      <c r="G112" s="20" t="s">
        <v>553</v>
      </c>
      <c r="H112" s="34" t="s">
        <v>461</v>
      </c>
      <c r="I112" s="34" t="s">
        <v>455</v>
      </c>
      <c r="J112" s="20" t="s">
        <v>720</v>
      </c>
    </row>
    <row r="113" ht="69" customHeight="1" spans="1:10">
      <c r="A113" s="165" t="s">
        <v>391</v>
      </c>
      <c r="B113" s="34" t="s">
        <v>721</v>
      </c>
      <c r="C113" s="34" t="s">
        <v>442</v>
      </c>
      <c r="D113" s="34" t="s">
        <v>443</v>
      </c>
      <c r="E113" s="20" t="s">
        <v>722</v>
      </c>
      <c r="F113" s="34" t="s">
        <v>498</v>
      </c>
      <c r="G113" s="20" t="s">
        <v>537</v>
      </c>
      <c r="H113" s="34" t="s">
        <v>538</v>
      </c>
      <c r="I113" s="34" t="s">
        <v>447</v>
      </c>
      <c r="J113" s="20" t="s">
        <v>723</v>
      </c>
    </row>
    <row r="114" ht="65" customHeight="1" spans="1:10">
      <c r="A114" s="165" t="s">
        <v>391</v>
      </c>
      <c r="B114" s="34" t="s">
        <v>721</v>
      </c>
      <c r="C114" s="34" t="s">
        <v>442</v>
      </c>
      <c r="D114" s="34" t="s">
        <v>512</v>
      </c>
      <c r="E114" s="20" t="s">
        <v>724</v>
      </c>
      <c r="F114" s="34" t="s">
        <v>452</v>
      </c>
      <c r="G114" s="20" t="s">
        <v>725</v>
      </c>
      <c r="H114" s="34" t="s">
        <v>461</v>
      </c>
      <c r="I114" s="34" t="s">
        <v>447</v>
      </c>
      <c r="J114" s="20" t="s">
        <v>723</v>
      </c>
    </row>
    <row r="115" ht="63" customHeight="1" spans="1:10">
      <c r="A115" s="165" t="s">
        <v>391</v>
      </c>
      <c r="B115" s="34" t="s">
        <v>721</v>
      </c>
      <c r="C115" s="34" t="s">
        <v>449</v>
      </c>
      <c r="D115" s="34" t="s">
        <v>450</v>
      </c>
      <c r="E115" s="20" t="s">
        <v>726</v>
      </c>
      <c r="F115" s="34" t="s">
        <v>445</v>
      </c>
      <c r="G115" s="20" t="s">
        <v>727</v>
      </c>
      <c r="H115" s="34" t="s">
        <v>461</v>
      </c>
      <c r="I115" s="34" t="s">
        <v>447</v>
      </c>
      <c r="J115" s="20" t="s">
        <v>723</v>
      </c>
    </row>
    <row r="116" ht="59" customHeight="1" spans="1:10">
      <c r="A116" s="165" t="s">
        <v>391</v>
      </c>
      <c r="B116" s="34" t="s">
        <v>721</v>
      </c>
      <c r="C116" s="34" t="s">
        <v>457</v>
      </c>
      <c r="D116" s="34" t="s">
        <v>458</v>
      </c>
      <c r="E116" s="20" t="s">
        <v>458</v>
      </c>
      <c r="F116" s="34" t="s">
        <v>445</v>
      </c>
      <c r="G116" s="20" t="s">
        <v>553</v>
      </c>
      <c r="H116" s="34" t="s">
        <v>461</v>
      </c>
      <c r="I116" s="34" t="s">
        <v>447</v>
      </c>
      <c r="J116" s="20" t="s">
        <v>723</v>
      </c>
    </row>
    <row r="117" ht="42" customHeight="1" spans="1:10">
      <c r="A117" s="165" t="s">
        <v>395</v>
      </c>
      <c r="B117" s="34" t="s">
        <v>728</v>
      </c>
      <c r="C117" s="34" t="s">
        <v>442</v>
      </c>
      <c r="D117" s="34" t="s">
        <v>443</v>
      </c>
      <c r="E117" s="20" t="s">
        <v>729</v>
      </c>
      <c r="F117" s="34" t="s">
        <v>498</v>
      </c>
      <c r="G117" s="20" t="s">
        <v>730</v>
      </c>
      <c r="H117" s="34" t="s">
        <v>731</v>
      </c>
      <c r="I117" s="34" t="s">
        <v>447</v>
      </c>
      <c r="J117" s="20" t="s">
        <v>732</v>
      </c>
    </row>
    <row r="118" ht="42" customHeight="1" spans="1:10">
      <c r="A118" s="165" t="s">
        <v>395</v>
      </c>
      <c r="B118" s="34" t="s">
        <v>728</v>
      </c>
      <c r="C118" s="34" t="s">
        <v>449</v>
      </c>
      <c r="D118" s="34" t="s">
        <v>733</v>
      </c>
      <c r="E118" s="20" t="s">
        <v>734</v>
      </c>
      <c r="F118" s="34" t="s">
        <v>445</v>
      </c>
      <c r="G118" s="20" t="s">
        <v>460</v>
      </c>
      <c r="H118" s="34" t="s">
        <v>461</v>
      </c>
      <c r="I118" s="34" t="s">
        <v>455</v>
      </c>
      <c r="J118" s="20" t="s">
        <v>732</v>
      </c>
    </row>
    <row r="119" ht="42" customHeight="1" spans="1:10">
      <c r="A119" s="165" t="s">
        <v>395</v>
      </c>
      <c r="B119" s="34" t="s">
        <v>728</v>
      </c>
      <c r="C119" s="34" t="s">
        <v>457</v>
      </c>
      <c r="D119" s="34" t="s">
        <v>458</v>
      </c>
      <c r="E119" s="20" t="s">
        <v>735</v>
      </c>
      <c r="F119" s="34" t="s">
        <v>445</v>
      </c>
      <c r="G119" s="20" t="s">
        <v>460</v>
      </c>
      <c r="H119" s="34" t="s">
        <v>461</v>
      </c>
      <c r="I119" s="34" t="s">
        <v>455</v>
      </c>
      <c r="J119" s="20" t="s">
        <v>732</v>
      </c>
    </row>
    <row r="120" ht="63" customHeight="1" spans="1:10">
      <c r="A120" s="165" t="s">
        <v>401</v>
      </c>
      <c r="B120" s="34" t="s">
        <v>736</v>
      </c>
      <c r="C120" s="34" t="s">
        <v>442</v>
      </c>
      <c r="D120" s="34" t="s">
        <v>471</v>
      </c>
      <c r="E120" s="20" t="s">
        <v>719</v>
      </c>
      <c r="F120" s="34" t="s">
        <v>498</v>
      </c>
      <c r="G120" s="20" t="s">
        <v>715</v>
      </c>
      <c r="H120" s="34" t="s">
        <v>515</v>
      </c>
      <c r="I120" s="34" t="s">
        <v>455</v>
      </c>
      <c r="J120" s="20" t="s">
        <v>737</v>
      </c>
    </row>
    <row r="121" ht="63" customHeight="1" spans="1:10">
      <c r="A121" s="165" t="s">
        <v>401</v>
      </c>
      <c r="B121" s="34" t="s">
        <v>736</v>
      </c>
      <c r="C121" s="34" t="s">
        <v>442</v>
      </c>
      <c r="D121" s="34" t="s">
        <v>512</v>
      </c>
      <c r="E121" s="20" t="s">
        <v>738</v>
      </c>
      <c r="F121" s="34" t="s">
        <v>498</v>
      </c>
      <c r="G121" s="20" t="s">
        <v>725</v>
      </c>
      <c r="H121" s="34" t="s">
        <v>461</v>
      </c>
      <c r="I121" s="34" t="s">
        <v>455</v>
      </c>
      <c r="J121" s="20" t="s">
        <v>737</v>
      </c>
    </row>
    <row r="122" ht="63" customHeight="1" spans="1:10">
      <c r="A122" s="165" t="s">
        <v>401</v>
      </c>
      <c r="B122" s="34" t="s">
        <v>736</v>
      </c>
      <c r="C122" s="34" t="s">
        <v>449</v>
      </c>
      <c r="D122" s="34" t="s">
        <v>450</v>
      </c>
      <c r="E122" s="20" t="s">
        <v>739</v>
      </c>
      <c r="F122" s="34" t="s">
        <v>498</v>
      </c>
      <c r="G122" s="20" t="s">
        <v>740</v>
      </c>
      <c r="H122" s="34" t="s">
        <v>515</v>
      </c>
      <c r="I122" s="34" t="s">
        <v>455</v>
      </c>
      <c r="J122" s="20" t="s">
        <v>737</v>
      </c>
    </row>
    <row r="123" ht="63" customHeight="1" spans="1:10">
      <c r="A123" s="165" t="s">
        <v>401</v>
      </c>
      <c r="B123" s="34" t="s">
        <v>736</v>
      </c>
      <c r="C123" s="34" t="s">
        <v>457</v>
      </c>
      <c r="D123" s="34" t="s">
        <v>458</v>
      </c>
      <c r="E123" s="20" t="s">
        <v>741</v>
      </c>
      <c r="F123" s="34" t="s">
        <v>616</v>
      </c>
      <c r="G123" s="20" t="s">
        <v>553</v>
      </c>
      <c r="H123" s="34" t="s">
        <v>461</v>
      </c>
      <c r="I123" s="34" t="s">
        <v>455</v>
      </c>
      <c r="J123" s="20" t="s">
        <v>737</v>
      </c>
    </row>
    <row r="124" ht="63" customHeight="1" spans="1:10">
      <c r="A124" s="165" t="s">
        <v>399</v>
      </c>
      <c r="B124" s="34" t="s">
        <v>736</v>
      </c>
      <c r="C124" s="34" t="s">
        <v>442</v>
      </c>
      <c r="D124" s="34" t="s">
        <v>471</v>
      </c>
      <c r="E124" s="20" t="s">
        <v>719</v>
      </c>
      <c r="F124" s="34" t="s">
        <v>498</v>
      </c>
      <c r="G124" s="20" t="s">
        <v>715</v>
      </c>
      <c r="H124" s="34" t="s">
        <v>515</v>
      </c>
      <c r="I124" s="34" t="s">
        <v>455</v>
      </c>
      <c r="J124" s="20" t="s">
        <v>742</v>
      </c>
    </row>
    <row r="125" ht="63" customHeight="1" spans="1:10">
      <c r="A125" s="165" t="s">
        <v>399</v>
      </c>
      <c r="B125" s="34" t="s">
        <v>736</v>
      </c>
      <c r="C125" s="34" t="s">
        <v>442</v>
      </c>
      <c r="D125" s="34" t="s">
        <v>512</v>
      </c>
      <c r="E125" s="20" t="s">
        <v>743</v>
      </c>
      <c r="F125" s="34" t="s">
        <v>498</v>
      </c>
      <c r="G125" s="20" t="s">
        <v>725</v>
      </c>
      <c r="H125" s="34" t="s">
        <v>461</v>
      </c>
      <c r="I125" s="34" t="s">
        <v>455</v>
      </c>
      <c r="J125" s="20" t="s">
        <v>742</v>
      </c>
    </row>
    <row r="126" ht="63" customHeight="1" spans="1:10">
      <c r="A126" s="165" t="s">
        <v>399</v>
      </c>
      <c r="B126" s="34" t="s">
        <v>736</v>
      </c>
      <c r="C126" s="34" t="s">
        <v>449</v>
      </c>
      <c r="D126" s="34" t="s">
        <v>450</v>
      </c>
      <c r="E126" s="20" t="s">
        <v>744</v>
      </c>
      <c r="F126" s="34" t="s">
        <v>498</v>
      </c>
      <c r="G126" s="20" t="s">
        <v>745</v>
      </c>
      <c r="H126" s="34" t="s">
        <v>515</v>
      </c>
      <c r="I126" s="34" t="s">
        <v>455</v>
      </c>
      <c r="J126" s="20" t="s">
        <v>742</v>
      </c>
    </row>
    <row r="127" ht="63" customHeight="1" spans="1:10">
      <c r="A127" s="165" t="s">
        <v>399</v>
      </c>
      <c r="B127" s="34" t="s">
        <v>736</v>
      </c>
      <c r="C127" s="34" t="s">
        <v>457</v>
      </c>
      <c r="D127" s="34" t="s">
        <v>458</v>
      </c>
      <c r="E127" s="20" t="s">
        <v>746</v>
      </c>
      <c r="F127" s="34" t="s">
        <v>616</v>
      </c>
      <c r="G127" s="20" t="s">
        <v>553</v>
      </c>
      <c r="H127" s="34" t="s">
        <v>461</v>
      </c>
      <c r="I127" s="34" t="s">
        <v>455</v>
      </c>
      <c r="J127" s="20" t="s">
        <v>742</v>
      </c>
    </row>
    <row r="128" ht="63" customHeight="1" spans="1:10">
      <c r="A128" s="165" t="s">
        <v>393</v>
      </c>
      <c r="B128" s="34" t="s">
        <v>747</v>
      </c>
      <c r="C128" s="34" t="s">
        <v>442</v>
      </c>
      <c r="D128" s="34" t="s">
        <v>443</v>
      </c>
      <c r="E128" s="20" t="s">
        <v>748</v>
      </c>
      <c r="F128" s="34" t="s">
        <v>498</v>
      </c>
      <c r="G128" s="20" t="s">
        <v>749</v>
      </c>
      <c r="H128" s="34" t="s">
        <v>538</v>
      </c>
      <c r="I128" s="34" t="s">
        <v>447</v>
      </c>
      <c r="J128" s="20" t="s">
        <v>750</v>
      </c>
    </row>
    <row r="129" ht="42" customHeight="1" spans="1:10">
      <c r="A129" s="165" t="s">
        <v>393</v>
      </c>
      <c r="B129" s="34" t="s">
        <v>747</v>
      </c>
      <c r="C129" s="34" t="s">
        <v>442</v>
      </c>
      <c r="D129" s="34" t="s">
        <v>512</v>
      </c>
      <c r="E129" s="20" t="s">
        <v>751</v>
      </c>
      <c r="F129" s="34" t="s">
        <v>498</v>
      </c>
      <c r="G129" s="20" t="s">
        <v>725</v>
      </c>
      <c r="H129" s="34" t="s">
        <v>461</v>
      </c>
      <c r="I129" s="34" t="s">
        <v>447</v>
      </c>
      <c r="J129" s="20" t="s">
        <v>752</v>
      </c>
    </row>
    <row r="130" ht="42" customHeight="1" spans="1:10">
      <c r="A130" s="165" t="s">
        <v>393</v>
      </c>
      <c r="B130" s="34" t="s">
        <v>747</v>
      </c>
      <c r="C130" s="34" t="s">
        <v>449</v>
      </c>
      <c r="D130" s="34" t="s">
        <v>450</v>
      </c>
      <c r="E130" s="20" t="s">
        <v>753</v>
      </c>
      <c r="F130" s="34" t="s">
        <v>498</v>
      </c>
      <c r="G130" s="20" t="s">
        <v>754</v>
      </c>
      <c r="H130" s="34" t="s">
        <v>515</v>
      </c>
      <c r="I130" s="34" t="s">
        <v>455</v>
      </c>
      <c r="J130" s="20" t="s">
        <v>755</v>
      </c>
    </row>
    <row r="131" ht="42" customHeight="1" spans="1:10">
      <c r="A131" s="165" t="s">
        <v>393</v>
      </c>
      <c r="B131" s="34" t="s">
        <v>747</v>
      </c>
      <c r="C131" s="34" t="s">
        <v>457</v>
      </c>
      <c r="D131" s="34" t="s">
        <v>458</v>
      </c>
      <c r="E131" s="20" t="s">
        <v>756</v>
      </c>
      <c r="F131" s="34" t="s">
        <v>445</v>
      </c>
      <c r="G131" s="20" t="s">
        <v>553</v>
      </c>
      <c r="H131" s="34" t="s">
        <v>461</v>
      </c>
      <c r="I131" s="34" t="s">
        <v>447</v>
      </c>
      <c r="J131" s="20" t="s">
        <v>757</v>
      </c>
    </row>
    <row r="132" ht="42" customHeight="1" spans="1:10">
      <c r="A132" s="164" t="s">
        <v>77</v>
      </c>
      <c r="B132" s="27"/>
      <c r="C132" s="27"/>
      <c r="D132" s="27"/>
      <c r="E132" s="27"/>
      <c r="F132" s="27"/>
      <c r="G132" s="27"/>
      <c r="H132" s="27"/>
      <c r="I132" s="27"/>
      <c r="J132" s="27"/>
    </row>
    <row r="133" ht="42" customHeight="1" spans="1:10">
      <c r="A133" s="165" t="s">
        <v>403</v>
      </c>
      <c r="B133" s="34" t="s">
        <v>758</v>
      </c>
      <c r="C133" s="34" t="s">
        <v>442</v>
      </c>
      <c r="D133" s="34" t="s">
        <v>443</v>
      </c>
      <c r="E133" s="20" t="s">
        <v>759</v>
      </c>
      <c r="F133" s="34" t="s">
        <v>498</v>
      </c>
      <c r="G133" s="20" t="s">
        <v>760</v>
      </c>
      <c r="H133" s="34" t="s">
        <v>731</v>
      </c>
      <c r="I133" s="34" t="s">
        <v>447</v>
      </c>
      <c r="J133" s="20" t="s">
        <v>761</v>
      </c>
    </row>
    <row r="134" ht="42" customHeight="1" spans="1:10">
      <c r="A134" s="165" t="s">
        <v>403</v>
      </c>
      <c r="B134" s="34" t="s">
        <v>758</v>
      </c>
      <c r="C134" s="34" t="s">
        <v>449</v>
      </c>
      <c r="D134" s="34" t="s">
        <v>733</v>
      </c>
      <c r="E134" s="20" t="s">
        <v>762</v>
      </c>
      <c r="F134" s="34" t="s">
        <v>445</v>
      </c>
      <c r="G134" s="20" t="s">
        <v>460</v>
      </c>
      <c r="H134" s="34" t="s">
        <v>461</v>
      </c>
      <c r="I134" s="34" t="s">
        <v>447</v>
      </c>
      <c r="J134" s="20" t="s">
        <v>761</v>
      </c>
    </row>
    <row r="135" ht="42" customHeight="1" spans="1:10">
      <c r="A135" s="165" t="s">
        <v>403</v>
      </c>
      <c r="B135" s="34" t="s">
        <v>758</v>
      </c>
      <c r="C135" s="34" t="s">
        <v>457</v>
      </c>
      <c r="D135" s="34" t="s">
        <v>458</v>
      </c>
      <c r="E135" s="20" t="s">
        <v>763</v>
      </c>
      <c r="F135" s="34" t="s">
        <v>445</v>
      </c>
      <c r="G135" s="20" t="s">
        <v>460</v>
      </c>
      <c r="H135" s="34" t="s">
        <v>461</v>
      </c>
      <c r="I135" s="34" t="s">
        <v>447</v>
      </c>
      <c r="J135" s="20" t="s">
        <v>761</v>
      </c>
    </row>
    <row r="136" ht="42" customHeight="1" spans="1:10">
      <c r="A136" s="165" t="s">
        <v>414</v>
      </c>
      <c r="B136" s="34" t="s">
        <v>764</v>
      </c>
      <c r="C136" s="34" t="s">
        <v>442</v>
      </c>
      <c r="D136" s="34" t="s">
        <v>443</v>
      </c>
      <c r="E136" s="20" t="s">
        <v>765</v>
      </c>
      <c r="F136" s="34" t="s">
        <v>498</v>
      </c>
      <c r="G136" s="20" t="s">
        <v>766</v>
      </c>
      <c r="H136" s="34" t="s">
        <v>461</v>
      </c>
      <c r="I136" s="34" t="s">
        <v>447</v>
      </c>
      <c r="J136" s="20" t="s">
        <v>767</v>
      </c>
    </row>
    <row r="137" ht="42" customHeight="1" spans="1:10">
      <c r="A137" s="165" t="s">
        <v>414</v>
      </c>
      <c r="B137" s="34" t="s">
        <v>764</v>
      </c>
      <c r="C137" s="34" t="s">
        <v>449</v>
      </c>
      <c r="D137" s="34" t="s">
        <v>450</v>
      </c>
      <c r="E137" s="20" t="s">
        <v>555</v>
      </c>
      <c r="F137" s="34" t="s">
        <v>498</v>
      </c>
      <c r="G137" s="20" t="s">
        <v>571</v>
      </c>
      <c r="H137" s="34" t="s">
        <v>461</v>
      </c>
      <c r="I137" s="34" t="s">
        <v>455</v>
      </c>
      <c r="J137" s="20" t="s">
        <v>768</v>
      </c>
    </row>
    <row r="138" ht="42" customHeight="1" spans="1:10">
      <c r="A138" s="165" t="s">
        <v>414</v>
      </c>
      <c r="B138" s="34" t="s">
        <v>764</v>
      </c>
      <c r="C138" s="34" t="s">
        <v>457</v>
      </c>
      <c r="D138" s="34" t="s">
        <v>458</v>
      </c>
      <c r="E138" s="20" t="s">
        <v>769</v>
      </c>
      <c r="F138" s="34" t="s">
        <v>616</v>
      </c>
      <c r="G138" s="20" t="s">
        <v>553</v>
      </c>
      <c r="H138" s="34" t="s">
        <v>461</v>
      </c>
      <c r="I138" s="34" t="s">
        <v>455</v>
      </c>
      <c r="J138" s="20" t="s">
        <v>770</v>
      </c>
    </row>
    <row r="139" ht="94" customHeight="1" spans="1:10">
      <c r="A139" s="165" t="s">
        <v>406</v>
      </c>
      <c r="B139" s="34" t="s">
        <v>771</v>
      </c>
      <c r="C139" s="34" t="s">
        <v>442</v>
      </c>
      <c r="D139" s="34" t="s">
        <v>443</v>
      </c>
      <c r="E139" s="20" t="s">
        <v>772</v>
      </c>
      <c r="F139" s="34" t="s">
        <v>498</v>
      </c>
      <c r="G139" s="20" t="s">
        <v>561</v>
      </c>
      <c r="H139" s="34" t="s">
        <v>693</v>
      </c>
      <c r="I139" s="34" t="s">
        <v>447</v>
      </c>
      <c r="J139" s="20" t="s">
        <v>773</v>
      </c>
    </row>
    <row r="140" ht="94" customHeight="1" spans="1:10">
      <c r="A140" s="165" t="s">
        <v>406</v>
      </c>
      <c r="B140" s="34" t="s">
        <v>771</v>
      </c>
      <c r="C140" s="34" t="s">
        <v>442</v>
      </c>
      <c r="D140" s="34" t="s">
        <v>471</v>
      </c>
      <c r="E140" s="20" t="s">
        <v>774</v>
      </c>
      <c r="F140" s="34" t="s">
        <v>498</v>
      </c>
      <c r="G140" s="20" t="s">
        <v>105</v>
      </c>
      <c r="H140" s="34" t="s">
        <v>461</v>
      </c>
      <c r="I140" s="34" t="s">
        <v>447</v>
      </c>
      <c r="J140" s="20" t="s">
        <v>775</v>
      </c>
    </row>
    <row r="141" ht="94" customHeight="1" spans="1:10">
      <c r="A141" s="165" t="s">
        <v>406</v>
      </c>
      <c r="B141" s="34" t="s">
        <v>771</v>
      </c>
      <c r="C141" s="34" t="s">
        <v>449</v>
      </c>
      <c r="D141" s="34" t="s">
        <v>450</v>
      </c>
      <c r="E141" s="20" t="s">
        <v>776</v>
      </c>
      <c r="F141" s="34" t="s">
        <v>445</v>
      </c>
      <c r="G141" s="20" t="s">
        <v>105</v>
      </c>
      <c r="H141" s="34" t="s">
        <v>461</v>
      </c>
      <c r="I141" s="34" t="s">
        <v>455</v>
      </c>
      <c r="J141" s="20" t="s">
        <v>775</v>
      </c>
    </row>
    <row r="142" ht="94" customHeight="1" spans="1:10">
      <c r="A142" s="165" t="s">
        <v>406</v>
      </c>
      <c r="B142" s="34" t="s">
        <v>771</v>
      </c>
      <c r="C142" s="34" t="s">
        <v>449</v>
      </c>
      <c r="D142" s="34" t="s">
        <v>733</v>
      </c>
      <c r="E142" s="20" t="s">
        <v>777</v>
      </c>
      <c r="F142" s="34" t="s">
        <v>445</v>
      </c>
      <c r="G142" s="20" t="s">
        <v>105</v>
      </c>
      <c r="H142" s="34" t="s">
        <v>461</v>
      </c>
      <c r="I142" s="34" t="s">
        <v>455</v>
      </c>
      <c r="J142" s="20" t="s">
        <v>775</v>
      </c>
    </row>
    <row r="143" ht="42" customHeight="1" spans="1:10">
      <c r="A143" s="165" t="s">
        <v>406</v>
      </c>
      <c r="B143" s="34" t="s">
        <v>771</v>
      </c>
      <c r="C143" s="34" t="s">
        <v>457</v>
      </c>
      <c r="D143" s="34" t="s">
        <v>458</v>
      </c>
      <c r="E143" s="20" t="s">
        <v>770</v>
      </c>
      <c r="F143" s="34" t="s">
        <v>445</v>
      </c>
      <c r="G143" s="20" t="s">
        <v>778</v>
      </c>
      <c r="H143" s="34" t="s">
        <v>461</v>
      </c>
      <c r="I143" s="34" t="s">
        <v>455</v>
      </c>
      <c r="J143" s="20" t="s">
        <v>770</v>
      </c>
    </row>
    <row r="144" ht="42" customHeight="1" spans="1:10">
      <c r="A144" s="165" t="s">
        <v>418</v>
      </c>
      <c r="B144" s="34" t="s">
        <v>779</v>
      </c>
      <c r="C144" s="34" t="s">
        <v>442</v>
      </c>
      <c r="D144" s="34" t="s">
        <v>443</v>
      </c>
      <c r="E144" s="20" t="s">
        <v>780</v>
      </c>
      <c r="F144" s="34" t="s">
        <v>498</v>
      </c>
      <c r="G144" s="20" t="s">
        <v>576</v>
      </c>
      <c r="H144" s="34" t="s">
        <v>693</v>
      </c>
      <c r="I144" s="34" t="s">
        <v>447</v>
      </c>
      <c r="J144" s="20" t="s">
        <v>781</v>
      </c>
    </row>
    <row r="145" ht="42" customHeight="1" spans="1:10">
      <c r="A145" s="165" t="s">
        <v>418</v>
      </c>
      <c r="B145" s="34" t="s">
        <v>779</v>
      </c>
      <c r="C145" s="34" t="s">
        <v>449</v>
      </c>
      <c r="D145" s="34" t="s">
        <v>733</v>
      </c>
      <c r="E145" s="20" t="s">
        <v>782</v>
      </c>
      <c r="F145" s="34" t="s">
        <v>616</v>
      </c>
      <c r="G145" s="20" t="s">
        <v>460</v>
      </c>
      <c r="H145" s="34" t="s">
        <v>461</v>
      </c>
      <c r="I145" s="34" t="s">
        <v>447</v>
      </c>
      <c r="J145" s="20" t="s">
        <v>783</v>
      </c>
    </row>
    <row r="146" ht="42" customHeight="1" spans="1:10">
      <c r="A146" s="165" t="s">
        <v>418</v>
      </c>
      <c r="B146" s="34" t="s">
        <v>779</v>
      </c>
      <c r="C146" s="34" t="s">
        <v>457</v>
      </c>
      <c r="D146" s="34" t="s">
        <v>458</v>
      </c>
      <c r="E146" s="20" t="s">
        <v>784</v>
      </c>
      <c r="F146" s="34" t="s">
        <v>616</v>
      </c>
      <c r="G146" s="20" t="s">
        <v>553</v>
      </c>
      <c r="H146" s="34" t="s">
        <v>461</v>
      </c>
      <c r="I146" s="34" t="s">
        <v>447</v>
      </c>
      <c r="J146" s="20" t="s">
        <v>785</v>
      </c>
    </row>
    <row r="147" ht="42" customHeight="1" spans="1:10">
      <c r="A147" s="165" t="s">
        <v>420</v>
      </c>
      <c r="B147" s="34" t="s">
        <v>786</v>
      </c>
      <c r="C147" s="34" t="s">
        <v>442</v>
      </c>
      <c r="D147" s="34" t="s">
        <v>443</v>
      </c>
      <c r="E147" s="20" t="s">
        <v>787</v>
      </c>
      <c r="F147" s="34" t="s">
        <v>616</v>
      </c>
      <c r="G147" s="20" t="s">
        <v>553</v>
      </c>
      <c r="H147" s="34" t="s">
        <v>461</v>
      </c>
      <c r="I147" s="34" t="s">
        <v>455</v>
      </c>
      <c r="J147" s="20" t="s">
        <v>788</v>
      </c>
    </row>
    <row r="148" ht="66" customHeight="1" spans="1:10">
      <c r="A148" s="165" t="s">
        <v>420</v>
      </c>
      <c r="B148" s="34" t="s">
        <v>786</v>
      </c>
      <c r="C148" s="34" t="s">
        <v>449</v>
      </c>
      <c r="D148" s="34" t="s">
        <v>450</v>
      </c>
      <c r="E148" s="20" t="s">
        <v>789</v>
      </c>
      <c r="F148" s="34" t="s">
        <v>616</v>
      </c>
      <c r="G148" s="20" t="s">
        <v>460</v>
      </c>
      <c r="H148" s="34" t="s">
        <v>461</v>
      </c>
      <c r="I148" s="34" t="s">
        <v>455</v>
      </c>
      <c r="J148" s="20" t="s">
        <v>790</v>
      </c>
    </row>
    <row r="149" ht="66" customHeight="1" spans="1:10">
      <c r="A149" s="165" t="s">
        <v>420</v>
      </c>
      <c r="B149" s="34" t="s">
        <v>786</v>
      </c>
      <c r="C149" s="34" t="s">
        <v>457</v>
      </c>
      <c r="D149" s="34" t="s">
        <v>458</v>
      </c>
      <c r="E149" s="20" t="s">
        <v>791</v>
      </c>
      <c r="F149" s="34" t="s">
        <v>616</v>
      </c>
      <c r="G149" s="20" t="s">
        <v>460</v>
      </c>
      <c r="H149" s="34" t="s">
        <v>461</v>
      </c>
      <c r="I149" s="34" t="s">
        <v>455</v>
      </c>
      <c r="J149" s="20" t="s">
        <v>792</v>
      </c>
    </row>
    <row r="150" ht="137" customHeight="1" spans="1:10">
      <c r="A150" s="165" t="s">
        <v>408</v>
      </c>
      <c r="B150" s="34" t="s">
        <v>793</v>
      </c>
      <c r="C150" s="34" t="s">
        <v>442</v>
      </c>
      <c r="D150" s="34" t="s">
        <v>443</v>
      </c>
      <c r="E150" s="20" t="s">
        <v>793</v>
      </c>
      <c r="F150" s="34" t="s">
        <v>498</v>
      </c>
      <c r="G150" s="20" t="s">
        <v>794</v>
      </c>
      <c r="H150" s="34" t="s">
        <v>731</v>
      </c>
      <c r="I150" s="34" t="s">
        <v>447</v>
      </c>
      <c r="J150" s="20" t="s">
        <v>793</v>
      </c>
    </row>
    <row r="151" ht="137" customHeight="1" spans="1:10">
      <c r="A151" s="165" t="s">
        <v>408</v>
      </c>
      <c r="B151" s="34" t="s">
        <v>793</v>
      </c>
      <c r="C151" s="34" t="s">
        <v>449</v>
      </c>
      <c r="D151" s="34" t="s">
        <v>733</v>
      </c>
      <c r="E151" s="20" t="s">
        <v>795</v>
      </c>
      <c r="F151" s="34" t="s">
        <v>445</v>
      </c>
      <c r="G151" s="20" t="s">
        <v>796</v>
      </c>
      <c r="H151" s="34" t="s">
        <v>461</v>
      </c>
      <c r="I151" s="34" t="s">
        <v>447</v>
      </c>
      <c r="J151" s="20" t="s">
        <v>795</v>
      </c>
    </row>
    <row r="152" ht="42" customHeight="1" spans="1:10">
      <c r="A152" s="165" t="s">
        <v>408</v>
      </c>
      <c r="B152" s="34" t="s">
        <v>793</v>
      </c>
      <c r="C152" s="34" t="s">
        <v>457</v>
      </c>
      <c r="D152" s="34" t="s">
        <v>458</v>
      </c>
      <c r="E152" s="20" t="s">
        <v>797</v>
      </c>
      <c r="F152" s="34" t="s">
        <v>445</v>
      </c>
      <c r="G152" s="20" t="s">
        <v>797</v>
      </c>
      <c r="H152" s="34" t="s">
        <v>461</v>
      </c>
      <c r="I152" s="34" t="s">
        <v>447</v>
      </c>
      <c r="J152" s="20" t="s">
        <v>797</v>
      </c>
    </row>
    <row r="153" ht="63" customHeight="1" spans="1:10">
      <c r="A153" s="165" t="s">
        <v>422</v>
      </c>
      <c r="B153" s="34" t="s">
        <v>798</v>
      </c>
      <c r="C153" s="34" t="s">
        <v>442</v>
      </c>
      <c r="D153" s="34" t="s">
        <v>443</v>
      </c>
      <c r="E153" s="20" t="s">
        <v>799</v>
      </c>
      <c r="F153" s="34" t="s">
        <v>498</v>
      </c>
      <c r="G153" s="20" t="s">
        <v>725</v>
      </c>
      <c r="H153" s="34" t="s">
        <v>461</v>
      </c>
      <c r="I153" s="34" t="s">
        <v>455</v>
      </c>
      <c r="J153" s="20" t="s">
        <v>799</v>
      </c>
    </row>
    <row r="154" ht="61" customHeight="1" spans="1:10">
      <c r="A154" s="165" t="s">
        <v>422</v>
      </c>
      <c r="B154" s="34" t="s">
        <v>798</v>
      </c>
      <c r="C154" s="34" t="s">
        <v>449</v>
      </c>
      <c r="D154" s="34" t="s">
        <v>450</v>
      </c>
      <c r="E154" s="20" t="s">
        <v>800</v>
      </c>
      <c r="F154" s="34" t="s">
        <v>616</v>
      </c>
      <c r="G154" s="20" t="s">
        <v>553</v>
      </c>
      <c r="H154" s="34" t="s">
        <v>461</v>
      </c>
      <c r="I154" s="34" t="s">
        <v>447</v>
      </c>
      <c r="J154" s="20" t="s">
        <v>801</v>
      </c>
    </row>
    <row r="155" ht="47" customHeight="1" spans="1:10">
      <c r="A155" s="165" t="s">
        <v>422</v>
      </c>
      <c r="B155" s="34" t="s">
        <v>798</v>
      </c>
      <c r="C155" s="34" t="s">
        <v>457</v>
      </c>
      <c r="D155" s="34" t="s">
        <v>458</v>
      </c>
      <c r="E155" s="20" t="s">
        <v>802</v>
      </c>
      <c r="F155" s="34" t="s">
        <v>616</v>
      </c>
      <c r="G155" s="20" t="s">
        <v>460</v>
      </c>
      <c r="H155" s="34" t="s">
        <v>461</v>
      </c>
      <c r="I155" s="34" t="s">
        <v>455</v>
      </c>
      <c r="J155" s="20" t="s">
        <v>803</v>
      </c>
    </row>
    <row r="156" ht="56" customHeight="1" spans="1:10">
      <c r="A156" s="165" t="s">
        <v>336</v>
      </c>
      <c r="B156" s="34" t="s">
        <v>804</v>
      </c>
      <c r="C156" s="34" t="s">
        <v>442</v>
      </c>
      <c r="D156" s="34" t="s">
        <v>443</v>
      </c>
      <c r="E156" s="20" t="s">
        <v>550</v>
      </c>
      <c r="F156" s="34" t="s">
        <v>445</v>
      </c>
      <c r="G156" s="20" t="s">
        <v>96</v>
      </c>
      <c r="H156" s="34" t="s">
        <v>538</v>
      </c>
      <c r="I156" s="34" t="s">
        <v>447</v>
      </c>
      <c r="J156" s="20" t="s">
        <v>805</v>
      </c>
    </row>
    <row r="157" ht="42" customHeight="1" spans="1:10">
      <c r="A157" s="165" t="s">
        <v>336</v>
      </c>
      <c r="B157" s="34" t="s">
        <v>804</v>
      </c>
      <c r="C157" s="34" t="s">
        <v>442</v>
      </c>
      <c r="D157" s="34" t="s">
        <v>512</v>
      </c>
      <c r="E157" s="20" t="s">
        <v>552</v>
      </c>
      <c r="F157" s="34" t="s">
        <v>445</v>
      </c>
      <c r="G157" s="20" t="s">
        <v>553</v>
      </c>
      <c r="H157" s="34" t="s">
        <v>541</v>
      </c>
      <c r="I157" s="34" t="s">
        <v>447</v>
      </c>
      <c r="J157" s="20" t="s">
        <v>806</v>
      </c>
    </row>
    <row r="158" ht="57" customHeight="1" spans="1:10">
      <c r="A158" s="165" t="s">
        <v>336</v>
      </c>
      <c r="B158" s="34" t="s">
        <v>804</v>
      </c>
      <c r="C158" s="34" t="s">
        <v>449</v>
      </c>
      <c r="D158" s="34" t="s">
        <v>450</v>
      </c>
      <c r="E158" s="20" t="s">
        <v>555</v>
      </c>
      <c r="F158" s="34" t="s">
        <v>498</v>
      </c>
      <c r="G158" s="20" t="s">
        <v>556</v>
      </c>
      <c r="H158" s="34" t="s">
        <v>557</v>
      </c>
      <c r="I158" s="34" t="s">
        <v>455</v>
      </c>
      <c r="J158" s="20" t="s">
        <v>805</v>
      </c>
    </row>
    <row r="159" ht="57" customHeight="1" spans="1:10">
      <c r="A159" s="165" t="s">
        <v>336</v>
      </c>
      <c r="B159" s="34" t="s">
        <v>804</v>
      </c>
      <c r="C159" s="34" t="s">
        <v>457</v>
      </c>
      <c r="D159" s="34" t="s">
        <v>458</v>
      </c>
      <c r="E159" s="20" t="s">
        <v>558</v>
      </c>
      <c r="F159" s="34" t="s">
        <v>498</v>
      </c>
      <c r="G159" s="20" t="s">
        <v>460</v>
      </c>
      <c r="H159" s="34" t="s">
        <v>461</v>
      </c>
      <c r="I159" s="34" t="s">
        <v>455</v>
      </c>
      <c r="J159" s="20" t="s">
        <v>805</v>
      </c>
    </row>
    <row r="160" ht="57" customHeight="1" spans="1:10">
      <c r="A160" s="165" t="s">
        <v>410</v>
      </c>
      <c r="B160" s="34" t="s">
        <v>807</v>
      </c>
      <c r="C160" s="34" t="s">
        <v>442</v>
      </c>
      <c r="D160" s="34" t="s">
        <v>471</v>
      </c>
      <c r="E160" s="20" t="s">
        <v>808</v>
      </c>
      <c r="F160" s="34" t="s">
        <v>616</v>
      </c>
      <c r="G160" s="20" t="s">
        <v>475</v>
      </c>
      <c r="H160" s="34" t="s">
        <v>461</v>
      </c>
      <c r="I160" s="34" t="s">
        <v>455</v>
      </c>
      <c r="J160" s="20" t="s">
        <v>809</v>
      </c>
    </row>
    <row r="161" ht="57" customHeight="1" spans="1:10">
      <c r="A161" s="165" t="s">
        <v>410</v>
      </c>
      <c r="B161" s="34" t="s">
        <v>807</v>
      </c>
      <c r="C161" s="34" t="s">
        <v>449</v>
      </c>
      <c r="D161" s="34" t="s">
        <v>450</v>
      </c>
      <c r="E161" s="20" t="s">
        <v>810</v>
      </c>
      <c r="F161" s="34" t="s">
        <v>616</v>
      </c>
      <c r="G161" s="20" t="s">
        <v>553</v>
      </c>
      <c r="H161" s="34" t="s">
        <v>461</v>
      </c>
      <c r="I161" s="34" t="s">
        <v>455</v>
      </c>
      <c r="J161" s="20" t="s">
        <v>811</v>
      </c>
    </row>
    <row r="162" ht="70" customHeight="1" spans="1:10">
      <c r="A162" s="165" t="s">
        <v>410</v>
      </c>
      <c r="B162" s="34" t="s">
        <v>807</v>
      </c>
      <c r="C162" s="34" t="s">
        <v>457</v>
      </c>
      <c r="D162" s="34" t="s">
        <v>458</v>
      </c>
      <c r="E162" s="20" t="s">
        <v>812</v>
      </c>
      <c r="F162" s="34" t="s">
        <v>616</v>
      </c>
      <c r="G162" s="20" t="s">
        <v>460</v>
      </c>
      <c r="H162" s="34" t="s">
        <v>461</v>
      </c>
      <c r="I162" s="34" t="s">
        <v>455</v>
      </c>
      <c r="J162" s="20" t="s">
        <v>813</v>
      </c>
    </row>
    <row r="163" ht="42" customHeight="1" spans="1:10">
      <c r="A163" s="165" t="s">
        <v>412</v>
      </c>
      <c r="B163" s="34" t="s">
        <v>814</v>
      </c>
      <c r="C163" s="34" t="s">
        <v>442</v>
      </c>
      <c r="D163" s="34" t="s">
        <v>443</v>
      </c>
      <c r="E163" s="20" t="s">
        <v>815</v>
      </c>
      <c r="F163" s="34" t="s">
        <v>498</v>
      </c>
      <c r="G163" s="20" t="s">
        <v>725</v>
      </c>
      <c r="H163" s="34" t="s">
        <v>461</v>
      </c>
      <c r="I163" s="34" t="s">
        <v>447</v>
      </c>
      <c r="J163" s="20" t="s">
        <v>816</v>
      </c>
    </row>
    <row r="164" ht="42" customHeight="1" spans="1:10">
      <c r="A164" s="165" t="s">
        <v>412</v>
      </c>
      <c r="B164" s="34" t="s">
        <v>814</v>
      </c>
      <c r="C164" s="34" t="s">
        <v>449</v>
      </c>
      <c r="D164" s="34" t="s">
        <v>450</v>
      </c>
      <c r="E164" s="20" t="s">
        <v>817</v>
      </c>
      <c r="F164" s="34" t="s">
        <v>616</v>
      </c>
      <c r="G164" s="20" t="s">
        <v>553</v>
      </c>
      <c r="H164" s="34" t="s">
        <v>461</v>
      </c>
      <c r="I164" s="34" t="s">
        <v>455</v>
      </c>
      <c r="J164" s="20" t="s">
        <v>818</v>
      </c>
    </row>
    <row r="165" ht="42" customHeight="1" spans="1:10">
      <c r="A165" s="165" t="s">
        <v>412</v>
      </c>
      <c r="B165" s="34" t="s">
        <v>814</v>
      </c>
      <c r="C165" s="34" t="s">
        <v>457</v>
      </c>
      <c r="D165" s="34" t="s">
        <v>458</v>
      </c>
      <c r="E165" s="20" t="s">
        <v>819</v>
      </c>
      <c r="F165" s="34" t="s">
        <v>616</v>
      </c>
      <c r="G165" s="20" t="s">
        <v>553</v>
      </c>
      <c r="H165" s="34" t="s">
        <v>461</v>
      </c>
      <c r="I165" s="34" t="s">
        <v>455</v>
      </c>
      <c r="J165" s="20" t="s">
        <v>820</v>
      </c>
    </row>
    <row r="166" ht="42" customHeight="1" spans="1:10">
      <c r="A166" s="165" t="s">
        <v>416</v>
      </c>
      <c r="B166" s="34" t="s">
        <v>821</v>
      </c>
      <c r="C166" s="34" t="s">
        <v>442</v>
      </c>
      <c r="D166" s="34" t="s">
        <v>443</v>
      </c>
      <c r="E166" s="20" t="s">
        <v>822</v>
      </c>
      <c r="F166" s="34" t="s">
        <v>498</v>
      </c>
      <c r="G166" s="20" t="s">
        <v>725</v>
      </c>
      <c r="H166" s="34" t="s">
        <v>461</v>
      </c>
      <c r="I166" s="34" t="s">
        <v>447</v>
      </c>
      <c r="J166" s="20" t="s">
        <v>822</v>
      </c>
    </row>
    <row r="167" ht="42" customHeight="1" spans="1:10">
      <c r="A167" s="165" t="s">
        <v>416</v>
      </c>
      <c r="B167" s="34" t="s">
        <v>821</v>
      </c>
      <c r="C167" s="34" t="s">
        <v>449</v>
      </c>
      <c r="D167" s="34" t="s">
        <v>450</v>
      </c>
      <c r="E167" s="20" t="s">
        <v>555</v>
      </c>
      <c r="F167" s="34" t="s">
        <v>498</v>
      </c>
      <c r="G167" s="20" t="s">
        <v>571</v>
      </c>
      <c r="H167" s="34" t="s">
        <v>461</v>
      </c>
      <c r="I167" s="34" t="s">
        <v>455</v>
      </c>
      <c r="J167" s="20" t="s">
        <v>768</v>
      </c>
    </row>
    <row r="168" ht="42" customHeight="1" spans="1:10">
      <c r="A168" s="165" t="s">
        <v>416</v>
      </c>
      <c r="B168" s="34" t="s">
        <v>821</v>
      </c>
      <c r="C168" s="34" t="s">
        <v>457</v>
      </c>
      <c r="D168" s="34" t="s">
        <v>458</v>
      </c>
      <c r="E168" s="20" t="s">
        <v>769</v>
      </c>
      <c r="F168" s="34" t="s">
        <v>445</v>
      </c>
      <c r="G168" s="20" t="s">
        <v>553</v>
      </c>
      <c r="H168" s="34" t="s">
        <v>461</v>
      </c>
      <c r="I168" s="34" t="s">
        <v>455</v>
      </c>
      <c r="J168" s="20" t="s">
        <v>823</v>
      </c>
    </row>
  </sheetData>
  <mergeCells count="84">
    <mergeCell ref="A2:J2"/>
    <mergeCell ref="A3:H3"/>
    <mergeCell ref="A8:A10"/>
    <mergeCell ref="A11:A16"/>
    <mergeCell ref="A17:A20"/>
    <mergeCell ref="A21:A24"/>
    <mergeCell ref="A26:A29"/>
    <mergeCell ref="A30:A33"/>
    <mergeCell ref="A35:A38"/>
    <mergeCell ref="A39:A42"/>
    <mergeCell ref="A43:A49"/>
    <mergeCell ref="A50:A53"/>
    <mergeCell ref="A54:A62"/>
    <mergeCell ref="A63:A65"/>
    <mergeCell ref="A66:A69"/>
    <mergeCell ref="A70:A72"/>
    <mergeCell ref="A73:A75"/>
    <mergeCell ref="A76:A79"/>
    <mergeCell ref="A80:A82"/>
    <mergeCell ref="A83:A85"/>
    <mergeCell ref="A86:A91"/>
    <mergeCell ref="A92:A95"/>
    <mergeCell ref="A96:A98"/>
    <mergeCell ref="A99:A101"/>
    <mergeCell ref="A102:A104"/>
    <mergeCell ref="A105:A107"/>
    <mergeCell ref="A109:A112"/>
    <mergeCell ref="A113:A116"/>
    <mergeCell ref="A117:A119"/>
    <mergeCell ref="A120:A123"/>
    <mergeCell ref="A124:A127"/>
    <mergeCell ref="A128:A131"/>
    <mergeCell ref="A133:A135"/>
    <mergeCell ref="A136:A138"/>
    <mergeCell ref="A139:A143"/>
    <mergeCell ref="A144:A146"/>
    <mergeCell ref="A147:A149"/>
    <mergeCell ref="A150:A152"/>
    <mergeCell ref="A153:A155"/>
    <mergeCell ref="A156:A159"/>
    <mergeCell ref="A160:A162"/>
    <mergeCell ref="A163:A165"/>
    <mergeCell ref="A166:A168"/>
    <mergeCell ref="B8:B10"/>
    <mergeCell ref="B11:B16"/>
    <mergeCell ref="B17:B20"/>
    <mergeCell ref="B21:B24"/>
    <mergeCell ref="B26:B29"/>
    <mergeCell ref="B30:B33"/>
    <mergeCell ref="B35:B38"/>
    <mergeCell ref="B39:B42"/>
    <mergeCell ref="B43:B49"/>
    <mergeCell ref="B50:B53"/>
    <mergeCell ref="B54:B62"/>
    <mergeCell ref="B63:B65"/>
    <mergeCell ref="B66:B69"/>
    <mergeCell ref="B70:B72"/>
    <mergeCell ref="B73:B75"/>
    <mergeCell ref="B76:B79"/>
    <mergeCell ref="B80:B82"/>
    <mergeCell ref="B83:B85"/>
    <mergeCell ref="B86:B91"/>
    <mergeCell ref="B92:B95"/>
    <mergeCell ref="B96:B98"/>
    <mergeCell ref="B99:B101"/>
    <mergeCell ref="B102:B104"/>
    <mergeCell ref="B105:B107"/>
    <mergeCell ref="B109:B112"/>
    <mergeCell ref="B113:B116"/>
    <mergeCell ref="B117:B119"/>
    <mergeCell ref="B120:B123"/>
    <mergeCell ref="B124:B127"/>
    <mergeCell ref="B128:B131"/>
    <mergeCell ref="B133:B135"/>
    <mergeCell ref="B136:B138"/>
    <mergeCell ref="B139:B143"/>
    <mergeCell ref="B144:B146"/>
    <mergeCell ref="B147:B149"/>
    <mergeCell ref="B150:B152"/>
    <mergeCell ref="B153:B155"/>
    <mergeCell ref="B156:B159"/>
    <mergeCell ref="B160:B162"/>
    <mergeCell ref="B163:B165"/>
    <mergeCell ref="B166:B168"/>
  </mergeCells>
  <printOptions horizontalCentered="1"/>
  <pageMargins left="0.96" right="0.96" top="0.72" bottom="0.72" header="0" footer="0"/>
  <pageSetup paperSize="9" scale="6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18</vt:i4>
      </vt:variant>
    </vt:vector>
  </HeadingPairs>
  <TitlesOfParts>
    <vt:vector size="18"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上级转移支付补助项目支出预算表11</vt:lpstr>
      <vt:lpstr>部门项目中期规划预算表12</vt:lpstr>
      <vt:lpstr>部门整体支出绩效目标表13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2026-03-24T02:44:00Z</dcterms:created>
  <dcterms:modified xsi:type="dcterms:W3CDTF">2026-03-24T05:14:50Z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2052-11.8.6.8722</vt:lpwstr>
  </property>
</Properties>
</file>