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600" yWindow="570" windowWidth="14775" windowHeight="5400" firstSheet="14"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24519"/>
</workbook>
</file>

<file path=xl/calcChain.xml><?xml version="1.0" encoding="utf-8"?>
<calcChain xmlns="http://schemas.openxmlformats.org/spreadsheetml/2006/main">
  <c r="B9" i="18"/>
  <c r="B8"/>
  <c r="A3"/>
  <c r="A2"/>
  <c r="G5" i="17"/>
  <c r="F5"/>
  <c r="E5"/>
  <c r="A3"/>
  <c r="A2"/>
  <c r="A3" i="16"/>
  <c r="A2"/>
  <c r="A3" i="15"/>
  <c r="A2"/>
  <c r="A3" i="14"/>
  <c r="A2"/>
  <c r="A3" i="13"/>
  <c r="A2"/>
  <c r="A3" i="12"/>
  <c r="A2"/>
  <c r="A3" i="11"/>
  <c r="A2"/>
  <c r="A3" i="10"/>
  <c r="A2"/>
  <c r="A3" i="9"/>
  <c r="A2"/>
  <c r="A3" i="8"/>
  <c r="A2"/>
  <c r="A3" i="7"/>
  <c r="A2"/>
  <c r="A3" i="6"/>
  <c r="A2"/>
  <c r="A3" i="5"/>
  <c r="A2"/>
  <c r="A3" i="4"/>
  <c r="A2"/>
  <c r="A3" i="3"/>
  <c r="A2"/>
  <c r="A3" i="2"/>
  <c r="A2"/>
  <c r="A3" i="1"/>
  <c r="A2"/>
</calcChain>
</file>

<file path=xl/sharedStrings.xml><?xml version="1.0" encoding="utf-8"?>
<sst xmlns="http://schemas.openxmlformats.org/spreadsheetml/2006/main" count="847" uniqueCount="372">
  <si>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</si>
  <si>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</si>
  <si>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</si>
  <si>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</si>
  <si>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</si>
  <si>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</si>
  <si>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</si>
  <si>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</si>
  <si>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</si>
  <si>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</si>
  <si>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</si>
  <si>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</si>
  <si>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</si>
  <si>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</si>
  <si>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</si>
  <si>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</si>
  <si>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</si>
  <si>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</si>
  <si>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</si>
  <si>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</si>
  <si>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</si>
  <si>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</si>
  <si>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</si>
  <si>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</si>
  <si>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</si>
  <si>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</si>
  <si>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</si>
  <si>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</si>
  <si>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</si>
  <si>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</si>
  <si>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</si>
  <si>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</si>
  <si>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</si>
  <si>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</si>
  <si>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</si>
  <si>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</si>
  <si>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</si>
  <si>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</si>
  <si>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</si>
  <si>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</si>
  <si>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</si>
  <si>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</si>
  <si>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</si>
  <si>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</si>
  <si>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</si>
  <si>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</si>
  <si>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</si>
  <si>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</si>
  <si>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</si>
  <si>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</si>
  <si>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</si>
  <si>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</si>
  <si>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</si>
  <si>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</si>
  <si>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</si>
  <si>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</si>
  <si>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</si>
  <si>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</si>
  <si>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</si>
  <si>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</si>
  <si>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</si>
  <si>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</si>
  <si>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</si>
  <si>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</si>
  <si>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</si>
  <si>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</si>
  <si>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</si>
  <si>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</si>
  <si>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</si>
  <si>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126012</t>
  </si>
  <si>
    <t>昆明市晋宁区河（湖）长制工作办公室</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</si>
  <si>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</si>
  <si>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</si>
  <si>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</si>
  <si>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</si>
  <si>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</si>
  <si>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</si>
  <si>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</si>
  <si>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</si>
  <si>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</si>
  <si>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</si>
  <si>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</si>
  <si>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</si>
  <si>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</si>
  <si>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</si>
  <si>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</si>
  <si>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</si>
  <si>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</si>
  <si>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</si>
  <si>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</si>
  <si>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</si>
  <si>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</si>
  <si>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</si>
  <si>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</si>
  <si>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</si>
  <si>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</si>
  <si>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</si>
  <si>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</si>
  <si>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</si>
  <si>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</si>
  <si>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</si>
  <si>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</si>
  <si>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</si>
  <si>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</si>
  <si>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</si>
  <si>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</si>
  <si>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</si>
  <si>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</si>
  <si>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</si>
  <si>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</si>
  <si>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</si>
  <si>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</si>
  <si>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</si>
  <si>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</si>
  <si>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</si>
  <si>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</si>
  <si>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</si>
  <si>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21303</t>
  </si>
  <si>
    <t>水利</t>
  </si>
  <si>
    <t>2130311</t>
  </si>
  <si>
    <t>水资源节约管理与保护</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</si>
  <si>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</si>
  <si>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</si>
  <si>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</si>
  <si>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</si>
  <si>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</si>
  <si>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</si>
  <si>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</si>
  <si>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</si>
  <si>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</si>
  <si>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</si>
  <si>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</si>
  <si>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</si>
  <si>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</si>
  <si>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</si>
  <si>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</si>
  <si>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</si>
  <si>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</si>
  <si>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</si>
  <si>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</si>
  <si>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</si>
  <si>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</si>
  <si>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</si>
  <si>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</si>
  <si>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</si>
  <si>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</si>
  <si>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</si>
  <si>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</si>
  <si>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</si>
  <si>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</si>
  <si>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</si>
  <si>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</si>
  <si>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</si>
  <si>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</si>
  <si>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</si>
  <si>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</si>
  <si>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</si>
  <si>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</si>
  <si>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</si>
  <si>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</si>
  <si>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</si>
  <si>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</si>
  <si>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</si>
  <si>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</si>
  <si>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</si>
  <si>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</si>
  <si>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</si>
  <si>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</si>
  <si>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</si>
  <si>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</si>
  <si>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</si>
  <si>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</si>
  <si>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</si>
  <si>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</si>
  <si>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</si>
  <si>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</si>
  <si>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</si>
  <si>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</si>
  <si>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</si>
  <si>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</si>
  <si>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</si>
  <si>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</si>
  <si>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</si>
  <si>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</si>
  <si>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</si>
  <si>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</si>
  <si>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</si>
  <si>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</si>
  <si>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</si>
  <si>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</si>
  <si>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</si>
  <si>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</si>
  <si>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</si>
  <si>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昆明市晋宁区水务局</t>
  </si>
  <si>
    <t>530122210000000003589</t>
  </si>
  <si>
    <t>事业人员支出工资</t>
  </si>
  <si>
    <t>30101</t>
  </si>
  <si>
    <t>基本工资</t>
  </si>
  <si>
    <t>30102</t>
  </si>
  <si>
    <t>津贴补贴</t>
  </si>
  <si>
    <t>30103</t>
  </si>
  <si>
    <t>奖金</t>
  </si>
  <si>
    <t>30107</t>
  </si>
  <si>
    <t>绩效工资</t>
  </si>
  <si>
    <t>530122210000000003590</t>
  </si>
  <si>
    <t>社会保障缴费</t>
  </si>
  <si>
    <t>30108</t>
  </si>
  <si>
    <t>机关事业单位基本养老保险缴费</t>
  </si>
  <si>
    <t>30110</t>
  </si>
  <si>
    <t>职工基本医疗保险缴费</t>
  </si>
  <si>
    <t>30111</t>
  </si>
  <si>
    <t>公务员医疗补助缴费</t>
  </si>
  <si>
    <t>30112</t>
  </si>
  <si>
    <t>其他社会保障缴费</t>
  </si>
  <si>
    <t>530122210000000003591</t>
  </si>
  <si>
    <t>30113</t>
  </si>
  <si>
    <t>530122210000000003593</t>
  </si>
  <si>
    <t>30217</t>
  </si>
  <si>
    <t>530122210000000003595</t>
  </si>
  <si>
    <t>工会经费</t>
  </si>
  <si>
    <t>30228</t>
  </si>
  <si>
    <t>530122210000000003596</t>
  </si>
  <si>
    <t>一般公用经费</t>
  </si>
  <si>
    <t>30201</t>
  </si>
  <si>
    <t>办公费</t>
  </si>
  <si>
    <t>30206</t>
  </si>
  <si>
    <t>电费</t>
  </si>
  <si>
    <t>30211</t>
  </si>
  <si>
    <t>差旅费</t>
  </si>
  <si>
    <t>30299</t>
  </si>
  <si>
    <t>其他商品和服务支出</t>
  </si>
  <si>
    <t>530122231100001209042</t>
  </si>
  <si>
    <t>离退休人员支出</t>
  </si>
  <si>
    <t>30305</t>
  </si>
  <si>
    <t>生活补助</t>
  </si>
  <si>
    <t>530122231100001434588</t>
  </si>
  <si>
    <t>事业人员绩效奖励</t>
  </si>
  <si>
    <t>预算05-1表</t>
  </si>
  <si>
    <t>项目分类</t>
  </si>
  <si>
    <t>项目单位</t>
  </si>
  <si>
    <t>经济科目编码</t>
  </si>
  <si>
    <t>经济科目名称</t>
  </si>
  <si>
    <t>本年拨款</t>
  </si>
  <si>
    <t>其中：本次下达</t>
  </si>
  <si>
    <t>专项业务类</t>
  </si>
  <si>
    <t>530122261100004977084</t>
  </si>
  <si>
    <t>2026年河（湖）长制工作经费</t>
  </si>
  <si>
    <t>30227</t>
  </si>
  <si>
    <t>委托业务费</t>
  </si>
  <si>
    <t>530122261100004977133</t>
  </si>
  <si>
    <t>昆明市晋宁区水环境综合治理及再生水生态补水项目建设管理专项经费</t>
  </si>
  <si>
    <t>预算05-2表</t>
  </si>
  <si>
    <t>项目年度绩效目标</t>
  </si>
  <si>
    <t>一级指标</t>
  </si>
  <si>
    <t>二级指标</t>
  </si>
  <si>
    <t>三级指标</t>
  </si>
  <si>
    <t>指标性质</t>
  </si>
  <si>
    <t>指标值</t>
  </si>
  <si>
    <t>度量单位</t>
  </si>
  <si>
    <t>指标属性</t>
  </si>
  <si>
    <t>指标内容</t>
  </si>
  <si>
    <t>开展晋宁区河（湖）长制日常巡查督查，完成392个河湖库地物遥感图班“回头看”工作经费。</t>
  </si>
  <si>
    <t>产出指标</t>
  </si>
  <si>
    <t>数量指标</t>
  </si>
  <si>
    <t>河湖库地物遥感图斑“回头看”核查</t>
  </si>
  <si>
    <t>=</t>
  </si>
  <si>
    <t>392</t>
  </si>
  <si>
    <t>个</t>
  </si>
  <si>
    <t>定量指标</t>
  </si>
  <si>
    <t>完成392个河湖库地物遥感图斑“回头看”核查</t>
  </si>
  <si>
    <t>效益指标</t>
  </si>
  <si>
    <t>生态效益</t>
  </si>
  <si>
    <t>落实河长制工作</t>
  </si>
  <si>
    <t>&lt;=</t>
  </si>
  <si>
    <t>1.00</t>
  </si>
  <si>
    <t>项</t>
  </si>
  <si>
    <t>定性指标</t>
  </si>
  <si>
    <t>开展河（湖）日常巡查、督察，河湖地物图斑“回头看”。</t>
  </si>
  <si>
    <t>满意度指标</t>
  </si>
  <si>
    <t>服务对象满意度</t>
  </si>
  <si>
    <t>河长制工作落实情况</t>
  </si>
  <si>
    <t>开展河长制工作和地物图斑核查</t>
  </si>
  <si>
    <t>根据昆明市滇池保护治理“三年攻坚”行动指挥部关于印发《滇池保护治理“三年攻坚”行动主要工作任务实施方案》的通知要求，实现晋宁区滇池保护治理任务目标，切实抓好晋宁区水环境综合治理工作，提升流域水环境质量。</t>
  </si>
  <si>
    <t>主体工程完成率</t>
  </si>
  <si>
    <t>&gt;=</t>
  </si>
  <si>
    <t>90</t>
  </si>
  <si>
    <t>%</t>
  </si>
  <si>
    <t>反映主体工程完成情况</t>
  </si>
  <si>
    <t>质量指标</t>
  </si>
  <si>
    <t>竣工验收合格率</t>
  </si>
  <si>
    <t>反映工程实施质量，保障资金落实。</t>
  </si>
  <si>
    <t>项目实施河道水质达标率</t>
  </si>
  <si>
    <t>80</t>
  </si>
  <si>
    <t>反映治理河道成效，实时跟踪检查。</t>
  </si>
  <si>
    <t>受益群众满意度</t>
  </si>
  <si>
    <t>反映受益群众满意度。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</si>
  <si>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</si>
  <si>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</si>
  <si>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</si>
  <si>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</si>
  <si>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</si>
  <si>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</si>
  <si>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</si>
  <si>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</si>
  <si>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</si>
  <si>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</si>
  <si>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</si>
  <si>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国有资本经营收益</t>
  </si>
  <si>
    <t>财政专户管理的收入</t>
  </si>
  <si>
    <t>单位自筹</t>
  </si>
  <si>
    <t>复印纸</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</si>
  <si>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</si>
  <si>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</si>
  <si>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</si>
  <si>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</si>
  <si>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</si>
  <si>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</si>
  <si>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</si>
  <si>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</si>
  <si>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</si>
  <si>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</si>
  <si>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</si>
  <si>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</si>
  <si>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</si>
  <si>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</si>
  <si>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</si>
  <si>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</si>
  <si>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</si>
  <si>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</si>
  <si>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</si>
  <si>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</si>
  <si>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</si>
  <si>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</si>
  <si>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</si>
  <si>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</si>
  <si>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</si>
  <si>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</si>
  <si>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</si>
  <si>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</si>
  <si>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
  </si>
  <si>
    <t>预算13表</t>
  </si>
  <si>
    <t>部门名称</t>
  </si>
  <si>
    <t>一、部门整体目标</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</si>
  <si>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</si>
  <si>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</si>
  <si>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</si>
  <si>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</si>
  <si>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</si>
  <si>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</si>
  <si>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</si>
  <si>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</si>
  <si>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</si>
  <si>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</si>
  <si>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</si>
  <si>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</si>
  <si>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</si>
  <si>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</si>
  <si>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</si>
  <si>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</si>
  <si>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</si>
  <si>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</si>
  <si>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</si>
  <si>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</si>
  <si>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</si>
  <si>
    <t>备注：我单位无政府性基金预算支出预算相关内容，该表以空表进行公开。</t>
  </si>
  <si>
    <t>备注：因没有符合政府采购服务的支出项目，我单位无政府购买服务预算相关内容，该表以空表进行公开。</t>
  </si>
  <si>
    <t>备注：我部门无对下转移支付预算，此表无数据。</t>
  </si>
  <si>
    <t>备注：我部门无对下转移支付绩效目标，此表无数据。</t>
  </si>
  <si>
    <t>注：涉及土地使用权、房屋、公务用车购置，按照现行相关管理制度规定报批，以职能部门审批意见为准。</t>
  </si>
  <si>
    <t>备注：因我单位无新增资产预算配置，该表以空表进行公开。</t>
  </si>
  <si>
    <t>备注：我部门无上级转移支付补助项目支出预算，此表无数据。</t>
    <phoneticPr fontId="20" type="noConversion"/>
  </si>
  <si>
    <t>备注：部门整体支出绩效由主管部门填报，故此表为空表。</t>
  </si>
</sst>
</file>

<file path=xl/styles.xml><?xml version="1.0" encoding="utf-8"?>
<styleSheet xmlns="http://schemas.openxmlformats.org/spreadsheetml/2006/main">
  <numFmts count="5">
    <numFmt numFmtId="176" formatCode="#,##0.00;\-#,##0.00;;@"/>
    <numFmt numFmtId="177" formatCode="#,##0;\-#,##0;;@"/>
    <numFmt numFmtId="178" formatCode="hh:mm:ss"/>
    <numFmt numFmtId="179" formatCode="yyyy\-mm\-dd"/>
    <numFmt numFmtId="180" formatCode="yyyy\-mm\-dd\ hh:mm:ss"/>
  </numFmts>
  <fonts count="23">
    <font>
      <sz val="11"/>
      <color theme="1"/>
      <name val="宋体"/>
      <scheme val="minor"/>
    </font>
    <font>
      <sz val="9"/>
      <name val="宋体"/>
      <charset val="134"/>
    </font>
    <font>
      <sz val="10"/>
      <color rgb="FF000000"/>
      <name val="宋体"/>
      <charset val="134"/>
    </font>
    <font>
      <sz val="9"/>
      <color rgb="FF000000"/>
      <name val="宋体"/>
      <charset val="134"/>
    </font>
    <font>
      <b/>
      <sz val="23.95"/>
      <color rgb="FF000000"/>
      <name val="宋体"/>
      <charset val="134"/>
    </font>
    <font>
      <sz val="10"/>
      <color rgb="FF000000"/>
      <name val="Arial"/>
    </font>
    <font>
      <sz val="9.75"/>
      <color rgb="FF000000"/>
      <name val="SimSun"/>
      <charset val="134"/>
    </font>
    <font>
      <sz val="9"/>
      <color theme="1"/>
      <name val="宋体"/>
      <charset val="134"/>
    </font>
    <font>
      <b/>
      <sz val="9"/>
      <color rgb="FF000000"/>
      <name val="宋体"/>
      <charset val="134"/>
    </font>
    <font>
      <b/>
      <sz val="9"/>
      <color theme="1"/>
      <name val="宋体"/>
      <charset val="134"/>
    </font>
    <font>
      <b/>
      <sz val="21"/>
      <color rgb="FF000000"/>
      <name val="宋体"/>
      <charset val="134"/>
    </font>
    <font>
      <sz val="11"/>
      <color rgb="FF000000"/>
      <name val="宋体"/>
      <charset val="134"/>
    </font>
    <font>
      <b/>
      <sz val="18"/>
      <color rgb="FF000000"/>
      <name val="宋体"/>
      <charset val="134"/>
    </font>
    <font>
      <b/>
      <sz val="23"/>
      <color rgb="FF000000"/>
      <name val="宋体"/>
      <charset val="134"/>
    </font>
    <font>
      <b/>
      <sz val="22"/>
      <color rgb="FF000000"/>
      <name val="宋体"/>
      <charset val="134"/>
    </font>
    <font>
      <sz val="10"/>
      <color rgb="FFFFFFFF"/>
      <name val="宋体"/>
      <charset val="134"/>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9"/>
      <name val="宋体"/>
      <family val="3"/>
      <charset val="134"/>
      <scheme val="minor"/>
    </font>
    <font>
      <b/>
      <sz val="11"/>
      <color theme="1"/>
      <name val="宋体"/>
      <charset val="134"/>
      <scheme val="minor"/>
    </font>
    <font>
      <b/>
      <sz val="12"/>
      <color theme="1"/>
      <name val="宋体"/>
      <charset val="134"/>
      <scheme val="minor"/>
    </font>
  </fonts>
  <fills count="4">
    <fill>
      <patternFill patternType="none"/>
    </fill>
    <fill>
      <patternFill patternType="gray125"/>
    </fill>
    <fill>
      <patternFill patternType="solid">
        <fgColor rgb="FFFFFFFF"/>
      </patternFill>
    </fill>
    <fill>
      <patternFill patternType="solid">
        <fgColor rgb="FFDBEEF4"/>
      </patternFill>
    </fill>
  </fills>
  <borders count="1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s>
  <cellStyleXfs count="8">
    <xf numFmtId="0" fontId="0" fillId="0" borderId="1"/>
    <xf numFmtId="176" fontId="1" fillId="0" borderId="2">
      <alignment horizontal="right" vertical="center"/>
    </xf>
    <xf numFmtId="49" fontId="1" fillId="0" borderId="2">
      <alignment horizontal="left" vertical="center" wrapText="1"/>
    </xf>
    <xf numFmtId="178" fontId="1" fillId="0" borderId="2">
      <alignment horizontal="right" vertical="center"/>
    </xf>
    <xf numFmtId="179" fontId="1" fillId="0" borderId="2">
      <alignment horizontal="right" vertical="center"/>
    </xf>
    <xf numFmtId="180" fontId="1" fillId="0" borderId="2">
      <alignment horizontal="right" vertical="center"/>
    </xf>
    <xf numFmtId="10" fontId="1" fillId="0" borderId="2">
      <alignment horizontal="right" vertical="center"/>
    </xf>
    <xf numFmtId="177" fontId="1" fillId="0" borderId="2">
      <alignment horizontal="right" vertical="center"/>
    </xf>
  </cellStyleXfs>
  <cellXfs count="273">
    <xf numFmtId="0" fontId="0" fillId="0" borderId="1" xfId="0" applyFont="1" applyBorder="1"/>
    <xf numFmtId="0" fontId="2" fillId="2" borderId="1"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right" vertical="center" wrapText="1"/>
      <protection locked="0"/>
    </xf>
    <xf numFmtId="0" fontId="3" fillId="0" borderId="1" xfId="0" applyFont="1" applyBorder="1" applyAlignment="1">
      <alignment horizontal="right" vertical="center"/>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176" fontId="7" fillId="0" borderId="2" xfId="0" applyNumberFormat="1" applyFont="1" applyBorder="1" applyAlignment="1">
      <alignment horizontal="right" vertical="center"/>
    </xf>
    <xf numFmtId="0" fontId="3" fillId="0" borderId="2"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wrapText="1" indent="1"/>
    </xf>
    <xf numFmtId="0" fontId="3" fillId="2" borderId="2" xfId="0" applyFont="1" applyFill="1" applyBorder="1" applyAlignment="1">
      <alignment horizontal="left" vertical="center" wrapText="1" indent="2"/>
    </xf>
    <xf numFmtId="0" fontId="5" fillId="0" borderId="1" xfId="0" applyFont="1" applyBorder="1" applyProtection="1">
      <protection locked="0"/>
    </xf>
    <xf numFmtId="0" fontId="3" fillId="0" borderId="2" xfId="0" applyFont="1" applyBorder="1" applyAlignment="1">
      <alignment vertical="center" wrapText="1"/>
    </xf>
    <xf numFmtId="0" fontId="3" fillId="0" borderId="2" xfId="0" applyFont="1" applyBorder="1" applyAlignment="1">
      <alignment horizontal="left" vertical="center" wrapText="1"/>
    </xf>
    <xf numFmtId="176" fontId="9" fillId="0" borderId="2" xfId="0" applyNumberFormat="1" applyFont="1" applyBorder="1" applyAlignment="1">
      <alignment horizontal="right" vertical="center"/>
    </xf>
    <xf numFmtId="0" fontId="2" fillId="0" borderId="1" xfId="0" applyFont="1" applyBorder="1" applyAlignment="1">
      <alignment vertical="top"/>
    </xf>
    <xf numFmtId="0" fontId="2" fillId="0" borderId="1" xfId="0" applyFont="1" applyBorder="1" applyAlignment="1">
      <alignment horizontal="right" vertical="center"/>
    </xf>
    <xf numFmtId="0" fontId="3" fillId="0" borderId="1" xfId="0" applyFont="1" applyBorder="1" applyAlignment="1" applyProtection="1">
      <alignment horizontal="left" vertical="center"/>
      <protection locked="0"/>
    </xf>
    <xf numFmtId="0" fontId="2" fillId="0" borderId="1" xfId="0" applyFont="1" applyBorder="1" applyAlignment="1">
      <alignment horizontal="right"/>
    </xf>
    <xf numFmtId="49" fontId="11" fillId="0" borderId="2"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left" vertical="center" wrapText="1" indent="2"/>
    </xf>
    <xf numFmtId="0" fontId="2" fillId="0" borderId="12" xfId="0" applyFont="1" applyBorder="1" applyAlignment="1">
      <alignment horizontal="center" vertical="center"/>
    </xf>
    <xf numFmtId="0" fontId="5" fillId="0" borderId="1" xfId="0" applyFont="1" applyBorder="1"/>
    <xf numFmtId="0" fontId="3" fillId="0" borderId="1" xfId="0" applyFont="1" applyBorder="1" applyAlignment="1">
      <alignment horizontal="right" vertical="center" wrapText="1"/>
    </xf>
    <xf numFmtId="0" fontId="2" fillId="2" borderId="2" xfId="0" applyFont="1" applyFill="1" applyBorder="1" applyAlignment="1" applyProtection="1">
      <alignment horizontal="center" vertical="center"/>
      <protection locked="0"/>
    </xf>
    <xf numFmtId="0" fontId="2" fillId="0" borderId="1" xfId="0" applyFont="1" applyBorder="1" applyAlignment="1" applyProtection="1">
      <alignment vertical="top"/>
      <protection locked="0"/>
    </xf>
    <xf numFmtId="49" fontId="2" fillId="0" borderId="1" xfId="0" applyNumberFormat="1" applyFont="1" applyBorder="1" applyProtection="1">
      <protection locked="0"/>
    </xf>
    <xf numFmtId="0" fontId="2" fillId="0" borderId="1" xfId="0" applyFont="1" applyBorder="1" applyProtection="1">
      <protection locked="0"/>
    </xf>
    <xf numFmtId="0" fontId="3" fillId="0" borderId="1" xfId="0" applyFont="1" applyBorder="1" applyAlignment="1" applyProtection="1">
      <alignment horizontal="right" vertical="center"/>
      <protection locked="0"/>
    </xf>
    <xf numFmtId="0" fontId="11" fillId="0" borderId="1" xfId="0" applyFont="1" applyBorder="1" applyProtection="1">
      <protection locked="0"/>
    </xf>
    <xf numFmtId="0" fontId="11" fillId="0" borderId="1" xfId="0" applyFont="1" applyBorder="1"/>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2" fillId="0" borderId="2" xfId="0" applyFont="1" applyBorder="1" applyAlignment="1" applyProtection="1">
      <alignment horizontal="center" vertical="center"/>
      <protection locked="0"/>
    </xf>
    <xf numFmtId="49" fontId="7" fillId="0" borderId="2" xfId="2" applyNumberFormat="1" applyFont="1" applyBorder="1">
      <alignment horizontal="left" vertical="center" wrapText="1"/>
    </xf>
    <xf numFmtId="49" fontId="2" fillId="0" borderId="1" xfId="0" applyNumberFormat="1" applyFont="1" applyBorder="1"/>
    <xf numFmtId="0" fontId="3" fillId="0" borderId="1" xfId="0" applyFont="1" applyBorder="1" applyAlignment="1">
      <alignment horizontal="right"/>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5" fillId="0" borderId="1" xfId="0" applyFont="1" applyBorder="1" applyAlignment="1" applyProtection="1">
      <alignment horizontal="right"/>
      <protection locked="0"/>
    </xf>
    <xf numFmtId="49" fontId="15" fillId="0" borderId="1" xfId="0" applyNumberFormat="1" applyFont="1" applyBorder="1" applyProtection="1">
      <protection locked="0"/>
    </xf>
    <xf numFmtId="0" fontId="11" fillId="0" borderId="3" xfId="0" applyFont="1" applyBorder="1" applyAlignment="1">
      <alignment horizontal="center" vertical="center"/>
    </xf>
    <xf numFmtId="49" fontId="11"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right"/>
      <protection locked="0"/>
    </xf>
    <xf numFmtId="0" fontId="11" fillId="0" borderId="10" xfId="0" applyFont="1" applyBorder="1" applyAlignment="1" applyProtection="1">
      <alignment horizontal="center" vertical="center"/>
      <protection locked="0"/>
    </xf>
    <xf numFmtId="0" fontId="11" fillId="0" borderId="10" xfId="0" applyFont="1" applyBorder="1" applyAlignment="1">
      <alignment horizontal="center" vertical="center" wrapText="1"/>
    </xf>
    <xf numFmtId="0" fontId="11" fillId="0" borderId="10" xfId="0" applyFont="1" applyBorder="1" applyAlignment="1" applyProtection="1">
      <alignment horizontal="center" vertical="center" wrapText="1"/>
      <protection locked="0"/>
    </xf>
    <xf numFmtId="177" fontId="7" fillId="0" borderId="2" xfId="7" applyNumberFormat="1" applyFont="1" applyBorder="1" applyAlignment="1">
      <alignment horizontal="center" vertical="center"/>
    </xf>
    <xf numFmtId="177" fontId="7" fillId="0" borderId="2"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pplyProtection="1">
      <alignment horizontal="left" vertical="center"/>
      <protection locked="0"/>
    </xf>
    <xf numFmtId="0" fontId="3" fillId="0" borderId="10" xfId="0" applyFont="1" applyBorder="1" applyAlignment="1">
      <alignment horizontal="left" vertical="center" wrapText="1"/>
    </xf>
    <xf numFmtId="3" fontId="3" fillId="0" borderId="10" xfId="0" applyNumberFormat="1" applyFont="1" applyBorder="1" applyAlignment="1">
      <alignment horizontal="right" vertical="center"/>
    </xf>
    <xf numFmtId="0" fontId="2" fillId="0" borderId="1" xfId="0" applyFont="1" applyBorder="1" applyAlignment="1">
      <alignment wrapText="1"/>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right" vertical="center" wrapText="1"/>
      <protection locked="0"/>
    </xf>
    <xf numFmtId="0" fontId="11" fillId="0" borderId="1" xfId="0" applyFont="1" applyBorder="1" applyAlignment="1">
      <alignment wrapText="1"/>
    </xf>
    <xf numFmtId="0" fontId="3" fillId="0" borderId="1" xfId="0" applyFont="1" applyBorder="1" applyAlignment="1" applyProtection="1">
      <alignment horizontal="right" wrapText="1"/>
      <protection locked="0"/>
    </xf>
    <xf numFmtId="0" fontId="11" fillId="0" borderId="13" xfId="0" applyFont="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 xfId="0" applyFont="1" applyBorder="1" applyAlignment="1">
      <alignment horizontal="center" vertical="center"/>
    </xf>
    <xf numFmtId="0" fontId="5" fillId="0" borderId="1" xfId="0" applyFont="1" applyBorder="1" applyAlignment="1">
      <alignment horizontal="right" vertical="center"/>
    </xf>
    <xf numFmtId="0" fontId="3" fillId="0" borderId="2" xfId="0" applyFont="1" applyBorder="1" applyAlignment="1" applyProtection="1">
      <alignment horizontal="center" vertical="center" wrapText="1"/>
      <protection locked="0"/>
    </xf>
    <xf numFmtId="3"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2" xfId="0" applyNumberFormat="1" applyFont="1" applyBorder="1" applyAlignment="1">
      <alignment horizontal="right" vertical="center" wrapText="1"/>
    </xf>
    <xf numFmtId="4" fontId="7" fillId="0" borderId="2" xfId="1" applyNumberFormat="1" applyFont="1" applyBorder="1">
      <alignment horizontal="right" vertical="center"/>
    </xf>
    <xf numFmtId="4" fontId="3" fillId="0" borderId="2" xfId="0" applyNumberFormat="1" applyFont="1" applyBorder="1" applyAlignment="1" applyProtection="1">
      <alignment horizontal="right" vertical="center" wrapText="1"/>
      <protection locked="0"/>
    </xf>
    <xf numFmtId="0" fontId="3" fillId="0" borderId="2" xfId="0" applyFont="1" applyBorder="1" applyAlignment="1" applyProtection="1">
      <alignment horizontal="left" vertical="center"/>
      <protection locked="0"/>
    </xf>
    <xf numFmtId="0" fontId="16" fillId="2" borderId="1" xfId="0" applyFont="1" applyFill="1" applyBorder="1" applyAlignment="1">
      <alignment horizontal="center" vertical="center"/>
    </xf>
    <xf numFmtId="0" fontId="3" fillId="2" borderId="1" xfId="0" applyFont="1" applyFill="1" applyBorder="1" applyAlignment="1">
      <alignment horizontal="right" vertical="center" wrapText="1"/>
    </xf>
    <xf numFmtId="0" fontId="16" fillId="2" borderId="1" xfId="0" applyFont="1" applyFill="1" applyBorder="1" applyAlignment="1">
      <alignment horizontal="left" vertical="center"/>
    </xf>
    <xf numFmtId="0" fontId="3" fillId="2" borderId="1" xfId="0" quotePrefix="1" applyFont="1" applyFill="1" applyBorder="1" applyAlignment="1">
      <alignment horizontal="right" vertical="center" wrapText="1"/>
    </xf>
    <xf numFmtId="0" fontId="2" fillId="2" borderId="2" xfId="0" applyFont="1" applyFill="1" applyBorder="1" applyAlignment="1">
      <alignment horizontal="center" vertical="center"/>
    </xf>
    <xf numFmtId="0" fontId="11" fillId="2" borderId="2" xfId="0" applyFont="1" applyFill="1" applyBorder="1" applyAlignment="1">
      <alignment horizontal="center" vertical="center"/>
    </xf>
    <xf numFmtId="49" fontId="11" fillId="0" borderId="2" xfId="0" applyNumberFormat="1" applyFont="1" applyBorder="1" applyAlignment="1">
      <alignment horizontal="center" vertical="center" wrapText="1"/>
    </xf>
    <xf numFmtId="49" fontId="11" fillId="0" borderId="2" xfId="0" applyNumberFormat="1" applyFont="1" applyBorder="1" applyAlignment="1">
      <alignment vertical="center" wrapText="1"/>
    </xf>
    <xf numFmtId="0" fontId="11" fillId="0" borderId="2" xfId="0" applyFont="1" applyBorder="1" applyAlignment="1">
      <alignment vertical="center" wrapText="1"/>
    </xf>
    <xf numFmtId="4"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lignment horizontal="right" vertical="center"/>
    </xf>
    <xf numFmtId="49" fontId="19" fillId="0" borderId="2" xfId="0" applyNumberFormat="1" applyFont="1" applyBorder="1" applyAlignment="1" applyProtection="1">
      <alignment horizontal="center" vertical="center"/>
      <protection locked="0"/>
    </xf>
    <xf numFmtId="49" fontId="19" fillId="0" borderId="2" xfId="0" applyNumberFormat="1" applyFont="1" applyBorder="1" applyAlignment="1" applyProtection="1">
      <alignment horizontal="center" vertical="center" wrapText="1"/>
      <protection locked="0"/>
    </xf>
    <xf numFmtId="0" fontId="4" fillId="2" borderId="1" xfId="0" quotePrefix="1" applyFont="1" applyFill="1" applyBorder="1" applyAlignment="1" applyProtection="1">
      <alignment horizontal="center" vertical="center" wrapText="1"/>
      <protection locked="0"/>
    </xf>
    <xf numFmtId="0" fontId="0" fillId="0" borderId="1" xfId="0" applyFont="1" applyBorder="1"/>
    <xf numFmtId="0" fontId="3"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left"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3" fillId="2" borderId="1"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3" fillId="2" borderId="10" xfId="0" applyFont="1" applyFill="1" applyBorder="1" applyAlignment="1">
      <alignment horizontal="right" vertical="center"/>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10" xfId="0" applyFont="1" applyFill="1" applyBorder="1" applyAlignment="1" applyProtection="1">
      <alignment horizontal="right" vertical="center"/>
      <protection locked="0"/>
    </xf>
    <xf numFmtId="0" fontId="2" fillId="2" borderId="1" xfId="0" applyFont="1" applyFill="1" applyBorder="1" applyAlignment="1" applyProtection="1">
      <alignment horizontal="right" vertical="center" wrapText="1"/>
      <protection locked="0"/>
    </xf>
    <xf numFmtId="0" fontId="3" fillId="2" borderId="12" xfId="0" applyFont="1" applyFill="1" applyBorder="1" applyAlignment="1">
      <alignment horizontal="center" vertical="center" wrapText="1"/>
    </xf>
    <xf numFmtId="0" fontId="3" fillId="2" borderId="6" xfId="0" applyFont="1" applyFill="1" applyBorder="1" applyAlignment="1">
      <alignment horizontal="left" vertical="center"/>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1"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10" fillId="0" borderId="1" xfId="0" applyFont="1" applyBorder="1" applyAlignment="1">
      <alignment horizontal="center" vertical="center"/>
    </xf>
    <xf numFmtId="49" fontId="11" fillId="0" borderId="12"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11" xfId="0" applyFont="1" applyBorder="1" applyAlignment="1">
      <alignment horizontal="center" vertical="center"/>
    </xf>
    <xf numFmtId="0" fontId="12" fillId="0" borderId="1" xfId="0" applyFont="1" applyBorder="1" applyAlignment="1">
      <alignment horizontal="center" vertical="center"/>
    </xf>
    <xf numFmtId="0" fontId="5" fillId="0" borderId="1" xfId="0" applyFont="1" applyBorder="1"/>
    <xf numFmtId="0" fontId="5" fillId="0" borderId="1" xfId="0" applyFont="1" applyBorder="1" applyProtection="1">
      <protection locked="0"/>
    </xf>
    <xf numFmtId="0" fontId="3" fillId="0" borderId="1" xfId="0" applyFont="1" applyBorder="1" applyAlignment="1">
      <alignment horizontal="left" vertical="center"/>
    </xf>
    <xf numFmtId="0" fontId="2" fillId="2" borderId="1" xfId="0" applyFont="1" applyFill="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5" fillId="2" borderId="2" xfId="0" applyFont="1" applyFill="1" applyBorder="1" applyAlignment="1" applyProtection="1">
      <alignment vertical="top"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xf numFmtId="0" fontId="11" fillId="0" borderId="12" xfId="0" applyFont="1" applyBorder="1" applyAlignment="1">
      <alignment horizontal="center" vertical="center"/>
    </xf>
    <xf numFmtId="0" fontId="11" fillId="0" borderId="3" xfId="0" applyFont="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0" fontId="11" fillId="0" borderId="1" xfId="0" applyFont="1" applyBorder="1" applyAlignment="1">
      <alignment horizontal="left" vertical="center"/>
    </xf>
    <xf numFmtId="0" fontId="11" fillId="0" borderId="1" xfId="0" applyFont="1" applyBorder="1" applyAlignment="1" applyProtection="1">
      <alignment horizontal="left" vertical="center"/>
      <protection locked="0"/>
    </xf>
    <xf numFmtId="0" fontId="11" fillId="0" borderId="7" xfId="0" applyFont="1" applyBorder="1" applyAlignment="1" applyProtection="1">
      <alignment horizontal="center" vertical="center" wrapText="1"/>
      <protection locked="0"/>
    </xf>
    <xf numFmtId="0" fontId="11" fillId="0" borderId="7" xfId="0" applyFont="1" applyBorder="1" applyAlignment="1">
      <alignment horizontal="center" vertical="center"/>
    </xf>
    <xf numFmtId="0" fontId="11" fillId="0" borderId="1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3" fillId="0" borderId="5" xfId="0" applyFont="1" applyBorder="1" applyAlignment="1">
      <alignment horizontal="left" vertical="center"/>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xf>
    <xf numFmtId="0" fontId="11" fillId="0" borderId="14" xfId="0" applyFont="1" applyBorder="1" applyAlignment="1" applyProtection="1">
      <alignment horizontal="center" vertical="center" wrapText="1"/>
      <protection locked="0"/>
    </xf>
    <xf numFmtId="0" fontId="11" fillId="2" borderId="3" xfId="0" applyFont="1" applyFill="1" applyBorder="1" applyAlignment="1">
      <alignment horizontal="center" vertical="center"/>
    </xf>
    <xf numFmtId="0" fontId="14" fillId="0" borderId="1" xfId="0" quotePrefix="1" applyFont="1" applyBorder="1" applyAlignment="1">
      <alignment horizontal="center" vertical="center"/>
    </xf>
    <xf numFmtId="0" fontId="3" fillId="0" borderId="2" xfId="0" applyFont="1" applyBorder="1" applyAlignment="1">
      <alignment horizontal="left" vertical="center" wrapText="1" indent="1"/>
    </xf>
    <xf numFmtId="0" fontId="3" fillId="2" borderId="2" xfId="0" applyFont="1" applyFill="1" applyBorder="1" applyAlignment="1" applyProtection="1">
      <alignment horizontal="left" vertical="center" wrapText="1"/>
      <protection locked="0"/>
    </xf>
    <xf numFmtId="0" fontId="10" fillId="0" borderId="1" xfId="0" quotePrefix="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wrapText="1"/>
      <protection locked="0"/>
    </xf>
    <xf numFmtId="49" fontId="11" fillId="0" borderId="7"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right"/>
      <protection locked="0"/>
    </xf>
    <xf numFmtId="0" fontId="3" fillId="0" borderId="15" xfId="0" applyFont="1" applyBorder="1" applyAlignment="1">
      <alignment horizontal="left" vertical="center"/>
    </xf>
    <xf numFmtId="0" fontId="3" fillId="0" borderId="15" xfId="0" applyFont="1" applyBorder="1" applyAlignment="1" applyProtection="1">
      <alignment horizontal="left" vertical="center"/>
      <protection locked="0"/>
    </xf>
    <xf numFmtId="0" fontId="3" fillId="2" borderId="15" xfId="0" applyFont="1" applyFill="1" applyBorder="1" applyAlignment="1">
      <alignment horizontal="left" vertical="center"/>
    </xf>
    <xf numFmtId="176" fontId="7" fillId="0" borderId="15" xfId="0" applyNumberFormat="1" applyFont="1" applyBorder="1" applyAlignment="1">
      <alignment horizontal="left" vertical="center"/>
    </xf>
    <xf numFmtId="0" fontId="14"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Protection="1">
      <protection locked="0"/>
    </xf>
    <xf numFmtId="0" fontId="11" fillId="0" borderId="1" xfId="0" applyFont="1" applyBorder="1"/>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3" fillId="0" borderId="14" xfId="0" applyFont="1" applyBorder="1" applyAlignment="1">
      <alignment horizontal="center" vertical="center"/>
    </xf>
    <xf numFmtId="0" fontId="3" fillId="0" borderId="9" xfId="0" applyFont="1" applyBorder="1" applyAlignment="1" applyProtection="1">
      <alignment horizontal="left" vertical="center"/>
      <protection locked="0"/>
    </xf>
    <xf numFmtId="0" fontId="3" fillId="0" borderId="9" xfId="0" applyFont="1" applyBorder="1" applyAlignment="1">
      <alignment horizontal="left" vertical="center"/>
    </xf>
    <xf numFmtId="0" fontId="11" fillId="0" borderId="4"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9" xfId="0" applyFont="1" applyBorder="1" applyAlignment="1">
      <alignment horizontal="center" vertical="center" wrapText="1"/>
    </xf>
    <xf numFmtId="0" fontId="11" fillId="0" borderId="9" xfId="0" applyFont="1" applyBorder="1" applyAlignment="1" applyProtection="1">
      <alignment horizontal="center" vertical="center"/>
      <protection locked="0"/>
    </xf>
    <xf numFmtId="0" fontId="11" fillId="0" borderId="9" xfId="0" applyFont="1" applyBorder="1" applyAlignment="1" applyProtection="1">
      <alignment horizontal="center" vertical="center" wrapText="1"/>
      <protection locked="0"/>
    </xf>
    <xf numFmtId="0" fontId="14"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wrapText="1"/>
    </xf>
    <xf numFmtId="0" fontId="11" fillId="0" borderId="1" xfId="0" applyFont="1" applyBorder="1" applyAlignment="1">
      <alignment wrapText="1"/>
    </xf>
    <xf numFmtId="0" fontId="2" fillId="0" borderId="1" xfId="0" applyFont="1" applyBorder="1" applyAlignment="1">
      <alignment horizontal="right" wrapText="1"/>
    </xf>
    <xf numFmtId="0" fontId="11"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4"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horizontal="left"/>
      <protection locked="0"/>
    </xf>
    <xf numFmtId="0" fontId="3" fillId="0" borderId="2" xfId="0" applyFont="1" applyBorder="1" applyAlignment="1">
      <alignment horizontal="left"/>
    </xf>
    <xf numFmtId="0" fontId="3" fillId="2" borderId="2" xfId="0" applyFont="1" applyFill="1" applyBorder="1" applyAlignment="1">
      <alignment horizontal="right" vertical="center"/>
    </xf>
    <xf numFmtId="0" fontId="2" fillId="2" borderId="1" xfId="0" applyFont="1" applyFill="1" applyBorder="1" applyAlignment="1" applyProtection="1">
      <alignment horizontal="right" vertical="center"/>
      <protection locked="0"/>
    </xf>
    <xf numFmtId="0" fontId="13" fillId="0" borderId="1" xfId="0" quotePrefix="1" applyFont="1" applyBorder="1" applyAlignment="1">
      <alignment horizontal="center" vertical="center"/>
    </xf>
    <xf numFmtId="0" fontId="11" fillId="0" borderId="3" xfId="0" applyFont="1" applyBorder="1" applyAlignment="1">
      <alignment horizontal="center" vertical="center"/>
    </xf>
    <xf numFmtId="0" fontId="3" fillId="0" borderId="12"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8" fillId="0" borderId="2" xfId="0" applyFont="1" applyBorder="1" applyAlignment="1">
      <alignment horizontal="center" vertical="center"/>
    </xf>
    <xf numFmtId="0" fontId="18" fillId="0" borderId="2" xfId="0" applyFont="1" applyBorder="1" applyAlignment="1">
      <alignment horizontal="left" vertical="center"/>
    </xf>
    <xf numFmtId="49" fontId="11" fillId="0" borderId="2"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0" fontId="19" fillId="0" borderId="2" xfId="0" applyFont="1" applyBorder="1" applyAlignment="1">
      <alignment horizontal="center" vertical="center"/>
    </xf>
    <xf numFmtId="49" fontId="19"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0" fontId="11" fillId="0" borderId="2" xfId="0" applyFont="1" applyBorder="1"/>
    <xf numFmtId="0" fontId="11" fillId="0" borderId="2" xfId="0" applyFont="1" applyBorder="1" applyAlignment="1">
      <alignment horizontal="center" vertical="center"/>
    </xf>
    <xf numFmtId="0" fontId="3" fillId="0" borderId="2" xfId="0" applyFont="1" applyBorder="1" applyAlignment="1">
      <alignment horizontal="left" vertical="center"/>
    </xf>
    <xf numFmtId="0" fontId="16" fillId="2" borderId="1" xfId="0" applyFont="1" applyFill="1" applyBorder="1" applyAlignment="1">
      <alignment horizontal="center" vertical="center"/>
    </xf>
    <xf numFmtId="0" fontId="16" fillId="3" borderId="1" xfId="0" applyFont="1" applyFill="1" applyBorder="1" applyAlignment="1">
      <alignment horizontal="center" vertical="center"/>
    </xf>
    <xf numFmtId="0" fontId="3" fillId="0" borderId="2" xfId="0" applyFont="1" applyBorder="1" applyAlignment="1">
      <alignment horizontal="left" vertical="center" wrapText="1"/>
    </xf>
    <xf numFmtId="0" fontId="3"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 fillId="2" borderId="12" xfId="0" applyFont="1" applyFill="1" applyBorder="1" applyAlignment="1">
      <alignment horizontal="left" vertical="center"/>
    </xf>
    <xf numFmtId="0" fontId="17" fillId="2" borderId="5" xfId="0" applyFont="1" applyFill="1" applyBorder="1" applyAlignment="1">
      <alignment horizontal="left" vertical="center"/>
    </xf>
    <xf numFmtId="0" fontId="17" fillId="2" borderId="6"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5" xfId="0" applyFont="1" applyFill="1" applyBorder="1" applyAlignment="1">
      <alignment horizontal="left" vertical="center" wrapText="1"/>
    </xf>
    <xf numFmtId="0" fontId="18" fillId="0" borderId="12"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2" borderId="2" xfId="0" applyFont="1" applyFill="1" applyBorder="1" applyAlignment="1">
      <alignment horizontal="left" vertical="center"/>
    </xf>
    <xf numFmtId="0" fontId="21" fillId="0" borderId="15" xfId="0" applyFont="1" applyFill="1" applyBorder="1" applyAlignment="1">
      <alignment horizontal="left" vertical="center"/>
    </xf>
    <xf numFmtId="0" fontId="22" fillId="0" borderId="15" xfId="0" applyFont="1" applyFill="1" applyBorder="1" applyAlignment="1">
      <alignment horizontal="left" vertical="center"/>
    </xf>
    <xf numFmtId="0" fontId="22" fillId="0" borderId="15" xfId="0" applyFont="1" applyBorder="1" applyAlignment="1">
      <alignment horizontal="left" vertical="center"/>
    </xf>
    <xf numFmtId="0" fontId="22" fillId="0" borderId="15" xfId="0" applyFont="1" applyFill="1" applyBorder="1" applyAlignment="1">
      <alignment horizontal="left" vertical="center"/>
    </xf>
    <xf numFmtId="0" fontId="0" fillId="0" borderId="15" xfId="0" applyFont="1" applyFill="1" applyBorder="1"/>
    <xf numFmtId="0" fontId="0" fillId="0" borderId="15" xfId="0" applyFont="1" applyBorder="1"/>
    <xf numFmtId="0" fontId="3" fillId="0" borderId="3" xfId="0" applyFont="1" applyFill="1" applyBorder="1" applyAlignment="1">
      <alignment horizontal="left" vertical="center"/>
    </xf>
    <xf numFmtId="0" fontId="3" fillId="0" borderId="3" xfId="0" applyFont="1" applyFill="1" applyBorder="1" applyAlignment="1" applyProtection="1">
      <alignment horizontal="left" vertical="center"/>
      <protection locked="0"/>
    </xf>
    <xf numFmtId="0" fontId="21" fillId="0" borderId="15" xfId="0" applyFont="1" applyFill="1" applyBorder="1" applyAlignment="1">
      <alignment horizontal="left" vertical="center"/>
    </xf>
  </cellXfs>
  <cellStyles count="9">
    <cellStyle name="DateStyle" xfId="4"/>
    <cellStyle name="DateTimeStyle" xfId="5"/>
    <cellStyle name="IntegralNumberStyle" xfId="7"/>
    <cellStyle name="MoneyStyle" xfId="1"/>
    <cellStyle name="NumberStyle" xfId="1"/>
    <cellStyle name="PercentStyle" xfId="6"/>
    <cellStyle name="TextStyle" xfId="2"/>
    <cellStyle name="TimeStyle" xfId="3"/>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Right="0"/>
    <pageSetUpPr fitToPage="1"/>
  </sheetPr>
  <dimension ref="A1:D36"/>
  <sheetViews>
    <sheetView showGridLines="0" showZeros="0" topLeftCell="A18" workbookViewId="0"/>
  </sheetViews>
  <sheetFormatPr defaultColWidth="8.625" defaultRowHeight="12.75" customHeight="1"/>
  <cols>
    <col min="1" max="4" width="41" customWidth="1"/>
  </cols>
  <sheetData>
    <row r="1" spans="1:4" ht="15" customHeight="1">
      <c r="A1" s="1"/>
      <c r="B1" s="1"/>
      <c r="C1" s="1"/>
      <c r="D1" s="2" t="s">
        <v>0</v>
      </c>
    </row>
    <row r="2" spans="1:4" ht="41.25" customHeight="1">
      <c r="A2" s="102" t="str">
        <f>"2026"&amp;"年部门财务收支预算总表"</f>
        <v>2026年部门财务收支预算总表</v>
      </c>
      <c r="B2" s="103"/>
      <c r="C2" s="103"/>
      <c r="D2" s="103"/>
    </row>
    <row r="3" spans="1:4" ht="17.25" customHeight="1">
      <c r="A3" s="104" t="str">
        <f>"单位名称："&amp;"昆明市晋宁区河（湖）长制工作办公室"</f>
        <v>单位名称：昆明市晋宁区河（湖）长制工作办公室</v>
      </c>
      <c r="B3" s="105"/>
      <c r="D3" s="3" t="s">
        <v>1</v>
      </c>
    </row>
    <row r="4" spans="1:4" ht="23.25" customHeight="1">
      <c r="A4" s="106" t="s">
        <v>2</v>
      </c>
      <c r="B4" s="107"/>
      <c r="C4" s="106" t="s">
        <v>3</v>
      </c>
      <c r="D4" s="107"/>
    </row>
    <row r="5" spans="1:4" ht="24" customHeight="1">
      <c r="A5" s="4" t="s">
        <v>4</v>
      </c>
      <c r="B5" s="4" t="s">
        <v>5</v>
      </c>
      <c r="C5" s="4" t="s">
        <v>6</v>
      </c>
      <c r="D5" s="4" t="s">
        <v>5</v>
      </c>
    </row>
    <row r="6" spans="1:4" ht="17.25" customHeight="1">
      <c r="A6" s="5" t="s">
        <v>7</v>
      </c>
      <c r="B6" s="6">
        <v>2550353.29</v>
      </c>
      <c r="C6" s="5" t="s">
        <v>8</v>
      </c>
      <c r="D6" s="6"/>
    </row>
    <row r="7" spans="1:4" ht="17.25" customHeight="1">
      <c r="A7" s="5" t="s">
        <v>9</v>
      </c>
      <c r="B7" s="6"/>
      <c r="C7" s="5" t="s">
        <v>10</v>
      </c>
      <c r="D7" s="6"/>
    </row>
    <row r="8" spans="1:4" ht="17.25" customHeight="1">
      <c r="A8" s="5" t="s">
        <v>11</v>
      </c>
      <c r="B8" s="6"/>
      <c r="C8" s="7" t="s">
        <v>12</v>
      </c>
      <c r="D8" s="6"/>
    </row>
    <row r="9" spans="1:4" ht="17.25" customHeight="1">
      <c r="A9" s="5" t="s">
        <v>13</v>
      </c>
      <c r="B9" s="6"/>
      <c r="C9" s="7" t="s">
        <v>14</v>
      </c>
      <c r="D9" s="6"/>
    </row>
    <row r="10" spans="1:4" ht="17.25" customHeight="1">
      <c r="A10" s="5" t="s">
        <v>15</v>
      </c>
      <c r="B10" s="6">
        <v>2279919.7000000002</v>
      </c>
      <c r="C10" s="7" t="s">
        <v>16</v>
      </c>
      <c r="D10" s="6"/>
    </row>
    <row r="11" spans="1:4" ht="17.25" customHeight="1">
      <c r="A11" s="5" t="s">
        <v>17</v>
      </c>
      <c r="B11" s="6"/>
      <c r="C11" s="7" t="s">
        <v>18</v>
      </c>
      <c r="D11" s="6"/>
    </row>
    <row r="12" spans="1:4" ht="17.25" customHeight="1">
      <c r="A12" s="5" t="s">
        <v>19</v>
      </c>
      <c r="B12" s="6"/>
      <c r="C12" s="8" t="s">
        <v>20</v>
      </c>
      <c r="D12" s="6"/>
    </row>
    <row r="13" spans="1:4" ht="17.25" customHeight="1">
      <c r="A13" s="5" t="s">
        <v>21</v>
      </c>
      <c r="B13" s="6">
        <v>2279919.7000000002</v>
      </c>
      <c r="C13" s="8" t="s">
        <v>22</v>
      </c>
      <c r="D13" s="6"/>
    </row>
    <row r="14" spans="1:4" ht="17.25" customHeight="1">
      <c r="A14" s="5" t="s">
        <v>23</v>
      </c>
      <c r="B14" s="6"/>
      <c r="C14" s="8" t="s">
        <v>24</v>
      </c>
      <c r="D14" s="6"/>
    </row>
    <row r="15" spans="1:4" ht="17.25" customHeight="1">
      <c r="A15" s="5" t="s">
        <v>25</v>
      </c>
      <c r="B15" s="6"/>
      <c r="C15" s="8" t="s">
        <v>26</v>
      </c>
      <c r="D15" s="6"/>
    </row>
    <row r="16" spans="1:4" ht="17.25" customHeight="1">
      <c r="A16" s="9"/>
      <c r="B16" s="6"/>
      <c r="C16" s="8" t="s">
        <v>27</v>
      </c>
      <c r="D16" s="6"/>
    </row>
    <row r="17" spans="1:4" ht="17.25" customHeight="1">
      <c r="A17" s="10"/>
      <c r="B17" s="6"/>
      <c r="C17" s="8" t="s">
        <v>28</v>
      </c>
      <c r="D17" s="6"/>
    </row>
    <row r="18" spans="1:4" ht="17.25" customHeight="1">
      <c r="A18" s="10"/>
      <c r="B18" s="6"/>
      <c r="C18" s="8" t="s">
        <v>29</v>
      </c>
      <c r="D18" s="6"/>
    </row>
    <row r="19" spans="1:4" ht="17.25" customHeight="1">
      <c r="A19" s="10"/>
      <c r="B19" s="6"/>
      <c r="C19" s="8" t="s">
        <v>30</v>
      </c>
      <c r="D19" s="6"/>
    </row>
    <row r="20" spans="1:4" ht="17.25" customHeight="1">
      <c r="A20" s="10"/>
      <c r="B20" s="6"/>
      <c r="C20" s="8" t="s">
        <v>31</v>
      </c>
      <c r="D20" s="6"/>
    </row>
    <row r="21" spans="1:4" ht="17.25" customHeight="1">
      <c r="A21" s="10"/>
      <c r="B21" s="6"/>
      <c r="C21" s="8" t="s">
        <v>32</v>
      </c>
      <c r="D21" s="6"/>
    </row>
    <row r="22" spans="1:4" ht="17.25" customHeight="1">
      <c r="A22" s="10"/>
      <c r="B22" s="6"/>
      <c r="C22" s="8" t="s">
        <v>33</v>
      </c>
      <c r="D22" s="6"/>
    </row>
    <row r="23" spans="1:4" ht="17.25" customHeight="1">
      <c r="A23" s="10"/>
      <c r="B23" s="6"/>
      <c r="C23" s="8" t="s">
        <v>34</v>
      </c>
      <c r="D23" s="6"/>
    </row>
    <row r="24" spans="1:4" ht="17.25" customHeight="1">
      <c r="A24" s="10"/>
      <c r="B24" s="6"/>
      <c r="C24" s="8" t="s">
        <v>35</v>
      </c>
      <c r="D24" s="6"/>
    </row>
    <row r="25" spans="1:4" ht="17.25" customHeight="1">
      <c r="A25" s="10"/>
      <c r="B25" s="6"/>
      <c r="C25" s="8" t="s">
        <v>36</v>
      </c>
      <c r="D25" s="6"/>
    </row>
    <row r="26" spans="1:4" ht="17.25" customHeight="1">
      <c r="A26" s="10"/>
      <c r="B26" s="6"/>
      <c r="C26" s="9" t="s">
        <v>37</v>
      </c>
      <c r="D26" s="6"/>
    </row>
    <row r="27" spans="1:4" ht="17.25" customHeight="1">
      <c r="A27" s="10"/>
      <c r="B27" s="6"/>
      <c r="C27" s="8" t="s">
        <v>38</v>
      </c>
      <c r="D27" s="6"/>
    </row>
    <row r="28" spans="1:4" ht="16.5" customHeight="1">
      <c r="A28" s="10"/>
      <c r="B28" s="6"/>
      <c r="C28" s="8" t="s">
        <v>39</v>
      </c>
      <c r="D28" s="6"/>
    </row>
    <row r="29" spans="1:4" ht="16.5" customHeight="1">
      <c r="A29" s="10"/>
      <c r="B29" s="6"/>
      <c r="C29" s="9" t="s">
        <v>40</v>
      </c>
      <c r="D29" s="6"/>
    </row>
    <row r="30" spans="1:4" ht="17.25" customHeight="1">
      <c r="A30" s="10"/>
      <c r="B30" s="6"/>
      <c r="C30" s="9" t="s">
        <v>41</v>
      </c>
      <c r="D30" s="6"/>
    </row>
    <row r="31" spans="1:4" ht="17.25" customHeight="1">
      <c r="A31" s="10"/>
      <c r="B31" s="6"/>
      <c r="C31" s="8" t="s">
        <v>42</v>
      </c>
      <c r="D31" s="6"/>
    </row>
    <row r="32" spans="1:4" ht="16.5" customHeight="1">
      <c r="A32" s="10" t="s">
        <v>43</v>
      </c>
      <c r="B32" s="6">
        <v>4830272.99</v>
      </c>
      <c r="C32" s="10" t="s">
        <v>44</v>
      </c>
      <c r="D32" s="6">
        <v>4830272.99</v>
      </c>
    </row>
    <row r="33" spans="1:4" ht="16.5" customHeight="1">
      <c r="A33" s="9" t="s">
        <v>45</v>
      </c>
      <c r="B33" s="6"/>
      <c r="C33" s="9" t="s">
        <v>46</v>
      </c>
      <c r="D33" s="6"/>
    </row>
    <row r="34" spans="1:4" ht="16.5" customHeight="1">
      <c r="A34" s="8" t="s">
        <v>47</v>
      </c>
      <c r="B34" s="6"/>
      <c r="C34" s="8" t="s">
        <v>47</v>
      </c>
      <c r="D34" s="6"/>
    </row>
    <row r="35" spans="1:4" ht="16.5" customHeight="1">
      <c r="A35" s="8" t="s">
        <v>48</v>
      </c>
      <c r="B35" s="6"/>
      <c r="C35" s="8" t="s">
        <v>49</v>
      </c>
      <c r="D35" s="6"/>
    </row>
    <row r="36" spans="1:4" ht="16.5" customHeight="1">
      <c r="A36" s="11" t="s">
        <v>50</v>
      </c>
      <c r="B36" s="6">
        <v>4830272.99</v>
      </c>
      <c r="C36" s="11" t="s">
        <v>51</v>
      </c>
      <c r="D36" s="6">
        <v>4830272.99</v>
      </c>
    </row>
  </sheetData>
  <mergeCells count="4">
    <mergeCell ref="A2:D2"/>
    <mergeCell ref="A3:B3"/>
    <mergeCell ref="A4:B4"/>
    <mergeCell ref="C4:D4"/>
  </mergeCells>
  <phoneticPr fontId="20" type="noConversion"/>
  <printOptions horizontalCentered="1"/>
  <pageMargins left="0.96" right="0.96" top="0.72" bottom="0.72" header="0" footer="0"/>
  <pageSetup paperSize="9" orientation="landscape" r:id="rId1"/>
  <headerFooter>
    <oddFooter>&amp;L&amp;C第&amp;P页，共&amp;N页&amp;R&amp;N</oddFooter>
  </headerFooter>
</worksheet>
</file>

<file path=xl/worksheets/sheet10.xml><?xml version="1.0" encoding="utf-8"?>
<worksheet xmlns="http://schemas.openxmlformats.org/spreadsheetml/2006/main" xmlns:r="http://schemas.openxmlformats.org/officeDocument/2006/relationships">
  <sheetPr>
    <outlinePr summaryRight="0"/>
    <pageSetUpPr fitToPage="1"/>
  </sheetPr>
  <dimension ref="A1:F11"/>
  <sheetViews>
    <sheetView showZeros="0" workbookViewId="0">
      <selection activeCell="B19" sqref="B19"/>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58">
        <v>1</v>
      </c>
      <c r="B1" s="59">
        <v>0</v>
      </c>
      <c r="C1" s="58">
        <v>1</v>
      </c>
      <c r="D1" s="29"/>
      <c r="E1" s="29"/>
      <c r="F1" s="51" t="s">
        <v>296</v>
      </c>
    </row>
    <row r="2" spans="1:6" ht="42" customHeight="1">
      <c r="A2" s="192" t="str">
        <f>"2026"&amp;"年部门政府性基金预算支出预算表"</f>
        <v>2026年部门政府性基金预算支出预算表</v>
      </c>
      <c r="B2" s="193" t="s">
        <v>297</v>
      </c>
      <c r="C2" s="194"/>
      <c r="D2" s="139"/>
      <c r="E2" s="139"/>
      <c r="F2" s="139"/>
    </row>
    <row r="3" spans="1:6" ht="13.5" customHeight="1">
      <c r="A3" s="166" t="str">
        <f>"单位名称："&amp;"昆明市晋宁区河（湖）长制工作办公室"</f>
        <v>单位名称：昆明市晋宁区河（湖）长制工作办公室</v>
      </c>
      <c r="B3" s="166" t="s">
        <v>298</v>
      </c>
      <c r="C3" s="198"/>
      <c r="D3" s="29"/>
      <c r="E3" s="29"/>
      <c r="F3" s="51" t="s">
        <v>1</v>
      </c>
    </row>
    <row r="4" spans="1:6" ht="19.5" customHeight="1">
      <c r="A4" s="149" t="s">
        <v>175</v>
      </c>
      <c r="B4" s="196" t="s">
        <v>72</v>
      </c>
      <c r="C4" s="149" t="s">
        <v>73</v>
      </c>
      <c r="D4" s="161" t="s">
        <v>299</v>
      </c>
      <c r="E4" s="147"/>
      <c r="F4" s="148"/>
    </row>
    <row r="5" spans="1:6" ht="18.75" customHeight="1">
      <c r="A5" s="172"/>
      <c r="B5" s="197"/>
      <c r="C5" s="172"/>
      <c r="D5" s="60" t="s">
        <v>55</v>
      </c>
      <c r="E5" s="47" t="s">
        <v>75</v>
      </c>
      <c r="F5" s="60" t="s">
        <v>76</v>
      </c>
    </row>
    <row r="6" spans="1:6" ht="18.75" customHeight="1">
      <c r="A6" s="55">
        <v>1</v>
      </c>
      <c r="B6" s="61" t="s">
        <v>83</v>
      </c>
      <c r="C6" s="55">
        <v>3</v>
      </c>
      <c r="D6" s="32">
        <v>4</v>
      </c>
      <c r="E6" s="32">
        <v>5</v>
      </c>
      <c r="F6" s="32">
        <v>6</v>
      </c>
    </row>
    <row r="7" spans="1:6" ht="21" customHeight="1">
      <c r="A7" s="15"/>
      <c r="B7" s="15"/>
      <c r="C7" s="15"/>
      <c r="D7" s="6"/>
      <c r="E7" s="6"/>
      <c r="F7" s="6"/>
    </row>
    <row r="8" spans="1:6" ht="21" customHeight="1">
      <c r="A8" s="15"/>
      <c r="B8" s="15"/>
      <c r="C8" s="15"/>
      <c r="D8" s="6"/>
      <c r="E8" s="6"/>
      <c r="F8" s="6"/>
    </row>
    <row r="9" spans="1:6" ht="18.75" customHeight="1">
      <c r="A9" s="113" t="s">
        <v>165</v>
      </c>
      <c r="B9" s="113" t="s">
        <v>165</v>
      </c>
      <c r="C9" s="195" t="s">
        <v>165</v>
      </c>
      <c r="D9" s="6"/>
      <c r="E9" s="6"/>
      <c r="F9" s="6"/>
    </row>
    <row r="11" spans="1:6" ht="14.25" customHeight="1">
      <c r="A11" s="264" t="s">
        <v>364</v>
      </c>
      <c r="B11" s="264"/>
      <c r="C11" s="264"/>
      <c r="D11" s="264"/>
      <c r="E11" s="264"/>
      <c r="F11" s="264"/>
    </row>
  </sheetData>
  <mergeCells count="8">
    <mergeCell ref="A11:F11"/>
    <mergeCell ref="A2:F2"/>
    <mergeCell ref="A9:C9"/>
    <mergeCell ref="D4:F4"/>
    <mergeCell ref="B4:B5"/>
    <mergeCell ref="C4:C5"/>
    <mergeCell ref="A4:A5"/>
    <mergeCell ref="A3:C3"/>
  </mergeCells>
  <phoneticPr fontId="20" type="noConversion"/>
  <printOptions horizontalCentered="1"/>
  <pageMargins left="0.37" right="0.37" top="0.56000000000000005" bottom="0.56000000000000005" header="0.48" footer="0.48"/>
  <pageSetup paperSize="9" scale="98"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sheetPr>
    <outlinePr summaryRight="0"/>
    <pageSetUpPr fitToPage="1"/>
  </sheetPr>
  <dimension ref="A1:S10"/>
  <sheetViews>
    <sheetView showZeros="0" workbookViewId="0"/>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spans="1:19" ht="15.75" customHeight="1">
      <c r="B1" s="42"/>
      <c r="C1" s="42"/>
      <c r="R1" s="43"/>
      <c r="S1" s="43" t="s">
        <v>300</v>
      </c>
    </row>
    <row r="2" spans="1:19" ht="41.25" customHeight="1">
      <c r="A2" s="203" t="str">
        <f>"2026"&amp;"年部门政府采购预算表"</f>
        <v>2026年部门政府采购预算表</v>
      </c>
      <c r="B2" s="164"/>
      <c r="C2" s="164"/>
      <c r="D2" s="165"/>
      <c r="E2" s="165"/>
      <c r="F2" s="165"/>
      <c r="G2" s="165"/>
      <c r="H2" s="165"/>
      <c r="I2" s="165"/>
      <c r="J2" s="165"/>
      <c r="K2" s="165"/>
      <c r="L2" s="165"/>
      <c r="M2" s="164"/>
      <c r="N2" s="165"/>
      <c r="O2" s="165"/>
      <c r="P2" s="164"/>
      <c r="Q2" s="165"/>
      <c r="R2" s="164"/>
      <c r="S2" s="164"/>
    </row>
    <row r="3" spans="1:19" ht="18.75" customHeight="1">
      <c r="A3" s="154" t="str">
        <f>"单位名称："&amp;"昆明市晋宁区河（湖）长制工作办公室"</f>
        <v>单位名称：昆明市晋宁区河（湖）长制工作办公室</v>
      </c>
      <c r="B3" s="208"/>
      <c r="C3" s="208"/>
      <c r="D3" s="209"/>
      <c r="E3" s="209"/>
      <c r="F3" s="209"/>
      <c r="G3" s="209"/>
      <c r="H3" s="209"/>
      <c r="I3" s="45"/>
      <c r="J3" s="45"/>
      <c r="K3" s="45"/>
      <c r="L3" s="45"/>
      <c r="R3" s="62"/>
      <c r="S3" s="51" t="s">
        <v>1</v>
      </c>
    </row>
    <row r="4" spans="1:19" ht="15.75" customHeight="1">
      <c r="A4" s="183" t="s">
        <v>174</v>
      </c>
      <c r="B4" s="215" t="s">
        <v>175</v>
      </c>
      <c r="C4" s="215" t="s">
        <v>301</v>
      </c>
      <c r="D4" s="204" t="s">
        <v>302</v>
      </c>
      <c r="E4" s="204" t="s">
        <v>303</v>
      </c>
      <c r="F4" s="204" t="s">
        <v>304</v>
      </c>
      <c r="G4" s="204" t="s">
        <v>305</v>
      </c>
      <c r="H4" s="204" t="s">
        <v>306</v>
      </c>
      <c r="I4" s="207" t="s">
        <v>182</v>
      </c>
      <c r="J4" s="207"/>
      <c r="K4" s="207"/>
      <c r="L4" s="207"/>
      <c r="M4" s="175"/>
      <c r="N4" s="207"/>
      <c r="O4" s="207"/>
      <c r="P4" s="173"/>
      <c r="Q4" s="207"/>
      <c r="R4" s="175"/>
      <c r="S4" s="174"/>
    </row>
    <row r="5" spans="1:19" ht="17.25" customHeight="1">
      <c r="A5" s="184"/>
      <c r="B5" s="216"/>
      <c r="C5" s="216"/>
      <c r="D5" s="205"/>
      <c r="E5" s="205"/>
      <c r="F5" s="205"/>
      <c r="G5" s="205"/>
      <c r="H5" s="205"/>
      <c r="I5" s="205" t="s">
        <v>55</v>
      </c>
      <c r="J5" s="205" t="s">
        <v>58</v>
      </c>
      <c r="K5" s="205" t="s">
        <v>184</v>
      </c>
      <c r="L5" s="205" t="s">
        <v>307</v>
      </c>
      <c r="M5" s="210" t="s">
        <v>308</v>
      </c>
      <c r="N5" s="218" t="s">
        <v>309</v>
      </c>
      <c r="O5" s="218"/>
      <c r="P5" s="219"/>
      <c r="Q5" s="218"/>
      <c r="R5" s="220"/>
      <c r="S5" s="217"/>
    </row>
    <row r="6" spans="1:19" ht="54" customHeight="1">
      <c r="A6" s="185"/>
      <c r="B6" s="217"/>
      <c r="C6" s="217"/>
      <c r="D6" s="206"/>
      <c r="E6" s="206"/>
      <c r="F6" s="206"/>
      <c r="G6" s="206"/>
      <c r="H6" s="206"/>
      <c r="I6" s="206"/>
      <c r="J6" s="206" t="s">
        <v>57</v>
      </c>
      <c r="K6" s="206"/>
      <c r="L6" s="206"/>
      <c r="M6" s="211"/>
      <c r="N6" s="64" t="s">
        <v>57</v>
      </c>
      <c r="O6" s="64" t="s">
        <v>64</v>
      </c>
      <c r="P6" s="63" t="s">
        <v>65</v>
      </c>
      <c r="Q6" s="64" t="s">
        <v>66</v>
      </c>
      <c r="R6" s="65" t="s">
        <v>67</v>
      </c>
      <c r="S6" s="63" t="s">
        <v>68</v>
      </c>
    </row>
    <row r="7" spans="1:19" ht="18" customHeight="1">
      <c r="A7" s="66">
        <v>1</v>
      </c>
      <c r="B7" s="66" t="s">
        <v>83</v>
      </c>
      <c r="C7" s="67">
        <v>3</v>
      </c>
      <c r="D7" s="67">
        <v>4</v>
      </c>
      <c r="E7" s="66">
        <v>5</v>
      </c>
      <c r="F7" s="66">
        <v>6</v>
      </c>
      <c r="G7" s="66">
        <v>7</v>
      </c>
      <c r="H7" s="66">
        <v>8</v>
      </c>
      <c r="I7" s="66">
        <v>9</v>
      </c>
      <c r="J7" s="66">
        <v>10</v>
      </c>
      <c r="K7" s="66">
        <v>11</v>
      </c>
      <c r="L7" s="66">
        <v>12</v>
      </c>
      <c r="M7" s="66">
        <v>13</v>
      </c>
      <c r="N7" s="66">
        <v>14</v>
      </c>
      <c r="O7" s="66">
        <v>15</v>
      </c>
      <c r="P7" s="66">
        <v>16</v>
      </c>
      <c r="Q7" s="66">
        <v>17</v>
      </c>
      <c r="R7" s="66">
        <v>18</v>
      </c>
      <c r="S7" s="66">
        <v>19</v>
      </c>
    </row>
    <row r="8" spans="1:19" ht="21" customHeight="1">
      <c r="A8" s="68" t="s">
        <v>193</v>
      </c>
      <c r="B8" s="69" t="s">
        <v>70</v>
      </c>
      <c r="C8" s="69" t="s">
        <v>222</v>
      </c>
      <c r="D8" s="70" t="s">
        <v>310</v>
      </c>
      <c r="E8" s="70" t="s">
        <v>310</v>
      </c>
      <c r="F8" s="70" t="s">
        <v>311</v>
      </c>
      <c r="G8" s="71">
        <v>10</v>
      </c>
      <c r="H8" s="6">
        <v>2000</v>
      </c>
      <c r="I8" s="6">
        <v>2000</v>
      </c>
      <c r="J8" s="6">
        <v>2000</v>
      </c>
      <c r="K8" s="6"/>
      <c r="L8" s="6"/>
      <c r="M8" s="6"/>
      <c r="N8" s="6"/>
      <c r="O8" s="6"/>
      <c r="P8" s="6"/>
      <c r="Q8" s="6"/>
      <c r="R8" s="6"/>
      <c r="S8" s="6"/>
    </row>
    <row r="9" spans="1:19" ht="21" customHeight="1">
      <c r="A9" s="212" t="s">
        <v>165</v>
      </c>
      <c r="B9" s="213"/>
      <c r="C9" s="213"/>
      <c r="D9" s="214"/>
      <c r="E9" s="214"/>
      <c r="F9" s="214"/>
      <c r="G9" s="121"/>
      <c r="H9" s="6">
        <v>2000</v>
      </c>
      <c r="I9" s="6">
        <v>2000</v>
      </c>
      <c r="J9" s="6">
        <v>2000</v>
      </c>
      <c r="K9" s="6"/>
      <c r="L9" s="6"/>
      <c r="M9" s="6"/>
      <c r="N9" s="6"/>
      <c r="O9" s="6"/>
      <c r="P9" s="6"/>
      <c r="Q9" s="6"/>
      <c r="R9" s="6"/>
      <c r="S9" s="6"/>
    </row>
    <row r="10" spans="1:19" ht="21" customHeight="1">
      <c r="A10" s="199" t="s">
        <v>312</v>
      </c>
      <c r="B10" s="200"/>
      <c r="C10" s="200"/>
      <c r="D10" s="199"/>
      <c r="E10" s="199"/>
      <c r="F10" s="199"/>
      <c r="G10" s="201"/>
      <c r="H10" s="202"/>
      <c r="I10" s="202"/>
      <c r="J10" s="202"/>
      <c r="K10" s="202"/>
      <c r="L10" s="202"/>
      <c r="M10" s="202"/>
      <c r="N10" s="202"/>
      <c r="O10" s="202"/>
      <c r="P10" s="202"/>
      <c r="Q10" s="202"/>
      <c r="R10" s="202"/>
      <c r="S10" s="202"/>
    </row>
  </sheetData>
  <mergeCells count="19">
    <mergeCell ref="C4:C6"/>
    <mergeCell ref="B4:B6"/>
    <mergeCell ref="N5:S5"/>
    <mergeCell ref="A10:S10"/>
    <mergeCell ref="A2:S2"/>
    <mergeCell ref="A4:A6"/>
    <mergeCell ref="D4:D6"/>
    <mergeCell ref="E4:E6"/>
    <mergeCell ref="F4:F6"/>
    <mergeCell ref="G4:G6"/>
    <mergeCell ref="H4:H6"/>
    <mergeCell ref="I4:S4"/>
    <mergeCell ref="K5:K6"/>
    <mergeCell ref="L5:L6"/>
    <mergeCell ref="A3:H3"/>
    <mergeCell ref="M5:M6"/>
    <mergeCell ref="I5:I6"/>
    <mergeCell ref="A9:G9"/>
    <mergeCell ref="J5:J6"/>
  </mergeCells>
  <phoneticPr fontId="20"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sheetPr>
    <outlinePr summaryRight="0"/>
    <pageSetUpPr fitToPage="1"/>
  </sheetPr>
  <dimension ref="A1:T11"/>
  <sheetViews>
    <sheetView showZeros="0" workbookViewId="0">
      <selection activeCell="B17" sqref="B17"/>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spans="1:20" ht="16.5" customHeight="1">
      <c r="A1" s="72"/>
      <c r="B1" s="42"/>
      <c r="C1" s="42"/>
      <c r="D1" s="42"/>
      <c r="E1" s="42"/>
      <c r="F1" s="42"/>
      <c r="G1" s="42"/>
      <c r="H1" s="72"/>
      <c r="I1" s="72"/>
      <c r="J1" s="72"/>
      <c r="K1" s="72"/>
      <c r="L1" s="72"/>
      <c r="M1" s="72"/>
      <c r="N1" s="73"/>
      <c r="O1" s="72"/>
      <c r="P1" s="72"/>
      <c r="Q1" s="42"/>
      <c r="R1" s="72"/>
      <c r="S1" s="74"/>
      <c r="T1" s="74" t="s">
        <v>313</v>
      </c>
    </row>
    <row r="2" spans="1:20" ht="41.25" customHeight="1">
      <c r="A2" s="221" t="str">
        <f>"2026"&amp;"年部门政府购买服务预算表"</f>
        <v>2026年部门政府购买服务预算表</v>
      </c>
      <c r="B2" s="164"/>
      <c r="C2" s="164"/>
      <c r="D2" s="164"/>
      <c r="E2" s="164"/>
      <c r="F2" s="164"/>
      <c r="G2" s="164"/>
      <c r="H2" s="222"/>
      <c r="I2" s="222"/>
      <c r="J2" s="222"/>
      <c r="K2" s="222"/>
      <c r="L2" s="222"/>
      <c r="M2" s="222"/>
      <c r="N2" s="223"/>
      <c r="O2" s="222"/>
      <c r="P2" s="222"/>
      <c r="Q2" s="164"/>
      <c r="R2" s="222"/>
      <c r="S2" s="223"/>
      <c r="T2" s="164"/>
    </row>
    <row r="3" spans="1:20" ht="22.5" customHeight="1">
      <c r="A3" s="224" t="str">
        <f>"单位名称："&amp;"昆明市晋宁区河（湖）长制工作办公室"</f>
        <v>单位名称：昆明市晋宁区河（湖）长制工作办公室</v>
      </c>
      <c r="B3" s="208"/>
      <c r="C3" s="208"/>
      <c r="D3" s="208"/>
      <c r="E3" s="208"/>
      <c r="F3" s="208"/>
      <c r="G3" s="208"/>
      <c r="H3" s="225"/>
      <c r="I3" s="225"/>
      <c r="J3" s="75"/>
      <c r="K3" s="75"/>
      <c r="L3" s="75"/>
      <c r="M3" s="75"/>
      <c r="N3" s="73"/>
      <c r="O3" s="72"/>
      <c r="P3" s="72"/>
      <c r="Q3" s="42"/>
      <c r="R3" s="72"/>
      <c r="S3" s="76"/>
      <c r="T3" s="74" t="s">
        <v>1</v>
      </c>
    </row>
    <row r="4" spans="1:20" ht="24" customHeight="1">
      <c r="A4" s="183" t="s">
        <v>174</v>
      </c>
      <c r="B4" s="215" t="s">
        <v>175</v>
      </c>
      <c r="C4" s="215" t="s">
        <v>301</v>
      </c>
      <c r="D4" s="215" t="s">
        <v>314</v>
      </c>
      <c r="E4" s="215" t="s">
        <v>315</v>
      </c>
      <c r="F4" s="215" t="s">
        <v>316</v>
      </c>
      <c r="G4" s="215" t="s">
        <v>317</v>
      </c>
      <c r="H4" s="204" t="s">
        <v>318</v>
      </c>
      <c r="I4" s="204" t="s">
        <v>319</v>
      </c>
      <c r="J4" s="207" t="s">
        <v>182</v>
      </c>
      <c r="K4" s="207"/>
      <c r="L4" s="207"/>
      <c r="M4" s="207"/>
      <c r="N4" s="175"/>
      <c r="O4" s="207"/>
      <c r="P4" s="207"/>
      <c r="Q4" s="173"/>
      <c r="R4" s="207"/>
      <c r="S4" s="175"/>
      <c r="T4" s="174"/>
    </row>
    <row r="5" spans="1:20" ht="24" customHeight="1">
      <c r="A5" s="184"/>
      <c r="B5" s="216"/>
      <c r="C5" s="216"/>
      <c r="D5" s="216"/>
      <c r="E5" s="216"/>
      <c r="F5" s="216"/>
      <c r="G5" s="216"/>
      <c r="H5" s="205"/>
      <c r="I5" s="205"/>
      <c r="J5" s="205" t="s">
        <v>55</v>
      </c>
      <c r="K5" s="205" t="s">
        <v>58</v>
      </c>
      <c r="L5" s="205" t="s">
        <v>184</v>
      </c>
      <c r="M5" s="205" t="s">
        <v>307</v>
      </c>
      <c r="N5" s="210" t="s">
        <v>308</v>
      </c>
      <c r="O5" s="218" t="s">
        <v>309</v>
      </c>
      <c r="P5" s="218"/>
      <c r="Q5" s="219"/>
      <c r="R5" s="218"/>
      <c r="S5" s="220"/>
      <c r="T5" s="217"/>
    </row>
    <row r="6" spans="1:20" ht="54" customHeight="1">
      <c r="A6" s="185"/>
      <c r="B6" s="217"/>
      <c r="C6" s="217"/>
      <c r="D6" s="217"/>
      <c r="E6" s="217"/>
      <c r="F6" s="217"/>
      <c r="G6" s="217"/>
      <c r="H6" s="206"/>
      <c r="I6" s="206"/>
      <c r="J6" s="206"/>
      <c r="K6" s="206" t="s">
        <v>57</v>
      </c>
      <c r="L6" s="206"/>
      <c r="M6" s="206"/>
      <c r="N6" s="211"/>
      <c r="O6" s="64" t="s">
        <v>57</v>
      </c>
      <c r="P6" s="64" t="s">
        <v>64</v>
      </c>
      <c r="Q6" s="63" t="s">
        <v>65</v>
      </c>
      <c r="R6" s="64" t="s">
        <v>66</v>
      </c>
      <c r="S6" s="65" t="s">
        <v>67</v>
      </c>
      <c r="T6" s="63" t="s">
        <v>68</v>
      </c>
    </row>
    <row r="7" spans="1:20" ht="17.25" customHeight="1">
      <c r="A7" s="31">
        <v>1</v>
      </c>
      <c r="B7" s="63">
        <v>2</v>
      </c>
      <c r="C7" s="31">
        <v>3</v>
      </c>
      <c r="D7" s="31">
        <v>4</v>
      </c>
      <c r="E7" s="63">
        <v>5</v>
      </c>
      <c r="F7" s="31">
        <v>6</v>
      </c>
      <c r="G7" s="31">
        <v>7</v>
      </c>
      <c r="H7" s="63">
        <v>8</v>
      </c>
      <c r="I7" s="31">
        <v>9</v>
      </c>
      <c r="J7" s="31">
        <v>10</v>
      </c>
      <c r="K7" s="63">
        <v>11</v>
      </c>
      <c r="L7" s="31">
        <v>12</v>
      </c>
      <c r="M7" s="31">
        <v>13</v>
      </c>
      <c r="N7" s="63">
        <v>14</v>
      </c>
      <c r="O7" s="31">
        <v>15</v>
      </c>
      <c r="P7" s="31">
        <v>16</v>
      </c>
      <c r="Q7" s="63">
        <v>17</v>
      </c>
      <c r="R7" s="31">
        <v>18</v>
      </c>
      <c r="S7" s="31">
        <v>19</v>
      </c>
      <c r="T7" s="31">
        <v>20</v>
      </c>
    </row>
    <row r="8" spans="1:20" ht="21" customHeight="1">
      <c r="A8" s="68"/>
      <c r="B8" s="69"/>
      <c r="C8" s="69"/>
      <c r="D8" s="69"/>
      <c r="E8" s="69"/>
      <c r="F8" s="69"/>
      <c r="G8" s="69"/>
      <c r="H8" s="70"/>
      <c r="I8" s="70"/>
      <c r="J8" s="6"/>
      <c r="K8" s="6"/>
      <c r="L8" s="6"/>
      <c r="M8" s="6"/>
      <c r="N8" s="6"/>
      <c r="O8" s="6"/>
      <c r="P8" s="6"/>
      <c r="Q8" s="6"/>
      <c r="R8" s="6"/>
      <c r="S8" s="6"/>
      <c r="T8" s="6"/>
    </row>
    <row r="9" spans="1:20" ht="21" customHeight="1">
      <c r="A9" s="212" t="s">
        <v>165</v>
      </c>
      <c r="B9" s="213"/>
      <c r="C9" s="213"/>
      <c r="D9" s="213"/>
      <c r="E9" s="213"/>
      <c r="F9" s="213"/>
      <c r="G9" s="213"/>
      <c r="H9" s="214"/>
      <c r="I9" s="120"/>
      <c r="J9" s="6"/>
      <c r="K9" s="6"/>
      <c r="L9" s="6"/>
      <c r="M9" s="6"/>
      <c r="N9" s="6"/>
      <c r="O9" s="6"/>
      <c r="P9" s="6"/>
      <c r="Q9" s="6"/>
      <c r="R9" s="6"/>
      <c r="S9" s="6"/>
      <c r="T9" s="6"/>
    </row>
    <row r="11" spans="1:20" s="265" customFormat="1" ht="14.25" customHeight="1">
      <c r="A11" s="265" t="s">
        <v>365</v>
      </c>
    </row>
  </sheetData>
  <mergeCells count="20">
    <mergeCell ref="A11:XFD11"/>
    <mergeCell ref="A9:I9"/>
    <mergeCell ref="K5:K6"/>
    <mergeCell ref="B4:B6"/>
    <mergeCell ref="C4:C6"/>
    <mergeCell ref="F4:F6"/>
    <mergeCell ref="G4:G6"/>
    <mergeCell ref="D4:D6"/>
    <mergeCell ref="E4:E6"/>
    <mergeCell ref="A2:T2"/>
    <mergeCell ref="A4:A6"/>
    <mergeCell ref="H4:H6"/>
    <mergeCell ref="I4:I6"/>
    <mergeCell ref="J4:T4"/>
    <mergeCell ref="L5:L6"/>
    <mergeCell ref="M5:M6"/>
    <mergeCell ref="A3:I3"/>
    <mergeCell ref="N5:N6"/>
    <mergeCell ref="J5:J6"/>
    <mergeCell ref="O5:T5"/>
  </mergeCells>
  <phoneticPr fontId="20"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sheetPr>
    <outlinePr summaryRight="0"/>
    <pageSetUpPr fitToPage="1"/>
  </sheetPr>
  <dimension ref="A1:E10"/>
  <sheetViews>
    <sheetView showZeros="0" workbookViewId="0">
      <selection activeCell="C16" sqref="C16"/>
    </sheetView>
  </sheetViews>
  <sheetFormatPr defaultColWidth="9.125" defaultRowHeight="14.25" customHeight="1"/>
  <cols>
    <col min="1" max="1" width="37.75" customWidth="1"/>
    <col min="2" max="5" width="20" customWidth="1"/>
  </cols>
  <sheetData>
    <row r="1" spans="1:5" ht="17.25" customHeight="1">
      <c r="D1" s="27"/>
      <c r="E1" s="43" t="s">
        <v>320</v>
      </c>
    </row>
    <row r="2" spans="1:5" ht="41.25" customHeight="1">
      <c r="A2" s="203" t="str">
        <f>"2026"&amp;"年对下转移支付预算表"</f>
        <v>2026年对下转移支付预算表</v>
      </c>
      <c r="B2" s="165"/>
      <c r="C2" s="165"/>
      <c r="D2" s="165"/>
      <c r="E2" s="164"/>
    </row>
    <row r="3" spans="1:5" ht="18" customHeight="1">
      <c r="A3" s="224" t="str">
        <f>"单位名称："&amp;"昆明市晋宁区河（湖）长制工作办公室"</f>
        <v>单位名称：昆明市晋宁区河（湖）长制工作办公室</v>
      </c>
      <c r="B3" s="225"/>
      <c r="C3" s="225"/>
      <c r="D3" s="226"/>
      <c r="E3" s="62" t="s">
        <v>1</v>
      </c>
    </row>
    <row r="4" spans="1:5" ht="19.5" customHeight="1">
      <c r="A4" s="188" t="s">
        <v>321</v>
      </c>
      <c r="B4" s="161" t="s">
        <v>182</v>
      </c>
      <c r="C4" s="147"/>
      <c r="D4" s="147"/>
      <c r="E4" s="227" t="s">
        <v>322</v>
      </c>
    </row>
    <row r="5" spans="1:5" ht="40.5" customHeight="1">
      <c r="A5" s="150"/>
      <c r="B5" s="46" t="s">
        <v>55</v>
      </c>
      <c r="C5" s="52" t="s">
        <v>58</v>
      </c>
      <c r="D5" s="77" t="s">
        <v>184</v>
      </c>
      <c r="E5" s="228" t="s">
        <v>323</v>
      </c>
    </row>
    <row r="6" spans="1:5" ht="19.5" customHeight="1">
      <c r="A6" s="54">
        <v>1</v>
      </c>
      <c r="B6" s="54">
        <v>2</v>
      </c>
      <c r="C6" s="54">
        <v>3</v>
      </c>
      <c r="D6" s="36">
        <v>4</v>
      </c>
      <c r="E6" s="48">
        <v>5</v>
      </c>
    </row>
    <row r="7" spans="1:5" ht="19.5" customHeight="1">
      <c r="A7" s="24"/>
      <c r="B7" s="6"/>
      <c r="C7" s="6"/>
      <c r="D7" s="6"/>
      <c r="E7" s="6"/>
    </row>
    <row r="8" spans="1:5" ht="19.5" customHeight="1">
      <c r="A8" s="23"/>
      <c r="B8" s="6"/>
      <c r="C8" s="6"/>
      <c r="D8" s="6"/>
      <c r="E8" s="6"/>
    </row>
    <row r="10" spans="1:5" ht="14.25" customHeight="1">
      <c r="A10" s="266" t="s">
        <v>366</v>
      </c>
      <c r="B10" s="266"/>
      <c r="C10" s="266"/>
      <c r="D10" s="266"/>
      <c r="E10" s="266"/>
    </row>
  </sheetData>
  <mergeCells count="6">
    <mergeCell ref="A10:E10"/>
    <mergeCell ref="A2:E2"/>
    <mergeCell ref="A4:A5"/>
    <mergeCell ref="B4:D4"/>
    <mergeCell ref="A3:D3"/>
    <mergeCell ref="E4:E5"/>
  </mergeCells>
  <phoneticPr fontId="20" type="noConversion"/>
  <printOptions horizontalCentered="1"/>
  <pageMargins left="0.96" right="0.96" top="0.72" bottom="0.72" header="0" footer="0"/>
  <pageSetup paperSize="9" scale="57" orientation="landscape"/>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sheetPr>
    <outlinePr summaryRight="0"/>
    <pageSetUpPr fitToPage="1"/>
  </sheetPr>
  <dimension ref="A1:J9"/>
  <sheetViews>
    <sheetView showZeros="0" workbookViewId="0">
      <selection activeCell="A9" sqref="A9:B9"/>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43" t="s">
        <v>324</v>
      </c>
    </row>
    <row r="2" spans="1:10" ht="41.25" customHeight="1">
      <c r="A2" s="229" t="str">
        <f>"2026"&amp;"年对下转移支付绩效目标表"</f>
        <v>2026年对下转移支付绩效目标表</v>
      </c>
      <c r="B2" s="165"/>
      <c r="C2" s="165"/>
      <c r="D2" s="165"/>
      <c r="E2" s="165"/>
      <c r="F2" s="164"/>
      <c r="G2" s="165"/>
      <c r="H2" s="164"/>
      <c r="I2" s="164"/>
      <c r="J2" s="165"/>
    </row>
    <row r="3" spans="1:10" ht="17.25" customHeight="1">
      <c r="A3" s="166" t="str">
        <f>"单位名称："&amp;"昆明市晋宁区河（湖）长制工作办公室"</f>
        <v>单位名称：昆明市晋宁区河（湖）长制工作办公室</v>
      </c>
      <c r="B3" s="103"/>
      <c r="C3" s="103"/>
      <c r="D3" s="103"/>
      <c r="E3" s="103"/>
      <c r="F3" s="103"/>
      <c r="G3" s="103"/>
      <c r="H3" s="103"/>
    </row>
    <row r="4" spans="1:10" ht="44.25" customHeight="1">
      <c r="A4" s="53" t="s">
        <v>321</v>
      </c>
      <c r="B4" s="53" t="s">
        <v>252</v>
      </c>
      <c r="C4" s="53" t="s">
        <v>253</v>
      </c>
      <c r="D4" s="53" t="s">
        <v>254</v>
      </c>
      <c r="E4" s="53" t="s">
        <v>255</v>
      </c>
      <c r="F4" s="55" t="s">
        <v>256</v>
      </c>
      <c r="G4" s="53" t="s">
        <v>257</v>
      </c>
      <c r="H4" s="55" t="s">
        <v>258</v>
      </c>
      <c r="I4" s="55" t="s">
        <v>259</v>
      </c>
      <c r="J4" s="53" t="s">
        <v>260</v>
      </c>
    </row>
    <row r="5" spans="1:10" ht="14.25" customHeight="1">
      <c r="A5" s="53">
        <v>1</v>
      </c>
      <c r="B5" s="53">
        <v>2</v>
      </c>
      <c r="C5" s="53">
        <v>3</v>
      </c>
      <c r="D5" s="53">
        <v>4</v>
      </c>
      <c r="E5" s="53">
        <v>5</v>
      </c>
      <c r="F5" s="55">
        <v>6</v>
      </c>
      <c r="G5" s="53">
        <v>7</v>
      </c>
      <c r="H5" s="55">
        <v>8</v>
      </c>
      <c r="I5" s="55">
        <v>9</v>
      </c>
      <c r="J5" s="53">
        <v>10</v>
      </c>
    </row>
    <row r="6" spans="1:10" ht="42" customHeight="1">
      <c r="A6" s="24"/>
      <c r="B6" s="23"/>
      <c r="C6" s="23"/>
      <c r="D6" s="23"/>
      <c r="E6" s="57"/>
      <c r="F6" s="13"/>
      <c r="G6" s="57"/>
      <c r="H6" s="13"/>
      <c r="I6" s="13"/>
      <c r="J6" s="57"/>
    </row>
    <row r="7" spans="1:10" ht="42" customHeight="1">
      <c r="A7" s="24"/>
      <c r="B7" s="15"/>
      <c r="C7" s="15"/>
      <c r="D7" s="15"/>
      <c r="E7" s="24"/>
      <c r="F7" s="15"/>
      <c r="G7" s="24"/>
      <c r="H7" s="15"/>
      <c r="I7" s="15"/>
      <c r="J7" s="24"/>
    </row>
    <row r="9" spans="1:10" s="269" customFormat="1" ht="18.95" customHeight="1">
      <c r="A9" s="267" t="s">
        <v>367</v>
      </c>
      <c r="B9" s="268"/>
      <c r="C9" s="268"/>
    </row>
  </sheetData>
  <mergeCells count="2">
    <mergeCell ref="A2:J2"/>
    <mergeCell ref="A3:H3"/>
  </mergeCells>
  <phoneticPr fontId="20"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sheetPr>
    <outlinePr summaryRight="0"/>
    <pageSetUpPr fitToPage="1"/>
  </sheetPr>
  <dimension ref="A1:K11"/>
  <sheetViews>
    <sheetView showZeros="0" workbookViewId="0">
      <selection activeCell="C14" sqref="C14"/>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spans="1:11" ht="14.25" customHeight="1">
      <c r="A1" s="78"/>
      <c r="B1" s="79"/>
      <c r="C1" s="79"/>
      <c r="D1" s="80"/>
      <c r="E1" s="80"/>
      <c r="F1" s="80"/>
      <c r="G1" s="79"/>
      <c r="H1" s="79"/>
      <c r="I1" s="81" t="s">
        <v>325</v>
      </c>
    </row>
    <row r="2" spans="1:11" ht="41.25" customHeight="1">
      <c r="A2" s="109" t="str">
        <f>"2026"&amp;"年新增资产配置预算表"</f>
        <v>2026年新增资产配置预算表</v>
      </c>
      <c r="B2" s="153"/>
      <c r="C2" s="153"/>
      <c r="D2" s="152"/>
      <c r="E2" s="152"/>
      <c r="F2" s="152"/>
      <c r="G2" s="153"/>
      <c r="H2" s="153"/>
      <c r="I2" s="152"/>
    </row>
    <row r="3" spans="1:11" ht="14.25" customHeight="1">
      <c r="A3" s="104" t="str">
        <f>"单位名称："&amp;"昆明市晋宁区河（湖）长制工作办公室"</f>
        <v>单位名称：昆明市晋宁区河（湖）长制工作办公室</v>
      </c>
      <c r="B3" s="234"/>
      <c r="C3" s="234"/>
      <c r="D3" s="1"/>
      <c r="F3" s="37"/>
      <c r="G3" s="22"/>
      <c r="H3" s="22"/>
      <c r="I3" s="2" t="s">
        <v>1</v>
      </c>
    </row>
    <row r="4" spans="1:11" ht="28.5" customHeight="1">
      <c r="A4" s="156" t="s">
        <v>174</v>
      </c>
      <c r="B4" s="159" t="s">
        <v>175</v>
      </c>
      <c r="C4" s="110" t="s">
        <v>326</v>
      </c>
      <c r="D4" s="156" t="s">
        <v>327</v>
      </c>
      <c r="E4" s="156" t="s">
        <v>328</v>
      </c>
      <c r="F4" s="156" t="s">
        <v>329</v>
      </c>
      <c r="G4" s="159" t="s">
        <v>330</v>
      </c>
      <c r="H4" s="228"/>
      <c r="I4" s="156"/>
    </row>
    <row r="5" spans="1:11" ht="21" customHeight="1">
      <c r="A5" s="110"/>
      <c r="B5" s="160"/>
      <c r="C5" s="160"/>
      <c r="D5" s="158"/>
      <c r="E5" s="160"/>
      <c r="F5" s="160"/>
      <c r="G5" s="39" t="s">
        <v>305</v>
      </c>
      <c r="H5" s="39" t="s">
        <v>331</v>
      </c>
      <c r="I5" s="39" t="s">
        <v>332</v>
      </c>
    </row>
    <row r="6" spans="1:11" ht="17.25" customHeight="1">
      <c r="A6" s="17" t="s">
        <v>82</v>
      </c>
      <c r="B6" s="82" t="s">
        <v>83</v>
      </c>
      <c r="C6" s="17" t="s">
        <v>84</v>
      </c>
      <c r="D6" s="57" t="s">
        <v>85</v>
      </c>
      <c r="E6" s="17" t="s">
        <v>86</v>
      </c>
      <c r="F6" s="82" t="s">
        <v>87</v>
      </c>
      <c r="G6" s="18" t="s">
        <v>88</v>
      </c>
      <c r="H6" s="57" t="s">
        <v>89</v>
      </c>
      <c r="I6" s="57">
        <v>9</v>
      </c>
    </row>
    <row r="7" spans="1:11" ht="19.5" customHeight="1">
      <c r="A7" s="19"/>
      <c r="B7" s="8"/>
      <c r="C7" s="8"/>
      <c r="D7" s="24"/>
      <c r="E7" s="15"/>
      <c r="F7" s="18"/>
      <c r="G7" s="83"/>
      <c r="H7" s="84"/>
      <c r="I7" s="84"/>
    </row>
    <row r="8" spans="1:11" ht="19.5" customHeight="1">
      <c r="A8" s="230" t="s">
        <v>55</v>
      </c>
      <c r="B8" s="231"/>
      <c r="C8" s="231"/>
      <c r="D8" s="232"/>
      <c r="E8" s="233"/>
      <c r="F8" s="233"/>
      <c r="G8" s="83"/>
      <c r="H8" s="84"/>
      <c r="I8" s="84"/>
    </row>
    <row r="10" spans="1:11" s="269" customFormat="1" ht="14.25" customHeight="1">
      <c r="A10" s="270" t="s">
        <v>368</v>
      </c>
      <c r="B10" s="271"/>
      <c r="F10" s="272"/>
      <c r="G10" s="272"/>
      <c r="H10" s="272"/>
      <c r="I10" s="272"/>
      <c r="J10" s="272"/>
      <c r="K10" s="272"/>
    </row>
    <row r="11" spans="1:11" s="269" customFormat="1" ht="14.25" customHeight="1">
      <c r="A11" s="272" t="s">
        <v>369</v>
      </c>
      <c r="B11" s="272"/>
    </row>
  </sheetData>
  <mergeCells count="10">
    <mergeCell ref="A8:F8"/>
    <mergeCell ref="B4:B5"/>
    <mergeCell ref="A2:I2"/>
    <mergeCell ref="A3:C3"/>
    <mergeCell ref="G4:I4"/>
    <mergeCell ref="F4:F5"/>
    <mergeCell ref="E4:E5"/>
    <mergeCell ref="D4:D5"/>
    <mergeCell ref="C4:C5"/>
    <mergeCell ref="A4:A5"/>
  </mergeCells>
  <phoneticPr fontId="20"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sheetPr>
    <outlinePr summaryRight="0"/>
    <pageSetUpPr fitToPage="1"/>
  </sheetPr>
  <dimension ref="A1:K12"/>
  <sheetViews>
    <sheetView showZeros="0" workbookViewId="0">
      <selection activeCell="D13" sqref="D13"/>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50"/>
      <c r="E1" s="50"/>
      <c r="F1" s="50"/>
      <c r="G1" s="50"/>
      <c r="K1" s="43" t="s">
        <v>333</v>
      </c>
    </row>
    <row r="2" spans="1:11" ht="41.25" customHeight="1">
      <c r="A2" s="235" t="str">
        <f>"2026"&amp;"年上级转移支付补助项目支出预算表"</f>
        <v>2026年上级转移支付补助项目支出预算表</v>
      </c>
      <c r="B2" s="165"/>
      <c r="C2" s="165"/>
      <c r="D2" s="165"/>
      <c r="E2" s="165"/>
      <c r="F2" s="165"/>
      <c r="G2" s="165"/>
      <c r="H2" s="165"/>
      <c r="I2" s="165"/>
      <c r="J2" s="165"/>
      <c r="K2" s="165"/>
    </row>
    <row r="3" spans="1:11" ht="13.5" customHeight="1">
      <c r="A3" s="166" t="str">
        <f>"单位名称："&amp;"昆明市晋宁区河（湖）长制工作办公室"</f>
        <v>单位名称：昆明市晋宁区河（湖）长制工作办公室</v>
      </c>
      <c r="B3" s="167"/>
      <c r="C3" s="167"/>
      <c r="D3" s="167"/>
      <c r="E3" s="167"/>
      <c r="F3" s="167"/>
      <c r="G3" s="167"/>
      <c r="H3" s="45"/>
      <c r="I3" s="45"/>
      <c r="J3" s="45"/>
      <c r="K3" s="62" t="s">
        <v>1</v>
      </c>
    </row>
    <row r="4" spans="1:11" ht="21.75" customHeight="1">
      <c r="A4" s="162" t="s">
        <v>238</v>
      </c>
      <c r="B4" s="162" t="s">
        <v>177</v>
      </c>
      <c r="C4" s="162" t="s">
        <v>239</v>
      </c>
      <c r="D4" s="183" t="s">
        <v>178</v>
      </c>
      <c r="E4" s="183" t="s">
        <v>179</v>
      </c>
      <c r="F4" s="183" t="s">
        <v>240</v>
      </c>
      <c r="G4" s="183" t="s">
        <v>241</v>
      </c>
      <c r="H4" s="188" t="s">
        <v>55</v>
      </c>
      <c r="I4" s="161" t="s">
        <v>334</v>
      </c>
      <c r="J4" s="147"/>
      <c r="K4" s="148"/>
    </row>
    <row r="5" spans="1:11" ht="21.75" customHeight="1">
      <c r="A5" s="169"/>
      <c r="B5" s="169"/>
      <c r="C5" s="169"/>
      <c r="D5" s="184"/>
      <c r="E5" s="184"/>
      <c r="F5" s="184"/>
      <c r="G5" s="184"/>
      <c r="H5" s="170"/>
      <c r="I5" s="183" t="s">
        <v>58</v>
      </c>
      <c r="J5" s="183" t="s">
        <v>59</v>
      </c>
      <c r="K5" s="183" t="s">
        <v>60</v>
      </c>
    </row>
    <row r="6" spans="1:11" ht="40.5" customHeight="1">
      <c r="A6" s="163"/>
      <c r="B6" s="163"/>
      <c r="C6" s="163"/>
      <c r="D6" s="185"/>
      <c r="E6" s="185"/>
      <c r="F6" s="185"/>
      <c r="G6" s="185"/>
      <c r="H6" s="150"/>
      <c r="I6" s="185" t="s">
        <v>57</v>
      </c>
      <c r="J6" s="185"/>
      <c r="K6" s="185"/>
    </row>
    <row r="7" spans="1:11" ht="15" customHeight="1">
      <c r="A7" s="54">
        <v>1</v>
      </c>
      <c r="B7" s="54">
        <v>2</v>
      </c>
      <c r="C7" s="54">
        <v>3</v>
      </c>
      <c r="D7" s="54">
        <v>4</v>
      </c>
      <c r="E7" s="54">
        <v>5</v>
      </c>
      <c r="F7" s="54">
        <v>6</v>
      </c>
      <c r="G7" s="54">
        <v>7</v>
      </c>
      <c r="H7" s="54">
        <v>8</v>
      </c>
      <c r="I7" s="54">
        <v>9</v>
      </c>
      <c r="J7" s="48">
        <v>10</v>
      </c>
      <c r="K7" s="48">
        <v>11</v>
      </c>
    </row>
    <row r="8" spans="1:11" ht="18.75" customHeight="1">
      <c r="A8" s="24"/>
      <c r="B8" s="15"/>
      <c r="C8" s="24"/>
      <c r="D8" s="24"/>
      <c r="E8" s="24"/>
      <c r="F8" s="24"/>
      <c r="G8" s="24"/>
      <c r="H8" s="85"/>
      <c r="I8" s="86"/>
      <c r="J8" s="86"/>
      <c r="K8" s="85"/>
    </row>
    <row r="9" spans="1:11" ht="18.75" customHeight="1">
      <c r="A9" s="8"/>
      <c r="B9" s="15"/>
      <c r="C9" s="15"/>
      <c r="D9" s="15"/>
      <c r="E9" s="15"/>
      <c r="F9" s="15"/>
      <c r="G9" s="15"/>
      <c r="H9" s="87"/>
      <c r="I9" s="87"/>
      <c r="J9" s="87"/>
      <c r="K9" s="85"/>
    </row>
    <row r="10" spans="1:11" ht="18.75" customHeight="1">
      <c r="A10" s="179" t="s">
        <v>165</v>
      </c>
      <c r="B10" s="180"/>
      <c r="C10" s="180"/>
      <c r="D10" s="180"/>
      <c r="E10" s="180"/>
      <c r="F10" s="180"/>
      <c r="G10" s="128"/>
      <c r="H10" s="87"/>
      <c r="I10" s="87"/>
      <c r="J10" s="87"/>
      <c r="K10" s="85"/>
    </row>
    <row r="12" spans="1:11" ht="14.25" customHeight="1">
      <c r="A12" s="267" t="s">
        <v>370</v>
      </c>
      <c r="B12" s="268"/>
    </row>
  </sheetData>
  <mergeCells count="15">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sheetPr>
    <outlinePr summaryRight="0"/>
    <pageSetUpPr fitToPage="1"/>
  </sheetPr>
  <dimension ref="A1:G10"/>
  <sheetViews>
    <sheetView showZeros="0" workbookViewId="0"/>
  </sheetViews>
  <sheetFormatPr defaultColWidth="9.125" defaultRowHeight="14.25" customHeight="1"/>
  <cols>
    <col min="1" max="1" width="35.25" customWidth="1"/>
    <col min="2" max="4" width="28" customWidth="1"/>
    <col min="5" max="7" width="23.875" customWidth="1"/>
  </cols>
  <sheetData>
    <row r="1" spans="1:7" ht="13.5" customHeight="1">
      <c r="D1" s="50"/>
      <c r="G1" s="43" t="s">
        <v>335</v>
      </c>
    </row>
    <row r="2" spans="1:7" ht="41.25" customHeight="1">
      <c r="A2" s="165" t="str">
        <f>"2026"&amp;"年部门项目中期规划预算表"</f>
        <v>2026年部门项目中期规划预算表</v>
      </c>
      <c r="B2" s="165"/>
      <c r="C2" s="165"/>
      <c r="D2" s="165"/>
      <c r="E2" s="165"/>
      <c r="F2" s="165"/>
      <c r="G2" s="165"/>
    </row>
    <row r="3" spans="1:7" ht="13.5" customHeight="1">
      <c r="A3" s="166" t="str">
        <f>"单位名称："&amp;"昆明市晋宁区河（湖）长制工作办公室"</f>
        <v>单位名称：昆明市晋宁区河（湖）长制工作办公室</v>
      </c>
      <c r="B3" s="167"/>
      <c r="C3" s="167"/>
      <c r="D3" s="167"/>
      <c r="E3" s="45"/>
      <c r="F3" s="45"/>
      <c r="G3" s="62" t="s">
        <v>1</v>
      </c>
    </row>
    <row r="4" spans="1:7" ht="21.75" customHeight="1">
      <c r="A4" s="162" t="s">
        <v>239</v>
      </c>
      <c r="B4" s="162" t="s">
        <v>238</v>
      </c>
      <c r="C4" s="162" t="s">
        <v>177</v>
      </c>
      <c r="D4" s="183" t="s">
        <v>336</v>
      </c>
      <c r="E4" s="161" t="s">
        <v>58</v>
      </c>
      <c r="F4" s="147"/>
      <c r="G4" s="148"/>
    </row>
    <row r="5" spans="1:7" ht="21.75" customHeight="1">
      <c r="A5" s="169"/>
      <c r="B5" s="169"/>
      <c r="C5" s="169"/>
      <c r="D5" s="184"/>
      <c r="E5" s="236" t="str">
        <f>"2026"&amp;"年"</f>
        <v>2026年</v>
      </c>
      <c r="F5" s="183" t="str">
        <f>("2026"+1)&amp;"年"</f>
        <v>2027年</v>
      </c>
      <c r="G5" s="183" t="str">
        <f>("2026"+2)&amp;"年"</f>
        <v>2028年</v>
      </c>
    </row>
    <row r="6" spans="1:7" ht="40.5" customHeight="1">
      <c r="A6" s="163"/>
      <c r="B6" s="163"/>
      <c r="C6" s="163"/>
      <c r="D6" s="185"/>
      <c r="E6" s="150"/>
      <c r="F6" s="185" t="s">
        <v>57</v>
      </c>
      <c r="G6" s="185"/>
    </row>
    <row r="7" spans="1:7" ht="15" customHeight="1">
      <c r="A7" s="54">
        <v>1</v>
      </c>
      <c r="B7" s="54">
        <v>2</v>
      </c>
      <c r="C7" s="54">
        <v>3</v>
      </c>
      <c r="D7" s="54">
        <v>4</v>
      </c>
      <c r="E7" s="54">
        <v>5</v>
      </c>
      <c r="F7" s="54">
        <v>6</v>
      </c>
      <c r="G7" s="54">
        <v>7</v>
      </c>
    </row>
    <row r="8" spans="1:7" ht="17.25" customHeight="1">
      <c r="A8" s="15" t="s">
        <v>70</v>
      </c>
      <c r="B8" s="88"/>
      <c r="C8" s="88"/>
      <c r="D8" s="15"/>
      <c r="E8" s="87">
        <v>80000</v>
      </c>
      <c r="F8" s="87"/>
      <c r="G8" s="87"/>
    </row>
    <row r="9" spans="1:7" ht="18.75" customHeight="1">
      <c r="A9" s="15"/>
      <c r="B9" s="15" t="s">
        <v>337</v>
      </c>
      <c r="C9" s="15" t="s">
        <v>246</v>
      </c>
      <c r="D9" s="15" t="s">
        <v>338</v>
      </c>
      <c r="E9" s="87">
        <v>80000</v>
      </c>
      <c r="F9" s="87"/>
      <c r="G9" s="87"/>
    </row>
    <row r="10" spans="1:7" ht="18.75" customHeight="1">
      <c r="A10" s="237" t="s">
        <v>55</v>
      </c>
      <c r="B10" s="238" t="s">
        <v>339</v>
      </c>
      <c r="C10" s="238"/>
      <c r="D10" s="239"/>
      <c r="E10" s="87">
        <v>80000</v>
      </c>
      <c r="F10" s="87"/>
      <c r="G10" s="87"/>
    </row>
  </sheetData>
  <mergeCells count="11">
    <mergeCell ref="A10:D10"/>
    <mergeCell ref="B4:B6"/>
    <mergeCell ref="C4:C6"/>
    <mergeCell ref="A4:A6"/>
    <mergeCell ref="G5:G6"/>
    <mergeCell ref="D4:D6"/>
    <mergeCell ref="A2:G2"/>
    <mergeCell ref="A3:D3"/>
    <mergeCell ref="F5:F6"/>
    <mergeCell ref="E5:E6"/>
    <mergeCell ref="E4:G4"/>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sheetPr>
    <outlinePr summaryRight="0"/>
    <pageSetUpPr fitToPage="1"/>
  </sheetPr>
  <dimension ref="A1:J20"/>
  <sheetViews>
    <sheetView showZeros="0" tabSelected="1" topLeftCell="A10" workbookViewId="0">
      <selection activeCell="C29" sqref="C29"/>
    </sheetView>
  </sheetViews>
  <sheetFormatPr defaultColWidth="8.625" defaultRowHeight="14.25" customHeight="1"/>
  <cols>
    <col min="1" max="1" width="18.125" customWidth="1"/>
    <col min="2" max="2" width="23.375" customWidth="1"/>
    <col min="3" max="3" width="21.875" customWidth="1"/>
    <col min="4" max="4" width="15.625" customWidth="1"/>
    <col min="5" max="5" width="31.625" customWidth="1"/>
    <col min="6" max="6" width="15.375" customWidth="1"/>
    <col min="7" max="7" width="16.375" customWidth="1"/>
    <col min="8" max="8" width="29.625" customWidth="1"/>
    <col min="9" max="9" width="30.625" customWidth="1"/>
    <col min="10" max="10" width="23.875" customWidth="1"/>
  </cols>
  <sheetData>
    <row r="1" spans="1:10" ht="14.25" customHeight="1">
      <c r="A1" s="89"/>
      <c r="B1" s="89"/>
      <c r="C1" s="89"/>
      <c r="D1" s="89"/>
      <c r="E1" s="89"/>
      <c r="F1" s="89"/>
      <c r="G1" s="89"/>
      <c r="H1" s="89"/>
      <c r="I1" s="89"/>
      <c r="J1" s="90" t="s">
        <v>340</v>
      </c>
    </row>
    <row r="2" spans="1:10" ht="41.25" customHeight="1">
      <c r="A2" s="250" t="str">
        <f>"2026"&amp;"年部门整体支出绩效目标表"</f>
        <v>2026年部门整体支出绩效目标表</v>
      </c>
      <c r="B2" s="251"/>
      <c r="C2" s="251"/>
      <c r="D2" s="251"/>
      <c r="E2" s="251"/>
      <c r="F2" s="251"/>
      <c r="G2" s="251"/>
      <c r="H2" s="251"/>
      <c r="I2" s="251"/>
      <c r="J2" s="251"/>
    </row>
    <row r="3" spans="1:10" ht="17.25" customHeight="1">
      <c r="A3" s="253" t="str">
        <f>"单位名称："&amp;"昆明市晋宁区河（湖）长制工作办公室"</f>
        <v>单位名称：昆明市晋宁区河（湖）长制工作办公室</v>
      </c>
      <c r="B3" s="253"/>
      <c r="C3" s="254"/>
      <c r="D3" s="91"/>
      <c r="E3" s="91"/>
      <c r="F3" s="91"/>
      <c r="G3" s="91"/>
      <c r="H3" s="91"/>
      <c r="I3" s="91"/>
      <c r="J3" s="92" t="s">
        <v>1</v>
      </c>
    </row>
    <row r="4" spans="1:10" ht="30" customHeight="1">
      <c r="A4" s="93" t="s">
        <v>341</v>
      </c>
      <c r="B4" s="255"/>
      <c r="C4" s="256"/>
      <c r="D4" s="256"/>
      <c r="E4" s="257"/>
      <c r="F4" s="258" t="s">
        <v>341</v>
      </c>
      <c r="G4" s="257"/>
      <c r="H4" s="259"/>
      <c r="I4" s="256"/>
      <c r="J4" s="257"/>
    </row>
    <row r="5" spans="1:10" ht="32.25" customHeight="1">
      <c r="A5" s="260" t="s">
        <v>342</v>
      </c>
      <c r="B5" s="261"/>
      <c r="C5" s="261"/>
      <c r="D5" s="261"/>
      <c r="E5" s="261"/>
      <c r="F5" s="261"/>
      <c r="G5" s="261"/>
      <c r="H5" s="261"/>
      <c r="I5" s="262"/>
      <c r="J5" s="263"/>
    </row>
    <row r="6" spans="1:10" ht="32.25" customHeight="1">
      <c r="A6" s="161" t="s">
        <v>343</v>
      </c>
      <c r="B6" s="147"/>
      <c r="C6" s="147"/>
      <c r="D6" s="147"/>
      <c r="E6" s="147"/>
      <c r="F6" s="147"/>
      <c r="G6" s="147"/>
      <c r="H6" s="147"/>
      <c r="I6" s="148"/>
      <c r="J6" s="94" t="s">
        <v>344</v>
      </c>
    </row>
    <row r="7" spans="1:10" ht="99.75" customHeight="1">
      <c r="A7" s="248" t="s">
        <v>345</v>
      </c>
      <c r="B7" s="95" t="s">
        <v>346</v>
      </c>
      <c r="C7" s="246"/>
      <c r="D7" s="246"/>
      <c r="E7" s="246"/>
      <c r="F7" s="246"/>
      <c r="G7" s="246"/>
      <c r="H7" s="246"/>
      <c r="I7" s="246"/>
      <c r="J7" s="96" t="s">
        <v>347</v>
      </c>
    </row>
    <row r="8" spans="1:10" ht="99.75" customHeight="1">
      <c r="A8" s="248"/>
      <c r="B8" s="95" t="str">
        <f>"总体绩效目标（"&amp;"2026"&amp;"-"&amp;("2026"+2)&amp;"年期间）"</f>
        <v>总体绩效目标（2026-2028年期间）</v>
      </c>
      <c r="C8" s="246"/>
      <c r="D8" s="246"/>
      <c r="E8" s="246"/>
      <c r="F8" s="246"/>
      <c r="G8" s="246"/>
      <c r="H8" s="246"/>
      <c r="I8" s="246"/>
      <c r="J8" s="96" t="s">
        <v>348</v>
      </c>
    </row>
    <row r="9" spans="1:10" ht="75" customHeight="1">
      <c r="A9" s="95" t="s">
        <v>349</v>
      </c>
      <c r="B9" s="53" t="str">
        <f>"预算年度（"&amp;"2026"&amp;"年）绩效目标"</f>
        <v>预算年度（2026年）绩效目标</v>
      </c>
      <c r="C9" s="252"/>
      <c r="D9" s="252"/>
      <c r="E9" s="252"/>
      <c r="F9" s="252"/>
      <c r="G9" s="252"/>
      <c r="H9" s="252"/>
      <c r="I9" s="252"/>
      <c r="J9" s="97" t="s">
        <v>350</v>
      </c>
    </row>
    <row r="10" spans="1:10" ht="32.25" customHeight="1">
      <c r="A10" s="241" t="s">
        <v>351</v>
      </c>
      <c r="B10" s="241"/>
      <c r="C10" s="241"/>
      <c r="D10" s="241"/>
      <c r="E10" s="241"/>
      <c r="F10" s="241"/>
      <c r="G10" s="241"/>
      <c r="H10" s="241"/>
      <c r="I10" s="241"/>
      <c r="J10" s="241"/>
    </row>
    <row r="11" spans="1:10" ht="32.25" customHeight="1">
      <c r="A11" s="242" t="s">
        <v>352</v>
      </c>
      <c r="B11" s="242"/>
      <c r="C11" s="248" t="s">
        <v>353</v>
      </c>
      <c r="D11" s="248"/>
      <c r="E11" s="248" t="s">
        <v>354</v>
      </c>
      <c r="F11" s="248"/>
      <c r="G11" s="248"/>
      <c r="H11" s="248" t="s">
        <v>355</v>
      </c>
      <c r="I11" s="248"/>
      <c r="J11" s="248"/>
    </row>
    <row r="12" spans="1:10" ht="32.25" customHeight="1">
      <c r="A12" s="242"/>
      <c r="B12" s="242"/>
      <c r="C12" s="248"/>
      <c r="D12" s="248"/>
      <c r="E12" s="95" t="s">
        <v>356</v>
      </c>
      <c r="F12" s="95" t="s">
        <v>357</v>
      </c>
      <c r="G12" s="95" t="s">
        <v>358</v>
      </c>
      <c r="H12" s="95" t="s">
        <v>356</v>
      </c>
      <c r="I12" s="95" t="s">
        <v>357</v>
      </c>
      <c r="J12" s="95" t="s">
        <v>358</v>
      </c>
    </row>
    <row r="13" spans="1:10" ht="24" customHeight="1">
      <c r="A13" s="230" t="s">
        <v>55</v>
      </c>
      <c r="B13" s="249"/>
      <c r="C13" s="249"/>
      <c r="D13" s="249"/>
      <c r="E13" s="98"/>
      <c r="F13" s="98"/>
      <c r="G13" s="98"/>
      <c r="H13" s="99"/>
      <c r="I13" s="99"/>
      <c r="J13" s="99"/>
    </row>
    <row r="14" spans="1:10" ht="34.5" customHeight="1">
      <c r="A14" s="246"/>
      <c r="B14" s="247"/>
      <c r="C14" s="246"/>
      <c r="D14" s="247"/>
      <c r="E14" s="99"/>
      <c r="F14" s="99"/>
      <c r="G14" s="99"/>
      <c r="H14" s="99"/>
      <c r="I14" s="99"/>
      <c r="J14" s="99"/>
    </row>
    <row r="15" spans="1:10" ht="32.25" customHeight="1">
      <c r="A15" s="241" t="s">
        <v>359</v>
      </c>
      <c r="B15" s="241"/>
      <c r="C15" s="241"/>
      <c r="D15" s="241"/>
      <c r="E15" s="241"/>
      <c r="F15" s="241"/>
      <c r="G15" s="241"/>
      <c r="H15" s="241"/>
      <c r="I15" s="241"/>
      <c r="J15" s="241"/>
    </row>
    <row r="16" spans="1:10" ht="32.25" customHeight="1">
      <c r="A16" s="240" t="s">
        <v>360</v>
      </c>
      <c r="B16" s="240"/>
      <c r="C16" s="240"/>
      <c r="D16" s="240"/>
      <c r="E16" s="240"/>
      <c r="F16" s="240"/>
      <c r="G16" s="240"/>
      <c r="H16" s="243" t="s">
        <v>361</v>
      </c>
      <c r="I16" s="245" t="s">
        <v>260</v>
      </c>
      <c r="J16" s="243" t="s">
        <v>362</v>
      </c>
    </row>
    <row r="17" spans="1:10" ht="36" customHeight="1">
      <c r="A17" s="100" t="s">
        <v>253</v>
      </c>
      <c r="B17" s="100" t="s">
        <v>363</v>
      </c>
      <c r="C17" s="101" t="s">
        <v>255</v>
      </c>
      <c r="D17" s="101" t="s">
        <v>256</v>
      </c>
      <c r="E17" s="101" t="s">
        <v>257</v>
      </c>
      <c r="F17" s="101" t="s">
        <v>258</v>
      </c>
      <c r="G17" s="101" t="s">
        <v>259</v>
      </c>
      <c r="H17" s="244"/>
      <c r="I17" s="244"/>
      <c r="J17" s="244"/>
    </row>
    <row r="18" spans="1:10" ht="32.25" customHeight="1">
      <c r="A18" s="82"/>
      <c r="B18" s="82"/>
      <c r="C18" s="15"/>
      <c r="D18" s="82"/>
      <c r="E18" s="82"/>
      <c r="F18" s="82"/>
      <c r="G18" s="82"/>
      <c r="H18" s="57"/>
      <c r="I18" s="24"/>
      <c r="J18" s="57"/>
    </row>
    <row r="20" spans="1:10" s="269" customFormat="1" ht="14.25" customHeight="1">
      <c r="A20" s="269" t="s">
        <v>371</v>
      </c>
    </row>
  </sheetData>
  <mergeCells count="22">
    <mergeCell ref="A2:J2"/>
    <mergeCell ref="A10:J10"/>
    <mergeCell ref="A7:A8"/>
    <mergeCell ref="H11:J11"/>
    <mergeCell ref="A6:I6"/>
    <mergeCell ref="C7:I7"/>
    <mergeCell ref="C8:I8"/>
    <mergeCell ref="C9:I9"/>
    <mergeCell ref="A3:C3"/>
    <mergeCell ref="B4:J4"/>
    <mergeCell ref="A5:J5"/>
    <mergeCell ref="A16:G16"/>
    <mergeCell ref="A15:J15"/>
    <mergeCell ref="A11:B12"/>
    <mergeCell ref="H16:H17"/>
    <mergeCell ref="I16:I17"/>
    <mergeCell ref="J16:J17"/>
    <mergeCell ref="A14:B14"/>
    <mergeCell ref="C11:D12"/>
    <mergeCell ref="C14:D14"/>
    <mergeCell ref="E11:G11"/>
    <mergeCell ref="A13:D13"/>
  </mergeCells>
  <phoneticPr fontId="20" type="noConversion"/>
  <pageMargins left="0.84" right="0.84" top="0.9" bottom="0.9" header="0.36" footer="0.36"/>
  <pageSetup paperSize="9" scale="57" orientation="portrait"/>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sheetPr>
    <outlinePr summaryRight="0"/>
    <pageSetUpPr fitToPage="1"/>
  </sheetPr>
  <dimension ref="A1:S9"/>
  <sheetViews>
    <sheetView showGridLines="0" showZeros="0" workbookViewId="0">
      <selection sqref="A1:S1"/>
    </sheetView>
  </sheetViews>
  <sheetFormatPr defaultColWidth="8.625" defaultRowHeight="12.75" customHeight="1"/>
  <cols>
    <col min="1" max="1" width="15.875" customWidth="1"/>
    <col min="2" max="2" width="35" customWidth="1"/>
    <col min="3" max="19" width="22" customWidth="1"/>
  </cols>
  <sheetData>
    <row r="1" spans="1:19" ht="17.25" customHeight="1">
      <c r="A1" s="108" t="s">
        <v>52</v>
      </c>
      <c r="B1" s="103"/>
      <c r="C1" s="103"/>
      <c r="D1" s="103"/>
      <c r="E1" s="103"/>
      <c r="F1" s="103"/>
      <c r="G1" s="103"/>
      <c r="H1" s="103"/>
      <c r="I1" s="103"/>
      <c r="J1" s="103"/>
      <c r="K1" s="103"/>
      <c r="L1" s="103"/>
      <c r="M1" s="103"/>
      <c r="N1" s="103"/>
      <c r="O1" s="103"/>
      <c r="P1" s="103"/>
      <c r="Q1" s="103"/>
      <c r="R1" s="103"/>
      <c r="S1" s="103"/>
    </row>
    <row r="2" spans="1:19" ht="41.25" customHeight="1">
      <c r="A2" s="109" t="str">
        <f>"2026"&amp;"年部门收入预算表"</f>
        <v>2026年部门收入预算表</v>
      </c>
      <c r="B2" s="103"/>
      <c r="C2" s="103"/>
      <c r="D2" s="103"/>
      <c r="E2" s="103"/>
      <c r="F2" s="103"/>
      <c r="G2" s="103"/>
      <c r="H2" s="103"/>
      <c r="I2" s="103"/>
      <c r="J2" s="103"/>
      <c r="K2" s="103"/>
      <c r="L2" s="103"/>
      <c r="M2" s="103"/>
      <c r="N2" s="103"/>
      <c r="O2" s="103"/>
      <c r="P2" s="103"/>
      <c r="Q2" s="103"/>
      <c r="R2" s="103"/>
      <c r="S2" s="103"/>
    </row>
    <row r="3" spans="1:19" ht="17.25" customHeight="1">
      <c r="A3" s="104" t="str">
        <f>"单位名称："&amp;"昆明市晋宁区河（湖）长制工作办公室"</f>
        <v>单位名称：昆明市晋宁区河（湖）长制工作办公室</v>
      </c>
      <c r="B3" s="103"/>
      <c r="S3" s="1" t="s">
        <v>1</v>
      </c>
    </row>
    <row r="4" spans="1:19" ht="21.75" customHeight="1">
      <c r="A4" s="115" t="s">
        <v>53</v>
      </c>
      <c r="B4" s="118" t="s">
        <v>54</v>
      </c>
      <c r="C4" s="118" t="s">
        <v>55</v>
      </c>
      <c r="D4" s="112" t="s">
        <v>56</v>
      </c>
      <c r="E4" s="112"/>
      <c r="F4" s="112"/>
      <c r="G4" s="112"/>
      <c r="H4" s="112"/>
      <c r="I4" s="113"/>
      <c r="J4" s="112"/>
      <c r="K4" s="112"/>
      <c r="L4" s="112"/>
      <c r="M4" s="112"/>
      <c r="N4" s="114"/>
      <c r="O4" s="112" t="s">
        <v>45</v>
      </c>
      <c r="P4" s="112"/>
      <c r="Q4" s="112"/>
      <c r="R4" s="112"/>
      <c r="S4" s="114"/>
    </row>
    <row r="5" spans="1:19" ht="27" customHeight="1">
      <c r="A5" s="116"/>
      <c r="B5" s="119"/>
      <c r="C5" s="119"/>
      <c r="D5" s="119" t="s">
        <v>57</v>
      </c>
      <c r="E5" s="119" t="s">
        <v>58</v>
      </c>
      <c r="F5" s="119" t="s">
        <v>59</v>
      </c>
      <c r="G5" s="119" t="s">
        <v>60</v>
      </c>
      <c r="H5" s="119" t="s">
        <v>61</v>
      </c>
      <c r="I5" s="122" t="s">
        <v>62</v>
      </c>
      <c r="J5" s="123"/>
      <c r="K5" s="123"/>
      <c r="L5" s="123"/>
      <c r="M5" s="123"/>
      <c r="N5" s="124"/>
      <c r="O5" s="119" t="s">
        <v>57</v>
      </c>
      <c r="P5" s="119" t="s">
        <v>58</v>
      </c>
      <c r="Q5" s="119" t="s">
        <v>59</v>
      </c>
      <c r="R5" s="119" t="s">
        <v>60</v>
      </c>
      <c r="S5" s="119" t="s">
        <v>63</v>
      </c>
    </row>
    <row r="6" spans="1:19" ht="30" customHeight="1">
      <c r="A6" s="117"/>
      <c r="B6" s="120"/>
      <c r="C6" s="121"/>
      <c r="D6" s="121"/>
      <c r="E6" s="121"/>
      <c r="F6" s="121"/>
      <c r="G6" s="121"/>
      <c r="H6" s="121"/>
      <c r="I6" s="13" t="s">
        <v>57</v>
      </c>
      <c r="J6" s="12" t="s">
        <v>64</v>
      </c>
      <c r="K6" s="12" t="s">
        <v>65</v>
      </c>
      <c r="L6" s="12" t="s">
        <v>66</v>
      </c>
      <c r="M6" s="12" t="s">
        <v>67</v>
      </c>
      <c r="N6" s="12" t="s">
        <v>68</v>
      </c>
      <c r="O6" s="125"/>
      <c r="P6" s="125"/>
      <c r="Q6" s="125"/>
      <c r="R6" s="125"/>
      <c r="S6" s="121"/>
    </row>
    <row r="7" spans="1:19" ht="15" customHeight="1">
      <c r="A7" s="14">
        <v>1</v>
      </c>
      <c r="B7" s="14">
        <v>2</v>
      </c>
      <c r="C7" s="14">
        <v>3</v>
      </c>
      <c r="D7" s="14">
        <v>4</v>
      </c>
      <c r="E7" s="14">
        <v>5</v>
      </c>
      <c r="F7" s="14">
        <v>6</v>
      </c>
      <c r="G7" s="14">
        <v>7</v>
      </c>
      <c r="H7" s="14">
        <v>8</v>
      </c>
      <c r="I7" s="13">
        <v>9</v>
      </c>
      <c r="J7" s="14">
        <v>10</v>
      </c>
      <c r="K7" s="14">
        <v>11</v>
      </c>
      <c r="L7" s="14">
        <v>12</v>
      </c>
      <c r="M7" s="14">
        <v>13</v>
      </c>
      <c r="N7" s="14">
        <v>14</v>
      </c>
      <c r="O7" s="14">
        <v>15</v>
      </c>
      <c r="P7" s="14">
        <v>16</v>
      </c>
      <c r="Q7" s="14">
        <v>17</v>
      </c>
      <c r="R7" s="14">
        <v>18</v>
      </c>
      <c r="S7" s="14">
        <v>19</v>
      </c>
    </row>
    <row r="8" spans="1:19" ht="18" customHeight="1">
      <c r="A8" s="15" t="s">
        <v>69</v>
      </c>
      <c r="B8" s="15" t="s">
        <v>70</v>
      </c>
      <c r="C8" s="6">
        <v>4830272.99</v>
      </c>
      <c r="D8" s="6">
        <v>4830272.99</v>
      </c>
      <c r="E8" s="6">
        <v>2550353.29</v>
      </c>
      <c r="F8" s="6"/>
      <c r="G8" s="6"/>
      <c r="H8" s="6"/>
      <c r="I8" s="6">
        <v>2279919.7000000002</v>
      </c>
      <c r="J8" s="6"/>
      <c r="K8" s="6"/>
      <c r="L8" s="6">
        <v>2279919.7000000002</v>
      </c>
      <c r="M8" s="6"/>
      <c r="N8" s="6"/>
      <c r="O8" s="6"/>
      <c r="P8" s="6"/>
      <c r="Q8" s="6"/>
      <c r="R8" s="6"/>
      <c r="S8" s="6"/>
    </row>
    <row r="9" spans="1:19" ht="18" customHeight="1">
      <c r="A9" s="110" t="s">
        <v>55</v>
      </c>
      <c r="B9" s="111"/>
      <c r="C9" s="6">
        <v>4830272.99</v>
      </c>
      <c r="D9" s="6">
        <v>4830272.99</v>
      </c>
      <c r="E9" s="6">
        <v>2550353.29</v>
      </c>
      <c r="F9" s="6"/>
      <c r="G9" s="6"/>
      <c r="H9" s="6"/>
      <c r="I9" s="6">
        <v>2279919.7000000002</v>
      </c>
      <c r="J9" s="6"/>
      <c r="K9" s="6"/>
      <c r="L9" s="6">
        <v>2279919.7000000002</v>
      </c>
      <c r="M9" s="6"/>
      <c r="N9" s="6"/>
      <c r="O9" s="6"/>
      <c r="P9" s="6"/>
      <c r="Q9" s="6"/>
      <c r="R9" s="6"/>
      <c r="S9" s="6"/>
    </row>
  </sheetData>
  <mergeCells count="20">
    <mergeCell ref="O5:O6"/>
    <mergeCell ref="P5:P6"/>
    <mergeCell ref="Q5:Q6"/>
    <mergeCell ref="R5:R6"/>
    <mergeCell ref="A1:S1"/>
    <mergeCell ref="A2:S2"/>
    <mergeCell ref="A3:B3"/>
    <mergeCell ref="A9:B9"/>
    <mergeCell ref="D4:N4"/>
    <mergeCell ref="O4:S4"/>
    <mergeCell ref="A4:A6"/>
    <mergeCell ref="B4:B6"/>
    <mergeCell ref="C4:C6"/>
    <mergeCell ref="D5:D6"/>
    <mergeCell ref="E5:E6"/>
    <mergeCell ref="F5:F6"/>
    <mergeCell ref="G5:G6"/>
    <mergeCell ref="H5:H6"/>
    <mergeCell ref="I5:N5"/>
    <mergeCell ref="S5:S6"/>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3.xml><?xml version="1.0" encoding="utf-8"?>
<worksheet xmlns="http://schemas.openxmlformats.org/spreadsheetml/2006/main" xmlns:r="http://schemas.openxmlformats.org/officeDocument/2006/relationships">
  <sheetPr>
    <outlinePr summaryRight="0"/>
    <pageSetUpPr fitToPage="1"/>
  </sheetPr>
  <dimension ref="A1:O22"/>
  <sheetViews>
    <sheetView showGridLines="0" showZeros="0" workbookViewId="0">
      <selection sqref="A1:O1"/>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26" t="s">
        <v>71</v>
      </c>
      <c r="B1" s="103"/>
      <c r="C1" s="103"/>
      <c r="D1" s="103"/>
      <c r="E1" s="103"/>
      <c r="F1" s="103"/>
      <c r="G1" s="103"/>
      <c r="H1" s="103"/>
      <c r="I1" s="103"/>
      <c r="J1" s="103"/>
      <c r="K1" s="103"/>
      <c r="L1" s="103"/>
      <c r="M1" s="103"/>
      <c r="N1" s="103"/>
      <c r="O1" s="103"/>
    </row>
    <row r="2" spans="1:15" ht="41.25" customHeight="1">
      <c r="A2" s="109" t="str">
        <f>"2026"&amp;"年部门支出预算表"</f>
        <v>2026年部门支出预算表</v>
      </c>
      <c r="B2" s="103"/>
      <c r="C2" s="103"/>
      <c r="D2" s="103"/>
      <c r="E2" s="103"/>
      <c r="F2" s="103"/>
      <c r="G2" s="103"/>
      <c r="H2" s="103"/>
      <c r="I2" s="103"/>
      <c r="J2" s="103"/>
      <c r="K2" s="103"/>
      <c r="L2" s="103"/>
      <c r="M2" s="103"/>
      <c r="N2" s="103"/>
      <c r="O2" s="103"/>
    </row>
    <row r="3" spans="1:15" ht="17.25" customHeight="1">
      <c r="A3" s="104" t="str">
        <f>"单位名称："&amp;"昆明市晋宁区河（湖）长制工作办公室"</f>
        <v>单位名称：昆明市晋宁区河（湖）长制工作办公室</v>
      </c>
      <c r="B3" s="103"/>
      <c r="O3" s="1" t="s">
        <v>1</v>
      </c>
    </row>
    <row r="4" spans="1:15" ht="27" customHeight="1">
      <c r="A4" s="132" t="s">
        <v>72</v>
      </c>
      <c r="B4" s="132" t="s">
        <v>73</v>
      </c>
      <c r="C4" s="132" t="s">
        <v>55</v>
      </c>
      <c r="D4" s="134" t="s">
        <v>58</v>
      </c>
      <c r="E4" s="135"/>
      <c r="F4" s="138"/>
      <c r="G4" s="129" t="s">
        <v>59</v>
      </c>
      <c r="H4" s="129" t="s">
        <v>60</v>
      </c>
      <c r="I4" s="129" t="s">
        <v>74</v>
      </c>
      <c r="J4" s="134" t="s">
        <v>62</v>
      </c>
      <c r="K4" s="135"/>
      <c r="L4" s="135"/>
      <c r="M4" s="135"/>
      <c r="N4" s="136"/>
      <c r="O4" s="137"/>
    </row>
    <row r="5" spans="1:15" ht="42" customHeight="1">
      <c r="A5" s="133"/>
      <c r="B5" s="133"/>
      <c r="C5" s="130"/>
      <c r="D5" s="16" t="s">
        <v>57</v>
      </c>
      <c r="E5" s="16" t="s">
        <v>75</v>
      </c>
      <c r="F5" s="16" t="s">
        <v>76</v>
      </c>
      <c r="G5" s="130"/>
      <c r="H5" s="130"/>
      <c r="I5" s="131"/>
      <c r="J5" s="16" t="s">
        <v>57</v>
      </c>
      <c r="K5" s="4" t="s">
        <v>77</v>
      </c>
      <c r="L5" s="4" t="s">
        <v>78</v>
      </c>
      <c r="M5" s="4" t="s">
        <v>79</v>
      </c>
      <c r="N5" s="4" t="s">
        <v>80</v>
      </c>
      <c r="O5" s="4" t="s">
        <v>81</v>
      </c>
    </row>
    <row r="6" spans="1:15" ht="18" customHeight="1">
      <c r="A6" s="17" t="s">
        <v>82</v>
      </c>
      <c r="B6" s="17" t="s">
        <v>83</v>
      </c>
      <c r="C6" s="17" t="s">
        <v>84</v>
      </c>
      <c r="D6" s="18" t="s">
        <v>85</v>
      </c>
      <c r="E6" s="18" t="s">
        <v>86</v>
      </c>
      <c r="F6" s="18" t="s">
        <v>87</v>
      </c>
      <c r="G6" s="18" t="s">
        <v>88</v>
      </c>
      <c r="H6" s="18" t="s">
        <v>89</v>
      </c>
      <c r="I6" s="18" t="s">
        <v>90</v>
      </c>
      <c r="J6" s="18" t="s">
        <v>91</v>
      </c>
      <c r="K6" s="18" t="s">
        <v>92</v>
      </c>
      <c r="L6" s="18" t="s">
        <v>93</v>
      </c>
      <c r="M6" s="18" t="s">
        <v>94</v>
      </c>
      <c r="N6" s="17" t="s">
        <v>95</v>
      </c>
      <c r="O6" s="18" t="s">
        <v>96</v>
      </c>
    </row>
    <row r="7" spans="1:15" ht="21" customHeight="1">
      <c r="A7" s="19" t="s">
        <v>97</v>
      </c>
      <c r="B7" s="19" t="s">
        <v>98</v>
      </c>
      <c r="C7" s="6">
        <v>270413.76</v>
      </c>
      <c r="D7" s="6">
        <v>270413.76</v>
      </c>
      <c r="E7" s="6">
        <v>270413.76</v>
      </c>
      <c r="F7" s="6"/>
      <c r="G7" s="6"/>
      <c r="H7" s="6"/>
      <c r="I7" s="6"/>
      <c r="J7" s="6"/>
      <c r="K7" s="6"/>
      <c r="L7" s="6"/>
      <c r="M7" s="6"/>
      <c r="N7" s="6"/>
      <c r="O7" s="6"/>
    </row>
    <row r="8" spans="1:15" ht="21" customHeight="1">
      <c r="A8" s="20" t="s">
        <v>99</v>
      </c>
      <c r="B8" s="20" t="s">
        <v>100</v>
      </c>
      <c r="C8" s="6">
        <v>270413.76</v>
      </c>
      <c r="D8" s="6">
        <v>270413.76</v>
      </c>
      <c r="E8" s="6">
        <v>270413.76</v>
      </c>
      <c r="F8" s="6"/>
      <c r="G8" s="6"/>
      <c r="H8" s="6"/>
      <c r="I8" s="6"/>
      <c r="J8" s="6"/>
      <c r="K8" s="6"/>
      <c r="L8" s="6"/>
      <c r="M8" s="6"/>
      <c r="N8" s="6"/>
      <c r="O8" s="6"/>
    </row>
    <row r="9" spans="1:15" ht="21" customHeight="1">
      <c r="A9" s="21" t="s">
        <v>101</v>
      </c>
      <c r="B9" s="21" t="s">
        <v>102</v>
      </c>
      <c r="C9" s="6">
        <v>30600</v>
      </c>
      <c r="D9" s="6">
        <v>30600</v>
      </c>
      <c r="E9" s="6">
        <v>30600</v>
      </c>
      <c r="F9" s="6"/>
      <c r="G9" s="6"/>
      <c r="H9" s="6"/>
      <c r="I9" s="6"/>
      <c r="J9" s="6"/>
      <c r="K9" s="6"/>
      <c r="L9" s="6"/>
      <c r="M9" s="6"/>
      <c r="N9" s="6"/>
      <c r="O9" s="6"/>
    </row>
    <row r="10" spans="1:15" ht="21" customHeight="1">
      <c r="A10" s="21" t="s">
        <v>103</v>
      </c>
      <c r="B10" s="21" t="s">
        <v>104</v>
      </c>
      <c r="C10" s="6">
        <v>239813.76000000001</v>
      </c>
      <c r="D10" s="6">
        <v>239813.76000000001</v>
      </c>
      <c r="E10" s="6">
        <v>239813.76000000001</v>
      </c>
      <c r="F10" s="6"/>
      <c r="G10" s="6"/>
      <c r="H10" s="6"/>
      <c r="I10" s="6"/>
      <c r="J10" s="6"/>
      <c r="K10" s="6"/>
      <c r="L10" s="6"/>
      <c r="M10" s="6"/>
      <c r="N10" s="6"/>
      <c r="O10" s="6"/>
    </row>
    <row r="11" spans="1:15" ht="21" customHeight="1">
      <c r="A11" s="19" t="s">
        <v>105</v>
      </c>
      <c r="B11" s="19" t="s">
        <v>106</v>
      </c>
      <c r="C11" s="6">
        <v>184942.84</v>
      </c>
      <c r="D11" s="6">
        <v>184942.84</v>
      </c>
      <c r="E11" s="6">
        <v>184942.84</v>
      </c>
      <c r="F11" s="6"/>
      <c r="G11" s="6"/>
      <c r="H11" s="6"/>
      <c r="I11" s="6"/>
      <c r="J11" s="6"/>
      <c r="K11" s="6"/>
      <c r="L11" s="6"/>
      <c r="M11" s="6"/>
      <c r="N11" s="6"/>
      <c r="O11" s="6"/>
    </row>
    <row r="12" spans="1:15" ht="21" customHeight="1">
      <c r="A12" s="20" t="s">
        <v>107</v>
      </c>
      <c r="B12" s="20" t="s">
        <v>108</v>
      </c>
      <c r="C12" s="6">
        <v>184942.84</v>
      </c>
      <c r="D12" s="6">
        <v>184942.84</v>
      </c>
      <c r="E12" s="6">
        <v>184942.84</v>
      </c>
      <c r="F12" s="6"/>
      <c r="G12" s="6"/>
      <c r="H12" s="6"/>
      <c r="I12" s="6"/>
      <c r="J12" s="6"/>
      <c r="K12" s="6"/>
      <c r="L12" s="6"/>
      <c r="M12" s="6"/>
      <c r="N12" s="6"/>
      <c r="O12" s="6"/>
    </row>
    <row r="13" spans="1:15" ht="21" customHeight="1">
      <c r="A13" s="21" t="s">
        <v>109</v>
      </c>
      <c r="B13" s="21" t="s">
        <v>110</v>
      </c>
      <c r="C13" s="6">
        <v>101723.24</v>
      </c>
      <c r="D13" s="6">
        <v>101723.24</v>
      </c>
      <c r="E13" s="6">
        <v>101723.24</v>
      </c>
      <c r="F13" s="6"/>
      <c r="G13" s="6"/>
      <c r="H13" s="6"/>
      <c r="I13" s="6"/>
      <c r="J13" s="6"/>
      <c r="K13" s="6"/>
      <c r="L13" s="6"/>
      <c r="M13" s="6"/>
      <c r="N13" s="6"/>
      <c r="O13" s="6"/>
    </row>
    <row r="14" spans="1:15" ht="21" customHeight="1">
      <c r="A14" s="21" t="s">
        <v>111</v>
      </c>
      <c r="B14" s="21" t="s">
        <v>112</v>
      </c>
      <c r="C14" s="6">
        <v>72381.8</v>
      </c>
      <c r="D14" s="6">
        <v>72381.8</v>
      </c>
      <c r="E14" s="6">
        <v>72381.8</v>
      </c>
      <c r="F14" s="6"/>
      <c r="G14" s="6"/>
      <c r="H14" s="6"/>
      <c r="I14" s="6"/>
      <c r="J14" s="6"/>
      <c r="K14" s="6"/>
      <c r="L14" s="6"/>
      <c r="M14" s="6"/>
      <c r="N14" s="6"/>
      <c r="O14" s="6"/>
    </row>
    <row r="15" spans="1:15" ht="21" customHeight="1">
      <c r="A15" s="21" t="s">
        <v>113</v>
      </c>
      <c r="B15" s="21" t="s">
        <v>114</v>
      </c>
      <c r="C15" s="6">
        <v>10837.8</v>
      </c>
      <c r="D15" s="6">
        <v>10837.8</v>
      </c>
      <c r="E15" s="6">
        <v>10837.8</v>
      </c>
      <c r="F15" s="6"/>
      <c r="G15" s="6"/>
      <c r="H15" s="6"/>
      <c r="I15" s="6"/>
      <c r="J15" s="6"/>
      <c r="K15" s="6"/>
      <c r="L15" s="6"/>
      <c r="M15" s="6"/>
      <c r="N15" s="6"/>
      <c r="O15" s="6"/>
    </row>
    <row r="16" spans="1:15" ht="21" customHeight="1">
      <c r="A16" s="19" t="s">
        <v>115</v>
      </c>
      <c r="B16" s="19" t="s">
        <v>116</v>
      </c>
      <c r="C16" s="6">
        <v>4156512.07</v>
      </c>
      <c r="D16" s="6">
        <v>1876592.37</v>
      </c>
      <c r="E16" s="6">
        <v>1796592.37</v>
      </c>
      <c r="F16" s="6">
        <v>80000</v>
      </c>
      <c r="G16" s="6"/>
      <c r="H16" s="6"/>
      <c r="I16" s="6"/>
      <c r="J16" s="6">
        <v>2279919.7000000002</v>
      </c>
      <c r="K16" s="6"/>
      <c r="L16" s="6"/>
      <c r="M16" s="6">
        <v>2279919.7000000002</v>
      </c>
      <c r="N16" s="6"/>
      <c r="O16" s="6"/>
    </row>
    <row r="17" spans="1:15" ht="21" customHeight="1">
      <c r="A17" s="20" t="s">
        <v>117</v>
      </c>
      <c r="B17" s="20" t="s">
        <v>118</v>
      </c>
      <c r="C17" s="6">
        <v>4156512.07</v>
      </c>
      <c r="D17" s="6">
        <v>1876592.37</v>
      </c>
      <c r="E17" s="6">
        <v>1796592.37</v>
      </c>
      <c r="F17" s="6">
        <v>80000</v>
      </c>
      <c r="G17" s="6"/>
      <c r="H17" s="6"/>
      <c r="I17" s="6"/>
      <c r="J17" s="6">
        <v>2279919.7000000002</v>
      </c>
      <c r="K17" s="6"/>
      <c r="L17" s="6"/>
      <c r="M17" s="6">
        <v>2279919.7000000002</v>
      </c>
      <c r="N17" s="6"/>
      <c r="O17" s="6"/>
    </row>
    <row r="18" spans="1:15" ht="21" customHeight="1">
      <c r="A18" s="21" t="s">
        <v>119</v>
      </c>
      <c r="B18" s="21" t="s">
        <v>120</v>
      </c>
      <c r="C18" s="6">
        <v>4156512.07</v>
      </c>
      <c r="D18" s="6">
        <v>1876592.37</v>
      </c>
      <c r="E18" s="6">
        <v>1796592.37</v>
      </c>
      <c r="F18" s="6">
        <v>80000</v>
      </c>
      <c r="G18" s="6"/>
      <c r="H18" s="6"/>
      <c r="I18" s="6"/>
      <c r="J18" s="6">
        <v>2279919.7000000002</v>
      </c>
      <c r="K18" s="6"/>
      <c r="L18" s="6"/>
      <c r="M18" s="6">
        <v>2279919.7000000002</v>
      </c>
      <c r="N18" s="6"/>
      <c r="O18" s="6"/>
    </row>
    <row r="19" spans="1:15" ht="21" customHeight="1">
      <c r="A19" s="19" t="s">
        <v>121</v>
      </c>
      <c r="B19" s="19" t="s">
        <v>122</v>
      </c>
      <c r="C19" s="6">
        <v>218404.32</v>
      </c>
      <c r="D19" s="6">
        <v>218404.32</v>
      </c>
      <c r="E19" s="6">
        <v>218404.32</v>
      </c>
      <c r="F19" s="6"/>
      <c r="G19" s="6"/>
      <c r="H19" s="6"/>
      <c r="I19" s="6"/>
      <c r="J19" s="6"/>
      <c r="K19" s="6"/>
      <c r="L19" s="6"/>
      <c r="M19" s="6"/>
      <c r="N19" s="6"/>
      <c r="O19" s="6"/>
    </row>
    <row r="20" spans="1:15" ht="21" customHeight="1">
      <c r="A20" s="20" t="s">
        <v>123</v>
      </c>
      <c r="B20" s="20" t="s">
        <v>124</v>
      </c>
      <c r="C20" s="6">
        <v>218404.32</v>
      </c>
      <c r="D20" s="6">
        <v>218404.32</v>
      </c>
      <c r="E20" s="6">
        <v>218404.32</v>
      </c>
      <c r="F20" s="6"/>
      <c r="G20" s="6"/>
      <c r="H20" s="6"/>
      <c r="I20" s="6"/>
      <c r="J20" s="6"/>
      <c r="K20" s="6"/>
      <c r="L20" s="6"/>
      <c r="M20" s="6"/>
      <c r="N20" s="6"/>
      <c r="O20" s="6"/>
    </row>
    <row r="21" spans="1:15" ht="21" customHeight="1">
      <c r="A21" s="21" t="s">
        <v>125</v>
      </c>
      <c r="B21" s="21" t="s">
        <v>126</v>
      </c>
      <c r="C21" s="6">
        <v>218404.32</v>
      </c>
      <c r="D21" s="6">
        <v>218404.32</v>
      </c>
      <c r="E21" s="6">
        <v>218404.32</v>
      </c>
      <c r="F21" s="6"/>
      <c r="G21" s="6"/>
      <c r="H21" s="6"/>
      <c r="I21" s="6"/>
      <c r="J21" s="6"/>
      <c r="K21" s="6"/>
      <c r="L21" s="6"/>
      <c r="M21" s="6"/>
      <c r="N21" s="6"/>
      <c r="O21" s="6"/>
    </row>
    <row r="22" spans="1:15" ht="21" customHeight="1">
      <c r="A22" s="127" t="s">
        <v>55</v>
      </c>
      <c r="B22" s="128"/>
      <c r="C22" s="6">
        <v>4830272.99</v>
      </c>
      <c r="D22" s="6">
        <v>2550353.29</v>
      </c>
      <c r="E22" s="6">
        <v>2470353.29</v>
      </c>
      <c r="F22" s="6">
        <v>80000</v>
      </c>
      <c r="G22" s="6"/>
      <c r="H22" s="6"/>
      <c r="I22" s="6"/>
      <c r="J22" s="6">
        <v>2279919.7000000002</v>
      </c>
      <c r="K22" s="6"/>
      <c r="L22" s="6"/>
      <c r="M22" s="6">
        <v>2279919.7000000002</v>
      </c>
      <c r="N22" s="6"/>
      <c r="O22" s="6"/>
    </row>
  </sheetData>
  <mergeCells count="12">
    <mergeCell ref="A1:O1"/>
    <mergeCell ref="A2:O2"/>
    <mergeCell ref="A3:B3"/>
    <mergeCell ref="A22:B22"/>
    <mergeCell ref="G4:G5"/>
    <mergeCell ref="H4:H5"/>
    <mergeCell ref="I4:I5"/>
    <mergeCell ref="C4:C5"/>
    <mergeCell ref="A4:A5"/>
    <mergeCell ref="B4:B5"/>
    <mergeCell ref="J4:O4"/>
    <mergeCell ref="D4:F4"/>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4.xml><?xml version="1.0" encoding="utf-8"?>
<worksheet xmlns="http://schemas.openxmlformats.org/spreadsheetml/2006/main" xmlns:r="http://schemas.openxmlformats.org/officeDocument/2006/relationships">
  <sheetPr>
    <outlinePr summaryRight="0"/>
    <pageSetUpPr fitToPage="1"/>
  </sheetPr>
  <dimension ref="A1:D34"/>
  <sheetViews>
    <sheetView showGridLines="0" showZeros="0" topLeftCell="A14" workbookViewId="0"/>
  </sheetViews>
  <sheetFormatPr defaultColWidth="8.625" defaultRowHeight="12.75" customHeight="1"/>
  <cols>
    <col min="1" max="4" width="35.625" customWidth="1"/>
  </cols>
  <sheetData>
    <row r="1" spans="1:4" ht="15" customHeight="1">
      <c r="A1" s="22"/>
      <c r="B1" s="1"/>
      <c r="C1" s="1"/>
      <c r="D1" s="1" t="s">
        <v>127</v>
      </c>
    </row>
    <row r="2" spans="1:4" ht="41.25" customHeight="1">
      <c r="A2" s="102" t="str">
        <f>"2026"&amp;"年部门财政拨款收支预算总表"</f>
        <v>2026年部门财政拨款收支预算总表</v>
      </c>
      <c r="B2" s="103"/>
      <c r="C2" s="103"/>
      <c r="D2" s="103"/>
    </row>
    <row r="3" spans="1:4" ht="17.25" customHeight="1">
      <c r="A3" s="104" t="str">
        <f>"单位名称："&amp;"昆明市晋宁区河（湖）长制工作办公室"</f>
        <v>单位名称：昆明市晋宁区河（湖）长制工作办公室</v>
      </c>
      <c r="B3" s="105"/>
      <c r="D3" s="1" t="s">
        <v>1</v>
      </c>
    </row>
    <row r="4" spans="1:4" ht="17.25" customHeight="1">
      <c r="A4" s="106" t="s">
        <v>2</v>
      </c>
      <c r="B4" s="107"/>
      <c r="C4" s="106" t="s">
        <v>3</v>
      </c>
      <c r="D4" s="107"/>
    </row>
    <row r="5" spans="1:4" ht="18.75" customHeight="1">
      <c r="A5" s="4" t="s">
        <v>4</v>
      </c>
      <c r="B5" s="4" t="s">
        <v>5</v>
      </c>
      <c r="C5" s="4" t="s">
        <v>6</v>
      </c>
      <c r="D5" s="4" t="s">
        <v>5</v>
      </c>
    </row>
    <row r="6" spans="1:4" ht="16.5" customHeight="1">
      <c r="A6" s="5" t="s">
        <v>128</v>
      </c>
      <c r="B6" s="6">
        <v>2550353.29</v>
      </c>
      <c r="C6" s="5" t="s">
        <v>129</v>
      </c>
      <c r="D6" s="6">
        <v>2550353.29</v>
      </c>
    </row>
    <row r="7" spans="1:4" ht="16.5" customHeight="1">
      <c r="A7" s="5" t="s">
        <v>130</v>
      </c>
      <c r="B7" s="6">
        <v>2550353.29</v>
      </c>
      <c r="C7" s="5" t="s">
        <v>131</v>
      </c>
      <c r="D7" s="6"/>
    </row>
    <row r="8" spans="1:4" ht="16.5" customHeight="1">
      <c r="A8" s="5" t="s">
        <v>132</v>
      </c>
      <c r="B8" s="6"/>
      <c r="C8" s="5" t="s">
        <v>133</v>
      </c>
      <c r="D8" s="6"/>
    </row>
    <row r="9" spans="1:4" ht="16.5" customHeight="1">
      <c r="A9" s="5" t="s">
        <v>134</v>
      </c>
      <c r="B9" s="6"/>
      <c r="C9" s="5" t="s">
        <v>135</v>
      </c>
      <c r="D9" s="6"/>
    </row>
    <row r="10" spans="1:4" ht="16.5" customHeight="1">
      <c r="A10" s="5" t="s">
        <v>136</v>
      </c>
      <c r="B10" s="6"/>
      <c r="C10" s="5" t="s">
        <v>137</v>
      </c>
      <c r="D10" s="6"/>
    </row>
    <row r="11" spans="1:4" ht="16.5" customHeight="1">
      <c r="A11" s="5" t="s">
        <v>130</v>
      </c>
      <c r="B11" s="6"/>
      <c r="C11" s="5" t="s">
        <v>138</v>
      </c>
      <c r="D11" s="6"/>
    </row>
    <row r="12" spans="1:4" ht="16.5" customHeight="1">
      <c r="A12" s="9" t="s">
        <v>132</v>
      </c>
      <c r="B12" s="6"/>
      <c r="C12" s="23" t="s">
        <v>139</v>
      </c>
      <c r="D12" s="6"/>
    </row>
    <row r="13" spans="1:4" ht="16.5" customHeight="1">
      <c r="A13" s="9" t="s">
        <v>134</v>
      </c>
      <c r="B13" s="6"/>
      <c r="C13" s="23" t="s">
        <v>140</v>
      </c>
      <c r="D13" s="6"/>
    </row>
    <row r="14" spans="1:4" ht="16.5" customHeight="1">
      <c r="A14" s="10"/>
      <c r="B14" s="6"/>
      <c r="C14" s="23" t="s">
        <v>141</v>
      </c>
      <c r="D14" s="6"/>
    </row>
    <row r="15" spans="1:4" ht="16.5" customHeight="1">
      <c r="A15" s="10"/>
      <c r="B15" s="6"/>
      <c r="C15" s="23" t="s">
        <v>142</v>
      </c>
      <c r="D15" s="6"/>
    </row>
    <row r="16" spans="1:4" ht="16.5" customHeight="1">
      <c r="A16" s="10"/>
      <c r="B16" s="6"/>
      <c r="C16" s="23" t="s">
        <v>143</v>
      </c>
      <c r="D16" s="6"/>
    </row>
    <row r="17" spans="1:4" ht="16.5" customHeight="1">
      <c r="A17" s="10"/>
      <c r="B17" s="6"/>
      <c r="C17" s="23" t="s">
        <v>144</v>
      </c>
      <c r="D17" s="6"/>
    </row>
    <row r="18" spans="1:4" ht="16.5" customHeight="1">
      <c r="A18" s="10"/>
      <c r="B18" s="6"/>
      <c r="C18" s="23" t="s">
        <v>145</v>
      </c>
      <c r="D18" s="6"/>
    </row>
    <row r="19" spans="1:4" ht="16.5" customHeight="1">
      <c r="A19" s="10"/>
      <c r="B19" s="6"/>
      <c r="C19" s="23" t="s">
        <v>146</v>
      </c>
      <c r="D19" s="6"/>
    </row>
    <row r="20" spans="1:4" ht="16.5" customHeight="1">
      <c r="A20" s="10"/>
      <c r="B20" s="6"/>
      <c r="C20" s="23" t="s">
        <v>147</v>
      </c>
      <c r="D20" s="6"/>
    </row>
    <row r="21" spans="1:4" ht="16.5" customHeight="1">
      <c r="A21" s="10"/>
      <c r="B21" s="6"/>
      <c r="C21" s="23" t="s">
        <v>148</v>
      </c>
      <c r="D21" s="6"/>
    </row>
    <row r="22" spans="1:4" ht="16.5" customHeight="1">
      <c r="A22" s="10"/>
      <c r="B22" s="6"/>
      <c r="C22" s="23" t="s">
        <v>149</v>
      </c>
      <c r="D22" s="6"/>
    </row>
    <row r="23" spans="1:4" ht="16.5" customHeight="1">
      <c r="A23" s="10"/>
      <c r="B23" s="6"/>
      <c r="C23" s="23" t="s">
        <v>150</v>
      </c>
      <c r="D23" s="6"/>
    </row>
    <row r="24" spans="1:4" ht="16.5" customHeight="1">
      <c r="A24" s="10"/>
      <c r="B24" s="6"/>
      <c r="C24" s="23" t="s">
        <v>151</v>
      </c>
      <c r="D24" s="6"/>
    </row>
    <row r="25" spans="1:4" ht="16.5" customHeight="1">
      <c r="A25" s="10"/>
      <c r="B25" s="6"/>
      <c r="C25" s="23" t="s">
        <v>152</v>
      </c>
      <c r="D25" s="6"/>
    </row>
    <row r="26" spans="1:4" ht="16.5" customHeight="1">
      <c r="A26" s="10"/>
      <c r="B26" s="6"/>
      <c r="C26" s="23" t="s">
        <v>153</v>
      </c>
      <c r="D26" s="6"/>
    </row>
    <row r="27" spans="1:4" ht="16.5" customHeight="1">
      <c r="A27" s="10"/>
      <c r="B27" s="6"/>
      <c r="C27" s="23" t="s">
        <v>154</v>
      </c>
      <c r="D27" s="6"/>
    </row>
    <row r="28" spans="1:4" ht="16.5" customHeight="1">
      <c r="A28" s="10"/>
      <c r="B28" s="6"/>
      <c r="C28" s="23" t="s">
        <v>155</v>
      </c>
      <c r="D28" s="6"/>
    </row>
    <row r="29" spans="1:4" ht="16.5" customHeight="1">
      <c r="A29" s="10"/>
      <c r="B29" s="6"/>
      <c r="C29" s="23" t="s">
        <v>156</v>
      </c>
      <c r="D29" s="6"/>
    </row>
    <row r="30" spans="1:4" ht="16.5" customHeight="1">
      <c r="A30" s="10"/>
      <c r="B30" s="6"/>
      <c r="C30" s="23" t="s">
        <v>157</v>
      </c>
      <c r="D30" s="6"/>
    </row>
    <row r="31" spans="1:4" ht="16.5" customHeight="1">
      <c r="A31" s="10"/>
      <c r="B31" s="6"/>
      <c r="C31" s="9" t="s">
        <v>158</v>
      </c>
      <c r="D31" s="6"/>
    </row>
    <row r="32" spans="1:4" ht="16.5" customHeight="1">
      <c r="A32" s="10"/>
      <c r="B32" s="6"/>
      <c r="C32" s="9" t="s">
        <v>159</v>
      </c>
      <c r="D32" s="6"/>
    </row>
    <row r="33" spans="1:4" ht="16.5" customHeight="1">
      <c r="A33" s="10"/>
      <c r="B33" s="6"/>
      <c r="C33" s="24" t="s">
        <v>160</v>
      </c>
      <c r="D33" s="6"/>
    </row>
    <row r="34" spans="1:4" ht="15" customHeight="1">
      <c r="A34" s="11" t="s">
        <v>50</v>
      </c>
      <c r="B34" s="25">
        <v>2550353.29</v>
      </c>
      <c r="C34" s="11" t="s">
        <v>51</v>
      </c>
      <c r="D34" s="25">
        <v>2550353.29</v>
      </c>
    </row>
  </sheetData>
  <mergeCells count="4">
    <mergeCell ref="A2:D2"/>
    <mergeCell ref="A4:B4"/>
    <mergeCell ref="C4:D4"/>
    <mergeCell ref="A3:B3"/>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5.xml><?xml version="1.0" encoding="utf-8"?>
<worksheet xmlns="http://schemas.openxmlformats.org/spreadsheetml/2006/main" xmlns:r="http://schemas.openxmlformats.org/officeDocument/2006/relationships">
  <sheetPr>
    <outlinePr summaryRight="0"/>
    <pageSetUpPr fitToPage="1"/>
  </sheetPr>
  <dimension ref="A1:G22"/>
  <sheetViews>
    <sheetView showZeros="0" workbookViewId="0"/>
  </sheetViews>
  <sheetFormatPr defaultColWidth="9.125" defaultRowHeight="14.25" customHeight="1"/>
  <cols>
    <col min="1" max="1" width="20.125" customWidth="1"/>
    <col min="2" max="2" width="44" customWidth="1"/>
    <col min="3" max="7" width="24.125" customWidth="1"/>
  </cols>
  <sheetData>
    <row r="1" spans="1:7" ht="14.25" customHeight="1">
      <c r="D1" s="26"/>
      <c r="F1" s="27"/>
      <c r="G1" s="3" t="s">
        <v>161</v>
      </c>
    </row>
    <row r="2" spans="1:7" ht="41.25" customHeight="1">
      <c r="A2" s="139" t="str">
        <f>"2026"&amp;"年一般公共预算支出预算表（按功能科目分类）"</f>
        <v>2026年一般公共预算支出预算表（按功能科目分类）</v>
      </c>
      <c r="B2" s="139"/>
      <c r="C2" s="139"/>
      <c r="D2" s="139"/>
      <c r="E2" s="139"/>
      <c r="F2" s="139"/>
      <c r="G2" s="139"/>
    </row>
    <row r="3" spans="1:7" ht="18" customHeight="1">
      <c r="A3" s="28" t="str">
        <f>"单位名称："&amp;"昆明市晋宁区河（湖）长制工作办公室"</f>
        <v>单位名称：昆明市晋宁区河（湖）长制工作办公室</v>
      </c>
      <c r="F3" s="29"/>
      <c r="G3" s="3" t="s">
        <v>1</v>
      </c>
    </row>
    <row r="4" spans="1:7" ht="20.25" customHeight="1">
      <c r="A4" s="140" t="s">
        <v>162</v>
      </c>
      <c r="B4" s="141"/>
      <c r="C4" s="149" t="s">
        <v>55</v>
      </c>
      <c r="D4" s="146" t="s">
        <v>75</v>
      </c>
      <c r="E4" s="147"/>
      <c r="F4" s="148"/>
      <c r="G4" s="144" t="s">
        <v>76</v>
      </c>
    </row>
    <row r="5" spans="1:7" ht="20.25" customHeight="1">
      <c r="A5" s="30" t="s">
        <v>72</v>
      </c>
      <c r="B5" s="30" t="s">
        <v>73</v>
      </c>
      <c r="C5" s="150"/>
      <c r="D5" s="32" t="s">
        <v>57</v>
      </c>
      <c r="E5" s="32" t="s">
        <v>163</v>
      </c>
      <c r="F5" s="32" t="s">
        <v>164</v>
      </c>
      <c r="G5" s="145"/>
    </row>
    <row r="6" spans="1:7" ht="15" customHeight="1">
      <c r="A6" s="33" t="s">
        <v>82</v>
      </c>
      <c r="B6" s="33" t="s">
        <v>83</v>
      </c>
      <c r="C6" s="33" t="s">
        <v>84</v>
      </c>
      <c r="D6" s="33" t="s">
        <v>85</v>
      </c>
      <c r="E6" s="33" t="s">
        <v>86</v>
      </c>
      <c r="F6" s="33" t="s">
        <v>87</v>
      </c>
      <c r="G6" s="33" t="s">
        <v>88</v>
      </c>
    </row>
    <row r="7" spans="1:7" ht="18" customHeight="1">
      <c r="A7" s="24" t="s">
        <v>97</v>
      </c>
      <c r="B7" s="24" t="s">
        <v>98</v>
      </c>
      <c r="C7" s="6">
        <v>270413.76</v>
      </c>
      <c r="D7" s="6">
        <v>270413.76</v>
      </c>
      <c r="E7" s="6">
        <v>268613.76000000001</v>
      </c>
      <c r="F7" s="6">
        <v>1800</v>
      </c>
      <c r="G7" s="6"/>
    </row>
    <row r="8" spans="1:7" ht="18" customHeight="1">
      <c r="A8" s="34" t="s">
        <v>99</v>
      </c>
      <c r="B8" s="34" t="s">
        <v>100</v>
      </c>
      <c r="C8" s="6">
        <v>270413.76</v>
      </c>
      <c r="D8" s="6">
        <v>270413.76</v>
      </c>
      <c r="E8" s="6">
        <v>268613.76000000001</v>
      </c>
      <c r="F8" s="6">
        <v>1800</v>
      </c>
      <c r="G8" s="6"/>
    </row>
    <row r="9" spans="1:7" ht="18" customHeight="1">
      <c r="A9" s="35" t="s">
        <v>101</v>
      </c>
      <c r="B9" s="35" t="s">
        <v>102</v>
      </c>
      <c r="C9" s="6">
        <v>30600</v>
      </c>
      <c r="D9" s="6">
        <v>30600</v>
      </c>
      <c r="E9" s="6">
        <v>28800</v>
      </c>
      <c r="F9" s="6">
        <v>1800</v>
      </c>
      <c r="G9" s="6"/>
    </row>
    <row r="10" spans="1:7" ht="18" customHeight="1">
      <c r="A10" s="35" t="s">
        <v>103</v>
      </c>
      <c r="B10" s="35" t="s">
        <v>104</v>
      </c>
      <c r="C10" s="6">
        <v>239813.76000000001</v>
      </c>
      <c r="D10" s="6">
        <v>239813.76000000001</v>
      </c>
      <c r="E10" s="6">
        <v>239813.76000000001</v>
      </c>
      <c r="F10" s="6"/>
      <c r="G10" s="6"/>
    </row>
    <row r="11" spans="1:7" ht="18" customHeight="1">
      <c r="A11" s="24" t="s">
        <v>105</v>
      </c>
      <c r="B11" s="24" t="s">
        <v>106</v>
      </c>
      <c r="C11" s="6">
        <v>184942.84</v>
      </c>
      <c r="D11" s="6">
        <v>184942.84</v>
      </c>
      <c r="E11" s="6">
        <v>184942.84</v>
      </c>
      <c r="F11" s="6"/>
      <c r="G11" s="6"/>
    </row>
    <row r="12" spans="1:7" ht="18" customHeight="1">
      <c r="A12" s="34" t="s">
        <v>107</v>
      </c>
      <c r="B12" s="34" t="s">
        <v>108</v>
      </c>
      <c r="C12" s="6">
        <v>184942.84</v>
      </c>
      <c r="D12" s="6">
        <v>184942.84</v>
      </c>
      <c r="E12" s="6">
        <v>184942.84</v>
      </c>
      <c r="F12" s="6"/>
      <c r="G12" s="6"/>
    </row>
    <row r="13" spans="1:7" ht="18" customHeight="1">
      <c r="A13" s="35" t="s">
        <v>109</v>
      </c>
      <c r="B13" s="35" t="s">
        <v>110</v>
      </c>
      <c r="C13" s="6">
        <v>101723.24</v>
      </c>
      <c r="D13" s="6">
        <v>101723.24</v>
      </c>
      <c r="E13" s="6">
        <v>101723.24</v>
      </c>
      <c r="F13" s="6"/>
      <c r="G13" s="6"/>
    </row>
    <row r="14" spans="1:7" ht="18" customHeight="1">
      <c r="A14" s="35" t="s">
        <v>111</v>
      </c>
      <c r="B14" s="35" t="s">
        <v>112</v>
      </c>
      <c r="C14" s="6">
        <v>72381.8</v>
      </c>
      <c r="D14" s="6">
        <v>72381.8</v>
      </c>
      <c r="E14" s="6">
        <v>72381.8</v>
      </c>
      <c r="F14" s="6"/>
      <c r="G14" s="6"/>
    </row>
    <row r="15" spans="1:7" ht="18" customHeight="1">
      <c r="A15" s="35" t="s">
        <v>113</v>
      </c>
      <c r="B15" s="35" t="s">
        <v>114</v>
      </c>
      <c r="C15" s="6">
        <v>10837.8</v>
      </c>
      <c r="D15" s="6">
        <v>10837.8</v>
      </c>
      <c r="E15" s="6">
        <v>10837.8</v>
      </c>
      <c r="F15" s="6"/>
      <c r="G15" s="6"/>
    </row>
    <row r="16" spans="1:7" ht="18" customHeight="1">
      <c r="A16" s="24" t="s">
        <v>115</v>
      </c>
      <c r="B16" s="24" t="s">
        <v>116</v>
      </c>
      <c r="C16" s="6">
        <v>1876592.37</v>
      </c>
      <c r="D16" s="6">
        <v>1796592.37</v>
      </c>
      <c r="E16" s="6">
        <v>1649890.45</v>
      </c>
      <c r="F16" s="6">
        <v>146701.92000000001</v>
      </c>
      <c r="G16" s="6">
        <v>80000</v>
      </c>
    </row>
    <row r="17" spans="1:7" ht="18" customHeight="1">
      <c r="A17" s="34" t="s">
        <v>117</v>
      </c>
      <c r="B17" s="34" t="s">
        <v>118</v>
      </c>
      <c r="C17" s="6">
        <v>1876592.37</v>
      </c>
      <c r="D17" s="6">
        <v>1796592.37</v>
      </c>
      <c r="E17" s="6">
        <v>1649890.45</v>
      </c>
      <c r="F17" s="6">
        <v>146701.92000000001</v>
      </c>
      <c r="G17" s="6">
        <v>80000</v>
      </c>
    </row>
    <row r="18" spans="1:7" ht="18" customHeight="1">
      <c r="A18" s="35" t="s">
        <v>119</v>
      </c>
      <c r="B18" s="35" t="s">
        <v>120</v>
      </c>
      <c r="C18" s="6">
        <v>1876592.37</v>
      </c>
      <c r="D18" s="6">
        <v>1796592.37</v>
      </c>
      <c r="E18" s="6">
        <v>1649890.45</v>
      </c>
      <c r="F18" s="6">
        <v>146701.92000000001</v>
      </c>
      <c r="G18" s="6">
        <v>80000</v>
      </c>
    </row>
    <row r="19" spans="1:7" ht="18" customHeight="1">
      <c r="A19" s="24" t="s">
        <v>121</v>
      </c>
      <c r="B19" s="24" t="s">
        <v>122</v>
      </c>
      <c r="C19" s="6">
        <v>218404.32</v>
      </c>
      <c r="D19" s="6">
        <v>218404.32</v>
      </c>
      <c r="E19" s="6">
        <v>218404.32</v>
      </c>
      <c r="F19" s="6"/>
      <c r="G19" s="6"/>
    </row>
    <row r="20" spans="1:7" ht="18" customHeight="1">
      <c r="A20" s="34" t="s">
        <v>123</v>
      </c>
      <c r="B20" s="34" t="s">
        <v>124</v>
      </c>
      <c r="C20" s="6">
        <v>218404.32</v>
      </c>
      <c r="D20" s="6">
        <v>218404.32</v>
      </c>
      <c r="E20" s="6">
        <v>218404.32</v>
      </c>
      <c r="F20" s="6"/>
      <c r="G20" s="6"/>
    </row>
    <row r="21" spans="1:7" ht="18" customHeight="1">
      <c r="A21" s="35" t="s">
        <v>125</v>
      </c>
      <c r="B21" s="35" t="s">
        <v>126</v>
      </c>
      <c r="C21" s="6">
        <v>218404.32</v>
      </c>
      <c r="D21" s="6">
        <v>218404.32</v>
      </c>
      <c r="E21" s="6">
        <v>218404.32</v>
      </c>
      <c r="F21" s="6"/>
      <c r="G21" s="6"/>
    </row>
    <row r="22" spans="1:7" ht="18" customHeight="1">
      <c r="A22" s="142" t="s">
        <v>165</v>
      </c>
      <c r="B22" s="143" t="s">
        <v>165</v>
      </c>
      <c r="C22" s="6">
        <v>2550353.29</v>
      </c>
      <c r="D22" s="6">
        <v>2470353.29</v>
      </c>
      <c r="E22" s="6">
        <v>2321851.37</v>
      </c>
      <c r="F22" s="6">
        <v>148501.92000000001</v>
      </c>
      <c r="G22" s="6">
        <v>80000</v>
      </c>
    </row>
  </sheetData>
  <mergeCells count="6">
    <mergeCell ref="A2:G2"/>
    <mergeCell ref="A4:B4"/>
    <mergeCell ref="A22:B22"/>
    <mergeCell ref="G4:G5"/>
    <mergeCell ref="D4:F4"/>
    <mergeCell ref="C4:C5"/>
  </mergeCells>
  <phoneticPr fontId="20" type="noConversion"/>
  <printOptions horizontalCentered="1"/>
  <pageMargins left="0.37" right="0.37" top="0.56000000000000005" bottom="0.56000000000000005" header="0.48" footer="0.48"/>
  <pageSetup paperSize="9" scale="0" fitToHeight="100" orientation="landscape"/>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sheetPr>
    <outlinePr summaryRight="0"/>
    <pageSetUpPr fitToPage="1"/>
  </sheetPr>
  <dimension ref="A1:F7"/>
  <sheetViews>
    <sheetView showZeros="0" topLeftCell="B1" workbookViewId="0"/>
  </sheetViews>
  <sheetFormatPr defaultColWidth="10.375" defaultRowHeight="14.25" customHeight="1"/>
  <cols>
    <col min="1" max="6" width="28.125" customWidth="1"/>
  </cols>
  <sheetData>
    <row r="1" spans="1:6" ht="14.25" customHeight="1">
      <c r="A1" s="37"/>
      <c r="B1" s="37"/>
      <c r="C1" s="37"/>
      <c r="D1" s="37"/>
      <c r="E1" s="22"/>
      <c r="F1" s="38" t="s">
        <v>166</v>
      </c>
    </row>
    <row r="2" spans="1:6" ht="41.25" customHeight="1">
      <c r="A2" s="151" t="str">
        <f>"2026"&amp;"年一般公共预算“三公”经费支出预算表"</f>
        <v>2026年一般公共预算“三公”经费支出预算表</v>
      </c>
      <c r="B2" s="152"/>
      <c r="C2" s="152"/>
      <c r="D2" s="152"/>
      <c r="E2" s="153"/>
      <c r="F2" s="152"/>
    </row>
    <row r="3" spans="1:6" ht="14.25" customHeight="1">
      <c r="A3" s="154" t="str">
        <f>"单位名称："&amp;"昆明市晋宁区河（湖）长制工作办公室"</f>
        <v>单位名称：昆明市晋宁区河（湖）长制工作办公室</v>
      </c>
      <c r="B3" s="155"/>
      <c r="D3" s="37"/>
      <c r="E3" s="22"/>
      <c r="F3" s="2" t="s">
        <v>1</v>
      </c>
    </row>
    <row r="4" spans="1:6" ht="27" customHeight="1">
      <c r="A4" s="156" t="s">
        <v>167</v>
      </c>
      <c r="B4" s="156" t="s">
        <v>168</v>
      </c>
      <c r="C4" s="110" t="s">
        <v>169</v>
      </c>
      <c r="D4" s="156"/>
      <c r="E4" s="159"/>
      <c r="F4" s="156" t="s">
        <v>170</v>
      </c>
    </row>
    <row r="5" spans="1:6" ht="28.5" customHeight="1">
      <c r="A5" s="157"/>
      <c r="B5" s="158"/>
      <c r="C5" s="39" t="s">
        <v>57</v>
      </c>
      <c r="D5" s="39" t="s">
        <v>171</v>
      </c>
      <c r="E5" s="39" t="s">
        <v>172</v>
      </c>
      <c r="F5" s="160"/>
    </row>
    <row r="6" spans="1:6" ht="17.25" customHeight="1">
      <c r="A6" s="18" t="s">
        <v>82</v>
      </c>
      <c r="B6" s="18" t="s">
        <v>83</v>
      </c>
      <c r="C6" s="18" t="s">
        <v>84</v>
      </c>
      <c r="D6" s="18" t="s">
        <v>85</v>
      </c>
      <c r="E6" s="18" t="s">
        <v>86</v>
      </c>
      <c r="F6" s="18" t="s">
        <v>87</v>
      </c>
    </row>
    <row r="7" spans="1:6" ht="17.25" customHeight="1">
      <c r="A7" s="6">
        <v>30000</v>
      </c>
      <c r="B7" s="6"/>
      <c r="C7" s="6"/>
      <c r="D7" s="6"/>
      <c r="E7" s="6"/>
      <c r="F7" s="6">
        <v>30000</v>
      </c>
    </row>
  </sheetData>
  <mergeCells count="6">
    <mergeCell ref="A2:F2"/>
    <mergeCell ref="A3:B3"/>
    <mergeCell ref="A4:A5"/>
    <mergeCell ref="B4:B5"/>
    <mergeCell ref="C4:E4"/>
    <mergeCell ref="F4:F5"/>
  </mergeCells>
  <phoneticPr fontId="20"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sheetPr>
    <outlinePr summaryRight="0"/>
    <pageSetUpPr fitToPage="1"/>
  </sheetPr>
  <dimension ref="A1:Z37"/>
  <sheetViews>
    <sheetView showZeros="0" topLeftCell="E1" workbookViewId="0"/>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6" width="18.75" customWidth="1"/>
  </cols>
  <sheetData>
    <row r="1" spans="1:26" ht="13.5" customHeight="1">
      <c r="B1" s="26"/>
      <c r="C1" s="40"/>
      <c r="E1" s="41"/>
      <c r="F1" s="41"/>
      <c r="G1" s="41"/>
      <c r="H1" s="41"/>
      <c r="I1" s="42"/>
      <c r="J1" s="42"/>
      <c r="K1" s="42"/>
      <c r="L1" s="42"/>
      <c r="M1" s="42"/>
      <c r="N1" s="42"/>
      <c r="T1" s="42"/>
      <c r="X1" s="40"/>
      <c r="Z1" s="43" t="s">
        <v>173</v>
      </c>
    </row>
    <row r="2" spans="1:26" ht="45.75" customHeight="1">
      <c r="A2" s="164" t="str">
        <f>"2026"&amp;"年部门基本支出预算表"</f>
        <v>2026年部门基本支出预算表</v>
      </c>
      <c r="B2" s="165"/>
      <c r="C2" s="164"/>
      <c r="D2" s="164"/>
      <c r="E2" s="164"/>
      <c r="F2" s="164"/>
      <c r="G2" s="164"/>
      <c r="H2" s="164"/>
      <c r="I2" s="164"/>
      <c r="J2" s="164"/>
      <c r="K2" s="164"/>
      <c r="L2" s="164"/>
      <c r="M2" s="164"/>
      <c r="N2" s="164"/>
      <c r="O2" s="165"/>
      <c r="P2" s="165"/>
      <c r="Q2" s="165"/>
      <c r="R2" s="165"/>
      <c r="S2" s="165"/>
      <c r="T2" s="164"/>
      <c r="U2" s="164"/>
      <c r="V2" s="164"/>
      <c r="W2" s="164"/>
      <c r="X2" s="164"/>
      <c r="Y2" s="164"/>
      <c r="Z2" s="164"/>
    </row>
    <row r="3" spans="1:26" ht="18.75" customHeight="1">
      <c r="A3" s="166" t="str">
        <f>"单位名称："&amp;"昆明市晋宁区河（湖）长制工作办公室"</f>
        <v>单位名称：昆明市晋宁区河（湖）长制工作办公室</v>
      </c>
      <c r="B3" s="167"/>
      <c r="C3" s="168"/>
      <c r="D3" s="168"/>
      <c r="E3" s="168"/>
      <c r="F3" s="168"/>
      <c r="G3" s="168"/>
      <c r="H3" s="168"/>
      <c r="I3" s="44"/>
      <c r="J3" s="44"/>
      <c r="K3" s="44"/>
      <c r="L3" s="44"/>
      <c r="M3" s="44"/>
      <c r="N3" s="44"/>
      <c r="O3" s="45"/>
      <c r="P3" s="45"/>
      <c r="Q3" s="45"/>
      <c r="R3" s="45"/>
      <c r="S3" s="45"/>
      <c r="T3" s="44"/>
      <c r="X3" s="40"/>
      <c r="Z3" s="43" t="s">
        <v>1</v>
      </c>
    </row>
    <row r="4" spans="1:26" ht="18" customHeight="1">
      <c r="A4" s="162" t="s">
        <v>174</v>
      </c>
      <c r="B4" s="162" t="s">
        <v>175</v>
      </c>
      <c r="C4" s="162" t="s">
        <v>176</v>
      </c>
      <c r="D4" s="162" t="s">
        <v>177</v>
      </c>
      <c r="E4" s="162" t="s">
        <v>178</v>
      </c>
      <c r="F4" s="162" t="s">
        <v>179</v>
      </c>
      <c r="G4" s="162" t="s">
        <v>180</v>
      </c>
      <c r="H4" s="162" t="s">
        <v>181</v>
      </c>
      <c r="I4" s="146" t="s">
        <v>182</v>
      </c>
      <c r="J4" s="173" t="s">
        <v>182</v>
      </c>
      <c r="K4" s="173"/>
      <c r="L4" s="173"/>
      <c r="M4" s="173"/>
      <c r="N4" s="173"/>
      <c r="O4" s="147"/>
      <c r="P4" s="147"/>
      <c r="Q4" s="147"/>
      <c r="R4" s="147"/>
      <c r="S4" s="147"/>
      <c r="T4" s="175" t="s">
        <v>61</v>
      </c>
      <c r="U4" s="173" t="s">
        <v>62</v>
      </c>
      <c r="V4" s="173"/>
      <c r="W4" s="173"/>
      <c r="X4" s="173"/>
      <c r="Y4" s="173"/>
      <c r="Z4" s="174"/>
    </row>
    <row r="5" spans="1:26" ht="18" customHeight="1">
      <c r="A5" s="169"/>
      <c r="B5" s="170"/>
      <c r="C5" s="172"/>
      <c r="D5" s="169"/>
      <c r="E5" s="169"/>
      <c r="F5" s="169"/>
      <c r="G5" s="169"/>
      <c r="H5" s="169"/>
      <c r="I5" s="149" t="s">
        <v>183</v>
      </c>
      <c r="J5" s="146" t="s">
        <v>58</v>
      </c>
      <c r="K5" s="173"/>
      <c r="L5" s="173"/>
      <c r="M5" s="173"/>
      <c r="N5" s="174"/>
      <c r="O5" s="161" t="s">
        <v>184</v>
      </c>
      <c r="P5" s="161" t="s">
        <v>60</v>
      </c>
      <c r="Q5" s="161" t="s">
        <v>185</v>
      </c>
      <c r="R5" s="147"/>
      <c r="S5" s="148"/>
      <c r="T5" s="162" t="s">
        <v>61</v>
      </c>
      <c r="U5" s="146" t="s">
        <v>62</v>
      </c>
      <c r="V5" s="175" t="s">
        <v>64</v>
      </c>
      <c r="W5" s="173" t="s">
        <v>62</v>
      </c>
      <c r="X5" s="175" t="s">
        <v>66</v>
      </c>
      <c r="Y5" s="175" t="s">
        <v>67</v>
      </c>
      <c r="Z5" s="176" t="s">
        <v>68</v>
      </c>
    </row>
    <row r="6" spans="1:26" ht="19.5" customHeight="1">
      <c r="A6" s="170"/>
      <c r="B6" s="170"/>
      <c r="C6" s="170"/>
      <c r="D6" s="170"/>
      <c r="E6" s="170"/>
      <c r="F6" s="170"/>
      <c r="G6" s="170"/>
      <c r="H6" s="170"/>
      <c r="I6" s="170"/>
      <c r="J6" s="177" t="s">
        <v>186</v>
      </c>
      <c r="K6" s="162" t="s">
        <v>187</v>
      </c>
      <c r="L6" s="162" t="s">
        <v>188</v>
      </c>
      <c r="M6" s="162" t="s">
        <v>189</v>
      </c>
      <c r="N6" s="162" t="s">
        <v>190</v>
      </c>
      <c r="O6" s="162"/>
      <c r="P6" s="162"/>
      <c r="Q6" s="162" t="s">
        <v>58</v>
      </c>
      <c r="R6" s="162" t="s">
        <v>59</v>
      </c>
      <c r="S6" s="162" t="s">
        <v>60</v>
      </c>
      <c r="T6" s="170"/>
      <c r="U6" s="162" t="s">
        <v>57</v>
      </c>
      <c r="V6" s="162" t="s">
        <v>64</v>
      </c>
      <c r="W6" s="162" t="s">
        <v>191</v>
      </c>
      <c r="X6" s="162" t="s">
        <v>66</v>
      </c>
      <c r="Y6" s="162" t="s">
        <v>67</v>
      </c>
      <c r="Z6" s="162" t="s">
        <v>68</v>
      </c>
    </row>
    <row r="7" spans="1:26" ht="37.5" customHeight="1">
      <c r="A7" s="171"/>
      <c r="B7" s="150"/>
      <c r="C7" s="171"/>
      <c r="D7" s="171"/>
      <c r="E7" s="171"/>
      <c r="F7" s="171"/>
      <c r="G7" s="171"/>
      <c r="H7" s="171"/>
      <c r="I7" s="171"/>
      <c r="J7" s="178" t="s">
        <v>57</v>
      </c>
      <c r="K7" s="163" t="s">
        <v>192</v>
      </c>
      <c r="L7" s="163" t="s">
        <v>188</v>
      </c>
      <c r="M7" s="163" t="s">
        <v>189</v>
      </c>
      <c r="N7" s="163" t="s">
        <v>190</v>
      </c>
      <c r="O7" s="163"/>
      <c r="P7" s="163"/>
      <c r="Q7" s="163" t="s">
        <v>188</v>
      </c>
      <c r="R7" s="163" t="s">
        <v>189</v>
      </c>
      <c r="S7" s="163" t="s">
        <v>190</v>
      </c>
      <c r="T7" s="163" t="s">
        <v>61</v>
      </c>
      <c r="U7" s="163" t="s">
        <v>57</v>
      </c>
      <c r="V7" s="163" t="s">
        <v>64</v>
      </c>
      <c r="W7" s="163" t="s">
        <v>191</v>
      </c>
      <c r="X7" s="163" t="s">
        <v>66</v>
      </c>
      <c r="Y7" s="163" t="s">
        <v>67</v>
      </c>
      <c r="Z7" s="163" t="s">
        <v>68</v>
      </c>
    </row>
    <row r="8" spans="1:26" ht="14.25" customHeight="1">
      <c r="A8" s="48">
        <v>1</v>
      </c>
      <c r="B8" s="48">
        <v>2</v>
      </c>
      <c r="C8" s="48">
        <v>3</v>
      </c>
      <c r="D8" s="48">
        <v>4</v>
      </c>
      <c r="E8" s="48">
        <v>5</v>
      </c>
      <c r="F8" s="48">
        <v>6</v>
      </c>
      <c r="G8" s="48">
        <v>7</v>
      </c>
      <c r="H8" s="48">
        <v>8</v>
      </c>
      <c r="I8" s="48">
        <v>9</v>
      </c>
      <c r="J8" s="48">
        <v>10</v>
      </c>
      <c r="K8" s="48">
        <v>11</v>
      </c>
      <c r="L8" s="48">
        <v>12</v>
      </c>
      <c r="M8" s="48">
        <v>13</v>
      </c>
      <c r="N8" s="48">
        <v>14</v>
      </c>
      <c r="O8" s="48">
        <v>15</v>
      </c>
      <c r="P8" s="48">
        <v>16</v>
      </c>
      <c r="Q8" s="48">
        <v>17</v>
      </c>
      <c r="R8" s="48">
        <v>18</v>
      </c>
      <c r="S8" s="48">
        <v>19</v>
      </c>
      <c r="T8" s="48">
        <v>20</v>
      </c>
      <c r="U8" s="48">
        <v>21</v>
      </c>
      <c r="V8" s="48">
        <v>22</v>
      </c>
      <c r="W8" s="48">
        <v>23</v>
      </c>
      <c r="X8" s="48">
        <v>24</v>
      </c>
      <c r="Y8" s="48">
        <v>25</v>
      </c>
      <c r="Z8" s="48">
        <v>26</v>
      </c>
    </row>
    <row r="9" spans="1:26" ht="20.25" customHeight="1">
      <c r="A9" s="9"/>
      <c r="B9" s="9"/>
      <c r="C9" s="9"/>
      <c r="D9" s="9"/>
      <c r="E9" s="9"/>
      <c r="F9" s="9"/>
      <c r="G9" s="9"/>
      <c r="H9" s="9"/>
      <c r="I9" s="6"/>
      <c r="J9" s="6"/>
      <c r="K9" s="6"/>
      <c r="L9" s="6"/>
      <c r="M9" s="6"/>
      <c r="N9" s="6"/>
      <c r="O9" s="6"/>
      <c r="P9" s="6"/>
      <c r="Q9" s="6"/>
      <c r="R9" s="6"/>
      <c r="S9" s="6"/>
      <c r="T9" s="6"/>
      <c r="U9" s="6"/>
      <c r="V9" s="6"/>
      <c r="W9" s="6"/>
      <c r="X9" s="6"/>
      <c r="Y9" s="6"/>
      <c r="Z9" s="6"/>
    </row>
    <row r="10" spans="1:26" ht="20.25" customHeight="1">
      <c r="A10" s="9" t="s">
        <v>193</v>
      </c>
      <c r="B10" s="9" t="s">
        <v>70</v>
      </c>
      <c r="C10" s="9" t="s">
        <v>194</v>
      </c>
      <c r="D10" s="9" t="s">
        <v>195</v>
      </c>
      <c r="E10" s="9" t="s">
        <v>119</v>
      </c>
      <c r="F10" s="9" t="s">
        <v>120</v>
      </c>
      <c r="G10" s="9" t="s">
        <v>196</v>
      </c>
      <c r="H10" s="9" t="s">
        <v>197</v>
      </c>
      <c r="I10" s="6">
        <v>674172</v>
      </c>
      <c r="J10" s="6">
        <v>674172</v>
      </c>
      <c r="K10" s="49"/>
      <c r="L10" s="49"/>
      <c r="M10" s="6">
        <v>674172</v>
      </c>
      <c r="N10" s="49"/>
      <c r="O10" s="49"/>
      <c r="P10" s="49"/>
      <c r="Q10" s="6"/>
      <c r="R10" s="6"/>
      <c r="S10" s="6"/>
      <c r="T10" s="6"/>
      <c r="U10" s="6"/>
      <c r="V10" s="6"/>
      <c r="W10" s="6"/>
      <c r="X10" s="6"/>
      <c r="Y10" s="6"/>
      <c r="Z10" s="6"/>
    </row>
    <row r="11" spans="1:26" ht="20.25" customHeight="1">
      <c r="A11" s="9" t="s">
        <v>193</v>
      </c>
      <c r="B11" s="9" t="s">
        <v>70</v>
      </c>
      <c r="C11" s="9" t="s">
        <v>194</v>
      </c>
      <c r="D11" s="9" t="s">
        <v>195</v>
      </c>
      <c r="E11" s="9" t="s">
        <v>119</v>
      </c>
      <c r="F11" s="9" t="s">
        <v>120</v>
      </c>
      <c r="G11" s="9" t="s">
        <v>198</v>
      </c>
      <c r="H11" s="9" t="s">
        <v>199</v>
      </c>
      <c r="I11" s="6">
        <v>50928</v>
      </c>
      <c r="J11" s="6">
        <v>50928</v>
      </c>
      <c r="K11" s="49"/>
      <c r="L11" s="49"/>
      <c r="M11" s="6">
        <v>50928</v>
      </c>
      <c r="N11" s="49"/>
      <c r="O11" s="49"/>
      <c r="P11" s="49"/>
      <c r="Q11" s="6"/>
      <c r="R11" s="6"/>
      <c r="S11" s="6"/>
      <c r="T11" s="6"/>
      <c r="U11" s="6"/>
      <c r="V11" s="6"/>
      <c r="W11" s="6"/>
      <c r="X11" s="6"/>
      <c r="Y11" s="6"/>
      <c r="Z11" s="6"/>
    </row>
    <row r="12" spans="1:26" ht="20.25" customHeight="1">
      <c r="A12" s="9" t="s">
        <v>193</v>
      </c>
      <c r="B12" s="9" t="s">
        <v>70</v>
      </c>
      <c r="C12" s="9" t="s">
        <v>194</v>
      </c>
      <c r="D12" s="9" t="s">
        <v>195</v>
      </c>
      <c r="E12" s="9" t="s">
        <v>119</v>
      </c>
      <c r="F12" s="9" t="s">
        <v>120</v>
      </c>
      <c r="G12" s="9" t="s">
        <v>200</v>
      </c>
      <c r="H12" s="9" t="s">
        <v>201</v>
      </c>
      <c r="I12" s="6">
        <v>56181</v>
      </c>
      <c r="J12" s="6">
        <v>56181</v>
      </c>
      <c r="K12" s="49"/>
      <c r="L12" s="49"/>
      <c r="M12" s="6">
        <v>56181</v>
      </c>
      <c r="N12" s="49"/>
      <c r="O12" s="49"/>
      <c r="P12" s="49"/>
      <c r="Q12" s="6"/>
      <c r="R12" s="6"/>
      <c r="S12" s="6"/>
      <c r="T12" s="6"/>
      <c r="U12" s="6"/>
      <c r="V12" s="6"/>
      <c r="W12" s="6"/>
      <c r="X12" s="6"/>
      <c r="Y12" s="6"/>
      <c r="Z12" s="6"/>
    </row>
    <row r="13" spans="1:26" ht="20.25" customHeight="1">
      <c r="A13" s="9" t="s">
        <v>193</v>
      </c>
      <c r="B13" s="9" t="s">
        <v>70</v>
      </c>
      <c r="C13" s="9" t="s">
        <v>194</v>
      </c>
      <c r="D13" s="9" t="s">
        <v>195</v>
      </c>
      <c r="E13" s="9" t="s">
        <v>119</v>
      </c>
      <c r="F13" s="9" t="s">
        <v>120</v>
      </c>
      <c r="G13" s="9" t="s">
        <v>202</v>
      </c>
      <c r="H13" s="9" t="s">
        <v>203</v>
      </c>
      <c r="I13" s="6">
        <v>215640</v>
      </c>
      <c r="J13" s="6">
        <v>215640</v>
      </c>
      <c r="K13" s="49"/>
      <c r="L13" s="49"/>
      <c r="M13" s="6">
        <v>215640</v>
      </c>
      <c r="N13" s="49"/>
      <c r="O13" s="49"/>
      <c r="P13" s="49"/>
      <c r="Q13" s="6"/>
      <c r="R13" s="6"/>
      <c r="S13" s="6"/>
      <c r="T13" s="6"/>
      <c r="U13" s="6"/>
      <c r="V13" s="6"/>
      <c r="W13" s="6"/>
      <c r="X13" s="6"/>
      <c r="Y13" s="6"/>
      <c r="Z13" s="6"/>
    </row>
    <row r="14" spans="1:26" ht="20.25" customHeight="1">
      <c r="A14" s="9" t="s">
        <v>193</v>
      </c>
      <c r="B14" s="9" t="s">
        <v>70</v>
      </c>
      <c r="C14" s="9" t="s">
        <v>194</v>
      </c>
      <c r="D14" s="9" t="s">
        <v>195</v>
      </c>
      <c r="E14" s="9" t="s">
        <v>119</v>
      </c>
      <c r="F14" s="9" t="s">
        <v>120</v>
      </c>
      <c r="G14" s="9" t="s">
        <v>202</v>
      </c>
      <c r="H14" s="9" t="s">
        <v>203</v>
      </c>
      <c r="I14" s="6">
        <v>226056</v>
      </c>
      <c r="J14" s="6">
        <v>226056</v>
      </c>
      <c r="K14" s="49"/>
      <c r="L14" s="49"/>
      <c r="M14" s="6">
        <v>226056</v>
      </c>
      <c r="N14" s="49"/>
      <c r="O14" s="49"/>
      <c r="P14" s="49"/>
      <c r="Q14" s="6"/>
      <c r="R14" s="6"/>
      <c r="S14" s="6"/>
      <c r="T14" s="6"/>
      <c r="U14" s="6"/>
      <c r="V14" s="6"/>
      <c r="W14" s="6"/>
      <c r="X14" s="6"/>
      <c r="Y14" s="6"/>
      <c r="Z14" s="6"/>
    </row>
    <row r="15" spans="1:26" ht="20.25" customHeight="1">
      <c r="A15" s="9" t="s">
        <v>193</v>
      </c>
      <c r="B15" s="9" t="s">
        <v>70</v>
      </c>
      <c r="C15" s="9" t="s">
        <v>194</v>
      </c>
      <c r="D15" s="9" t="s">
        <v>195</v>
      </c>
      <c r="E15" s="9" t="s">
        <v>119</v>
      </c>
      <c r="F15" s="9" t="s">
        <v>120</v>
      </c>
      <c r="G15" s="9" t="s">
        <v>202</v>
      </c>
      <c r="H15" s="9" t="s">
        <v>203</v>
      </c>
      <c r="I15" s="6">
        <v>120900</v>
      </c>
      <c r="J15" s="6">
        <v>120900</v>
      </c>
      <c r="K15" s="49"/>
      <c r="L15" s="49"/>
      <c r="M15" s="6">
        <v>120900</v>
      </c>
      <c r="N15" s="49"/>
      <c r="O15" s="49"/>
      <c r="P15" s="49"/>
      <c r="Q15" s="6"/>
      <c r="R15" s="6"/>
      <c r="S15" s="6"/>
      <c r="T15" s="6"/>
      <c r="U15" s="6"/>
      <c r="V15" s="6"/>
      <c r="W15" s="6"/>
      <c r="X15" s="6"/>
      <c r="Y15" s="6"/>
      <c r="Z15" s="6"/>
    </row>
    <row r="16" spans="1:26" ht="20.25" customHeight="1">
      <c r="A16" s="9" t="s">
        <v>193</v>
      </c>
      <c r="B16" s="9" t="s">
        <v>70</v>
      </c>
      <c r="C16" s="9" t="s">
        <v>204</v>
      </c>
      <c r="D16" s="9" t="s">
        <v>205</v>
      </c>
      <c r="E16" s="9" t="s">
        <v>103</v>
      </c>
      <c r="F16" s="9" t="s">
        <v>104</v>
      </c>
      <c r="G16" s="9" t="s">
        <v>206</v>
      </c>
      <c r="H16" s="9" t="s">
        <v>207</v>
      </c>
      <c r="I16" s="6">
        <v>239813.76000000001</v>
      </c>
      <c r="J16" s="6">
        <v>239813.76000000001</v>
      </c>
      <c r="K16" s="49"/>
      <c r="L16" s="49"/>
      <c r="M16" s="6">
        <v>239813.76000000001</v>
      </c>
      <c r="N16" s="49"/>
      <c r="O16" s="49"/>
      <c r="P16" s="49"/>
      <c r="Q16" s="6"/>
      <c r="R16" s="6"/>
      <c r="S16" s="6"/>
      <c r="T16" s="6"/>
      <c r="U16" s="6"/>
      <c r="V16" s="6"/>
      <c r="W16" s="6"/>
      <c r="X16" s="6"/>
      <c r="Y16" s="6"/>
      <c r="Z16" s="6"/>
    </row>
    <row r="17" spans="1:26" ht="20.25" customHeight="1">
      <c r="A17" s="9" t="s">
        <v>193</v>
      </c>
      <c r="B17" s="9" t="s">
        <v>70</v>
      </c>
      <c r="C17" s="9" t="s">
        <v>204</v>
      </c>
      <c r="D17" s="9" t="s">
        <v>205</v>
      </c>
      <c r="E17" s="9" t="s">
        <v>109</v>
      </c>
      <c r="F17" s="9" t="s">
        <v>110</v>
      </c>
      <c r="G17" s="9" t="s">
        <v>208</v>
      </c>
      <c r="H17" s="9" t="s">
        <v>209</v>
      </c>
      <c r="I17" s="6">
        <v>101723.24</v>
      </c>
      <c r="J17" s="6">
        <v>101723.24</v>
      </c>
      <c r="K17" s="49"/>
      <c r="L17" s="49"/>
      <c r="M17" s="6">
        <v>101723.24</v>
      </c>
      <c r="N17" s="49"/>
      <c r="O17" s="49"/>
      <c r="P17" s="49"/>
      <c r="Q17" s="6"/>
      <c r="R17" s="6"/>
      <c r="S17" s="6"/>
      <c r="T17" s="6"/>
      <c r="U17" s="6"/>
      <c r="V17" s="6"/>
      <c r="W17" s="6"/>
      <c r="X17" s="6"/>
      <c r="Y17" s="6"/>
      <c r="Z17" s="6"/>
    </row>
    <row r="18" spans="1:26" ht="20.25" customHeight="1">
      <c r="A18" s="9" t="s">
        <v>193</v>
      </c>
      <c r="B18" s="9" t="s">
        <v>70</v>
      </c>
      <c r="C18" s="9" t="s">
        <v>204</v>
      </c>
      <c r="D18" s="9" t="s">
        <v>205</v>
      </c>
      <c r="E18" s="9" t="s">
        <v>111</v>
      </c>
      <c r="F18" s="9" t="s">
        <v>112</v>
      </c>
      <c r="G18" s="9" t="s">
        <v>210</v>
      </c>
      <c r="H18" s="9" t="s">
        <v>211</v>
      </c>
      <c r="I18" s="6">
        <v>64381.8</v>
      </c>
      <c r="J18" s="6">
        <v>64381.8</v>
      </c>
      <c r="K18" s="49"/>
      <c r="L18" s="49"/>
      <c r="M18" s="6">
        <v>64381.8</v>
      </c>
      <c r="N18" s="49"/>
      <c r="O18" s="49"/>
      <c r="P18" s="49"/>
      <c r="Q18" s="6"/>
      <c r="R18" s="6"/>
      <c r="S18" s="6"/>
      <c r="T18" s="6"/>
      <c r="U18" s="6"/>
      <c r="V18" s="6"/>
      <c r="W18" s="6"/>
      <c r="X18" s="6"/>
      <c r="Y18" s="6"/>
      <c r="Z18" s="6"/>
    </row>
    <row r="19" spans="1:26" ht="20.25" customHeight="1">
      <c r="A19" s="9" t="s">
        <v>193</v>
      </c>
      <c r="B19" s="9" t="s">
        <v>70</v>
      </c>
      <c r="C19" s="9" t="s">
        <v>204</v>
      </c>
      <c r="D19" s="9" t="s">
        <v>205</v>
      </c>
      <c r="E19" s="9" t="s">
        <v>111</v>
      </c>
      <c r="F19" s="9" t="s">
        <v>112</v>
      </c>
      <c r="G19" s="9" t="s">
        <v>210</v>
      </c>
      <c r="H19" s="9" t="s">
        <v>211</v>
      </c>
      <c r="I19" s="6">
        <v>8000</v>
      </c>
      <c r="J19" s="6">
        <v>8000</v>
      </c>
      <c r="K19" s="49"/>
      <c r="L19" s="49"/>
      <c r="M19" s="6">
        <v>8000</v>
      </c>
      <c r="N19" s="49"/>
      <c r="O19" s="49"/>
      <c r="P19" s="49"/>
      <c r="Q19" s="6"/>
      <c r="R19" s="6"/>
      <c r="S19" s="6"/>
      <c r="T19" s="6"/>
      <c r="U19" s="6"/>
      <c r="V19" s="6"/>
      <c r="W19" s="6"/>
      <c r="X19" s="6"/>
      <c r="Y19" s="6"/>
      <c r="Z19" s="6"/>
    </row>
    <row r="20" spans="1:26" ht="20.25" customHeight="1">
      <c r="A20" s="9" t="s">
        <v>193</v>
      </c>
      <c r="B20" s="9" t="s">
        <v>70</v>
      </c>
      <c r="C20" s="9" t="s">
        <v>204</v>
      </c>
      <c r="D20" s="9" t="s">
        <v>205</v>
      </c>
      <c r="E20" s="9" t="s">
        <v>113</v>
      </c>
      <c r="F20" s="9" t="s">
        <v>114</v>
      </c>
      <c r="G20" s="9" t="s">
        <v>212</v>
      </c>
      <c r="H20" s="9" t="s">
        <v>213</v>
      </c>
      <c r="I20" s="6">
        <v>4120.4399999999996</v>
      </c>
      <c r="J20" s="6">
        <v>4120.4399999999996</v>
      </c>
      <c r="K20" s="49"/>
      <c r="L20" s="49"/>
      <c r="M20" s="6">
        <v>4120.4399999999996</v>
      </c>
      <c r="N20" s="49"/>
      <c r="O20" s="49"/>
      <c r="P20" s="49"/>
      <c r="Q20" s="6"/>
      <c r="R20" s="6"/>
      <c r="S20" s="6"/>
      <c r="T20" s="6"/>
      <c r="U20" s="6"/>
      <c r="V20" s="6"/>
      <c r="W20" s="6"/>
      <c r="X20" s="6"/>
      <c r="Y20" s="6"/>
      <c r="Z20" s="6"/>
    </row>
    <row r="21" spans="1:26" ht="20.25" customHeight="1">
      <c r="A21" s="9" t="s">
        <v>193</v>
      </c>
      <c r="B21" s="9" t="s">
        <v>70</v>
      </c>
      <c r="C21" s="9" t="s">
        <v>204</v>
      </c>
      <c r="D21" s="9" t="s">
        <v>205</v>
      </c>
      <c r="E21" s="9" t="s">
        <v>113</v>
      </c>
      <c r="F21" s="9" t="s">
        <v>114</v>
      </c>
      <c r="G21" s="9" t="s">
        <v>212</v>
      </c>
      <c r="H21" s="9" t="s">
        <v>213</v>
      </c>
      <c r="I21" s="6">
        <v>1033.44</v>
      </c>
      <c r="J21" s="6">
        <v>1033.44</v>
      </c>
      <c r="K21" s="49"/>
      <c r="L21" s="49"/>
      <c r="M21" s="6">
        <v>1033.44</v>
      </c>
      <c r="N21" s="49"/>
      <c r="O21" s="49"/>
      <c r="P21" s="49"/>
      <c r="Q21" s="6"/>
      <c r="R21" s="6"/>
      <c r="S21" s="6"/>
      <c r="T21" s="6"/>
      <c r="U21" s="6"/>
      <c r="V21" s="6"/>
      <c r="W21" s="6"/>
      <c r="X21" s="6"/>
      <c r="Y21" s="6"/>
      <c r="Z21" s="6"/>
    </row>
    <row r="22" spans="1:26" ht="20.25" customHeight="1">
      <c r="A22" s="9" t="s">
        <v>193</v>
      </c>
      <c r="B22" s="9" t="s">
        <v>70</v>
      </c>
      <c r="C22" s="9" t="s">
        <v>204</v>
      </c>
      <c r="D22" s="9" t="s">
        <v>205</v>
      </c>
      <c r="E22" s="9" t="s">
        <v>113</v>
      </c>
      <c r="F22" s="9" t="s">
        <v>114</v>
      </c>
      <c r="G22" s="9" t="s">
        <v>212</v>
      </c>
      <c r="H22" s="9" t="s">
        <v>213</v>
      </c>
      <c r="I22" s="6">
        <v>5683.92</v>
      </c>
      <c r="J22" s="6">
        <v>5683.92</v>
      </c>
      <c r="K22" s="49"/>
      <c r="L22" s="49"/>
      <c r="M22" s="6">
        <v>5683.92</v>
      </c>
      <c r="N22" s="49"/>
      <c r="O22" s="49"/>
      <c r="P22" s="49"/>
      <c r="Q22" s="6"/>
      <c r="R22" s="6"/>
      <c r="S22" s="6"/>
      <c r="T22" s="6"/>
      <c r="U22" s="6"/>
      <c r="V22" s="6"/>
      <c r="W22" s="6"/>
      <c r="X22" s="6"/>
      <c r="Y22" s="6"/>
      <c r="Z22" s="6"/>
    </row>
    <row r="23" spans="1:26" ht="20.25" customHeight="1">
      <c r="A23" s="9" t="s">
        <v>193</v>
      </c>
      <c r="B23" s="9" t="s">
        <v>70</v>
      </c>
      <c r="C23" s="9" t="s">
        <v>204</v>
      </c>
      <c r="D23" s="9" t="s">
        <v>205</v>
      </c>
      <c r="E23" s="9" t="s">
        <v>119</v>
      </c>
      <c r="F23" s="9" t="s">
        <v>120</v>
      </c>
      <c r="G23" s="9" t="s">
        <v>212</v>
      </c>
      <c r="H23" s="9" t="s">
        <v>213</v>
      </c>
      <c r="I23" s="6">
        <v>9013.4500000000007</v>
      </c>
      <c r="J23" s="6">
        <v>9013.4500000000007</v>
      </c>
      <c r="K23" s="49"/>
      <c r="L23" s="49"/>
      <c r="M23" s="6">
        <v>9013.4500000000007</v>
      </c>
      <c r="N23" s="49"/>
      <c r="O23" s="49"/>
      <c r="P23" s="49"/>
      <c r="Q23" s="6"/>
      <c r="R23" s="6"/>
      <c r="S23" s="6"/>
      <c r="T23" s="6"/>
      <c r="U23" s="6"/>
      <c r="V23" s="6"/>
      <c r="W23" s="6"/>
      <c r="X23" s="6"/>
      <c r="Y23" s="6"/>
      <c r="Z23" s="6"/>
    </row>
    <row r="24" spans="1:26" ht="20.25" customHeight="1">
      <c r="A24" s="9" t="s">
        <v>193</v>
      </c>
      <c r="B24" s="9" t="s">
        <v>70</v>
      </c>
      <c r="C24" s="9" t="s">
        <v>214</v>
      </c>
      <c r="D24" s="9" t="s">
        <v>126</v>
      </c>
      <c r="E24" s="9" t="s">
        <v>125</v>
      </c>
      <c r="F24" s="9" t="s">
        <v>126</v>
      </c>
      <c r="G24" s="9" t="s">
        <v>215</v>
      </c>
      <c r="H24" s="9" t="s">
        <v>126</v>
      </c>
      <c r="I24" s="6">
        <v>218404.32</v>
      </c>
      <c r="J24" s="6">
        <v>218404.32</v>
      </c>
      <c r="K24" s="49"/>
      <c r="L24" s="49"/>
      <c r="M24" s="6">
        <v>218404.32</v>
      </c>
      <c r="N24" s="49"/>
      <c r="O24" s="49"/>
      <c r="P24" s="49"/>
      <c r="Q24" s="6"/>
      <c r="R24" s="6"/>
      <c r="S24" s="6"/>
      <c r="T24" s="6"/>
      <c r="U24" s="6"/>
      <c r="V24" s="6"/>
      <c r="W24" s="6"/>
      <c r="X24" s="6"/>
      <c r="Y24" s="6"/>
      <c r="Z24" s="6"/>
    </row>
    <row r="25" spans="1:26" ht="20.25" customHeight="1">
      <c r="A25" s="9" t="s">
        <v>193</v>
      </c>
      <c r="B25" s="9" t="s">
        <v>70</v>
      </c>
      <c r="C25" s="9" t="s">
        <v>216</v>
      </c>
      <c r="D25" s="9" t="s">
        <v>170</v>
      </c>
      <c r="E25" s="9" t="s">
        <v>119</v>
      </c>
      <c r="F25" s="9" t="s">
        <v>120</v>
      </c>
      <c r="G25" s="9" t="s">
        <v>217</v>
      </c>
      <c r="H25" s="9" t="s">
        <v>170</v>
      </c>
      <c r="I25" s="6">
        <v>30000</v>
      </c>
      <c r="J25" s="6">
        <v>30000</v>
      </c>
      <c r="K25" s="49"/>
      <c r="L25" s="49"/>
      <c r="M25" s="6">
        <v>30000</v>
      </c>
      <c r="N25" s="49"/>
      <c r="O25" s="49"/>
      <c r="P25" s="49"/>
      <c r="Q25" s="6"/>
      <c r="R25" s="6"/>
      <c r="S25" s="6"/>
      <c r="T25" s="6"/>
      <c r="U25" s="6"/>
      <c r="V25" s="6"/>
      <c r="W25" s="6"/>
      <c r="X25" s="6"/>
      <c r="Y25" s="6"/>
      <c r="Z25" s="6"/>
    </row>
    <row r="26" spans="1:26" ht="20.25" customHeight="1">
      <c r="A26" s="9" t="s">
        <v>193</v>
      </c>
      <c r="B26" s="9" t="s">
        <v>70</v>
      </c>
      <c r="C26" s="9" t="s">
        <v>218</v>
      </c>
      <c r="D26" s="9" t="s">
        <v>219</v>
      </c>
      <c r="E26" s="9" t="s">
        <v>119</v>
      </c>
      <c r="F26" s="9" t="s">
        <v>120</v>
      </c>
      <c r="G26" s="9" t="s">
        <v>220</v>
      </c>
      <c r="H26" s="9" t="s">
        <v>219</v>
      </c>
      <c r="I26" s="6">
        <v>29713.919999999998</v>
      </c>
      <c r="J26" s="6">
        <v>29713.919999999998</v>
      </c>
      <c r="K26" s="49"/>
      <c r="L26" s="49"/>
      <c r="M26" s="6">
        <v>29713.919999999998</v>
      </c>
      <c r="N26" s="49"/>
      <c r="O26" s="49"/>
      <c r="P26" s="49"/>
      <c r="Q26" s="6"/>
      <c r="R26" s="6"/>
      <c r="S26" s="6"/>
      <c r="T26" s="6"/>
      <c r="U26" s="6"/>
      <c r="V26" s="6"/>
      <c r="W26" s="6"/>
      <c r="X26" s="6"/>
      <c r="Y26" s="6"/>
      <c r="Z26" s="6"/>
    </row>
    <row r="27" spans="1:26" ht="20.25" customHeight="1">
      <c r="A27" s="9" t="s">
        <v>193</v>
      </c>
      <c r="B27" s="9" t="s">
        <v>70</v>
      </c>
      <c r="C27" s="9" t="s">
        <v>221</v>
      </c>
      <c r="D27" s="9" t="s">
        <v>222</v>
      </c>
      <c r="E27" s="9" t="s">
        <v>119</v>
      </c>
      <c r="F27" s="9" t="s">
        <v>120</v>
      </c>
      <c r="G27" s="9" t="s">
        <v>223</v>
      </c>
      <c r="H27" s="9" t="s">
        <v>224</v>
      </c>
      <c r="I27" s="6">
        <v>2000</v>
      </c>
      <c r="J27" s="6">
        <v>2000</v>
      </c>
      <c r="K27" s="49"/>
      <c r="L27" s="49"/>
      <c r="M27" s="6">
        <v>2000</v>
      </c>
      <c r="N27" s="49"/>
      <c r="O27" s="49"/>
      <c r="P27" s="49"/>
      <c r="Q27" s="6"/>
      <c r="R27" s="6"/>
      <c r="S27" s="6"/>
      <c r="T27" s="6"/>
      <c r="U27" s="6"/>
      <c r="V27" s="6"/>
      <c r="W27" s="6"/>
      <c r="X27" s="6"/>
      <c r="Y27" s="6"/>
      <c r="Z27" s="6"/>
    </row>
    <row r="28" spans="1:26" ht="20.25" customHeight="1">
      <c r="A28" s="9" t="s">
        <v>193</v>
      </c>
      <c r="B28" s="9" t="s">
        <v>70</v>
      </c>
      <c r="C28" s="9" t="s">
        <v>221</v>
      </c>
      <c r="D28" s="9" t="s">
        <v>222</v>
      </c>
      <c r="E28" s="9" t="s">
        <v>119</v>
      </c>
      <c r="F28" s="9" t="s">
        <v>120</v>
      </c>
      <c r="G28" s="9" t="s">
        <v>223</v>
      </c>
      <c r="H28" s="9" t="s">
        <v>224</v>
      </c>
      <c r="I28" s="6">
        <v>27088</v>
      </c>
      <c r="J28" s="6">
        <v>27088</v>
      </c>
      <c r="K28" s="49"/>
      <c r="L28" s="49"/>
      <c r="M28" s="6">
        <v>27088</v>
      </c>
      <c r="N28" s="49"/>
      <c r="O28" s="49"/>
      <c r="P28" s="49"/>
      <c r="Q28" s="6"/>
      <c r="R28" s="6"/>
      <c r="S28" s="6"/>
      <c r="T28" s="6"/>
      <c r="U28" s="6"/>
      <c r="V28" s="6"/>
      <c r="W28" s="6"/>
      <c r="X28" s="6"/>
      <c r="Y28" s="6"/>
      <c r="Z28" s="6"/>
    </row>
    <row r="29" spans="1:26" ht="20.25" customHeight="1">
      <c r="A29" s="9" t="s">
        <v>193</v>
      </c>
      <c r="B29" s="9" t="s">
        <v>70</v>
      </c>
      <c r="C29" s="9" t="s">
        <v>221</v>
      </c>
      <c r="D29" s="9" t="s">
        <v>222</v>
      </c>
      <c r="E29" s="9" t="s">
        <v>119</v>
      </c>
      <c r="F29" s="9" t="s">
        <v>120</v>
      </c>
      <c r="G29" s="9" t="s">
        <v>225</v>
      </c>
      <c r="H29" s="9" t="s">
        <v>226</v>
      </c>
      <c r="I29" s="6">
        <v>5100</v>
      </c>
      <c r="J29" s="6">
        <v>5100</v>
      </c>
      <c r="K29" s="49"/>
      <c r="L29" s="49"/>
      <c r="M29" s="6">
        <v>5100</v>
      </c>
      <c r="N29" s="49"/>
      <c r="O29" s="49"/>
      <c r="P29" s="49"/>
      <c r="Q29" s="6"/>
      <c r="R29" s="6"/>
      <c r="S29" s="6"/>
      <c r="T29" s="6"/>
      <c r="U29" s="6"/>
      <c r="V29" s="6"/>
      <c r="W29" s="6"/>
      <c r="X29" s="6"/>
      <c r="Y29" s="6"/>
      <c r="Z29" s="6"/>
    </row>
    <row r="30" spans="1:26" ht="20.25" customHeight="1">
      <c r="A30" s="9" t="s">
        <v>193</v>
      </c>
      <c r="B30" s="9" t="s">
        <v>70</v>
      </c>
      <c r="C30" s="9" t="s">
        <v>221</v>
      </c>
      <c r="D30" s="9" t="s">
        <v>222</v>
      </c>
      <c r="E30" s="9" t="s">
        <v>119</v>
      </c>
      <c r="F30" s="9" t="s">
        <v>120</v>
      </c>
      <c r="G30" s="9" t="s">
        <v>227</v>
      </c>
      <c r="H30" s="9" t="s">
        <v>228</v>
      </c>
      <c r="I30" s="6">
        <v>22000</v>
      </c>
      <c r="J30" s="6">
        <v>22000</v>
      </c>
      <c r="K30" s="49"/>
      <c r="L30" s="49"/>
      <c r="M30" s="6">
        <v>22000</v>
      </c>
      <c r="N30" s="49"/>
      <c r="O30" s="49"/>
      <c r="P30" s="49"/>
      <c r="Q30" s="6"/>
      <c r="R30" s="6"/>
      <c r="S30" s="6"/>
      <c r="T30" s="6"/>
      <c r="U30" s="6"/>
      <c r="V30" s="6"/>
      <c r="W30" s="6"/>
      <c r="X30" s="6"/>
      <c r="Y30" s="6"/>
      <c r="Z30" s="6"/>
    </row>
    <row r="31" spans="1:26" ht="20.25" customHeight="1">
      <c r="A31" s="9" t="s">
        <v>193</v>
      </c>
      <c r="B31" s="9" t="s">
        <v>70</v>
      </c>
      <c r="C31" s="9" t="s">
        <v>221</v>
      </c>
      <c r="D31" s="9" t="s">
        <v>222</v>
      </c>
      <c r="E31" s="9" t="s">
        <v>101</v>
      </c>
      <c r="F31" s="9" t="s">
        <v>102</v>
      </c>
      <c r="G31" s="9" t="s">
        <v>229</v>
      </c>
      <c r="H31" s="9" t="s">
        <v>230</v>
      </c>
      <c r="I31" s="6">
        <v>1800</v>
      </c>
      <c r="J31" s="6">
        <v>1800</v>
      </c>
      <c r="K31" s="49"/>
      <c r="L31" s="49"/>
      <c r="M31" s="6">
        <v>1800</v>
      </c>
      <c r="N31" s="49"/>
      <c r="O31" s="49"/>
      <c r="P31" s="49"/>
      <c r="Q31" s="6"/>
      <c r="R31" s="6"/>
      <c r="S31" s="6"/>
      <c r="T31" s="6"/>
      <c r="U31" s="6"/>
      <c r="V31" s="6"/>
      <c r="W31" s="6"/>
      <c r="X31" s="6"/>
      <c r="Y31" s="6"/>
      <c r="Z31" s="6"/>
    </row>
    <row r="32" spans="1:26" ht="20.25" customHeight="1">
      <c r="A32" s="9" t="s">
        <v>193</v>
      </c>
      <c r="B32" s="9" t="s">
        <v>70</v>
      </c>
      <c r="C32" s="9" t="s">
        <v>221</v>
      </c>
      <c r="D32" s="9" t="s">
        <v>222</v>
      </c>
      <c r="E32" s="9" t="s">
        <v>119</v>
      </c>
      <c r="F32" s="9" t="s">
        <v>120</v>
      </c>
      <c r="G32" s="9" t="s">
        <v>229</v>
      </c>
      <c r="H32" s="9" t="s">
        <v>230</v>
      </c>
      <c r="I32" s="6">
        <v>30800</v>
      </c>
      <c r="J32" s="6">
        <v>30800</v>
      </c>
      <c r="K32" s="49"/>
      <c r="L32" s="49"/>
      <c r="M32" s="6">
        <v>30800</v>
      </c>
      <c r="N32" s="49"/>
      <c r="O32" s="49"/>
      <c r="P32" s="49"/>
      <c r="Q32" s="6"/>
      <c r="R32" s="6"/>
      <c r="S32" s="6"/>
      <c r="T32" s="6"/>
      <c r="U32" s="6"/>
      <c r="V32" s="6"/>
      <c r="W32" s="6"/>
      <c r="X32" s="6"/>
      <c r="Y32" s="6"/>
      <c r="Z32" s="6"/>
    </row>
    <row r="33" spans="1:26" ht="20.25" customHeight="1">
      <c r="A33" s="9" t="s">
        <v>193</v>
      </c>
      <c r="B33" s="9" t="s">
        <v>70</v>
      </c>
      <c r="C33" s="9" t="s">
        <v>231</v>
      </c>
      <c r="D33" s="9" t="s">
        <v>232</v>
      </c>
      <c r="E33" s="9" t="s">
        <v>101</v>
      </c>
      <c r="F33" s="9" t="s">
        <v>102</v>
      </c>
      <c r="G33" s="9" t="s">
        <v>233</v>
      </c>
      <c r="H33" s="9" t="s">
        <v>234</v>
      </c>
      <c r="I33" s="6">
        <v>28800</v>
      </c>
      <c r="J33" s="6">
        <v>28800</v>
      </c>
      <c r="K33" s="49"/>
      <c r="L33" s="49"/>
      <c r="M33" s="6">
        <v>28800</v>
      </c>
      <c r="N33" s="49"/>
      <c r="O33" s="49"/>
      <c r="P33" s="49"/>
      <c r="Q33" s="6"/>
      <c r="R33" s="6"/>
      <c r="S33" s="6"/>
      <c r="T33" s="6"/>
      <c r="U33" s="6"/>
      <c r="V33" s="6"/>
      <c r="W33" s="6"/>
      <c r="X33" s="6"/>
      <c r="Y33" s="6"/>
      <c r="Z33" s="6"/>
    </row>
    <row r="34" spans="1:26" ht="20.25" customHeight="1">
      <c r="A34" s="9" t="s">
        <v>193</v>
      </c>
      <c r="B34" s="9" t="s">
        <v>70</v>
      </c>
      <c r="C34" s="9" t="s">
        <v>235</v>
      </c>
      <c r="D34" s="9" t="s">
        <v>236</v>
      </c>
      <c r="E34" s="9" t="s">
        <v>119</v>
      </c>
      <c r="F34" s="9" t="s">
        <v>120</v>
      </c>
      <c r="G34" s="9" t="s">
        <v>200</v>
      </c>
      <c r="H34" s="9" t="s">
        <v>201</v>
      </c>
      <c r="I34" s="6">
        <v>99000</v>
      </c>
      <c r="J34" s="6">
        <v>99000</v>
      </c>
      <c r="K34" s="49"/>
      <c r="L34" s="49"/>
      <c r="M34" s="6">
        <v>99000</v>
      </c>
      <c r="N34" s="49"/>
      <c r="O34" s="49"/>
      <c r="P34" s="49"/>
      <c r="Q34" s="6"/>
      <c r="R34" s="6"/>
      <c r="S34" s="6"/>
      <c r="T34" s="6"/>
      <c r="U34" s="6"/>
      <c r="V34" s="6"/>
      <c r="W34" s="6"/>
      <c r="X34" s="6"/>
      <c r="Y34" s="6"/>
      <c r="Z34" s="6"/>
    </row>
    <row r="35" spans="1:26" ht="20.25" customHeight="1">
      <c r="A35" s="9" t="s">
        <v>193</v>
      </c>
      <c r="B35" s="9" t="s">
        <v>70</v>
      </c>
      <c r="C35" s="9" t="s">
        <v>235</v>
      </c>
      <c r="D35" s="9" t="s">
        <v>236</v>
      </c>
      <c r="E35" s="9" t="s">
        <v>119</v>
      </c>
      <c r="F35" s="9" t="s">
        <v>120</v>
      </c>
      <c r="G35" s="9" t="s">
        <v>202</v>
      </c>
      <c r="H35" s="9" t="s">
        <v>203</v>
      </c>
      <c r="I35" s="6">
        <v>105600</v>
      </c>
      <c r="J35" s="6">
        <v>105600</v>
      </c>
      <c r="K35" s="49"/>
      <c r="L35" s="49"/>
      <c r="M35" s="6">
        <v>105600</v>
      </c>
      <c r="N35" s="49"/>
      <c r="O35" s="49"/>
      <c r="P35" s="49"/>
      <c r="Q35" s="6"/>
      <c r="R35" s="6"/>
      <c r="S35" s="6"/>
      <c r="T35" s="6"/>
      <c r="U35" s="6"/>
      <c r="V35" s="6"/>
      <c r="W35" s="6"/>
      <c r="X35" s="6"/>
      <c r="Y35" s="6"/>
      <c r="Z35" s="6"/>
    </row>
    <row r="36" spans="1:26" ht="20.25" customHeight="1">
      <c r="A36" s="9" t="s">
        <v>193</v>
      </c>
      <c r="B36" s="9" t="s">
        <v>70</v>
      </c>
      <c r="C36" s="9" t="s">
        <v>235</v>
      </c>
      <c r="D36" s="9" t="s">
        <v>236</v>
      </c>
      <c r="E36" s="9" t="s">
        <v>119</v>
      </c>
      <c r="F36" s="9" t="s">
        <v>120</v>
      </c>
      <c r="G36" s="9" t="s">
        <v>202</v>
      </c>
      <c r="H36" s="9" t="s">
        <v>203</v>
      </c>
      <c r="I36" s="6">
        <v>92400</v>
      </c>
      <c r="J36" s="6">
        <v>92400</v>
      </c>
      <c r="K36" s="49"/>
      <c r="L36" s="49"/>
      <c r="M36" s="6">
        <v>92400</v>
      </c>
      <c r="N36" s="49"/>
      <c r="O36" s="49"/>
      <c r="P36" s="49"/>
      <c r="Q36" s="6"/>
      <c r="R36" s="6"/>
      <c r="S36" s="6"/>
      <c r="T36" s="6"/>
      <c r="U36" s="6"/>
      <c r="V36" s="6"/>
      <c r="W36" s="6"/>
      <c r="X36" s="6"/>
      <c r="Y36" s="6"/>
      <c r="Z36" s="6"/>
    </row>
    <row r="37" spans="1:26" ht="17.25" customHeight="1">
      <c r="A37" s="179">
        <v>2470353.29</v>
      </c>
      <c r="B37" s="180"/>
      <c r="C37" s="181"/>
      <c r="D37" s="181"/>
      <c r="E37" s="181"/>
      <c r="F37" s="181"/>
      <c r="G37" s="181"/>
      <c r="H37" s="182"/>
      <c r="I37" s="6">
        <v>2470353.29</v>
      </c>
      <c r="J37" s="6">
        <v>2470353.29</v>
      </c>
      <c r="K37" s="6"/>
      <c r="L37" s="6"/>
      <c r="M37" s="6">
        <v>2470353.29</v>
      </c>
      <c r="N37" s="6"/>
      <c r="O37" s="6"/>
      <c r="P37" s="6"/>
      <c r="Q37" s="6"/>
      <c r="R37" s="6"/>
      <c r="S37" s="6"/>
      <c r="T37" s="6"/>
      <c r="U37" s="6"/>
      <c r="V37" s="6"/>
      <c r="W37" s="6"/>
      <c r="X37" s="6"/>
      <c r="Y37" s="6"/>
      <c r="Z37" s="6"/>
    </row>
  </sheetData>
  <mergeCells count="33">
    <mergeCell ref="O5:O7"/>
    <mergeCell ref="J6:J7"/>
    <mergeCell ref="A37:H37"/>
    <mergeCell ref="I4:Z4"/>
    <mergeCell ref="I5:I7"/>
    <mergeCell ref="K6:K7"/>
    <mergeCell ref="L6:L7"/>
    <mergeCell ref="M6:M7"/>
    <mergeCell ref="N6:N7"/>
    <mergeCell ref="U6:U7"/>
    <mergeCell ref="V6:V7"/>
    <mergeCell ref="W6:W7"/>
    <mergeCell ref="X6:X7"/>
    <mergeCell ref="Y6:Y7"/>
    <mergeCell ref="Z6:Z7"/>
    <mergeCell ref="Q6:Q7"/>
    <mergeCell ref="R6:R7"/>
    <mergeCell ref="P5:P7"/>
    <mergeCell ref="A2:Z2"/>
    <mergeCell ref="A3:H3"/>
    <mergeCell ref="A4:A7"/>
    <mergeCell ref="C4:C7"/>
    <mergeCell ref="D4:D7"/>
    <mergeCell ref="E4:E7"/>
    <mergeCell ref="F4:F7"/>
    <mergeCell ref="G4:G7"/>
    <mergeCell ref="H4:H7"/>
    <mergeCell ref="J5:N5"/>
    <mergeCell ref="T5:T7"/>
    <mergeCell ref="U5:Z5"/>
    <mergeCell ref="S6:S7"/>
    <mergeCell ref="Q5:S5"/>
    <mergeCell ref="B4:B7"/>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sheetPr>
    <outlinePr summaryRight="0"/>
    <pageSetUpPr fitToPage="1"/>
  </sheetPr>
  <dimension ref="A1:W11"/>
  <sheetViews>
    <sheetView showZeros="0" workbookViewId="0"/>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26"/>
      <c r="E1" s="50"/>
      <c r="F1" s="50"/>
      <c r="G1" s="50"/>
      <c r="H1" s="50"/>
      <c r="U1" s="26"/>
      <c r="W1" s="3" t="s">
        <v>237</v>
      </c>
    </row>
    <row r="2" spans="1:23" ht="46.5" customHeight="1">
      <c r="A2" s="165" t="str">
        <f>"2026"&amp;"年部门项目支出预算表"</f>
        <v>2026年部门项目支出预算表</v>
      </c>
      <c r="B2" s="165"/>
      <c r="C2" s="165"/>
      <c r="D2" s="165"/>
      <c r="E2" s="165"/>
      <c r="F2" s="165"/>
      <c r="G2" s="165"/>
      <c r="H2" s="165"/>
      <c r="I2" s="165"/>
      <c r="J2" s="165"/>
      <c r="K2" s="165"/>
      <c r="L2" s="165"/>
      <c r="M2" s="165"/>
      <c r="N2" s="165"/>
      <c r="O2" s="165"/>
      <c r="P2" s="165"/>
      <c r="Q2" s="165"/>
      <c r="R2" s="165"/>
      <c r="S2" s="165"/>
      <c r="T2" s="165"/>
      <c r="U2" s="165"/>
      <c r="V2" s="165"/>
      <c r="W2" s="165"/>
    </row>
    <row r="3" spans="1:23" ht="13.5" customHeight="1">
      <c r="A3" s="166" t="str">
        <f>"单位名称："&amp;"昆明市晋宁区河（湖）长制工作办公室"</f>
        <v>单位名称：昆明市晋宁区河（湖）长制工作办公室</v>
      </c>
      <c r="B3" s="167"/>
      <c r="C3" s="167"/>
      <c r="D3" s="167"/>
      <c r="E3" s="167"/>
      <c r="F3" s="167"/>
      <c r="G3" s="167"/>
      <c r="H3" s="167"/>
      <c r="I3" s="45"/>
      <c r="J3" s="45"/>
      <c r="K3" s="45"/>
      <c r="L3" s="45"/>
      <c r="M3" s="45"/>
      <c r="N3" s="45"/>
      <c r="O3" s="45"/>
      <c r="P3" s="45"/>
      <c r="Q3" s="45"/>
      <c r="U3" s="26"/>
      <c r="W3" s="51" t="s">
        <v>1</v>
      </c>
    </row>
    <row r="4" spans="1:23" ht="21.75" customHeight="1">
      <c r="A4" s="162" t="s">
        <v>238</v>
      </c>
      <c r="B4" s="183" t="s">
        <v>176</v>
      </c>
      <c r="C4" s="162" t="s">
        <v>177</v>
      </c>
      <c r="D4" s="162" t="s">
        <v>239</v>
      </c>
      <c r="E4" s="183" t="s">
        <v>178</v>
      </c>
      <c r="F4" s="183" t="s">
        <v>179</v>
      </c>
      <c r="G4" s="183" t="s">
        <v>240</v>
      </c>
      <c r="H4" s="183" t="s">
        <v>241</v>
      </c>
      <c r="I4" s="188" t="s">
        <v>55</v>
      </c>
      <c r="J4" s="161" t="s">
        <v>242</v>
      </c>
      <c r="K4" s="147"/>
      <c r="L4" s="147"/>
      <c r="M4" s="148"/>
      <c r="N4" s="161" t="s">
        <v>185</v>
      </c>
      <c r="O4" s="147"/>
      <c r="P4" s="148"/>
      <c r="Q4" s="183" t="s">
        <v>61</v>
      </c>
      <c r="R4" s="161" t="s">
        <v>62</v>
      </c>
      <c r="S4" s="147"/>
      <c r="T4" s="147"/>
      <c r="U4" s="147"/>
      <c r="V4" s="147"/>
      <c r="W4" s="148"/>
    </row>
    <row r="5" spans="1:23" ht="21.75" customHeight="1">
      <c r="A5" s="169"/>
      <c r="B5" s="170"/>
      <c r="C5" s="169"/>
      <c r="D5" s="169"/>
      <c r="E5" s="184"/>
      <c r="F5" s="184"/>
      <c r="G5" s="184"/>
      <c r="H5" s="184"/>
      <c r="I5" s="170"/>
      <c r="J5" s="186" t="s">
        <v>58</v>
      </c>
      <c r="K5" s="144"/>
      <c r="L5" s="183" t="s">
        <v>59</v>
      </c>
      <c r="M5" s="183" t="s">
        <v>60</v>
      </c>
      <c r="N5" s="183" t="s">
        <v>58</v>
      </c>
      <c r="O5" s="183" t="s">
        <v>59</v>
      </c>
      <c r="P5" s="183" t="s">
        <v>60</v>
      </c>
      <c r="Q5" s="184"/>
      <c r="R5" s="183" t="s">
        <v>57</v>
      </c>
      <c r="S5" s="183" t="s">
        <v>64</v>
      </c>
      <c r="T5" s="183" t="s">
        <v>191</v>
      </c>
      <c r="U5" s="183" t="s">
        <v>66</v>
      </c>
      <c r="V5" s="183" t="s">
        <v>67</v>
      </c>
      <c r="W5" s="183" t="s">
        <v>68</v>
      </c>
    </row>
    <row r="6" spans="1:23" ht="21" customHeight="1">
      <c r="A6" s="170"/>
      <c r="B6" s="170"/>
      <c r="C6" s="170"/>
      <c r="D6" s="170"/>
      <c r="E6" s="170"/>
      <c r="F6" s="170"/>
      <c r="G6" s="170"/>
      <c r="H6" s="170"/>
      <c r="I6" s="170"/>
      <c r="J6" s="187" t="s">
        <v>57</v>
      </c>
      <c r="K6" s="145"/>
      <c r="L6" s="170"/>
      <c r="M6" s="170"/>
      <c r="N6" s="170"/>
      <c r="O6" s="170"/>
      <c r="P6" s="170"/>
      <c r="Q6" s="170"/>
      <c r="R6" s="170"/>
      <c r="S6" s="170"/>
      <c r="T6" s="170"/>
      <c r="U6" s="170"/>
      <c r="V6" s="170"/>
      <c r="W6" s="170"/>
    </row>
    <row r="7" spans="1:23" ht="39.75" customHeight="1">
      <c r="A7" s="163"/>
      <c r="B7" s="150"/>
      <c r="C7" s="163"/>
      <c r="D7" s="163"/>
      <c r="E7" s="185"/>
      <c r="F7" s="185"/>
      <c r="G7" s="185"/>
      <c r="H7" s="185"/>
      <c r="I7" s="150"/>
      <c r="J7" s="53" t="s">
        <v>57</v>
      </c>
      <c r="K7" s="53" t="s">
        <v>243</v>
      </c>
      <c r="L7" s="185"/>
      <c r="M7" s="185"/>
      <c r="N7" s="185"/>
      <c r="O7" s="185"/>
      <c r="P7" s="185"/>
      <c r="Q7" s="185"/>
      <c r="R7" s="185"/>
      <c r="S7" s="185"/>
      <c r="T7" s="185"/>
      <c r="U7" s="150"/>
      <c r="V7" s="185"/>
      <c r="W7" s="185"/>
    </row>
    <row r="8" spans="1:23" ht="15" customHeight="1">
      <c r="A8" s="54">
        <v>1</v>
      </c>
      <c r="B8" s="54">
        <v>2</v>
      </c>
      <c r="C8" s="54">
        <v>3</v>
      </c>
      <c r="D8" s="54">
        <v>4</v>
      </c>
      <c r="E8" s="54">
        <v>5</v>
      </c>
      <c r="F8" s="54">
        <v>6</v>
      </c>
      <c r="G8" s="54">
        <v>7</v>
      </c>
      <c r="H8" s="54">
        <v>8</v>
      </c>
      <c r="I8" s="54">
        <v>9</v>
      </c>
      <c r="J8" s="54">
        <v>10</v>
      </c>
      <c r="K8" s="54">
        <v>11</v>
      </c>
      <c r="L8" s="48">
        <v>12</v>
      </c>
      <c r="M8" s="48">
        <v>13</v>
      </c>
      <c r="N8" s="48">
        <v>14</v>
      </c>
      <c r="O8" s="48">
        <v>15</v>
      </c>
      <c r="P8" s="48">
        <v>16</v>
      </c>
      <c r="Q8" s="48">
        <v>17</v>
      </c>
      <c r="R8" s="48">
        <v>18</v>
      </c>
      <c r="S8" s="48">
        <v>19</v>
      </c>
      <c r="T8" s="48">
        <v>20</v>
      </c>
      <c r="U8" s="54">
        <v>21</v>
      </c>
      <c r="V8" s="48">
        <v>22</v>
      </c>
      <c r="W8" s="54">
        <v>23</v>
      </c>
    </row>
    <row r="9" spans="1:23" ht="21.75" customHeight="1">
      <c r="A9" s="23" t="s">
        <v>244</v>
      </c>
      <c r="B9" s="23" t="s">
        <v>245</v>
      </c>
      <c r="C9" s="23" t="s">
        <v>246</v>
      </c>
      <c r="D9" s="23" t="s">
        <v>70</v>
      </c>
      <c r="E9" s="23" t="s">
        <v>119</v>
      </c>
      <c r="F9" s="23" t="s">
        <v>120</v>
      </c>
      <c r="G9" s="23" t="s">
        <v>247</v>
      </c>
      <c r="H9" s="23" t="s">
        <v>248</v>
      </c>
      <c r="I9" s="6">
        <v>80000</v>
      </c>
      <c r="J9" s="6">
        <v>80000</v>
      </c>
      <c r="K9" s="6">
        <v>80000</v>
      </c>
      <c r="L9" s="6"/>
      <c r="M9" s="6"/>
      <c r="N9" s="6"/>
      <c r="O9" s="6"/>
      <c r="P9" s="6"/>
      <c r="Q9" s="6"/>
      <c r="R9" s="6"/>
      <c r="S9" s="6"/>
      <c r="T9" s="6"/>
      <c r="U9" s="6"/>
      <c r="V9" s="6"/>
      <c r="W9" s="6"/>
    </row>
    <row r="10" spans="1:23" ht="21.75" customHeight="1">
      <c r="A10" s="23" t="s">
        <v>244</v>
      </c>
      <c r="B10" s="23" t="s">
        <v>249</v>
      </c>
      <c r="C10" s="23" t="s">
        <v>250</v>
      </c>
      <c r="D10" s="23" t="s">
        <v>70</v>
      </c>
      <c r="E10" s="23" t="s">
        <v>119</v>
      </c>
      <c r="F10" s="23" t="s">
        <v>120</v>
      </c>
      <c r="G10" s="23" t="s">
        <v>247</v>
      </c>
      <c r="H10" s="23" t="s">
        <v>248</v>
      </c>
      <c r="I10" s="6">
        <v>2279919.7000000002</v>
      </c>
      <c r="J10" s="6"/>
      <c r="K10" s="6"/>
      <c r="L10" s="6"/>
      <c r="M10" s="6"/>
      <c r="N10" s="6"/>
      <c r="O10" s="6"/>
      <c r="P10" s="6"/>
      <c r="Q10" s="6"/>
      <c r="R10" s="6">
        <v>2279919.7000000002</v>
      </c>
      <c r="S10" s="6"/>
      <c r="T10" s="6"/>
      <c r="U10" s="6">
        <v>2279919.7000000002</v>
      </c>
      <c r="V10" s="6"/>
      <c r="W10" s="6"/>
    </row>
    <row r="11" spans="1:23" ht="18.75" customHeight="1">
      <c r="A11" s="179" t="s">
        <v>165</v>
      </c>
      <c r="B11" s="180"/>
      <c r="C11" s="180"/>
      <c r="D11" s="180"/>
      <c r="E11" s="180"/>
      <c r="F11" s="180"/>
      <c r="G11" s="180"/>
      <c r="H11" s="128"/>
      <c r="I11" s="6">
        <v>2359919.7000000002</v>
      </c>
      <c r="J11" s="6">
        <v>80000</v>
      </c>
      <c r="K11" s="6">
        <v>80000</v>
      </c>
      <c r="L11" s="6"/>
      <c r="M11" s="6"/>
      <c r="N11" s="6"/>
      <c r="O11" s="6"/>
      <c r="P11" s="6"/>
      <c r="Q11" s="6"/>
      <c r="R11" s="6">
        <v>2279919.7000000002</v>
      </c>
      <c r="S11" s="6"/>
      <c r="T11" s="6"/>
      <c r="U11" s="6">
        <v>2279919.7000000002</v>
      </c>
      <c r="V11" s="6"/>
      <c r="W11" s="6"/>
    </row>
  </sheetData>
  <mergeCells count="28">
    <mergeCell ref="A11:H11"/>
    <mergeCell ref="U5:U7"/>
    <mergeCell ref="B4:B7"/>
    <mergeCell ref="J5:K6"/>
    <mergeCell ref="A2:W2"/>
    <mergeCell ref="F4:F7"/>
    <mergeCell ref="A4:A7"/>
    <mergeCell ref="C4:C7"/>
    <mergeCell ref="A3:H3"/>
    <mergeCell ref="D4:D7"/>
    <mergeCell ref="G4:G7"/>
    <mergeCell ref="H4:H7"/>
    <mergeCell ref="I4:I7"/>
    <mergeCell ref="L5:L7"/>
    <mergeCell ref="E4:E7"/>
    <mergeCell ref="M5:M7"/>
    <mergeCell ref="J4:M4"/>
    <mergeCell ref="N4:P4"/>
    <mergeCell ref="N5:N7"/>
    <mergeCell ref="O5:O7"/>
    <mergeCell ref="P5:P7"/>
    <mergeCell ref="Q4:Q7"/>
    <mergeCell ref="R4:W4"/>
    <mergeCell ref="R5:R7"/>
    <mergeCell ref="S5:S7"/>
    <mergeCell ref="T5:T7"/>
    <mergeCell ref="V5:V7"/>
    <mergeCell ref="W5:W7"/>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sheetPr>
    <outlinePr summaryRight="0"/>
    <pageSetUpPr fitToPage="1"/>
  </sheetPr>
  <dimension ref="A1:J13"/>
  <sheetViews>
    <sheetView showZeros="0" workbookViewId="0"/>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43" t="s">
        <v>251</v>
      </c>
    </row>
    <row r="2" spans="1:10" ht="39.75" customHeight="1">
      <c r="A2" s="189" t="str">
        <f>"2026"&amp;"年部门项目支出绩效目标表"</f>
        <v>2026年部门项目支出绩效目标表</v>
      </c>
      <c r="B2" s="165"/>
      <c r="C2" s="165"/>
      <c r="D2" s="165"/>
      <c r="E2" s="165"/>
      <c r="F2" s="164"/>
      <c r="G2" s="165"/>
      <c r="H2" s="164"/>
      <c r="I2" s="164"/>
      <c r="J2" s="165"/>
    </row>
    <row r="3" spans="1:10" ht="17.25" customHeight="1">
      <c r="A3" s="166" t="str">
        <f>"单位名称："&amp;"昆明市晋宁区河（湖）长制工作办公室"</f>
        <v>单位名称：昆明市晋宁区河（湖）长制工作办公室</v>
      </c>
      <c r="B3" s="103"/>
      <c r="C3" s="103"/>
      <c r="D3" s="103"/>
      <c r="E3" s="103"/>
      <c r="F3" s="103"/>
      <c r="G3" s="103"/>
      <c r="H3" s="103"/>
    </row>
    <row r="4" spans="1:10" ht="44.25" customHeight="1">
      <c r="A4" s="53" t="s">
        <v>177</v>
      </c>
      <c r="B4" s="53" t="s">
        <v>252</v>
      </c>
      <c r="C4" s="53" t="s">
        <v>253</v>
      </c>
      <c r="D4" s="53" t="s">
        <v>254</v>
      </c>
      <c r="E4" s="53" t="s">
        <v>255</v>
      </c>
      <c r="F4" s="55" t="s">
        <v>256</v>
      </c>
      <c r="G4" s="53" t="s">
        <v>257</v>
      </c>
      <c r="H4" s="55" t="s">
        <v>258</v>
      </c>
      <c r="I4" s="55" t="s">
        <v>259</v>
      </c>
      <c r="J4" s="53" t="s">
        <v>260</v>
      </c>
    </row>
    <row r="5" spans="1:10" ht="18.75" customHeight="1">
      <c r="A5" s="56">
        <v>1</v>
      </c>
      <c r="B5" s="56">
        <v>2</v>
      </c>
      <c r="C5" s="56">
        <v>3</v>
      </c>
      <c r="D5" s="56">
        <v>4</v>
      </c>
      <c r="E5" s="56">
        <v>5</v>
      </c>
      <c r="F5" s="48">
        <v>6</v>
      </c>
      <c r="G5" s="56">
        <v>7</v>
      </c>
      <c r="H5" s="48">
        <v>8</v>
      </c>
      <c r="I5" s="48">
        <v>9</v>
      </c>
      <c r="J5" s="56">
        <v>10</v>
      </c>
    </row>
    <row r="6" spans="1:10" ht="42" customHeight="1">
      <c r="A6" s="24" t="s">
        <v>70</v>
      </c>
      <c r="B6" s="23"/>
      <c r="C6" s="23"/>
      <c r="D6" s="23"/>
      <c r="E6" s="57"/>
      <c r="F6" s="13"/>
      <c r="G6" s="57"/>
      <c r="H6" s="13"/>
      <c r="I6" s="13"/>
      <c r="J6" s="57"/>
    </row>
    <row r="7" spans="1:10" ht="42" customHeight="1">
      <c r="A7" s="190" t="s">
        <v>246</v>
      </c>
      <c r="B7" s="191" t="s">
        <v>261</v>
      </c>
      <c r="C7" s="15" t="s">
        <v>262</v>
      </c>
      <c r="D7" s="15" t="s">
        <v>263</v>
      </c>
      <c r="E7" s="24" t="s">
        <v>264</v>
      </c>
      <c r="F7" s="15" t="s">
        <v>265</v>
      </c>
      <c r="G7" s="24" t="s">
        <v>266</v>
      </c>
      <c r="H7" s="15" t="s">
        <v>267</v>
      </c>
      <c r="I7" s="15" t="s">
        <v>268</v>
      </c>
      <c r="J7" s="24" t="s">
        <v>269</v>
      </c>
    </row>
    <row r="8" spans="1:10" ht="42" customHeight="1">
      <c r="A8" s="190" t="s">
        <v>246</v>
      </c>
      <c r="B8" s="191" t="s">
        <v>261</v>
      </c>
      <c r="C8" s="15" t="s">
        <v>270</v>
      </c>
      <c r="D8" s="15" t="s">
        <v>271</v>
      </c>
      <c r="E8" s="24" t="s">
        <v>272</v>
      </c>
      <c r="F8" s="15" t="s">
        <v>273</v>
      </c>
      <c r="G8" s="24" t="s">
        <v>274</v>
      </c>
      <c r="H8" s="15" t="s">
        <v>275</v>
      </c>
      <c r="I8" s="15" t="s">
        <v>276</v>
      </c>
      <c r="J8" s="24" t="s">
        <v>277</v>
      </c>
    </row>
    <row r="9" spans="1:10" ht="42" customHeight="1">
      <c r="A9" s="190" t="s">
        <v>246</v>
      </c>
      <c r="B9" s="191" t="s">
        <v>261</v>
      </c>
      <c r="C9" s="15" t="s">
        <v>278</v>
      </c>
      <c r="D9" s="15" t="s">
        <v>279</v>
      </c>
      <c r="E9" s="24" t="s">
        <v>280</v>
      </c>
      <c r="F9" s="15" t="s">
        <v>273</v>
      </c>
      <c r="G9" s="24" t="s">
        <v>274</v>
      </c>
      <c r="H9" s="15" t="s">
        <v>275</v>
      </c>
      <c r="I9" s="15" t="s">
        <v>276</v>
      </c>
      <c r="J9" s="24" t="s">
        <v>281</v>
      </c>
    </row>
    <row r="10" spans="1:10" ht="42" customHeight="1">
      <c r="A10" s="190" t="s">
        <v>250</v>
      </c>
      <c r="B10" s="191" t="s">
        <v>282</v>
      </c>
      <c r="C10" s="15" t="s">
        <v>262</v>
      </c>
      <c r="D10" s="15" t="s">
        <v>263</v>
      </c>
      <c r="E10" s="24" t="s">
        <v>283</v>
      </c>
      <c r="F10" s="15" t="s">
        <v>284</v>
      </c>
      <c r="G10" s="24" t="s">
        <v>285</v>
      </c>
      <c r="H10" s="15" t="s">
        <v>286</v>
      </c>
      <c r="I10" s="15" t="s">
        <v>268</v>
      </c>
      <c r="J10" s="24" t="s">
        <v>287</v>
      </c>
    </row>
    <row r="11" spans="1:10" ht="42" customHeight="1">
      <c r="A11" s="190" t="s">
        <v>250</v>
      </c>
      <c r="B11" s="191" t="s">
        <v>282</v>
      </c>
      <c r="C11" s="15" t="s">
        <v>262</v>
      </c>
      <c r="D11" s="15" t="s">
        <v>288</v>
      </c>
      <c r="E11" s="24" t="s">
        <v>289</v>
      </c>
      <c r="F11" s="15" t="s">
        <v>284</v>
      </c>
      <c r="G11" s="24" t="s">
        <v>285</v>
      </c>
      <c r="H11" s="15" t="s">
        <v>286</v>
      </c>
      <c r="I11" s="15" t="s">
        <v>268</v>
      </c>
      <c r="J11" s="24" t="s">
        <v>290</v>
      </c>
    </row>
    <row r="12" spans="1:10" ht="42" customHeight="1">
      <c r="A12" s="190" t="s">
        <v>250</v>
      </c>
      <c r="B12" s="191" t="s">
        <v>282</v>
      </c>
      <c r="C12" s="15" t="s">
        <v>270</v>
      </c>
      <c r="D12" s="15" t="s">
        <v>271</v>
      </c>
      <c r="E12" s="24" t="s">
        <v>291</v>
      </c>
      <c r="F12" s="15" t="s">
        <v>284</v>
      </c>
      <c r="G12" s="24" t="s">
        <v>292</v>
      </c>
      <c r="H12" s="15" t="s">
        <v>286</v>
      </c>
      <c r="I12" s="15" t="s">
        <v>268</v>
      </c>
      <c r="J12" s="24" t="s">
        <v>293</v>
      </c>
    </row>
    <row r="13" spans="1:10" ht="42" customHeight="1">
      <c r="A13" s="190" t="s">
        <v>250</v>
      </c>
      <c r="B13" s="191" t="s">
        <v>282</v>
      </c>
      <c r="C13" s="15" t="s">
        <v>278</v>
      </c>
      <c r="D13" s="15" t="s">
        <v>279</v>
      </c>
      <c r="E13" s="24" t="s">
        <v>294</v>
      </c>
      <c r="F13" s="15" t="s">
        <v>284</v>
      </c>
      <c r="G13" s="24" t="s">
        <v>285</v>
      </c>
      <c r="H13" s="15" t="s">
        <v>286</v>
      </c>
      <c r="I13" s="15" t="s">
        <v>276</v>
      </c>
      <c r="J13" s="24" t="s">
        <v>295</v>
      </c>
    </row>
  </sheetData>
  <mergeCells count="6">
    <mergeCell ref="A2:J2"/>
    <mergeCell ref="A3:H3"/>
    <mergeCell ref="A7:A9"/>
    <mergeCell ref="B7:B9"/>
    <mergeCell ref="A10:A13"/>
    <mergeCell ref="B10:B13"/>
  </mergeCells>
  <phoneticPr fontId="20"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18</vt:i4>
      </vt:variant>
      <vt:variant>
        <vt:lpstr>命名范围</vt:lpstr>
      </vt:variant>
      <vt:variant>
        <vt:i4>18</vt:i4>
      </vt:variant>
    </vt:vector>
  </HeadingPairs>
  <TitlesOfParts>
    <vt:vector size="36"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部门整体支出绩效目标表13!Print_Titles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dcterms:created xsi:type="dcterms:W3CDTF">2026-03-24T05:23:38Z</dcterms:created>
  <dcterms:modified xsi:type="dcterms:W3CDTF">2026-03-24T05:30:07Z</dcterms:modified>
</cp:coreProperties>
</file>