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2375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部门基本支出预算表04!$A:$A,部门基本支出预算表04!$1:$1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8"/>
  <c r="B8"/>
  <c r="A3"/>
  <c r="A2"/>
  <c r="G5" i="17"/>
  <c r="F5"/>
  <c r="E5"/>
  <c r="A3"/>
  <c r="A2"/>
  <c r="A3" i="16"/>
  <c r="A2"/>
  <c r="A3" i="15"/>
  <c r="A2"/>
  <c r="A3" i="14"/>
  <c r="A2"/>
  <c r="A3" i="13"/>
  <c r="A2"/>
  <c r="A3" i="12"/>
  <c r="A2"/>
  <c r="A3" i="11"/>
  <c r="A2"/>
  <c r="A3" i="10"/>
  <c r="A2"/>
  <c r="A3" i="9"/>
  <c r="A2"/>
  <c r="A3" i="8"/>
  <c r="A2"/>
  <c r="A3" i="7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<sst xmlns="http://schemas.openxmlformats.org/spreadsheetml/2006/main" count="938" uniqueCount="401">
  <si>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</si>
  <si>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</si>
  <si>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</si>
  <si>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</si>
  <si>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</si>
  <si>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</si>
  <si>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</si>
  <si>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</si>
  <si>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</si>
  <si>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</si>
  <si>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</si>
  <si>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</si>
  <si>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</si>
  <si>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</si>
  <si>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</si>
  <si>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</si>
  <si>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</si>
  <si>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</si>
  <si>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</si>
  <si>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</si>
  <si>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</si>
  <si>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</si>
  <si>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</si>
  <si>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</si>
  <si>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</si>
  <si>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</si>
  <si>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</si>
  <si>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</si>
  <si>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</si>
  <si>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</si>
  <si>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</si>
  <si>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</si>
  <si>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</si>
  <si>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</si>
  <si>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</si>
  <si>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</si>
  <si>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</si>
  <si>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</si>
  <si>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</si>
  <si>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</si>
  <si>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</si>
  <si>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</si>
  <si>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</si>
  <si>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</si>
  <si>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</si>
  <si>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</si>
  <si>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</si>
  <si>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</si>
  <si>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</si>
  <si>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</si>
  <si>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</si>
  <si>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</si>
  <si>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</si>
  <si>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</si>
  <si>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</si>
  <si>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</si>
  <si>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</si>
  <si>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</si>
  <si>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</si>
  <si>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</si>
  <si>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</si>
  <si>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</si>
  <si>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</si>
  <si>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</si>
  <si>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</si>
  <si>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</si>
  <si>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</si>
  <si>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</si>
  <si>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</si>
  <si>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126006</t>
  </si>
  <si>
    <t>昆明市晋宁区防汛抗旱办公室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</si>
  <si>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</si>
  <si>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</si>
  <si>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</si>
  <si>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</si>
  <si>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</si>
  <si>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</si>
  <si>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</si>
  <si>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</si>
  <si>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</si>
  <si>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</si>
  <si>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</si>
  <si>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</si>
  <si>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</si>
  <si>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</si>
  <si>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</si>
  <si>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</si>
  <si>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</si>
  <si>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</si>
  <si>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</si>
  <si>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</si>
  <si>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</si>
  <si>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</si>
  <si>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</si>
  <si>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</si>
  <si>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</si>
  <si>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</si>
  <si>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</si>
  <si>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</si>
  <si>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</si>
  <si>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</si>
  <si>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</si>
  <si>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</si>
  <si>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</si>
  <si>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</si>
  <si>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</si>
  <si>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</si>
  <si>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</si>
  <si>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</si>
  <si>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</si>
  <si>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</si>
  <si>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</si>
  <si>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</si>
  <si>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</si>
  <si>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</si>
  <si>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</si>
  <si>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</si>
  <si>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21303</t>
  </si>
  <si>
    <t>水利</t>
  </si>
  <si>
    <t>2130311</t>
  </si>
  <si>
    <t>水资源节约管理与保护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</si>
  <si>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</si>
  <si>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</si>
  <si>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</si>
  <si>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</si>
  <si>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</si>
  <si>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</si>
  <si>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</si>
  <si>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</si>
  <si>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</si>
  <si>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</si>
  <si>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</si>
  <si>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</si>
  <si>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</si>
  <si>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</si>
  <si>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</si>
  <si>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</si>
  <si>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</si>
  <si>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</si>
  <si>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</si>
  <si>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</si>
  <si>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</si>
  <si>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</si>
  <si>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</si>
  <si>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</si>
  <si>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</si>
  <si>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</si>
  <si>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</si>
  <si>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</si>
  <si>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</si>
  <si>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</si>
  <si>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</si>
  <si>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</si>
  <si>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</si>
  <si>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</si>
  <si>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</si>
  <si>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</si>
  <si>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</si>
  <si>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</si>
  <si>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</si>
  <si>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</si>
  <si>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</si>
  <si>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</si>
  <si>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</si>
  <si>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</si>
  <si>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</si>
  <si>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</si>
  <si>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</si>
  <si>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</si>
  <si>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</si>
  <si>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</si>
  <si>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</si>
  <si>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</si>
  <si>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</si>
  <si>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</si>
  <si>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</si>
  <si>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</si>
  <si>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</si>
  <si>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</si>
  <si>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</si>
  <si>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</si>
  <si>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</si>
  <si>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</si>
  <si>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</si>
  <si>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</si>
  <si>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</si>
  <si>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</si>
  <si>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</si>
  <si>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</si>
  <si>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</si>
  <si>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</si>
  <si>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</si>
  <si>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</si>
  <si>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昆明市晋宁区水务局</t>
  </si>
  <si>
    <t>530122210000000004449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</si>
  <si>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</si>
  <si>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</si>
  <si>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</si>
  <si>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</si>
  <si>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</si>
  <si>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</si>
  <si>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</si>
  <si>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</si>
  <si>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</si>
  <si>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530122210000000004450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</si>
  <si>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</si>
  <si>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</si>
  <si>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</si>
  <si>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</si>
  <si>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</si>
  <si>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</si>
  <si>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</si>
  <si>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</si>
  <si>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</si>
  <si>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530122210000000004451</t>
  </si>
  <si>
    <t>30113</t>
  </si>
  <si>
    <t>530122210000000004453</t>
  </si>
  <si>
    <t>公车购置及运维费</t>
  </si>
  <si>
    <t>30231</t>
  </si>
  <si>
    <t>公务用车运行维护费</t>
  </si>
  <si>
    <t>530122210000000004454</t>
  </si>
  <si>
    <t>30217</t>
  </si>
  <si>
    <t>530122210000000004456</t>
  </si>
  <si>
    <t>工会经费</t>
  </si>
  <si>
    <t>30228</t>
  </si>
  <si>
    <t>530122210000000004457</t>
  </si>
  <si>
    <t>一般公用经费</t>
  </si>
  <si>
    <t>30201</t>
  </si>
  <si>
    <t>办公费</t>
  </si>
  <si>
    <t>30206</t>
  </si>
  <si>
    <t>电费</t>
  </si>
  <si>
    <t>30211</t>
  </si>
  <si>
    <t>差旅费</t>
  </si>
  <si>
    <t>30299</t>
  </si>
  <si>
    <t>其他商品和服务支出</t>
  </si>
  <si>
    <t>530122231100001206220</t>
  </si>
  <si>
    <t>离退休人员支出</t>
  </si>
  <si>
    <t>30305</t>
  </si>
  <si>
    <t>生活补助</t>
  </si>
  <si>
    <t>530122231100001422549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</si>
  <si>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</si>
  <si>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</si>
  <si>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</si>
  <si>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</si>
  <si>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</si>
  <si>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</si>
  <si>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</si>
  <si>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</si>
  <si>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</si>
  <si>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530122261100004963746</t>
  </si>
  <si>
    <t>2026年防汛抗旱工作经费</t>
  </si>
  <si>
    <t>30227</t>
  </si>
  <si>
    <t>委托业务费</t>
  </si>
  <si>
    <t>530122261100004965252</t>
  </si>
  <si>
    <t>水利专项资金</t>
  </si>
  <si>
    <t>530122261100005050105</t>
  </si>
  <si>
    <t>防汛抗旱工作经费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</si>
  <si>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</si>
  <si>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</si>
  <si>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</si>
  <si>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</si>
  <si>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</si>
  <si>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</si>
  <si>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</si>
  <si>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</si>
  <si>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</si>
  <si>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</si>
  <si>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2026年山洪灾害防治项目资金</t>
  </si>
  <si>
    <t>完成2026年山洪灾害防治预警系统维修养护</t>
  </si>
  <si>
    <t>产出指标</t>
  </si>
  <si>
    <t>数量指标</t>
  </si>
  <si>
    <t>实施山洪灾害防治县数</t>
  </si>
  <si>
    <t>=</t>
  </si>
  <si>
    <t>1.00</t>
  </si>
  <si>
    <t>个</t>
  </si>
  <si>
    <t>定量指标</t>
  </si>
  <si>
    <t>全区完成2026年山洪灾害防治工作并通过验收。</t>
  </si>
  <si>
    <t>效益指标</t>
  </si>
  <si>
    <t>社会效益</t>
  </si>
  <si>
    <t>山洪灾害防治保护人口数量</t>
  </si>
  <si>
    <t>&gt;=</t>
  </si>
  <si>
    <t>0.95</t>
  </si>
  <si>
    <t>万人次</t>
  </si>
  <si>
    <t>完成年初工作制定要求，保护人口0.95万人次以上，达不到一项按评分标准扣分。</t>
  </si>
  <si>
    <t>满意度指标</t>
  </si>
  <si>
    <t>服务对象满意度</t>
  </si>
  <si>
    <t>受益群众满意度</t>
  </si>
  <si>
    <t>90</t>
  </si>
  <si>
    <t>%</t>
  </si>
  <si>
    <t>定性指标</t>
  </si>
  <si>
    <t>服务对象满意度达90%以上，达不到90%以上每差1%扣10分。</t>
  </si>
  <si>
    <t>做好防汛抗旱工作</t>
  </si>
  <si>
    <t>质量指标</t>
  </si>
  <si>
    <t>按时按质完成工作</t>
  </si>
  <si>
    <t>按年初工作安排，按时按质完成每个阶段防汛抗旱相关工作</t>
  </si>
  <si>
    <t>及时处置防汛抗旱工作</t>
  </si>
  <si>
    <t>及时处置防汛抗旱工作，做好及时预防，及时处置，及时上报。</t>
  </si>
  <si>
    <t>服务对象满意度达90%以上</t>
  </si>
  <si>
    <t>一是做好2026年防汛抗旱物资维护、保养工作；二是做好防汛抗旱物资仓库管理工作；三是做好防汛抗旱指挥中心建设工作；四是做好山洪专线、站点维护工作；五是做好对讲机通讯畅通、防汛值班值守管理工作。</t>
  </si>
  <si>
    <t>完成山洪灾害预警系统专线、站点维护</t>
  </si>
  <si>
    <t>19+8+2+160+72</t>
  </si>
  <si>
    <t>山洪灾害防御填信息、自动雨量站、简易雨量站等正常使用</t>
  </si>
  <si>
    <t xml:space="preserve">山洪灾害防治保护人口数量 </t>
  </si>
  <si>
    <t>2300</t>
  </si>
  <si>
    <t>人</t>
  </si>
  <si>
    <t>杜绝和减少因山洪灾害引起的群众生命财产安全事件</t>
  </si>
  <si>
    <t>受益对象满意度</t>
  </si>
  <si>
    <t>确保防汛抗旱工作开展群众满意度达标</t>
  </si>
  <si>
    <t>加快推进水库除险回固、中小河流治理等水利工程项目</t>
  </si>
  <si>
    <t>资金拨付到位率</t>
  </si>
  <si>
    <t>80</t>
  </si>
  <si>
    <t>大于等80%得满分，每降5%扣5分。</t>
  </si>
  <si>
    <t>生态效益</t>
  </si>
  <si>
    <t>消减河道污染负荷</t>
  </si>
  <si>
    <t>达到上级要求</t>
  </si>
  <si>
    <t>类</t>
  </si>
  <si>
    <t>反映水质治理成效。</t>
  </si>
  <si>
    <t>受益群众满意度达90%以上为优秀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</si>
  <si>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</si>
  <si>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</si>
  <si>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</si>
  <si>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</si>
  <si>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</si>
  <si>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</si>
  <si>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</si>
  <si>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</si>
  <si>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</si>
  <si>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</si>
  <si>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</si>
  <si>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</si>
  <si>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</si>
  <si>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</si>
  <si>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</si>
  <si>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车辆油料费</t>
  </si>
  <si>
    <t>车辆加油、添加燃料服务</t>
  </si>
  <si>
    <t>元</t>
  </si>
  <si>
    <t>车辆维修保养经费</t>
  </si>
  <si>
    <t>车辆维修和保养服务</t>
  </si>
  <si>
    <t>机动车保险</t>
  </si>
  <si>
    <t>机动车保险服务</t>
  </si>
  <si>
    <t>购买打印纸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</si>
  <si>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</si>
  <si>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</si>
  <si>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</si>
  <si>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</si>
  <si>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</si>
  <si>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</si>
  <si>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</si>
  <si>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</si>
  <si>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</si>
  <si>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</si>
  <si>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</si>
  <si>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</si>
  <si>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</si>
  <si>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</si>
  <si>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</si>
  <si>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</si>
  <si>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</si>
  <si>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</si>
  <si>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</si>
  <si>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</si>
  <si>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</si>
  <si>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</si>
  <si>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</si>
  <si>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</si>
  <si>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</si>
  <si>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</si>
  <si>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备注：因我单位无新增资产预算配置，该表以空表进行公开。</t>
  </si>
  <si>
    <t>预算11表</t>
  </si>
  <si>
    <t>上级补助</t>
  </si>
  <si>
    <t>事业发展类</t>
  </si>
  <si>
    <t>预算12表</t>
  </si>
  <si>
    <t>项目级次</t>
  </si>
  <si>
    <t>311 专项业务类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</si>
  <si>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</si>
  <si>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</si>
  <si>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</si>
  <si>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</si>
  <si>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</si>
  <si>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</si>
  <si>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</si>
  <si>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</si>
  <si>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</si>
  <si>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</si>
  <si>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</si>
  <si>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</si>
  <si>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</si>
  <si>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</si>
  <si>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</si>
  <si>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</si>
  <si>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</si>
  <si>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</si>
  <si>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</si>
  <si>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</si>
  <si>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</si>
  <si>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</si>
  <si>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</si>
  <si>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</si>
  <si>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</si>
  <si>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</si>
  <si>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备注：部门整体支出绩效由主管部门填报，故此表为空表。</t>
  </si>
</sst>
</file>

<file path=xl/styles.xml><?xml version="1.0" encoding="utf-8"?>
<styleSheet xmlns="http://schemas.openxmlformats.org/spreadsheetml/2006/main">
  <numFmts count="5">
    <numFmt numFmtId="178" formatCode="yyyy\-mm\-dd"/>
    <numFmt numFmtId="179" formatCode="yyyy\-mm\-dd\ hh:mm:ss"/>
    <numFmt numFmtId="180" formatCode="#,##0;\-#,##0;;@"/>
    <numFmt numFmtId="181" formatCode="#,##0.00;\-#,##0.00;;@"/>
    <numFmt numFmtId="182" formatCode="hh:mm:ss"/>
  </numFmts>
  <fonts count="23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">
    <xf numFmtId="0" fontId="0" fillId="0" borderId="0"/>
    <xf numFmtId="178" fontId="21" fillId="0" borderId="1">
      <alignment horizontal="right" vertical="center"/>
    </xf>
    <xf numFmtId="179" fontId="21" fillId="0" borderId="1">
      <alignment horizontal="right" vertical="center"/>
    </xf>
    <xf numFmtId="180" fontId="21" fillId="0" borderId="1">
      <alignment horizontal="right" vertical="center"/>
    </xf>
    <xf numFmtId="181" fontId="21" fillId="0" borderId="1">
      <alignment horizontal="right" vertical="center"/>
    </xf>
    <xf numFmtId="181" fontId="21" fillId="0" borderId="1">
      <alignment horizontal="right" vertical="center"/>
    </xf>
    <xf numFmtId="10" fontId="21" fillId="0" borderId="1">
      <alignment horizontal="right" vertical="center"/>
    </xf>
    <xf numFmtId="49" fontId="21" fillId="0" borderId="1">
      <alignment horizontal="left" vertical="center" wrapText="1"/>
    </xf>
    <xf numFmtId="182" fontId="21" fillId="0" borderId="1">
      <alignment horizontal="right" vertical="center"/>
    </xf>
  </cellStyleXfs>
  <cellXfs count="267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>
      <alignment horizontal="left" vertical="center"/>
    </xf>
    <xf numFmtId="3" fontId="2" fillId="0" borderId="5" xfId="0" applyNumberFormat="1" applyFont="1" applyFill="1" applyBorder="1" applyAlignment="1" applyProtection="1">
      <alignment horizontal="left" vertical="center"/>
      <protection locked="0"/>
    </xf>
    <xf numFmtId="4" fontId="2" fillId="0" borderId="5" xfId="0" applyNumberFormat="1" applyFont="1" applyFill="1" applyBorder="1" applyAlignment="1" applyProtection="1">
      <alignment horizontal="left" vertical="center"/>
      <protection locked="0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1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/>
    </xf>
    <xf numFmtId="180" fontId="9" fillId="0" borderId="1" xfId="3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15" fillId="0" borderId="0" xfId="0" applyFont="1" applyBorder="1" applyAlignment="1" applyProtection="1">
      <alignment horizontal="right"/>
      <protection locked="0"/>
    </xf>
    <xf numFmtId="49" fontId="15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49" fontId="9" fillId="0" borderId="1" xfId="7" applyNumberFormat="1" applyFont="1" applyBorder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181" fontId="20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quotePrefix="1" applyFont="1" applyFill="1" applyBorder="1" applyAlignment="1">
      <alignment horizontal="right" vertical="center" wrapText="1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>
      <alignment horizontal="left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Protection="1">
      <protection locked="0"/>
    </xf>
    <xf numFmtId="0" fontId="2" fillId="0" borderId="0" xfId="0" applyFont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right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left" vertical="center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181" fontId="9" fillId="0" borderId="0" xfId="0" applyNumberFormat="1" applyFont="1" applyBorder="1" applyAlignment="1">
      <alignment horizontal="left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14" fillId="0" borderId="0" xfId="0" applyFont="1" applyFill="1" applyAlignment="1">
      <alignment horizontal="left" vertical="center"/>
    </xf>
    <xf numFmtId="0" fontId="3" fillId="0" borderId="0" xfId="0" applyFont="1" applyBorder="1" applyAlignment="1">
      <alignment horizontal="right" wrapText="1"/>
    </xf>
    <xf numFmtId="0" fontId="14" fillId="0" borderId="0" xfId="0" applyFont="1" applyAlignment="1">
      <alignment horizontal="left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9">
    <cellStyle name="DateStyle" xfId="1"/>
    <cellStyle name="DateTimeStyle" xfId="2"/>
    <cellStyle name="IntegralNumberStyle" xfId="3"/>
    <cellStyle name="MoneyStyle" xfId="4"/>
    <cellStyle name="NumberStyle" xfId="5"/>
    <cellStyle name="PercentStyle" xfId="6"/>
    <cellStyle name="TextStyle" xfId="7"/>
    <cellStyle name="TimeStyle" xfId="8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6"/>
  <sheetViews>
    <sheetView showGridLines="0" showZeros="0" workbookViewId="0"/>
  </sheetViews>
  <sheetFormatPr defaultColWidth="8.625" defaultRowHeight="12.75" customHeight="1"/>
  <cols>
    <col min="1" max="4" width="41" customWidth="1"/>
  </cols>
  <sheetData>
    <row r="1" spans="1:4" ht="15" customHeight="1">
      <c r="A1" s="44"/>
      <c r="B1" s="44"/>
      <c r="C1" s="44"/>
      <c r="D1" s="45" t="s">
        <v>0</v>
      </c>
    </row>
    <row r="2" spans="1:4" ht="41.25" customHeight="1">
      <c r="A2" s="109" t="str">
        <f>"2026"&amp;"年部门财务收支预算总表"</f>
        <v>2026年部门财务收支预算总表</v>
      </c>
      <c r="B2" s="110"/>
      <c r="C2" s="110"/>
      <c r="D2" s="110"/>
    </row>
    <row r="3" spans="1:4" ht="17.25" customHeight="1">
      <c r="A3" s="111" t="str">
        <f>"单位名称："&amp;"昆明市晋宁区防汛抗旱办公室"</f>
        <v>单位名称：昆明市晋宁区防汛抗旱办公室</v>
      </c>
      <c r="B3" s="112"/>
      <c r="D3" s="90" t="s">
        <v>1</v>
      </c>
    </row>
    <row r="4" spans="1:4" ht="23.25" customHeight="1">
      <c r="A4" s="113" t="s">
        <v>2</v>
      </c>
      <c r="B4" s="114"/>
      <c r="C4" s="113" t="s">
        <v>3</v>
      </c>
      <c r="D4" s="114"/>
    </row>
    <row r="5" spans="1:4" ht="24" customHeight="1">
      <c r="A5" s="97" t="s">
        <v>4</v>
      </c>
      <c r="B5" s="97" t="s">
        <v>5</v>
      </c>
      <c r="C5" s="97" t="s">
        <v>6</v>
      </c>
      <c r="D5" s="97" t="s">
        <v>5</v>
      </c>
    </row>
    <row r="6" spans="1:4" ht="17.25" customHeight="1">
      <c r="A6" s="98" t="s">
        <v>7</v>
      </c>
      <c r="B6" s="66">
        <v>2679907.96</v>
      </c>
      <c r="C6" s="98" t="s">
        <v>8</v>
      </c>
      <c r="D6" s="66"/>
    </row>
    <row r="7" spans="1:4" ht="17.25" customHeight="1">
      <c r="A7" s="98" t="s">
        <v>9</v>
      </c>
      <c r="B7" s="66"/>
      <c r="C7" s="98" t="s">
        <v>10</v>
      </c>
      <c r="D7" s="66"/>
    </row>
    <row r="8" spans="1:4" ht="17.25" customHeight="1">
      <c r="A8" s="98" t="s">
        <v>11</v>
      </c>
      <c r="B8" s="66"/>
      <c r="C8" s="107" t="s">
        <v>12</v>
      </c>
      <c r="D8" s="66"/>
    </row>
    <row r="9" spans="1:4" ht="17.25" customHeight="1">
      <c r="A9" s="98" t="s">
        <v>13</v>
      </c>
      <c r="B9" s="66"/>
      <c r="C9" s="107" t="s">
        <v>14</v>
      </c>
      <c r="D9" s="66"/>
    </row>
    <row r="10" spans="1:4" ht="17.25" customHeight="1">
      <c r="A10" s="98" t="s">
        <v>15</v>
      </c>
      <c r="B10" s="66">
        <v>1119892.02</v>
      </c>
      <c r="C10" s="107" t="s">
        <v>16</v>
      </c>
      <c r="D10" s="66"/>
    </row>
    <row r="11" spans="1:4" ht="17.25" customHeight="1">
      <c r="A11" s="98" t="s">
        <v>17</v>
      </c>
      <c r="B11" s="66"/>
      <c r="C11" s="107" t="s">
        <v>18</v>
      </c>
      <c r="D11" s="66"/>
    </row>
    <row r="12" spans="1:4" ht="17.25" customHeight="1">
      <c r="A12" s="98" t="s">
        <v>19</v>
      </c>
      <c r="B12" s="66"/>
      <c r="C12" s="37" t="s">
        <v>20</v>
      </c>
      <c r="D12" s="66"/>
    </row>
    <row r="13" spans="1:4" ht="17.25" customHeight="1">
      <c r="A13" s="98" t="s">
        <v>21</v>
      </c>
      <c r="B13" s="66">
        <v>1119892.02</v>
      </c>
      <c r="C13" s="37" t="s">
        <v>22</v>
      </c>
      <c r="D13" s="66">
        <v>283563.36</v>
      </c>
    </row>
    <row r="14" spans="1:4" ht="17.25" customHeight="1">
      <c r="A14" s="98" t="s">
        <v>23</v>
      </c>
      <c r="B14" s="66"/>
      <c r="C14" s="37" t="s">
        <v>24</v>
      </c>
      <c r="D14" s="66">
        <v>187682.79</v>
      </c>
    </row>
    <row r="15" spans="1:4" ht="17.25" customHeight="1">
      <c r="A15" s="98" t="s">
        <v>25</v>
      </c>
      <c r="B15" s="66"/>
      <c r="C15" s="37" t="s">
        <v>26</v>
      </c>
      <c r="D15" s="66"/>
    </row>
    <row r="16" spans="1:4" ht="17.25" customHeight="1">
      <c r="A16" s="14"/>
      <c r="B16" s="66"/>
      <c r="C16" s="37" t="s">
        <v>27</v>
      </c>
      <c r="D16" s="66"/>
    </row>
    <row r="17" spans="1:4" ht="17.25" customHeight="1">
      <c r="A17" s="99"/>
      <c r="B17" s="66"/>
      <c r="C17" s="37" t="s">
        <v>28</v>
      </c>
      <c r="D17" s="66">
        <v>3111762.31</v>
      </c>
    </row>
    <row r="18" spans="1:4" ht="17.25" customHeight="1">
      <c r="A18" s="99"/>
      <c r="B18" s="66"/>
      <c r="C18" s="37" t="s">
        <v>29</v>
      </c>
      <c r="D18" s="66"/>
    </row>
    <row r="19" spans="1:4" ht="17.25" customHeight="1">
      <c r="A19" s="99"/>
      <c r="B19" s="66"/>
      <c r="C19" s="37" t="s">
        <v>30</v>
      </c>
      <c r="D19" s="66"/>
    </row>
    <row r="20" spans="1:4" ht="17.25" customHeight="1">
      <c r="A20" s="99"/>
      <c r="B20" s="66"/>
      <c r="C20" s="37" t="s">
        <v>31</v>
      </c>
      <c r="D20" s="66"/>
    </row>
    <row r="21" spans="1:4" ht="17.25" customHeight="1">
      <c r="A21" s="99"/>
      <c r="B21" s="66"/>
      <c r="C21" s="37" t="s">
        <v>32</v>
      </c>
      <c r="D21" s="66"/>
    </row>
    <row r="22" spans="1:4" ht="17.25" customHeight="1">
      <c r="A22" s="99"/>
      <c r="B22" s="66"/>
      <c r="C22" s="37" t="s">
        <v>33</v>
      </c>
      <c r="D22" s="66"/>
    </row>
    <row r="23" spans="1:4" ht="17.25" customHeight="1">
      <c r="A23" s="99"/>
      <c r="B23" s="66"/>
      <c r="C23" s="37" t="s">
        <v>34</v>
      </c>
      <c r="D23" s="66"/>
    </row>
    <row r="24" spans="1:4" ht="17.25" customHeight="1">
      <c r="A24" s="99"/>
      <c r="B24" s="66"/>
      <c r="C24" s="37" t="s">
        <v>35</v>
      </c>
      <c r="D24" s="66">
        <v>216791.52</v>
      </c>
    </row>
    <row r="25" spans="1:4" ht="17.25" customHeight="1">
      <c r="A25" s="99"/>
      <c r="B25" s="66"/>
      <c r="C25" s="37" t="s">
        <v>36</v>
      </c>
      <c r="D25" s="66"/>
    </row>
    <row r="26" spans="1:4" ht="17.25" customHeight="1">
      <c r="A26" s="99"/>
      <c r="B26" s="66"/>
      <c r="C26" s="14" t="s">
        <v>37</v>
      </c>
      <c r="D26" s="66"/>
    </row>
    <row r="27" spans="1:4" ht="17.25" customHeight="1">
      <c r="A27" s="99"/>
      <c r="B27" s="66"/>
      <c r="C27" s="37" t="s">
        <v>38</v>
      </c>
      <c r="D27" s="66"/>
    </row>
    <row r="28" spans="1:4" ht="16.5" customHeight="1">
      <c r="A28" s="99"/>
      <c r="B28" s="66"/>
      <c r="C28" s="37" t="s">
        <v>39</v>
      </c>
      <c r="D28" s="66"/>
    </row>
    <row r="29" spans="1:4" ht="16.5" customHeight="1">
      <c r="A29" s="99"/>
      <c r="B29" s="66"/>
      <c r="C29" s="14" t="s">
        <v>40</v>
      </c>
      <c r="D29" s="66"/>
    </row>
    <row r="30" spans="1:4" ht="17.25" customHeight="1">
      <c r="A30" s="99"/>
      <c r="B30" s="66"/>
      <c r="C30" s="14" t="s">
        <v>41</v>
      </c>
      <c r="D30" s="66"/>
    </row>
    <row r="31" spans="1:4" ht="17.25" customHeight="1">
      <c r="A31" s="99"/>
      <c r="B31" s="66"/>
      <c r="C31" s="37" t="s">
        <v>42</v>
      </c>
      <c r="D31" s="66"/>
    </row>
    <row r="32" spans="1:4" ht="16.5" customHeight="1">
      <c r="A32" s="99" t="s">
        <v>43</v>
      </c>
      <c r="B32" s="66">
        <v>3799799.98</v>
      </c>
      <c r="C32" s="99" t="s">
        <v>44</v>
      </c>
      <c r="D32" s="66">
        <v>3799799.98</v>
      </c>
    </row>
    <row r="33" spans="1:4" ht="16.5" customHeight="1">
      <c r="A33" s="14" t="s">
        <v>45</v>
      </c>
      <c r="B33" s="66"/>
      <c r="C33" s="14" t="s">
        <v>46</v>
      </c>
      <c r="D33" s="66"/>
    </row>
    <row r="34" spans="1:4" ht="16.5" customHeight="1">
      <c r="A34" s="37" t="s">
        <v>47</v>
      </c>
      <c r="B34" s="66"/>
      <c r="C34" s="37" t="s">
        <v>47</v>
      </c>
      <c r="D34" s="66"/>
    </row>
    <row r="35" spans="1:4" ht="16.5" customHeight="1">
      <c r="A35" s="37" t="s">
        <v>48</v>
      </c>
      <c r="B35" s="66"/>
      <c r="C35" s="37" t="s">
        <v>49</v>
      </c>
      <c r="D35" s="66"/>
    </row>
    <row r="36" spans="1:4" ht="16.5" customHeight="1">
      <c r="A36" s="100" t="s">
        <v>50</v>
      </c>
      <c r="B36" s="66">
        <v>3799799.98</v>
      </c>
      <c r="C36" s="100" t="s">
        <v>51</v>
      </c>
      <c r="D36" s="66">
        <v>3799799.98</v>
      </c>
    </row>
  </sheetData>
  <mergeCells count="4">
    <mergeCell ref="A2:D2"/>
    <mergeCell ref="A3:B3"/>
    <mergeCell ref="A4:B4"/>
    <mergeCell ref="C4:D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1"/>
  <sheetViews>
    <sheetView showZeros="0" workbookViewId="0">
      <selection activeCell="A11" sqref="A11:F11"/>
    </sheetView>
  </sheetViews>
  <sheetFormatPr defaultColWidth="9.125" defaultRowHeight="14.25" customHeight="1"/>
  <cols>
    <col min="1" max="1" width="32.125" customWidth="1"/>
    <col min="2" max="2" width="20.75" customWidth="1"/>
    <col min="3" max="3" width="32.125" customWidth="1"/>
    <col min="4" max="4" width="27.75" customWidth="1"/>
    <col min="5" max="6" width="36.75" customWidth="1"/>
  </cols>
  <sheetData>
    <row r="1" spans="1:6" ht="12" customHeight="1">
      <c r="A1" s="83">
        <v>1</v>
      </c>
      <c r="B1" s="84">
        <v>0</v>
      </c>
      <c r="C1" s="83">
        <v>1</v>
      </c>
      <c r="D1" s="85"/>
      <c r="E1" s="85"/>
      <c r="F1" s="79" t="s">
        <v>318</v>
      </c>
    </row>
    <row r="2" spans="1:6" ht="42" customHeight="1">
      <c r="A2" s="198" t="str">
        <f>"2026"&amp;"年部门政府性基金预算支出预算表"</f>
        <v>2026年部门政府性基金预算支出预算表</v>
      </c>
      <c r="B2" s="198" t="s">
        <v>319</v>
      </c>
      <c r="C2" s="199"/>
      <c r="D2" s="145"/>
      <c r="E2" s="145"/>
      <c r="F2" s="145"/>
    </row>
    <row r="3" spans="1:6" ht="13.5" customHeight="1">
      <c r="A3" s="169" t="str">
        <f>"单位名称："&amp;"昆明市晋宁区防汛抗旱办公室"</f>
        <v>单位名称：昆明市晋宁区防汛抗旱办公室</v>
      </c>
      <c r="B3" s="169" t="s">
        <v>320</v>
      </c>
      <c r="C3" s="200"/>
      <c r="D3" s="85"/>
      <c r="E3" s="85"/>
      <c r="F3" s="79" t="s">
        <v>1</v>
      </c>
    </row>
    <row r="4" spans="1:6" ht="19.5" customHeight="1">
      <c r="A4" s="153" t="s">
        <v>175</v>
      </c>
      <c r="B4" s="203" t="s">
        <v>72</v>
      </c>
      <c r="C4" s="153" t="s">
        <v>73</v>
      </c>
      <c r="D4" s="175" t="s">
        <v>321</v>
      </c>
      <c r="E4" s="149"/>
      <c r="F4" s="150"/>
    </row>
    <row r="5" spans="1:6" ht="18.75" customHeight="1">
      <c r="A5" s="185"/>
      <c r="B5" s="204"/>
      <c r="C5" s="185"/>
      <c r="D5" s="28" t="s">
        <v>55</v>
      </c>
      <c r="E5" s="5" t="s">
        <v>75</v>
      </c>
      <c r="F5" s="28" t="s">
        <v>76</v>
      </c>
    </row>
    <row r="6" spans="1:6" ht="18.75" customHeight="1">
      <c r="A6" s="57">
        <v>1</v>
      </c>
      <c r="B6" s="86" t="s">
        <v>83</v>
      </c>
      <c r="C6" s="57">
        <v>3</v>
      </c>
      <c r="D6" s="7">
        <v>4</v>
      </c>
      <c r="E6" s="7">
        <v>5</v>
      </c>
      <c r="F6" s="7">
        <v>6</v>
      </c>
    </row>
    <row r="7" spans="1:6" ht="21" customHeight="1">
      <c r="A7" s="20"/>
      <c r="B7" s="20"/>
      <c r="C7" s="20"/>
      <c r="D7" s="66"/>
      <c r="E7" s="66"/>
      <c r="F7" s="66"/>
    </row>
    <row r="8" spans="1:6" ht="21" customHeight="1">
      <c r="A8" s="20"/>
      <c r="B8" s="20"/>
      <c r="C8" s="20"/>
      <c r="D8" s="66"/>
      <c r="E8" s="66"/>
      <c r="F8" s="66"/>
    </row>
    <row r="9" spans="1:6" ht="18.75" customHeight="1">
      <c r="A9" s="117" t="s">
        <v>165</v>
      </c>
      <c r="B9" s="117" t="s">
        <v>165</v>
      </c>
      <c r="C9" s="201" t="s">
        <v>165</v>
      </c>
      <c r="D9" s="66"/>
      <c r="E9" s="66"/>
      <c r="F9" s="66"/>
    </row>
    <row r="11" spans="1:6" ht="14.25" customHeight="1">
      <c r="A11" s="202" t="s">
        <v>322</v>
      </c>
      <c r="B11" s="202"/>
      <c r="C11" s="202"/>
      <c r="D11" s="202"/>
      <c r="E11" s="202"/>
      <c r="F11" s="202"/>
    </row>
  </sheetData>
  <mergeCells count="8">
    <mergeCell ref="A2:F2"/>
    <mergeCell ref="A3:C3"/>
    <mergeCell ref="D4:F4"/>
    <mergeCell ref="A9:C9"/>
    <mergeCell ref="A11:F11"/>
    <mergeCell ref="A4:A5"/>
    <mergeCell ref="B4:B5"/>
    <mergeCell ref="C4:C5"/>
  </mergeCells>
  <phoneticPr fontId="22" type="noConversion"/>
  <printOptions horizontalCentered="1"/>
  <pageMargins left="0.37" right="0.37" top="0.56000000000000005" bottom="0.56000000000000005" header="0.48" footer="0.48"/>
  <pageSetup paperSize="9" scale="9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13"/>
  <sheetViews>
    <sheetView showZeros="0" workbookViewId="0"/>
  </sheetViews>
  <sheetFormatPr defaultColWidth="9.125" defaultRowHeight="14.25" customHeight="1"/>
  <cols>
    <col min="1" max="2" width="32.625" customWidth="1"/>
    <col min="3" max="3" width="41.125" customWidth="1"/>
    <col min="4" max="4" width="21.75" customWidth="1"/>
    <col min="5" max="5" width="35.25" customWidth="1"/>
    <col min="6" max="6" width="7.75" customWidth="1"/>
    <col min="7" max="7" width="11.125" customWidth="1"/>
    <col min="8" max="8" width="13.25" customWidth="1"/>
    <col min="9" max="18" width="20" customWidth="1"/>
    <col min="19" max="19" width="19.875" customWidth="1"/>
  </cols>
  <sheetData>
    <row r="1" spans="1:19" ht="15.75" customHeight="1">
      <c r="B1" s="68"/>
      <c r="C1" s="68"/>
      <c r="R1" s="23"/>
      <c r="S1" s="23" t="s">
        <v>323</v>
      </c>
    </row>
    <row r="2" spans="1:19" ht="41.25" customHeight="1">
      <c r="A2" s="205" t="str">
        <f>"2026"&amp;"年部门政府采购预算表"</f>
        <v>2026年部门政府采购预算表</v>
      </c>
      <c r="B2" s="167"/>
      <c r="C2" s="167"/>
      <c r="D2" s="168"/>
      <c r="E2" s="168"/>
      <c r="F2" s="168"/>
      <c r="G2" s="168"/>
      <c r="H2" s="168"/>
      <c r="I2" s="168"/>
      <c r="J2" s="168"/>
      <c r="K2" s="168"/>
      <c r="L2" s="168"/>
      <c r="M2" s="167"/>
      <c r="N2" s="168"/>
      <c r="O2" s="168"/>
      <c r="P2" s="167"/>
      <c r="Q2" s="168"/>
      <c r="R2" s="167"/>
      <c r="S2" s="167"/>
    </row>
    <row r="3" spans="1:19" ht="18.75" customHeight="1">
      <c r="A3" s="160" t="str">
        <f>"单位名称："&amp;"昆明市晋宁区防汛抗旱办公室"</f>
        <v>单位名称：昆明市晋宁区防汛抗旱办公室</v>
      </c>
      <c r="B3" s="206"/>
      <c r="C3" s="206"/>
      <c r="D3" s="207"/>
      <c r="E3" s="207"/>
      <c r="F3" s="207"/>
      <c r="G3" s="207"/>
      <c r="H3" s="207"/>
      <c r="I3" s="25"/>
      <c r="J3" s="25"/>
      <c r="K3" s="25"/>
      <c r="L3" s="25"/>
      <c r="R3" s="26"/>
      <c r="S3" s="79" t="s">
        <v>1</v>
      </c>
    </row>
    <row r="4" spans="1:19" ht="15.75" customHeight="1">
      <c r="A4" s="189" t="s">
        <v>174</v>
      </c>
      <c r="B4" s="218" t="s">
        <v>175</v>
      </c>
      <c r="C4" s="218" t="s">
        <v>324</v>
      </c>
      <c r="D4" s="220" t="s">
        <v>325</v>
      </c>
      <c r="E4" s="220" t="s">
        <v>326</v>
      </c>
      <c r="F4" s="220" t="s">
        <v>327</v>
      </c>
      <c r="G4" s="220" t="s">
        <v>328</v>
      </c>
      <c r="H4" s="220" t="s">
        <v>329</v>
      </c>
      <c r="I4" s="208" t="s">
        <v>182</v>
      </c>
      <c r="J4" s="208"/>
      <c r="K4" s="208"/>
      <c r="L4" s="208"/>
      <c r="M4" s="173"/>
      <c r="N4" s="208"/>
      <c r="O4" s="208"/>
      <c r="P4" s="172"/>
      <c r="Q4" s="208"/>
      <c r="R4" s="173"/>
      <c r="S4" s="174"/>
    </row>
    <row r="5" spans="1:19" ht="17.25" customHeight="1">
      <c r="A5" s="190"/>
      <c r="B5" s="219"/>
      <c r="C5" s="219"/>
      <c r="D5" s="221"/>
      <c r="E5" s="221"/>
      <c r="F5" s="221"/>
      <c r="G5" s="221"/>
      <c r="H5" s="221"/>
      <c r="I5" s="221" t="s">
        <v>55</v>
      </c>
      <c r="J5" s="221" t="s">
        <v>58</v>
      </c>
      <c r="K5" s="221" t="s">
        <v>184</v>
      </c>
      <c r="L5" s="221" t="s">
        <v>330</v>
      </c>
      <c r="M5" s="223" t="s">
        <v>331</v>
      </c>
      <c r="N5" s="209" t="s">
        <v>332</v>
      </c>
      <c r="O5" s="209"/>
      <c r="P5" s="210"/>
      <c r="Q5" s="209"/>
      <c r="R5" s="211"/>
      <c r="S5" s="212"/>
    </row>
    <row r="6" spans="1:19" ht="54" customHeight="1">
      <c r="A6" s="191"/>
      <c r="B6" s="212"/>
      <c r="C6" s="212"/>
      <c r="D6" s="222"/>
      <c r="E6" s="222"/>
      <c r="F6" s="222"/>
      <c r="G6" s="222"/>
      <c r="H6" s="222"/>
      <c r="I6" s="222"/>
      <c r="J6" s="222" t="s">
        <v>57</v>
      </c>
      <c r="K6" s="222"/>
      <c r="L6" s="222"/>
      <c r="M6" s="224"/>
      <c r="N6" s="74" t="s">
        <v>57</v>
      </c>
      <c r="O6" s="74" t="s">
        <v>64</v>
      </c>
      <c r="P6" s="73" t="s">
        <v>65</v>
      </c>
      <c r="Q6" s="74" t="s">
        <v>66</v>
      </c>
      <c r="R6" s="75" t="s">
        <v>67</v>
      </c>
      <c r="S6" s="73" t="s">
        <v>68</v>
      </c>
    </row>
    <row r="7" spans="1:19" ht="18" customHeight="1">
      <c r="A7" s="80">
        <v>1</v>
      </c>
      <c r="B7" s="80" t="s">
        <v>83</v>
      </c>
      <c r="C7" s="81">
        <v>3</v>
      </c>
      <c r="D7" s="81">
        <v>4</v>
      </c>
      <c r="E7" s="80">
        <v>5</v>
      </c>
      <c r="F7" s="80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  <c r="R7" s="80">
        <v>18</v>
      </c>
      <c r="S7" s="80">
        <v>19</v>
      </c>
    </row>
    <row r="8" spans="1:19" ht="21" customHeight="1">
      <c r="A8" s="76" t="s">
        <v>193</v>
      </c>
      <c r="B8" s="77" t="s">
        <v>70</v>
      </c>
      <c r="C8" s="77" t="s">
        <v>217</v>
      </c>
      <c r="D8" s="78" t="s">
        <v>333</v>
      </c>
      <c r="E8" s="78" t="s">
        <v>334</v>
      </c>
      <c r="F8" s="78" t="s">
        <v>335</v>
      </c>
      <c r="G8" s="82">
        <v>1</v>
      </c>
      <c r="H8" s="66">
        <v>7000</v>
      </c>
      <c r="I8" s="66">
        <v>7000</v>
      </c>
      <c r="J8" s="66">
        <v>7000</v>
      </c>
      <c r="K8" s="66"/>
      <c r="L8" s="66"/>
      <c r="M8" s="66"/>
      <c r="N8" s="66"/>
      <c r="O8" s="66"/>
      <c r="P8" s="66"/>
      <c r="Q8" s="66"/>
      <c r="R8" s="66"/>
      <c r="S8" s="66"/>
    </row>
    <row r="9" spans="1:19" ht="21" customHeight="1">
      <c r="A9" s="76" t="s">
        <v>193</v>
      </c>
      <c r="B9" s="77" t="s">
        <v>70</v>
      </c>
      <c r="C9" s="77" t="s">
        <v>217</v>
      </c>
      <c r="D9" s="78" t="s">
        <v>336</v>
      </c>
      <c r="E9" s="78" t="s">
        <v>337</v>
      </c>
      <c r="F9" s="78" t="s">
        <v>335</v>
      </c>
      <c r="G9" s="82">
        <v>1</v>
      </c>
      <c r="H9" s="66">
        <v>8000</v>
      </c>
      <c r="I9" s="66">
        <v>8000</v>
      </c>
      <c r="J9" s="66">
        <v>8000</v>
      </c>
      <c r="K9" s="66"/>
      <c r="L9" s="66"/>
      <c r="M9" s="66"/>
      <c r="N9" s="66"/>
      <c r="O9" s="66"/>
      <c r="P9" s="66"/>
      <c r="Q9" s="66"/>
      <c r="R9" s="66"/>
      <c r="S9" s="66"/>
    </row>
    <row r="10" spans="1:19" ht="21" customHeight="1">
      <c r="A10" s="76" t="s">
        <v>193</v>
      </c>
      <c r="B10" s="77" t="s">
        <v>70</v>
      </c>
      <c r="C10" s="77" t="s">
        <v>217</v>
      </c>
      <c r="D10" s="78" t="s">
        <v>338</v>
      </c>
      <c r="E10" s="78" t="s">
        <v>339</v>
      </c>
      <c r="F10" s="78" t="s">
        <v>335</v>
      </c>
      <c r="G10" s="82">
        <v>1</v>
      </c>
      <c r="H10" s="66">
        <v>2400</v>
      </c>
      <c r="I10" s="66">
        <v>2400</v>
      </c>
      <c r="J10" s="66">
        <v>2400</v>
      </c>
      <c r="K10" s="66"/>
      <c r="L10" s="66"/>
      <c r="M10" s="66"/>
      <c r="N10" s="66"/>
      <c r="O10" s="66"/>
      <c r="P10" s="66"/>
      <c r="Q10" s="66"/>
      <c r="R10" s="66"/>
      <c r="S10" s="66"/>
    </row>
    <row r="11" spans="1:19" ht="21" customHeight="1">
      <c r="A11" s="76" t="s">
        <v>193</v>
      </c>
      <c r="B11" s="77" t="s">
        <v>70</v>
      </c>
      <c r="C11" s="77" t="s">
        <v>226</v>
      </c>
      <c r="D11" s="78" t="s">
        <v>340</v>
      </c>
      <c r="E11" s="78" t="s">
        <v>341</v>
      </c>
      <c r="F11" s="78" t="s">
        <v>335</v>
      </c>
      <c r="G11" s="82">
        <v>20</v>
      </c>
      <c r="H11" s="66">
        <v>3000</v>
      </c>
      <c r="I11" s="66">
        <v>3000</v>
      </c>
      <c r="J11" s="66">
        <v>3000</v>
      </c>
      <c r="K11" s="66"/>
      <c r="L11" s="66"/>
      <c r="M11" s="66"/>
      <c r="N11" s="66"/>
      <c r="O11" s="66"/>
      <c r="P11" s="66"/>
      <c r="Q11" s="66"/>
      <c r="R11" s="66"/>
      <c r="S11" s="66"/>
    </row>
    <row r="12" spans="1:19" ht="21" customHeight="1">
      <c r="A12" s="213" t="s">
        <v>165</v>
      </c>
      <c r="B12" s="214"/>
      <c r="C12" s="214"/>
      <c r="D12" s="215"/>
      <c r="E12" s="215"/>
      <c r="F12" s="215"/>
      <c r="G12" s="130"/>
      <c r="H12" s="66">
        <v>20400</v>
      </c>
      <c r="I12" s="66">
        <v>20400</v>
      </c>
      <c r="J12" s="66">
        <v>20400</v>
      </c>
      <c r="K12" s="66"/>
      <c r="L12" s="66"/>
      <c r="M12" s="66"/>
      <c r="N12" s="66"/>
      <c r="O12" s="66"/>
      <c r="P12" s="66"/>
      <c r="Q12" s="66"/>
      <c r="R12" s="66"/>
      <c r="S12" s="66"/>
    </row>
    <row r="13" spans="1:19" ht="21" customHeight="1">
      <c r="A13" s="160" t="s">
        <v>342</v>
      </c>
      <c r="B13" s="169"/>
      <c r="C13" s="169"/>
      <c r="D13" s="160"/>
      <c r="E13" s="160"/>
      <c r="F13" s="160"/>
      <c r="G13" s="216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</row>
  </sheetData>
  <mergeCells count="19"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  <mergeCell ref="A2:S2"/>
    <mergeCell ref="A3:H3"/>
    <mergeCell ref="I4:S4"/>
    <mergeCell ref="N5:S5"/>
    <mergeCell ref="A12:G12"/>
  </mergeCells>
  <phoneticPr fontId="22" type="noConversion"/>
  <printOptions horizontalCentered="1"/>
  <pageMargins left="0.96" right="0.96" top="0.72" bottom="0.72" header="0" footer="0"/>
  <pageSetup paperSize="9" scale="6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T11"/>
  <sheetViews>
    <sheetView showZeros="0" workbookViewId="0">
      <selection activeCell="A11" sqref="A11:XFD11"/>
    </sheetView>
  </sheetViews>
  <sheetFormatPr defaultColWidth="9.125" defaultRowHeight="14.25" customHeight="1"/>
  <cols>
    <col min="1" max="5" width="39.125" customWidth="1"/>
    <col min="6" max="6" width="27.625" customWidth="1"/>
    <col min="7" max="7" width="28.625" customWidth="1"/>
    <col min="8" max="8" width="28.125" customWidth="1"/>
    <col min="9" max="9" width="39.125" customWidth="1"/>
    <col min="10" max="18" width="20.375" customWidth="1"/>
    <col min="19" max="20" width="20.25" customWidth="1"/>
  </cols>
  <sheetData>
    <row r="1" spans="1:20" ht="16.5" customHeight="1">
      <c r="A1" s="67"/>
      <c r="B1" s="68"/>
      <c r="C1" s="68"/>
      <c r="D1" s="68"/>
      <c r="E1" s="68"/>
      <c r="F1" s="68"/>
      <c r="G1" s="68"/>
      <c r="H1" s="67"/>
      <c r="I1" s="67"/>
      <c r="J1" s="67"/>
      <c r="K1" s="67"/>
      <c r="L1" s="67"/>
      <c r="M1" s="67"/>
      <c r="N1" s="69"/>
      <c r="O1" s="67"/>
      <c r="P1" s="67"/>
      <c r="Q1" s="68"/>
      <c r="R1" s="67"/>
      <c r="S1" s="70"/>
      <c r="T1" s="70" t="s">
        <v>343</v>
      </c>
    </row>
    <row r="2" spans="1:20" ht="41.25" customHeight="1">
      <c r="A2" s="205" t="str">
        <f>"2026"&amp;"年部门政府购买服务预算表"</f>
        <v>2026年部门政府购买服务预算表</v>
      </c>
      <c r="B2" s="167"/>
      <c r="C2" s="167"/>
      <c r="D2" s="167"/>
      <c r="E2" s="167"/>
      <c r="F2" s="167"/>
      <c r="G2" s="167"/>
      <c r="H2" s="225"/>
      <c r="I2" s="225"/>
      <c r="J2" s="225"/>
      <c r="K2" s="225"/>
      <c r="L2" s="225"/>
      <c r="M2" s="225"/>
      <c r="N2" s="226"/>
      <c r="O2" s="225"/>
      <c r="P2" s="225"/>
      <c r="Q2" s="167"/>
      <c r="R2" s="225"/>
      <c r="S2" s="226"/>
      <c r="T2" s="167"/>
    </row>
    <row r="3" spans="1:20" ht="22.5" customHeight="1">
      <c r="A3" s="227" t="str">
        <f>"单位名称："&amp;"昆明市晋宁区防汛抗旱办公室"</f>
        <v>单位名称：昆明市晋宁区防汛抗旱办公室</v>
      </c>
      <c r="B3" s="206"/>
      <c r="C3" s="206"/>
      <c r="D3" s="206"/>
      <c r="E3" s="206"/>
      <c r="F3" s="206"/>
      <c r="G3" s="206"/>
      <c r="H3" s="228"/>
      <c r="I3" s="228"/>
      <c r="J3" s="63"/>
      <c r="K3" s="63"/>
      <c r="L3" s="63"/>
      <c r="M3" s="63"/>
      <c r="N3" s="69"/>
      <c r="O3" s="67"/>
      <c r="P3" s="67"/>
      <c r="Q3" s="68"/>
      <c r="R3" s="67"/>
      <c r="S3" s="72"/>
      <c r="T3" s="70" t="s">
        <v>1</v>
      </c>
    </row>
    <row r="4" spans="1:20" ht="24" customHeight="1">
      <c r="A4" s="189" t="s">
        <v>174</v>
      </c>
      <c r="B4" s="218" t="s">
        <v>175</v>
      </c>
      <c r="C4" s="218" t="s">
        <v>324</v>
      </c>
      <c r="D4" s="218" t="s">
        <v>344</v>
      </c>
      <c r="E4" s="218" t="s">
        <v>345</v>
      </c>
      <c r="F4" s="218" t="s">
        <v>346</v>
      </c>
      <c r="G4" s="218" t="s">
        <v>347</v>
      </c>
      <c r="H4" s="220" t="s">
        <v>348</v>
      </c>
      <c r="I4" s="220" t="s">
        <v>349</v>
      </c>
      <c r="J4" s="208" t="s">
        <v>182</v>
      </c>
      <c r="K4" s="208"/>
      <c r="L4" s="208"/>
      <c r="M4" s="208"/>
      <c r="N4" s="173"/>
      <c r="O4" s="208"/>
      <c r="P4" s="208"/>
      <c r="Q4" s="172"/>
      <c r="R4" s="208"/>
      <c r="S4" s="173"/>
      <c r="T4" s="174"/>
    </row>
    <row r="5" spans="1:20" ht="24" customHeight="1">
      <c r="A5" s="190"/>
      <c r="B5" s="219"/>
      <c r="C5" s="219"/>
      <c r="D5" s="219"/>
      <c r="E5" s="219"/>
      <c r="F5" s="219"/>
      <c r="G5" s="219"/>
      <c r="H5" s="221"/>
      <c r="I5" s="221"/>
      <c r="J5" s="221" t="s">
        <v>55</v>
      </c>
      <c r="K5" s="221" t="s">
        <v>58</v>
      </c>
      <c r="L5" s="221" t="s">
        <v>184</v>
      </c>
      <c r="M5" s="221" t="s">
        <v>330</v>
      </c>
      <c r="N5" s="223" t="s">
        <v>331</v>
      </c>
      <c r="O5" s="209" t="s">
        <v>332</v>
      </c>
      <c r="P5" s="209"/>
      <c r="Q5" s="210"/>
      <c r="R5" s="209"/>
      <c r="S5" s="211"/>
      <c r="T5" s="212"/>
    </row>
    <row r="6" spans="1:20" ht="54" customHeight="1">
      <c r="A6" s="191"/>
      <c r="B6" s="212"/>
      <c r="C6" s="212"/>
      <c r="D6" s="212"/>
      <c r="E6" s="212"/>
      <c r="F6" s="212"/>
      <c r="G6" s="212"/>
      <c r="H6" s="222"/>
      <c r="I6" s="222"/>
      <c r="J6" s="222"/>
      <c r="K6" s="222" t="s">
        <v>57</v>
      </c>
      <c r="L6" s="222"/>
      <c r="M6" s="222"/>
      <c r="N6" s="224"/>
      <c r="O6" s="74" t="s">
        <v>57</v>
      </c>
      <c r="P6" s="74" t="s">
        <v>64</v>
      </c>
      <c r="Q6" s="73" t="s">
        <v>65</v>
      </c>
      <c r="R6" s="74" t="s">
        <v>66</v>
      </c>
      <c r="S6" s="75" t="s">
        <v>67</v>
      </c>
      <c r="T6" s="73" t="s">
        <v>68</v>
      </c>
    </row>
    <row r="7" spans="1:20" ht="17.25" customHeight="1">
      <c r="A7" s="29">
        <v>1</v>
      </c>
      <c r="B7" s="73">
        <v>2</v>
      </c>
      <c r="C7" s="29">
        <v>3</v>
      </c>
      <c r="D7" s="29">
        <v>4</v>
      </c>
      <c r="E7" s="73">
        <v>5</v>
      </c>
      <c r="F7" s="29">
        <v>6</v>
      </c>
      <c r="G7" s="29">
        <v>7</v>
      </c>
      <c r="H7" s="73">
        <v>8</v>
      </c>
      <c r="I7" s="29">
        <v>9</v>
      </c>
      <c r="J7" s="29">
        <v>10</v>
      </c>
      <c r="K7" s="73">
        <v>11</v>
      </c>
      <c r="L7" s="29">
        <v>12</v>
      </c>
      <c r="M7" s="29">
        <v>13</v>
      </c>
      <c r="N7" s="73">
        <v>14</v>
      </c>
      <c r="O7" s="29">
        <v>15</v>
      </c>
      <c r="P7" s="29">
        <v>16</v>
      </c>
      <c r="Q7" s="73">
        <v>17</v>
      </c>
      <c r="R7" s="29">
        <v>18</v>
      </c>
      <c r="S7" s="29">
        <v>19</v>
      </c>
      <c r="T7" s="29">
        <v>20</v>
      </c>
    </row>
    <row r="8" spans="1:20" ht="21" customHeight="1">
      <c r="A8" s="76"/>
      <c r="B8" s="77"/>
      <c r="C8" s="77"/>
      <c r="D8" s="77"/>
      <c r="E8" s="77"/>
      <c r="F8" s="77"/>
      <c r="G8" s="77"/>
      <c r="H8" s="78"/>
      <c r="I8" s="78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ht="21" customHeight="1">
      <c r="A9" s="213" t="s">
        <v>165</v>
      </c>
      <c r="B9" s="214"/>
      <c r="C9" s="214"/>
      <c r="D9" s="214"/>
      <c r="E9" s="214"/>
      <c r="F9" s="214"/>
      <c r="G9" s="214"/>
      <c r="H9" s="215"/>
      <c r="I9" s="129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  <row r="11" spans="1:20" s="229" customFormat="1" ht="14.25" customHeight="1">
      <c r="A11" s="229" t="s">
        <v>350</v>
      </c>
    </row>
  </sheetData>
  <mergeCells count="20">
    <mergeCell ref="A11:XFD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  <mergeCell ref="A2:T2"/>
    <mergeCell ref="A3:I3"/>
    <mergeCell ref="J4:T4"/>
    <mergeCell ref="O5:T5"/>
    <mergeCell ref="A9:I9"/>
  </mergeCells>
  <phoneticPr fontId="22" type="noConversion"/>
  <printOptions horizontalCentered="1"/>
  <pageMargins left="0.96" right="0.96" top="0.72" bottom="0.72" header="0" footer="0"/>
  <pageSetup paperSize="9" scale="6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E9"/>
  <sheetViews>
    <sheetView showZeros="0" workbookViewId="0">
      <selection activeCell="A9" sqref="A9:E9"/>
    </sheetView>
  </sheetViews>
  <sheetFormatPr defaultColWidth="9.125" defaultRowHeight="14.25" customHeight="1"/>
  <cols>
    <col min="1" max="1" width="37.75" customWidth="1"/>
    <col min="2" max="5" width="20" customWidth="1"/>
  </cols>
  <sheetData>
    <row r="1" spans="1:5" ht="17.25" customHeight="1">
      <c r="D1" s="62"/>
      <c r="E1" s="23" t="s">
        <v>351</v>
      </c>
    </row>
    <row r="2" spans="1:5" ht="41.25" customHeight="1">
      <c r="A2" s="205" t="str">
        <f>"2026"&amp;"年对下转移支付预算表"</f>
        <v>2026年对下转移支付预算表</v>
      </c>
      <c r="B2" s="168"/>
      <c r="C2" s="168"/>
      <c r="D2" s="168"/>
      <c r="E2" s="167"/>
    </row>
    <row r="3" spans="1:5" ht="18" customHeight="1">
      <c r="A3" s="227" t="str">
        <f>"单位名称："&amp;"昆明市晋宁区防汛抗旱办公室"</f>
        <v>单位名称：昆明市晋宁区防汛抗旱办公室</v>
      </c>
      <c r="B3" s="228"/>
      <c r="C3" s="228"/>
      <c r="D3" s="230"/>
      <c r="E3" s="26" t="s">
        <v>1</v>
      </c>
    </row>
    <row r="4" spans="1:5" ht="19.5" customHeight="1">
      <c r="A4" s="192" t="s">
        <v>352</v>
      </c>
      <c r="B4" s="175" t="s">
        <v>182</v>
      </c>
      <c r="C4" s="149"/>
      <c r="D4" s="149"/>
      <c r="E4" s="232" t="s">
        <v>353</v>
      </c>
    </row>
    <row r="5" spans="1:5" ht="40.5" customHeight="1">
      <c r="A5" s="154"/>
      <c r="B5" s="33" t="s">
        <v>55</v>
      </c>
      <c r="C5" s="27" t="s">
        <v>58</v>
      </c>
      <c r="D5" s="64" t="s">
        <v>184</v>
      </c>
      <c r="E5" s="233" t="s">
        <v>354</v>
      </c>
    </row>
    <row r="6" spans="1:5" ht="19.5" customHeight="1">
      <c r="A6" s="30">
        <v>1</v>
      </c>
      <c r="B6" s="30">
        <v>2</v>
      </c>
      <c r="C6" s="30">
        <v>3</v>
      </c>
      <c r="D6" s="65">
        <v>4</v>
      </c>
      <c r="E6" s="34">
        <v>5</v>
      </c>
    </row>
    <row r="7" spans="1:5" ht="19.5" customHeight="1">
      <c r="A7" s="11"/>
      <c r="B7" s="66"/>
      <c r="C7" s="66"/>
      <c r="D7" s="66"/>
      <c r="E7" s="66"/>
    </row>
    <row r="8" spans="1:5" ht="19.5" customHeight="1">
      <c r="A8" s="58"/>
      <c r="B8" s="66"/>
      <c r="C8" s="66"/>
      <c r="D8" s="66"/>
      <c r="E8" s="66"/>
    </row>
    <row r="9" spans="1:5" ht="14.25" customHeight="1">
      <c r="A9" s="231" t="s">
        <v>355</v>
      </c>
      <c r="B9" s="231"/>
      <c r="C9" s="231"/>
      <c r="D9" s="231"/>
      <c r="E9" s="231"/>
    </row>
  </sheetData>
  <mergeCells count="6">
    <mergeCell ref="A2:E2"/>
    <mergeCell ref="A3:D3"/>
    <mergeCell ref="B4:D4"/>
    <mergeCell ref="A9:E9"/>
    <mergeCell ref="A4:A5"/>
    <mergeCell ref="E4:E5"/>
  </mergeCells>
  <phoneticPr fontId="22" type="noConversion"/>
  <printOptions horizontalCentered="1"/>
  <pageMargins left="0.96" right="0.96" top="0.72" bottom="0.72" header="0" footer="0"/>
  <pageSetup paperSize="9" scale="57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9"/>
  <sheetViews>
    <sheetView showZeros="0" workbookViewId="0">
      <selection activeCell="A9" sqref="A9:XFD9"/>
    </sheetView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6.5" customHeight="1">
      <c r="J1" s="23" t="s">
        <v>356</v>
      </c>
    </row>
    <row r="2" spans="1:10" ht="41.25" customHeight="1">
      <c r="A2" s="195" t="str">
        <f>"2026"&amp;"年对下转移支付绩效目标表"</f>
        <v>2026年对下转移支付绩效目标表</v>
      </c>
      <c r="B2" s="168"/>
      <c r="C2" s="168"/>
      <c r="D2" s="168"/>
      <c r="E2" s="168"/>
      <c r="F2" s="167"/>
      <c r="G2" s="168"/>
      <c r="H2" s="167"/>
      <c r="I2" s="167"/>
      <c r="J2" s="168"/>
    </row>
    <row r="3" spans="1:10" ht="17.25" customHeight="1">
      <c r="A3" s="169" t="str">
        <f>"单位名称："&amp;"昆明市晋宁区防汛抗旱办公室"</f>
        <v>单位名称：昆明市晋宁区防汛抗旱办公室</v>
      </c>
      <c r="B3" s="110"/>
      <c r="C3" s="110"/>
      <c r="D3" s="110"/>
      <c r="E3" s="110"/>
      <c r="F3" s="110"/>
      <c r="G3" s="110"/>
      <c r="H3" s="110"/>
    </row>
    <row r="4" spans="1:10" ht="44.25" customHeight="1">
      <c r="A4" s="10" t="s">
        <v>352</v>
      </c>
      <c r="B4" s="10" t="s">
        <v>258</v>
      </c>
      <c r="C4" s="10" t="s">
        <v>259</v>
      </c>
      <c r="D4" s="10" t="s">
        <v>260</v>
      </c>
      <c r="E4" s="10" t="s">
        <v>261</v>
      </c>
      <c r="F4" s="57" t="s">
        <v>262</v>
      </c>
      <c r="G4" s="10" t="s">
        <v>263</v>
      </c>
      <c r="H4" s="57" t="s">
        <v>264</v>
      </c>
      <c r="I4" s="57" t="s">
        <v>265</v>
      </c>
      <c r="J4" s="10" t="s">
        <v>266</v>
      </c>
    </row>
    <row r="5" spans="1:10" ht="14.25" customHeight="1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57">
        <v>6</v>
      </c>
      <c r="G5" s="10">
        <v>7</v>
      </c>
      <c r="H5" s="57">
        <v>8</v>
      </c>
      <c r="I5" s="57">
        <v>9</v>
      </c>
      <c r="J5" s="10">
        <v>10</v>
      </c>
    </row>
    <row r="6" spans="1:10" ht="42" customHeight="1">
      <c r="A6" s="11"/>
      <c r="B6" s="58"/>
      <c r="C6" s="58"/>
      <c r="D6" s="58"/>
      <c r="E6" s="21"/>
      <c r="F6" s="59"/>
      <c r="G6" s="21"/>
      <c r="H6" s="59"/>
      <c r="I6" s="59"/>
      <c r="J6" s="21"/>
    </row>
    <row r="7" spans="1:10" ht="42" customHeight="1">
      <c r="A7" s="11"/>
      <c r="B7" s="20"/>
      <c r="C7" s="20"/>
      <c r="D7" s="20"/>
      <c r="E7" s="11"/>
      <c r="F7" s="20"/>
      <c r="G7" s="11"/>
      <c r="H7" s="20"/>
      <c r="I7" s="20"/>
      <c r="J7" s="11"/>
    </row>
    <row r="9" spans="1:10" ht="18.95" customHeight="1">
      <c r="A9" s="60" t="s">
        <v>357</v>
      </c>
      <c r="B9" s="61"/>
      <c r="C9" s="61"/>
    </row>
  </sheetData>
  <mergeCells count="2">
    <mergeCell ref="A2:J2"/>
    <mergeCell ref="A3:H3"/>
  </mergeCells>
  <phoneticPr fontId="22" type="noConversion"/>
  <printOptions horizontalCentered="1"/>
  <pageMargins left="0.96" right="0.96" top="0.72" bottom="0.72" header="0" footer="0"/>
  <pageSetup paperSize="9" scale="6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1"/>
  <sheetViews>
    <sheetView showZeros="0" workbookViewId="0">
      <selection activeCell="A10" sqref="A10:XFD11"/>
    </sheetView>
  </sheetViews>
  <sheetFormatPr defaultColWidth="10.375" defaultRowHeight="14.25" customHeight="1"/>
  <cols>
    <col min="1" max="3" width="33.75" customWidth="1"/>
    <col min="4" max="4" width="45.625" customWidth="1"/>
    <col min="5" max="5" width="27.625" customWidth="1"/>
    <col min="6" max="6" width="21.75" customWidth="1"/>
    <col min="7" max="9" width="26.25" customWidth="1"/>
  </cols>
  <sheetData>
    <row r="1" spans="1:11" ht="14.25" customHeight="1">
      <c r="A1" s="38"/>
      <c r="B1" s="39"/>
      <c r="C1" s="39"/>
      <c r="D1" s="40"/>
      <c r="E1" s="40"/>
      <c r="F1" s="40"/>
      <c r="G1" s="39"/>
      <c r="H1" s="39"/>
      <c r="I1" s="41" t="s">
        <v>358</v>
      </c>
    </row>
    <row r="2" spans="1:11" ht="41.25" customHeight="1">
      <c r="A2" s="109" t="str">
        <f>"2026"&amp;"年新增资产配置预算表"</f>
        <v>2026年新增资产配置预算表</v>
      </c>
      <c r="B2" s="159"/>
      <c r="C2" s="159"/>
      <c r="D2" s="158"/>
      <c r="E2" s="158"/>
      <c r="F2" s="158"/>
      <c r="G2" s="159"/>
      <c r="H2" s="159"/>
      <c r="I2" s="158"/>
    </row>
    <row r="3" spans="1:11" ht="14.25" customHeight="1">
      <c r="A3" s="111" t="str">
        <f>"单位名称："&amp;"昆明市晋宁区防汛抗旱办公室"</f>
        <v>单位名称：昆明市晋宁区防汛抗旱办公室</v>
      </c>
      <c r="B3" s="234"/>
      <c r="C3" s="234"/>
      <c r="D3" s="44"/>
      <c r="F3" s="43"/>
      <c r="G3" s="42"/>
      <c r="H3" s="42"/>
      <c r="I3" s="45" t="s">
        <v>1</v>
      </c>
    </row>
    <row r="4" spans="1:11" ht="28.5" customHeight="1">
      <c r="A4" s="162" t="s">
        <v>174</v>
      </c>
      <c r="B4" s="163" t="s">
        <v>175</v>
      </c>
      <c r="C4" s="122" t="s">
        <v>359</v>
      </c>
      <c r="D4" s="162" t="s">
        <v>360</v>
      </c>
      <c r="E4" s="162" t="s">
        <v>361</v>
      </c>
      <c r="F4" s="162" t="s">
        <v>362</v>
      </c>
      <c r="G4" s="163" t="s">
        <v>363</v>
      </c>
      <c r="H4" s="233"/>
      <c r="I4" s="162"/>
    </row>
    <row r="5" spans="1:11" ht="21" customHeight="1">
      <c r="A5" s="122"/>
      <c r="B5" s="166"/>
      <c r="C5" s="166"/>
      <c r="D5" s="165"/>
      <c r="E5" s="166"/>
      <c r="F5" s="166"/>
      <c r="G5" s="46" t="s">
        <v>328</v>
      </c>
      <c r="H5" s="46" t="s">
        <v>364</v>
      </c>
      <c r="I5" s="46" t="s">
        <v>365</v>
      </c>
    </row>
    <row r="6" spans="1:11" ht="17.25" customHeight="1">
      <c r="A6" s="47" t="s">
        <v>82</v>
      </c>
      <c r="B6" s="19" t="s">
        <v>83</v>
      </c>
      <c r="C6" s="47" t="s">
        <v>84</v>
      </c>
      <c r="D6" s="21" t="s">
        <v>85</v>
      </c>
      <c r="E6" s="47" t="s">
        <v>86</v>
      </c>
      <c r="F6" s="19" t="s">
        <v>87</v>
      </c>
      <c r="G6" s="48" t="s">
        <v>88</v>
      </c>
      <c r="H6" s="21" t="s">
        <v>89</v>
      </c>
      <c r="I6" s="21">
        <v>9</v>
      </c>
    </row>
    <row r="7" spans="1:11" ht="19.5" customHeight="1">
      <c r="A7" s="49"/>
      <c r="B7" s="37"/>
      <c r="C7" s="37"/>
      <c r="D7" s="11"/>
      <c r="E7" s="20"/>
      <c r="F7" s="48"/>
      <c r="G7" s="50"/>
      <c r="H7" s="51"/>
      <c r="I7" s="51"/>
    </row>
    <row r="8" spans="1:11" ht="19.5" customHeight="1">
      <c r="A8" s="235" t="s">
        <v>55</v>
      </c>
      <c r="B8" s="236"/>
      <c r="C8" s="236"/>
      <c r="D8" s="237"/>
      <c r="E8" s="238"/>
      <c r="F8" s="238"/>
      <c r="G8" s="50"/>
      <c r="H8" s="51"/>
      <c r="I8" s="51"/>
    </row>
    <row r="9" spans="1:11" ht="14.25" customHeight="1">
      <c r="F9" s="52"/>
      <c r="G9" s="52"/>
      <c r="H9" s="52"/>
      <c r="I9" s="53"/>
      <c r="J9" s="54"/>
      <c r="K9" s="54"/>
    </row>
    <row r="10" spans="1:11" ht="14.25" customHeight="1">
      <c r="A10" s="52" t="s">
        <v>366</v>
      </c>
      <c r="B10" s="55"/>
      <c r="F10" s="56"/>
      <c r="G10" s="56"/>
      <c r="H10" s="56"/>
      <c r="I10" s="56"/>
      <c r="J10" s="56"/>
      <c r="K10" s="56"/>
    </row>
    <row r="11" spans="1:11" ht="14.25" customHeight="1">
      <c r="A11" s="56" t="s">
        <v>367</v>
      </c>
      <c r="B11" s="56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honeticPr fontId="22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0"/>
  <sheetViews>
    <sheetView showZeros="0" workbookViewId="0">
      <selection activeCell="E18" sqref="E18"/>
    </sheetView>
  </sheetViews>
  <sheetFormatPr defaultColWidth="9.125" defaultRowHeight="14.25" customHeight="1"/>
  <cols>
    <col min="1" max="1" width="19.25" customWidth="1"/>
    <col min="2" max="2" width="33.875" customWidth="1"/>
    <col min="3" max="3" width="23.875" customWidth="1"/>
    <col min="4" max="4" width="11.125" customWidth="1"/>
    <col min="5" max="5" width="17.75" customWidth="1"/>
    <col min="6" max="6" width="9.875" customWidth="1"/>
    <col min="7" max="7" width="17.75" customWidth="1"/>
    <col min="8" max="11" width="23.125" customWidth="1"/>
  </cols>
  <sheetData>
    <row r="1" spans="1:11" ht="14.25" customHeight="1">
      <c r="D1" s="22"/>
      <c r="E1" s="22"/>
      <c r="F1" s="22"/>
      <c r="G1" s="22"/>
      <c r="K1" s="23" t="s">
        <v>368</v>
      </c>
    </row>
    <row r="2" spans="1:11" ht="41.25" customHeight="1">
      <c r="A2" s="168" t="str">
        <f>"2026"&amp;"年上级转移支付补助项目支出预算表"</f>
        <v>2026年上级转移支付补助项目支出预算表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 ht="13.5" customHeight="1">
      <c r="A3" s="169" t="str">
        <f>"单位名称："&amp;"昆明市晋宁区防汛抗旱办公室"</f>
        <v>单位名称：昆明市晋宁区防汛抗旱办公室</v>
      </c>
      <c r="B3" s="170"/>
      <c r="C3" s="170"/>
      <c r="D3" s="170"/>
      <c r="E3" s="170"/>
      <c r="F3" s="170"/>
      <c r="G3" s="170"/>
      <c r="H3" s="25"/>
      <c r="I3" s="25"/>
      <c r="J3" s="25"/>
      <c r="K3" s="26" t="s">
        <v>1</v>
      </c>
    </row>
    <row r="4" spans="1:11" ht="21.75" customHeight="1">
      <c r="A4" s="181" t="s">
        <v>242</v>
      </c>
      <c r="B4" s="181" t="s">
        <v>177</v>
      </c>
      <c r="C4" s="181" t="s">
        <v>243</v>
      </c>
      <c r="D4" s="189" t="s">
        <v>178</v>
      </c>
      <c r="E4" s="189" t="s">
        <v>179</v>
      </c>
      <c r="F4" s="189" t="s">
        <v>244</v>
      </c>
      <c r="G4" s="189" t="s">
        <v>245</v>
      </c>
      <c r="H4" s="192" t="s">
        <v>55</v>
      </c>
      <c r="I4" s="175" t="s">
        <v>369</v>
      </c>
      <c r="J4" s="149"/>
      <c r="K4" s="150"/>
    </row>
    <row r="5" spans="1:11" ht="21.75" customHeight="1">
      <c r="A5" s="182"/>
      <c r="B5" s="182"/>
      <c r="C5" s="182"/>
      <c r="D5" s="190"/>
      <c r="E5" s="190"/>
      <c r="F5" s="190"/>
      <c r="G5" s="190"/>
      <c r="H5" s="183"/>
      <c r="I5" s="189" t="s">
        <v>58</v>
      </c>
      <c r="J5" s="189" t="s">
        <v>59</v>
      </c>
      <c r="K5" s="189" t="s">
        <v>60</v>
      </c>
    </row>
    <row r="6" spans="1:11" ht="40.5" customHeight="1">
      <c r="A6" s="188"/>
      <c r="B6" s="188"/>
      <c r="C6" s="188"/>
      <c r="D6" s="191"/>
      <c r="E6" s="191"/>
      <c r="F6" s="191"/>
      <c r="G6" s="191"/>
      <c r="H6" s="154"/>
      <c r="I6" s="191" t="s">
        <v>57</v>
      </c>
      <c r="J6" s="191"/>
      <c r="K6" s="191"/>
    </row>
    <row r="7" spans="1:11" ht="15" customHeight="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4">
        <v>10</v>
      </c>
      <c r="K7" s="34">
        <v>11</v>
      </c>
    </row>
    <row r="8" spans="1:11" ht="18.75" customHeight="1">
      <c r="A8" s="11"/>
      <c r="B8" s="20" t="s">
        <v>267</v>
      </c>
      <c r="C8" s="11"/>
      <c r="D8" s="11"/>
      <c r="E8" s="11"/>
      <c r="F8" s="11"/>
      <c r="G8" s="11"/>
      <c r="H8" s="35">
        <v>250000</v>
      </c>
      <c r="I8" s="36">
        <v>250000</v>
      </c>
      <c r="J8" s="36"/>
      <c r="K8" s="35"/>
    </row>
    <row r="9" spans="1:11" ht="18.75" customHeight="1">
      <c r="A9" s="37" t="s">
        <v>370</v>
      </c>
      <c r="B9" s="20" t="s">
        <v>267</v>
      </c>
      <c r="C9" s="20" t="s">
        <v>70</v>
      </c>
      <c r="D9" s="20" t="s">
        <v>119</v>
      </c>
      <c r="E9" s="20" t="s">
        <v>120</v>
      </c>
      <c r="F9" s="20" t="s">
        <v>251</v>
      </c>
      <c r="G9" s="20" t="s">
        <v>252</v>
      </c>
      <c r="H9" s="32">
        <v>250000</v>
      </c>
      <c r="I9" s="32">
        <v>250000</v>
      </c>
      <c r="J9" s="32"/>
      <c r="K9" s="35"/>
    </row>
    <row r="10" spans="1:11" ht="18.75" customHeight="1">
      <c r="A10" s="177" t="s">
        <v>165</v>
      </c>
      <c r="B10" s="178"/>
      <c r="C10" s="178"/>
      <c r="D10" s="178"/>
      <c r="E10" s="178"/>
      <c r="F10" s="178"/>
      <c r="G10" s="139"/>
      <c r="H10" s="32">
        <v>250000</v>
      </c>
      <c r="I10" s="32">
        <v>250000</v>
      </c>
      <c r="J10" s="32"/>
      <c r="K10" s="35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10"/>
  <sheetViews>
    <sheetView showZeros="0" workbookViewId="0">
      <selection activeCell="F16" sqref="F16"/>
    </sheetView>
  </sheetViews>
  <sheetFormatPr defaultColWidth="9.125" defaultRowHeight="14.25" customHeight="1"/>
  <cols>
    <col min="1" max="1" width="35.25" customWidth="1"/>
    <col min="2" max="4" width="28" customWidth="1"/>
    <col min="5" max="7" width="23.875" customWidth="1"/>
  </cols>
  <sheetData>
    <row r="1" spans="1:7" ht="13.5" customHeight="1">
      <c r="D1" s="22"/>
      <c r="G1" s="23" t="s">
        <v>371</v>
      </c>
    </row>
    <row r="2" spans="1:7" ht="41.25" customHeight="1">
      <c r="A2" s="168" t="str">
        <f>"2026"&amp;"年部门项目中期规划预算表"</f>
        <v>2026年部门项目中期规划预算表</v>
      </c>
      <c r="B2" s="168"/>
      <c r="C2" s="168"/>
      <c r="D2" s="168"/>
      <c r="E2" s="168"/>
      <c r="F2" s="168"/>
      <c r="G2" s="168"/>
    </row>
    <row r="3" spans="1:7" ht="13.5" customHeight="1">
      <c r="A3" s="169" t="str">
        <f>"单位名称："&amp;"昆明市晋宁区防汛抗旱办公室"</f>
        <v>单位名称：昆明市晋宁区防汛抗旱办公室</v>
      </c>
      <c r="B3" s="170"/>
      <c r="C3" s="170"/>
      <c r="D3" s="170"/>
      <c r="E3" s="25"/>
      <c r="F3" s="25"/>
      <c r="G3" s="26" t="s">
        <v>1</v>
      </c>
    </row>
    <row r="4" spans="1:7" ht="21.75" customHeight="1">
      <c r="A4" s="181" t="s">
        <v>243</v>
      </c>
      <c r="B4" s="181" t="s">
        <v>242</v>
      </c>
      <c r="C4" s="181" t="s">
        <v>177</v>
      </c>
      <c r="D4" s="189" t="s">
        <v>372</v>
      </c>
      <c r="E4" s="175" t="s">
        <v>58</v>
      </c>
      <c r="F4" s="149"/>
      <c r="G4" s="150"/>
    </row>
    <row r="5" spans="1:7" ht="21.75" customHeight="1">
      <c r="A5" s="182"/>
      <c r="B5" s="182"/>
      <c r="C5" s="182"/>
      <c r="D5" s="190"/>
      <c r="E5" s="242" t="str">
        <f>"2026"&amp;"年"</f>
        <v>2026年</v>
      </c>
      <c r="F5" s="189" t="str">
        <f>("2026"+1)&amp;"年"</f>
        <v>2027年</v>
      </c>
      <c r="G5" s="189" t="str">
        <f>("2026"+2)&amp;"年"</f>
        <v>2028年</v>
      </c>
    </row>
    <row r="6" spans="1:7" ht="40.5" customHeight="1">
      <c r="A6" s="188"/>
      <c r="B6" s="188"/>
      <c r="C6" s="188"/>
      <c r="D6" s="191"/>
      <c r="E6" s="154"/>
      <c r="F6" s="191" t="s">
        <v>57</v>
      </c>
      <c r="G6" s="191"/>
    </row>
    <row r="7" spans="1:7" ht="15" customHeight="1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</row>
    <row r="8" spans="1:7" ht="17.25" customHeight="1">
      <c r="A8" s="20" t="s">
        <v>70</v>
      </c>
      <c r="B8" s="31"/>
      <c r="C8" s="31"/>
      <c r="D8" s="20"/>
      <c r="E8" s="32">
        <v>210000</v>
      </c>
      <c r="F8" s="32"/>
      <c r="G8" s="32"/>
    </row>
    <row r="9" spans="1:7" ht="18.75" customHeight="1">
      <c r="A9" s="20"/>
      <c r="B9" s="20" t="s">
        <v>373</v>
      </c>
      <c r="C9" s="20" t="s">
        <v>250</v>
      </c>
      <c r="D9" s="20" t="s">
        <v>374</v>
      </c>
      <c r="E9" s="32">
        <v>210000</v>
      </c>
      <c r="F9" s="32"/>
      <c r="G9" s="32"/>
    </row>
    <row r="10" spans="1:7" ht="18.75" customHeight="1">
      <c r="A10" s="239" t="s">
        <v>55</v>
      </c>
      <c r="B10" s="240" t="s">
        <v>375</v>
      </c>
      <c r="C10" s="240"/>
      <c r="D10" s="241"/>
      <c r="E10" s="32">
        <v>210000</v>
      </c>
      <c r="F10" s="32"/>
      <c r="G10" s="32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19"/>
  <sheetViews>
    <sheetView showZeros="0" tabSelected="1" topLeftCell="A13" workbookViewId="0">
      <selection activeCell="D29" sqref="D29"/>
    </sheetView>
  </sheetViews>
  <sheetFormatPr defaultColWidth="8.625" defaultRowHeight="14.25" customHeight="1"/>
  <cols>
    <col min="1" max="1" width="18.125" customWidth="1"/>
    <col min="2" max="2" width="23.375" customWidth="1"/>
    <col min="3" max="3" width="21.875" customWidth="1"/>
    <col min="4" max="4" width="15.625" customWidth="1"/>
    <col min="5" max="5" width="31.625" customWidth="1"/>
    <col min="6" max="6" width="15.375" customWidth="1"/>
    <col min="7" max="7" width="16.375" customWidth="1"/>
    <col min="8" max="8" width="29.625" customWidth="1"/>
    <col min="9" max="9" width="30.625" customWidth="1"/>
    <col min="10" max="10" width="23.875" customWidth="1"/>
  </cols>
  <sheetData>
    <row r="1" spans="1:10" ht="14.25" customHeight="1">
      <c r="A1" s="1"/>
      <c r="B1" s="1"/>
      <c r="C1" s="1"/>
      <c r="D1" s="1"/>
      <c r="E1" s="1"/>
      <c r="F1" s="1"/>
      <c r="G1" s="1"/>
      <c r="H1" s="1"/>
      <c r="I1" s="1"/>
      <c r="J1" s="2" t="s">
        <v>376</v>
      </c>
    </row>
    <row r="2" spans="1:10" ht="41.25" customHeight="1">
      <c r="A2" s="243" t="str">
        <f>"2026"&amp;"年部门整体支出绩效目标表"</f>
        <v>2026年部门整体支出绩效目标表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0" ht="17.25" customHeight="1">
      <c r="A3" s="245" t="str">
        <f>"单位名称："&amp;"昆明市晋宁区防汛抗旱办公室"</f>
        <v>单位名称：昆明市晋宁区防汛抗旱办公室</v>
      </c>
      <c r="B3" s="245"/>
      <c r="C3" s="246"/>
      <c r="D3" s="3"/>
      <c r="E3" s="3"/>
      <c r="F3" s="3"/>
      <c r="G3" s="3"/>
      <c r="H3" s="3"/>
      <c r="I3" s="3"/>
      <c r="J3" s="108" t="s">
        <v>1</v>
      </c>
    </row>
    <row r="4" spans="1:10" ht="30" customHeight="1">
      <c r="A4" s="4" t="s">
        <v>377</v>
      </c>
      <c r="B4" s="247"/>
      <c r="C4" s="248"/>
      <c r="D4" s="248"/>
      <c r="E4" s="249"/>
      <c r="F4" s="250" t="s">
        <v>377</v>
      </c>
      <c r="G4" s="249"/>
      <c r="H4" s="251"/>
      <c r="I4" s="248"/>
      <c r="J4" s="249"/>
    </row>
    <row r="5" spans="1:10" ht="32.25" customHeight="1">
      <c r="A5" s="252" t="s">
        <v>378</v>
      </c>
      <c r="B5" s="253"/>
      <c r="C5" s="253"/>
      <c r="D5" s="253"/>
      <c r="E5" s="253"/>
      <c r="F5" s="253"/>
      <c r="G5" s="253"/>
      <c r="H5" s="253"/>
      <c r="I5" s="254"/>
      <c r="J5" s="255"/>
    </row>
    <row r="6" spans="1:10" ht="32.25" customHeight="1">
      <c r="A6" s="175" t="s">
        <v>379</v>
      </c>
      <c r="B6" s="149"/>
      <c r="C6" s="149"/>
      <c r="D6" s="149"/>
      <c r="E6" s="149"/>
      <c r="F6" s="149"/>
      <c r="G6" s="149"/>
      <c r="H6" s="149"/>
      <c r="I6" s="150"/>
      <c r="J6" s="6" t="s">
        <v>380</v>
      </c>
    </row>
    <row r="7" spans="1:10" ht="99.75" customHeight="1">
      <c r="A7" s="259" t="s">
        <v>381</v>
      </c>
      <c r="B7" s="8" t="s">
        <v>382</v>
      </c>
      <c r="C7" s="256"/>
      <c r="D7" s="256"/>
      <c r="E7" s="256"/>
      <c r="F7" s="256"/>
      <c r="G7" s="256"/>
      <c r="H7" s="256"/>
      <c r="I7" s="256"/>
      <c r="J7" s="9" t="s">
        <v>383</v>
      </c>
    </row>
    <row r="8" spans="1:10" ht="99.75" customHeight="1">
      <c r="A8" s="259"/>
      <c r="B8" s="8" t="str">
        <f>"总体绩效目标（"&amp;"2026"&amp;"-"&amp;("2026"+2)&amp;"年期间）"</f>
        <v>总体绩效目标（2026-2028年期间）</v>
      </c>
      <c r="C8" s="256"/>
      <c r="D8" s="256"/>
      <c r="E8" s="256"/>
      <c r="F8" s="256"/>
      <c r="G8" s="256"/>
      <c r="H8" s="256"/>
      <c r="I8" s="256"/>
      <c r="J8" s="9" t="s">
        <v>384</v>
      </c>
    </row>
    <row r="9" spans="1:10" ht="75" customHeight="1">
      <c r="A9" s="8" t="s">
        <v>385</v>
      </c>
      <c r="B9" s="10" t="str">
        <f>"预算年度（"&amp;"2026"&amp;"年）绩效目标"</f>
        <v>预算年度（2026年）绩效目标</v>
      </c>
      <c r="C9" s="257"/>
      <c r="D9" s="257"/>
      <c r="E9" s="257"/>
      <c r="F9" s="257"/>
      <c r="G9" s="257"/>
      <c r="H9" s="257"/>
      <c r="I9" s="257"/>
      <c r="J9" s="12" t="s">
        <v>386</v>
      </c>
    </row>
    <row r="10" spans="1:10" ht="32.25" customHeight="1">
      <c r="A10" s="258" t="s">
        <v>387</v>
      </c>
      <c r="B10" s="258"/>
      <c r="C10" s="258"/>
      <c r="D10" s="258"/>
      <c r="E10" s="258"/>
      <c r="F10" s="258"/>
      <c r="G10" s="258"/>
      <c r="H10" s="258"/>
      <c r="I10" s="258"/>
      <c r="J10" s="258"/>
    </row>
    <row r="11" spans="1:10" ht="32.25" customHeight="1">
      <c r="A11" s="266" t="s">
        <v>388</v>
      </c>
      <c r="B11" s="266"/>
      <c r="C11" s="259" t="s">
        <v>389</v>
      </c>
      <c r="D11" s="259"/>
      <c r="E11" s="259" t="s">
        <v>390</v>
      </c>
      <c r="F11" s="259"/>
      <c r="G11" s="259"/>
      <c r="H11" s="259" t="s">
        <v>391</v>
      </c>
      <c r="I11" s="259"/>
      <c r="J11" s="259"/>
    </row>
    <row r="12" spans="1:10" ht="32.25" customHeight="1">
      <c r="A12" s="266"/>
      <c r="B12" s="266"/>
      <c r="C12" s="259"/>
      <c r="D12" s="259"/>
      <c r="E12" s="8" t="s">
        <v>392</v>
      </c>
      <c r="F12" s="8" t="s">
        <v>393</v>
      </c>
      <c r="G12" s="8" t="s">
        <v>394</v>
      </c>
      <c r="H12" s="8" t="s">
        <v>392</v>
      </c>
      <c r="I12" s="8" t="s">
        <v>393</v>
      </c>
      <c r="J12" s="8" t="s">
        <v>394</v>
      </c>
    </row>
    <row r="13" spans="1:10" ht="24" customHeight="1">
      <c r="A13" s="235" t="s">
        <v>55</v>
      </c>
      <c r="B13" s="260"/>
      <c r="C13" s="260"/>
      <c r="D13" s="260"/>
      <c r="E13" s="15"/>
      <c r="F13" s="15"/>
      <c r="G13" s="15"/>
      <c r="H13" s="16"/>
      <c r="I13" s="16"/>
      <c r="J13" s="16"/>
    </row>
    <row r="14" spans="1:10" ht="34.5" customHeight="1">
      <c r="A14" s="256"/>
      <c r="B14" s="261"/>
      <c r="C14" s="256"/>
      <c r="D14" s="261"/>
      <c r="E14" s="16"/>
      <c r="F14" s="16"/>
      <c r="G14" s="16"/>
      <c r="H14" s="16"/>
      <c r="I14" s="16"/>
      <c r="J14" s="16"/>
    </row>
    <row r="15" spans="1:10" ht="32.25" customHeight="1">
      <c r="A15" s="258" t="s">
        <v>395</v>
      </c>
      <c r="B15" s="258"/>
      <c r="C15" s="258"/>
      <c r="D15" s="258"/>
      <c r="E15" s="258"/>
      <c r="F15" s="258"/>
      <c r="G15" s="258"/>
      <c r="H15" s="258"/>
      <c r="I15" s="258"/>
      <c r="J15" s="258"/>
    </row>
    <row r="16" spans="1:10" ht="32.25" customHeight="1">
      <c r="A16" s="262" t="s">
        <v>396</v>
      </c>
      <c r="B16" s="262"/>
      <c r="C16" s="262"/>
      <c r="D16" s="262"/>
      <c r="E16" s="262"/>
      <c r="F16" s="262"/>
      <c r="G16" s="262"/>
      <c r="H16" s="263" t="s">
        <v>397</v>
      </c>
      <c r="I16" s="265" t="s">
        <v>266</v>
      </c>
      <c r="J16" s="263" t="s">
        <v>398</v>
      </c>
    </row>
    <row r="17" spans="1:10" ht="36" customHeight="1">
      <c r="A17" s="17" t="s">
        <v>259</v>
      </c>
      <c r="B17" s="17" t="s">
        <v>399</v>
      </c>
      <c r="C17" s="18" t="s">
        <v>261</v>
      </c>
      <c r="D17" s="18" t="s">
        <v>262</v>
      </c>
      <c r="E17" s="18" t="s">
        <v>263</v>
      </c>
      <c r="F17" s="18" t="s">
        <v>264</v>
      </c>
      <c r="G17" s="18" t="s">
        <v>265</v>
      </c>
      <c r="H17" s="264"/>
      <c r="I17" s="264"/>
      <c r="J17" s="264"/>
    </row>
    <row r="18" spans="1:10" ht="32.25" customHeight="1">
      <c r="A18" s="19"/>
      <c r="B18" s="19"/>
      <c r="C18" s="20"/>
      <c r="D18" s="19"/>
      <c r="E18" s="19"/>
      <c r="F18" s="19"/>
      <c r="G18" s="19"/>
      <c r="H18" s="21"/>
      <c r="I18" s="11"/>
      <c r="J18" s="21"/>
    </row>
    <row r="19" spans="1:10" ht="14.25" customHeight="1">
      <c r="A19" t="s">
        <v>400</v>
      </c>
    </row>
  </sheetData>
  <mergeCells count="22">
    <mergeCell ref="A13:D13"/>
    <mergeCell ref="A14:B14"/>
    <mergeCell ref="C14:D14"/>
    <mergeCell ref="A15:J15"/>
    <mergeCell ref="A16:G16"/>
    <mergeCell ref="H16:H17"/>
    <mergeCell ref="I16:I17"/>
    <mergeCell ref="J16:J17"/>
    <mergeCell ref="C7:I7"/>
    <mergeCell ref="C8:I8"/>
    <mergeCell ref="C9:I9"/>
    <mergeCell ref="A10:J10"/>
    <mergeCell ref="E11:G11"/>
    <mergeCell ref="H11:J11"/>
    <mergeCell ref="A7:A8"/>
    <mergeCell ref="A11:B12"/>
    <mergeCell ref="C11:D12"/>
    <mergeCell ref="A2:J2"/>
    <mergeCell ref="A3:C3"/>
    <mergeCell ref="B4:J4"/>
    <mergeCell ref="A5:J5"/>
    <mergeCell ref="A6:I6"/>
  </mergeCells>
  <phoneticPr fontId="22" type="noConversion"/>
  <pageMargins left="0.84" right="0.84" top="0.9" bottom="0.9" header="0.36" footer="0.36"/>
  <pageSetup paperSize="9" scale="57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S9"/>
  <sheetViews>
    <sheetView showGridLines="0" showZeros="0" workbookViewId="0">
      <selection sqref="A1:S1"/>
    </sheetView>
  </sheetViews>
  <sheetFormatPr defaultColWidth="8.625" defaultRowHeight="12.75" customHeight="1"/>
  <cols>
    <col min="1" max="1" width="15.875" customWidth="1"/>
    <col min="2" max="2" width="35" customWidth="1"/>
    <col min="3" max="19" width="22" customWidth="1"/>
  </cols>
  <sheetData>
    <row r="1" spans="1:19" ht="17.25" customHeight="1">
      <c r="A1" s="115" t="s">
        <v>52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41.25" customHeight="1">
      <c r="A2" s="109" t="str">
        <f>"2026"&amp;"年部门收入预算表"</f>
        <v>2026年部门收入预算表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7.25" customHeight="1">
      <c r="A3" s="111" t="str">
        <f>"单位名称："&amp;"昆明市晋宁区防汛抗旱办公室"</f>
        <v>单位名称：昆明市晋宁区防汛抗旱办公室</v>
      </c>
      <c r="B3" s="110"/>
      <c r="S3" s="44" t="s">
        <v>1</v>
      </c>
    </row>
    <row r="4" spans="1:19" ht="21.75" customHeight="1">
      <c r="A4" s="124" t="s">
        <v>53</v>
      </c>
      <c r="B4" s="127" t="s">
        <v>54</v>
      </c>
      <c r="C4" s="127" t="s">
        <v>55</v>
      </c>
      <c r="D4" s="116" t="s">
        <v>56</v>
      </c>
      <c r="E4" s="116"/>
      <c r="F4" s="116"/>
      <c r="G4" s="116"/>
      <c r="H4" s="116"/>
      <c r="I4" s="117"/>
      <c r="J4" s="116"/>
      <c r="K4" s="116"/>
      <c r="L4" s="116"/>
      <c r="M4" s="116"/>
      <c r="N4" s="118"/>
      <c r="O4" s="116" t="s">
        <v>45</v>
      </c>
      <c r="P4" s="116"/>
      <c r="Q4" s="116"/>
      <c r="R4" s="116"/>
      <c r="S4" s="118"/>
    </row>
    <row r="5" spans="1:19" ht="27" customHeight="1">
      <c r="A5" s="125"/>
      <c r="B5" s="128"/>
      <c r="C5" s="128"/>
      <c r="D5" s="128" t="s">
        <v>57</v>
      </c>
      <c r="E5" s="128" t="s">
        <v>58</v>
      </c>
      <c r="F5" s="128" t="s">
        <v>59</v>
      </c>
      <c r="G5" s="128" t="s">
        <v>60</v>
      </c>
      <c r="H5" s="128" t="s">
        <v>61</v>
      </c>
      <c r="I5" s="119" t="s">
        <v>62</v>
      </c>
      <c r="J5" s="120"/>
      <c r="K5" s="120"/>
      <c r="L5" s="120"/>
      <c r="M5" s="120"/>
      <c r="N5" s="121"/>
      <c r="O5" s="128" t="s">
        <v>57</v>
      </c>
      <c r="P5" s="128" t="s">
        <v>58</v>
      </c>
      <c r="Q5" s="128" t="s">
        <v>59</v>
      </c>
      <c r="R5" s="128" t="s">
        <v>60</v>
      </c>
      <c r="S5" s="128" t="s">
        <v>63</v>
      </c>
    </row>
    <row r="6" spans="1:19" ht="30" customHeight="1">
      <c r="A6" s="126"/>
      <c r="B6" s="129"/>
      <c r="C6" s="130"/>
      <c r="D6" s="130"/>
      <c r="E6" s="130"/>
      <c r="F6" s="130"/>
      <c r="G6" s="130"/>
      <c r="H6" s="130"/>
      <c r="I6" s="59" t="s">
        <v>57</v>
      </c>
      <c r="J6" s="105" t="s">
        <v>64</v>
      </c>
      <c r="K6" s="105" t="s">
        <v>65</v>
      </c>
      <c r="L6" s="105" t="s">
        <v>66</v>
      </c>
      <c r="M6" s="105" t="s">
        <v>67</v>
      </c>
      <c r="N6" s="105" t="s">
        <v>68</v>
      </c>
      <c r="O6" s="131"/>
      <c r="P6" s="131"/>
      <c r="Q6" s="131"/>
      <c r="R6" s="131"/>
      <c r="S6" s="130"/>
    </row>
    <row r="7" spans="1:19" ht="15" customHeight="1">
      <c r="A7" s="10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106">
        <v>7</v>
      </c>
      <c r="H7" s="106">
        <v>8</v>
      </c>
      <c r="I7" s="59">
        <v>9</v>
      </c>
      <c r="J7" s="106">
        <v>10</v>
      </c>
      <c r="K7" s="106">
        <v>11</v>
      </c>
      <c r="L7" s="106">
        <v>12</v>
      </c>
      <c r="M7" s="106">
        <v>13</v>
      </c>
      <c r="N7" s="106">
        <v>14</v>
      </c>
      <c r="O7" s="106">
        <v>15</v>
      </c>
      <c r="P7" s="106">
        <v>16</v>
      </c>
      <c r="Q7" s="106">
        <v>17</v>
      </c>
      <c r="R7" s="106">
        <v>18</v>
      </c>
      <c r="S7" s="106">
        <v>19</v>
      </c>
    </row>
    <row r="8" spans="1:19" ht="18" customHeight="1">
      <c r="A8" s="20" t="s">
        <v>69</v>
      </c>
      <c r="B8" s="20" t="s">
        <v>70</v>
      </c>
      <c r="C8" s="66">
        <v>3799799.98</v>
      </c>
      <c r="D8" s="66">
        <v>3799799.98</v>
      </c>
      <c r="E8" s="66">
        <v>2679907.96</v>
      </c>
      <c r="F8" s="66"/>
      <c r="G8" s="66"/>
      <c r="H8" s="66"/>
      <c r="I8" s="66">
        <v>1119892.02</v>
      </c>
      <c r="J8" s="66"/>
      <c r="K8" s="66"/>
      <c r="L8" s="66">
        <v>1119892.02</v>
      </c>
      <c r="M8" s="66"/>
      <c r="N8" s="66"/>
      <c r="O8" s="66"/>
      <c r="P8" s="66"/>
      <c r="Q8" s="66"/>
      <c r="R8" s="66"/>
      <c r="S8" s="66"/>
    </row>
    <row r="9" spans="1:19" ht="18" customHeight="1">
      <c r="A9" s="122" t="s">
        <v>55</v>
      </c>
      <c r="B9" s="123"/>
      <c r="C9" s="66">
        <v>3799799.98</v>
      </c>
      <c r="D9" s="66">
        <v>3799799.98</v>
      </c>
      <c r="E9" s="66">
        <v>2679907.96</v>
      </c>
      <c r="F9" s="66"/>
      <c r="G9" s="66"/>
      <c r="H9" s="66"/>
      <c r="I9" s="66">
        <v>1119892.02</v>
      </c>
      <c r="J9" s="66"/>
      <c r="K9" s="66"/>
      <c r="L9" s="66">
        <v>1119892.02</v>
      </c>
      <c r="M9" s="66"/>
      <c r="N9" s="66"/>
      <c r="O9" s="66"/>
      <c r="P9" s="66"/>
      <c r="Q9" s="66"/>
      <c r="R9" s="66"/>
      <c r="S9" s="66"/>
    </row>
  </sheetData>
  <mergeCells count="20"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S1"/>
    <mergeCell ref="A2:S2"/>
    <mergeCell ref="A3:B3"/>
    <mergeCell ref="D4:N4"/>
    <mergeCell ref="O4:S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O22"/>
  <sheetViews>
    <sheetView showGridLines="0" showZeros="0" workbookViewId="0">
      <selection sqref="A1:O1"/>
    </sheetView>
  </sheetViews>
  <sheetFormatPr defaultColWidth="8.625" defaultRowHeight="12.75" customHeight="1"/>
  <cols>
    <col min="1" max="1" width="14.25" customWidth="1"/>
    <col min="2" max="2" width="37.625" customWidth="1"/>
    <col min="3" max="8" width="24.625" customWidth="1"/>
    <col min="9" max="9" width="26.75" customWidth="1"/>
    <col min="10" max="11" width="24.375" customWidth="1"/>
    <col min="12" max="15" width="24.625" customWidth="1"/>
  </cols>
  <sheetData>
    <row r="1" spans="1:15" ht="17.25" customHeight="1">
      <c r="A1" s="132" t="s">
        <v>71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41.25" customHeight="1">
      <c r="A2" s="109" t="str">
        <f>"2026"&amp;"年部门支出预算表"</f>
        <v>2026年部门支出预算表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ht="17.25" customHeight="1">
      <c r="A3" s="111" t="str">
        <f>"单位名称："&amp;"昆明市晋宁区防汛抗旱办公室"</f>
        <v>单位名称：昆明市晋宁区防汛抗旱办公室</v>
      </c>
      <c r="B3" s="110"/>
      <c r="O3" s="44" t="s">
        <v>1</v>
      </c>
    </row>
    <row r="4" spans="1:15" ht="27" customHeight="1">
      <c r="A4" s="140" t="s">
        <v>72</v>
      </c>
      <c r="B4" s="140" t="s">
        <v>73</v>
      </c>
      <c r="C4" s="140" t="s">
        <v>55</v>
      </c>
      <c r="D4" s="133" t="s">
        <v>58</v>
      </c>
      <c r="E4" s="134"/>
      <c r="F4" s="135"/>
      <c r="G4" s="143" t="s">
        <v>59</v>
      </c>
      <c r="H4" s="143" t="s">
        <v>60</v>
      </c>
      <c r="I4" s="143" t="s">
        <v>74</v>
      </c>
      <c r="J4" s="133" t="s">
        <v>62</v>
      </c>
      <c r="K4" s="134"/>
      <c r="L4" s="134"/>
      <c r="M4" s="134"/>
      <c r="N4" s="136"/>
      <c r="O4" s="137"/>
    </row>
    <row r="5" spans="1:15" ht="42" customHeight="1">
      <c r="A5" s="141"/>
      <c r="B5" s="141"/>
      <c r="C5" s="142"/>
      <c r="D5" s="102" t="s">
        <v>57</v>
      </c>
      <c r="E5" s="102" t="s">
        <v>75</v>
      </c>
      <c r="F5" s="102" t="s">
        <v>76</v>
      </c>
      <c r="G5" s="142"/>
      <c r="H5" s="142"/>
      <c r="I5" s="144"/>
      <c r="J5" s="102" t="s">
        <v>57</v>
      </c>
      <c r="K5" s="97" t="s">
        <v>77</v>
      </c>
      <c r="L5" s="97" t="s">
        <v>78</v>
      </c>
      <c r="M5" s="97" t="s">
        <v>79</v>
      </c>
      <c r="N5" s="97" t="s">
        <v>80</v>
      </c>
      <c r="O5" s="97" t="s">
        <v>81</v>
      </c>
    </row>
    <row r="6" spans="1:15" ht="18" customHeight="1">
      <c r="A6" s="47" t="s">
        <v>82</v>
      </c>
      <c r="B6" s="47" t="s">
        <v>83</v>
      </c>
      <c r="C6" s="47" t="s">
        <v>84</v>
      </c>
      <c r="D6" s="48" t="s">
        <v>85</v>
      </c>
      <c r="E6" s="48" t="s">
        <v>86</v>
      </c>
      <c r="F6" s="48" t="s">
        <v>87</v>
      </c>
      <c r="G6" s="48" t="s">
        <v>88</v>
      </c>
      <c r="H6" s="48" t="s">
        <v>89</v>
      </c>
      <c r="I6" s="48" t="s">
        <v>90</v>
      </c>
      <c r="J6" s="48" t="s">
        <v>91</v>
      </c>
      <c r="K6" s="48" t="s">
        <v>92</v>
      </c>
      <c r="L6" s="48" t="s">
        <v>93</v>
      </c>
      <c r="M6" s="48" t="s">
        <v>94</v>
      </c>
      <c r="N6" s="47" t="s">
        <v>95</v>
      </c>
      <c r="O6" s="48" t="s">
        <v>96</v>
      </c>
    </row>
    <row r="7" spans="1:15" ht="21" customHeight="1">
      <c r="A7" s="49" t="s">
        <v>97</v>
      </c>
      <c r="B7" s="49" t="s">
        <v>98</v>
      </c>
      <c r="C7" s="66">
        <v>283563.36</v>
      </c>
      <c r="D7" s="66">
        <v>283563.36</v>
      </c>
      <c r="E7" s="66">
        <v>283563.36</v>
      </c>
      <c r="F7" s="66"/>
      <c r="G7" s="66"/>
      <c r="H7" s="66"/>
      <c r="I7" s="66"/>
      <c r="J7" s="66"/>
      <c r="K7" s="66"/>
      <c r="L7" s="66"/>
      <c r="M7" s="66"/>
      <c r="N7" s="66"/>
      <c r="O7" s="66"/>
    </row>
    <row r="8" spans="1:15" ht="21" customHeight="1">
      <c r="A8" s="103" t="s">
        <v>99</v>
      </c>
      <c r="B8" s="103" t="s">
        <v>100</v>
      </c>
      <c r="C8" s="66">
        <v>283563.36</v>
      </c>
      <c r="D8" s="66">
        <v>283563.36</v>
      </c>
      <c r="E8" s="66">
        <v>283563.36</v>
      </c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5" ht="21" customHeight="1">
      <c r="A9" s="104" t="s">
        <v>101</v>
      </c>
      <c r="B9" s="104" t="s">
        <v>102</v>
      </c>
      <c r="C9" s="66">
        <v>45900</v>
      </c>
      <c r="D9" s="66">
        <v>45900</v>
      </c>
      <c r="E9" s="66">
        <v>45900</v>
      </c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1:15" ht="21" customHeight="1">
      <c r="A10" s="104" t="s">
        <v>103</v>
      </c>
      <c r="B10" s="104" t="s">
        <v>104</v>
      </c>
      <c r="C10" s="66">
        <v>237663.35999999999</v>
      </c>
      <c r="D10" s="66">
        <v>237663.35999999999</v>
      </c>
      <c r="E10" s="66">
        <v>237663.35999999999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1:15" ht="21" customHeight="1">
      <c r="A11" s="49" t="s">
        <v>105</v>
      </c>
      <c r="B11" s="49" t="s">
        <v>106</v>
      </c>
      <c r="C11" s="66">
        <v>187682.79</v>
      </c>
      <c r="D11" s="66">
        <v>187682.79</v>
      </c>
      <c r="E11" s="66">
        <v>187682.79</v>
      </c>
      <c r="F11" s="66"/>
      <c r="G11" s="66"/>
      <c r="H11" s="66"/>
      <c r="I11" s="66"/>
      <c r="J11" s="66"/>
      <c r="K11" s="66"/>
      <c r="L11" s="66"/>
      <c r="M11" s="66"/>
      <c r="N11" s="66"/>
      <c r="O11" s="66"/>
    </row>
    <row r="12" spans="1:15" ht="21" customHeight="1">
      <c r="A12" s="103" t="s">
        <v>107</v>
      </c>
      <c r="B12" s="103" t="s">
        <v>108</v>
      </c>
      <c r="C12" s="66">
        <v>187682.79</v>
      </c>
      <c r="D12" s="66">
        <v>187682.79</v>
      </c>
      <c r="E12" s="66">
        <v>187682.79</v>
      </c>
      <c r="F12" s="66"/>
      <c r="G12" s="66"/>
      <c r="H12" s="66"/>
      <c r="I12" s="66"/>
      <c r="J12" s="66"/>
      <c r="K12" s="66"/>
      <c r="L12" s="66"/>
      <c r="M12" s="66"/>
      <c r="N12" s="66"/>
      <c r="O12" s="66"/>
    </row>
    <row r="13" spans="1:15" ht="21" customHeight="1">
      <c r="A13" s="104" t="s">
        <v>109</v>
      </c>
      <c r="B13" s="104" t="s">
        <v>110</v>
      </c>
      <c r="C13" s="66">
        <v>100661.48</v>
      </c>
      <c r="D13" s="66">
        <v>100661.48</v>
      </c>
      <c r="E13" s="66">
        <v>100661.48</v>
      </c>
      <c r="F13" s="66"/>
      <c r="G13" s="66"/>
      <c r="H13" s="66"/>
      <c r="I13" s="66"/>
      <c r="J13" s="66"/>
      <c r="K13" s="66"/>
      <c r="L13" s="66"/>
      <c r="M13" s="66"/>
      <c r="N13" s="66"/>
      <c r="O13" s="66"/>
    </row>
    <row r="14" spans="1:15" ht="21" customHeight="1">
      <c r="A14" s="104" t="s">
        <v>111</v>
      </c>
      <c r="B14" s="104" t="s">
        <v>112</v>
      </c>
      <c r="C14" s="66">
        <v>75709.8</v>
      </c>
      <c r="D14" s="66">
        <v>75709.8</v>
      </c>
      <c r="E14" s="66">
        <v>75709.8</v>
      </c>
      <c r="F14" s="66"/>
      <c r="G14" s="66"/>
      <c r="H14" s="66"/>
      <c r="I14" s="66"/>
      <c r="J14" s="66"/>
      <c r="K14" s="66"/>
      <c r="L14" s="66"/>
      <c r="M14" s="66"/>
      <c r="N14" s="66"/>
      <c r="O14" s="66"/>
    </row>
    <row r="15" spans="1:15" ht="21" customHeight="1">
      <c r="A15" s="104" t="s">
        <v>113</v>
      </c>
      <c r="B15" s="104" t="s">
        <v>114</v>
      </c>
      <c r="C15" s="66">
        <v>11311.51</v>
      </c>
      <c r="D15" s="66">
        <v>11311.51</v>
      </c>
      <c r="E15" s="66">
        <v>11311.51</v>
      </c>
      <c r="F15" s="66"/>
      <c r="G15" s="66"/>
      <c r="H15" s="66"/>
      <c r="I15" s="66"/>
      <c r="J15" s="66"/>
      <c r="K15" s="66"/>
      <c r="L15" s="66"/>
      <c r="M15" s="66"/>
      <c r="N15" s="66"/>
      <c r="O15" s="66"/>
    </row>
    <row r="16" spans="1:15" ht="21" customHeight="1">
      <c r="A16" s="49" t="s">
        <v>115</v>
      </c>
      <c r="B16" s="49" t="s">
        <v>116</v>
      </c>
      <c r="C16" s="66">
        <v>3111762.31</v>
      </c>
      <c r="D16" s="66">
        <v>1991870.29</v>
      </c>
      <c r="E16" s="66">
        <v>1781870.29</v>
      </c>
      <c r="F16" s="66">
        <v>210000</v>
      </c>
      <c r="G16" s="66"/>
      <c r="H16" s="66"/>
      <c r="I16" s="66"/>
      <c r="J16" s="66">
        <v>1119892.02</v>
      </c>
      <c r="K16" s="66"/>
      <c r="L16" s="66"/>
      <c r="M16" s="66">
        <v>1119892.02</v>
      </c>
      <c r="N16" s="66"/>
      <c r="O16" s="66"/>
    </row>
    <row r="17" spans="1:15" ht="21" customHeight="1">
      <c r="A17" s="103" t="s">
        <v>117</v>
      </c>
      <c r="B17" s="103" t="s">
        <v>118</v>
      </c>
      <c r="C17" s="66">
        <v>3111762.31</v>
      </c>
      <c r="D17" s="66">
        <v>1991870.29</v>
      </c>
      <c r="E17" s="66">
        <v>1781870.29</v>
      </c>
      <c r="F17" s="66">
        <v>210000</v>
      </c>
      <c r="G17" s="66"/>
      <c r="H17" s="66"/>
      <c r="I17" s="66"/>
      <c r="J17" s="66">
        <v>1119892.02</v>
      </c>
      <c r="K17" s="66"/>
      <c r="L17" s="66"/>
      <c r="M17" s="66">
        <v>1119892.02</v>
      </c>
      <c r="N17" s="66"/>
      <c r="O17" s="66"/>
    </row>
    <row r="18" spans="1:15" ht="21" customHeight="1">
      <c r="A18" s="104" t="s">
        <v>119</v>
      </c>
      <c r="B18" s="104" t="s">
        <v>120</v>
      </c>
      <c r="C18" s="66">
        <v>3111762.31</v>
      </c>
      <c r="D18" s="66">
        <v>1991870.29</v>
      </c>
      <c r="E18" s="66">
        <v>1781870.29</v>
      </c>
      <c r="F18" s="66">
        <v>210000</v>
      </c>
      <c r="G18" s="66"/>
      <c r="H18" s="66"/>
      <c r="I18" s="66"/>
      <c r="J18" s="66">
        <v>1119892.02</v>
      </c>
      <c r="K18" s="66"/>
      <c r="L18" s="66"/>
      <c r="M18" s="66">
        <v>1119892.02</v>
      </c>
      <c r="N18" s="66"/>
      <c r="O18" s="66"/>
    </row>
    <row r="19" spans="1:15" ht="21" customHeight="1">
      <c r="A19" s="49" t="s">
        <v>121</v>
      </c>
      <c r="B19" s="49" t="s">
        <v>122</v>
      </c>
      <c r="C19" s="66">
        <v>216791.52</v>
      </c>
      <c r="D19" s="66">
        <v>216791.52</v>
      </c>
      <c r="E19" s="66">
        <v>216791.52</v>
      </c>
      <c r="F19" s="66"/>
      <c r="G19" s="66"/>
      <c r="H19" s="66"/>
      <c r="I19" s="66"/>
      <c r="J19" s="66"/>
      <c r="K19" s="66"/>
      <c r="L19" s="66"/>
      <c r="M19" s="66"/>
      <c r="N19" s="66"/>
      <c r="O19" s="66"/>
    </row>
    <row r="20" spans="1:15" ht="21" customHeight="1">
      <c r="A20" s="103" t="s">
        <v>123</v>
      </c>
      <c r="B20" s="103" t="s">
        <v>124</v>
      </c>
      <c r="C20" s="66">
        <v>216791.52</v>
      </c>
      <c r="D20" s="66">
        <v>216791.52</v>
      </c>
      <c r="E20" s="66">
        <v>216791.52</v>
      </c>
      <c r="F20" s="66"/>
      <c r="G20" s="66"/>
      <c r="H20" s="66"/>
      <c r="I20" s="66"/>
      <c r="J20" s="66"/>
      <c r="K20" s="66"/>
      <c r="L20" s="66"/>
      <c r="M20" s="66"/>
      <c r="N20" s="66"/>
      <c r="O20" s="66"/>
    </row>
    <row r="21" spans="1:15" ht="21" customHeight="1">
      <c r="A21" s="104" t="s">
        <v>125</v>
      </c>
      <c r="B21" s="104" t="s">
        <v>126</v>
      </c>
      <c r="C21" s="66">
        <v>216791.52</v>
      </c>
      <c r="D21" s="66">
        <v>216791.52</v>
      </c>
      <c r="E21" s="66">
        <v>216791.52</v>
      </c>
      <c r="F21" s="66"/>
      <c r="G21" s="66"/>
      <c r="H21" s="66"/>
      <c r="I21" s="66"/>
      <c r="J21" s="66"/>
      <c r="K21" s="66"/>
      <c r="L21" s="66"/>
      <c r="M21" s="66"/>
      <c r="N21" s="66"/>
      <c r="O21" s="66"/>
    </row>
    <row r="22" spans="1:15" ht="21" customHeight="1">
      <c r="A22" s="138" t="s">
        <v>55</v>
      </c>
      <c r="B22" s="139"/>
      <c r="C22" s="66">
        <v>3799799.98</v>
      </c>
      <c r="D22" s="66">
        <v>2679907.96</v>
      </c>
      <c r="E22" s="66">
        <v>2469907.96</v>
      </c>
      <c r="F22" s="66">
        <v>210000</v>
      </c>
      <c r="G22" s="66"/>
      <c r="H22" s="66"/>
      <c r="I22" s="66"/>
      <c r="J22" s="66">
        <v>1119892.02</v>
      </c>
      <c r="K22" s="66"/>
      <c r="L22" s="66"/>
      <c r="M22" s="66">
        <v>1119892.02</v>
      </c>
      <c r="N22" s="66"/>
      <c r="O22" s="66"/>
    </row>
  </sheetData>
  <mergeCells count="12">
    <mergeCell ref="A22:B22"/>
    <mergeCell ref="A4:A5"/>
    <mergeCell ref="B4:B5"/>
    <mergeCell ref="C4:C5"/>
    <mergeCell ref="G4:G5"/>
    <mergeCell ref="A1:O1"/>
    <mergeCell ref="A2:O2"/>
    <mergeCell ref="A3:B3"/>
    <mergeCell ref="D4:F4"/>
    <mergeCell ref="J4:O4"/>
    <mergeCell ref="H4:H5"/>
    <mergeCell ref="I4:I5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4"/>
  <sheetViews>
    <sheetView showGridLines="0" showZeros="0" topLeftCell="A11" workbookViewId="0"/>
  </sheetViews>
  <sheetFormatPr defaultColWidth="8.625" defaultRowHeight="12.75" customHeight="1"/>
  <cols>
    <col min="1" max="4" width="35.625" customWidth="1"/>
  </cols>
  <sheetData>
    <row r="1" spans="1:4" ht="15" customHeight="1">
      <c r="A1" s="42"/>
      <c r="B1" s="44"/>
      <c r="C1" s="44"/>
      <c r="D1" s="44" t="s">
        <v>127</v>
      </c>
    </row>
    <row r="2" spans="1:4" ht="41.25" customHeight="1">
      <c r="A2" s="109" t="str">
        <f>"2026"&amp;"年部门财政拨款收支预算总表"</f>
        <v>2026年部门财政拨款收支预算总表</v>
      </c>
      <c r="B2" s="110"/>
      <c r="C2" s="110"/>
      <c r="D2" s="110"/>
    </row>
    <row r="3" spans="1:4" ht="17.25" customHeight="1">
      <c r="A3" s="111" t="str">
        <f>"单位名称："&amp;"昆明市晋宁区防汛抗旱办公室"</f>
        <v>单位名称：昆明市晋宁区防汛抗旱办公室</v>
      </c>
      <c r="B3" s="112"/>
      <c r="D3" s="44" t="s">
        <v>1</v>
      </c>
    </row>
    <row r="4" spans="1:4" ht="17.25" customHeight="1">
      <c r="A4" s="113" t="s">
        <v>2</v>
      </c>
      <c r="B4" s="114"/>
      <c r="C4" s="113" t="s">
        <v>3</v>
      </c>
      <c r="D4" s="114"/>
    </row>
    <row r="5" spans="1:4" ht="18.75" customHeight="1">
      <c r="A5" s="97" t="s">
        <v>4</v>
      </c>
      <c r="B5" s="97" t="s">
        <v>5</v>
      </c>
      <c r="C5" s="97" t="s">
        <v>6</v>
      </c>
      <c r="D5" s="97" t="s">
        <v>5</v>
      </c>
    </row>
    <row r="6" spans="1:4" ht="16.5" customHeight="1">
      <c r="A6" s="98" t="s">
        <v>128</v>
      </c>
      <c r="B6" s="66">
        <v>2679907.96</v>
      </c>
      <c r="C6" s="98" t="s">
        <v>129</v>
      </c>
      <c r="D6" s="66">
        <v>2679907.96</v>
      </c>
    </row>
    <row r="7" spans="1:4" ht="16.5" customHeight="1">
      <c r="A7" s="98" t="s">
        <v>130</v>
      </c>
      <c r="B7" s="66">
        <v>2679907.96</v>
      </c>
      <c r="C7" s="98" t="s">
        <v>131</v>
      </c>
      <c r="D7" s="66"/>
    </row>
    <row r="8" spans="1:4" ht="16.5" customHeight="1">
      <c r="A8" s="98" t="s">
        <v>132</v>
      </c>
      <c r="B8" s="66"/>
      <c r="C8" s="98" t="s">
        <v>133</v>
      </c>
      <c r="D8" s="66"/>
    </row>
    <row r="9" spans="1:4" ht="16.5" customHeight="1">
      <c r="A9" s="98" t="s">
        <v>134</v>
      </c>
      <c r="B9" s="66"/>
      <c r="C9" s="98" t="s">
        <v>135</v>
      </c>
      <c r="D9" s="66"/>
    </row>
    <row r="10" spans="1:4" ht="16.5" customHeight="1">
      <c r="A10" s="98" t="s">
        <v>136</v>
      </c>
      <c r="B10" s="66"/>
      <c r="C10" s="98" t="s">
        <v>137</v>
      </c>
      <c r="D10" s="66"/>
    </row>
    <row r="11" spans="1:4" ht="16.5" customHeight="1">
      <c r="A11" s="98" t="s">
        <v>130</v>
      </c>
      <c r="B11" s="66"/>
      <c r="C11" s="98" t="s">
        <v>138</v>
      </c>
      <c r="D11" s="66"/>
    </row>
    <row r="12" spans="1:4" ht="16.5" customHeight="1">
      <c r="A12" s="14" t="s">
        <v>132</v>
      </c>
      <c r="B12" s="66"/>
      <c r="C12" s="58" t="s">
        <v>139</v>
      </c>
      <c r="D12" s="66"/>
    </row>
    <row r="13" spans="1:4" ht="16.5" customHeight="1">
      <c r="A13" s="14" t="s">
        <v>134</v>
      </c>
      <c r="B13" s="66"/>
      <c r="C13" s="58" t="s">
        <v>140</v>
      </c>
      <c r="D13" s="66"/>
    </row>
    <row r="14" spans="1:4" ht="16.5" customHeight="1">
      <c r="A14" s="99"/>
      <c r="B14" s="66"/>
      <c r="C14" s="58" t="s">
        <v>141</v>
      </c>
      <c r="D14" s="66">
        <v>283563.36</v>
      </c>
    </row>
    <row r="15" spans="1:4" ht="16.5" customHeight="1">
      <c r="A15" s="99"/>
      <c r="B15" s="66"/>
      <c r="C15" s="58" t="s">
        <v>142</v>
      </c>
      <c r="D15" s="66">
        <v>187682.79</v>
      </c>
    </row>
    <row r="16" spans="1:4" ht="16.5" customHeight="1">
      <c r="A16" s="99"/>
      <c r="B16" s="66"/>
      <c r="C16" s="58" t="s">
        <v>143</v>
      </c>
      <c r="D16" s="66"/>
    </row>
    <row r="17" spans="1:4" ht="16.5" customHeight="1">
      <c r="A17" s="99"/>
      <c r="B17" s="66"/>
      <c r="C17" s="58" t="s">
        <v>144</v>
      </c>
      <c r="D17" s="66"/>
    </row>
    <row r="18" spans="1:4" ht="16.5" customHeight="1">
      <c r="A18" s="99"/>
      <c r="B18" s="66"/>
      <c r="C18" s="58" t="s">
        <v>145</v>
      </c>
      <c r="D18" s="66">
        <v>1991870.29</v>
      </c>
    </row>
    <row r="19" spans="1:4" ht="16.5" customHeight="1">
      <c r="A19" s="99"/>
      <c r="B19" s="66"/>
      <c r="C19" s="58" t="s">
        <v>146</v>
      </c>
      <c r="D19" s="66"/>
    </row>
    <row r="20" spans="1:4" ht="16.5" customHeight="1">
      <c r="A20" s="99"/>
      <c r="B20" s="66"/>
      <c r="C20" s="58" t="s">
        <v>147</v>
      </c>
      <c r="D20" s="66"/>
    </row>
    <row r="21" spans="1:4" ht="16.5" customHeight="1">
      <c r="A21" s="99"/>
      <c r="B21" s="66"/>
      <c r="C21" s="58" t="s">
        <v>148</v>
      </c>
      <c r="D21" s="66"/>
    </row>
    <row r="22" spans="1:4" ht="16.5" customHeight="1">
      <c r="A22" s="99"/>
      <c r="B22" s="66"/>
      <c r="C22" s="58" t="s">
        <v>149</v>
      </c>
      <c r="D22" s="66"/>
    </row>
    <row r="23" spans="1:4" ht="16.5" customHeight="1">
      <c r="A23" s="99"/>
      <c r="B23" s="66"/>
      <c r="C23" s="58" t="s">
        <v>150</v>
      </c>
      <c r="D23" s="66"/>
    </row>
    <row r="24" spans="1:4" ht="16.5" customHeight="1">
      <c r="A24" s="99"/>
      <c r="B24" s="66"/>
      <c r="C24" s="58" t="s">
        <v>151</v>
      </c>
      <c r="D24" s="66"/>
    </row>
    <row r="25" spans="1:4" ht="16.5" customHeight="1">
      <c r="A25" s="99"/>
      <c r="B25" s="66"/>
      <c r="C25" s="58" t="s">
        <v>152</v>
      </c>
      <c r="D25" s="66">
        <v>216791.52</v>
      </c>
    </row>
    <row r="26" spans="1:4" ht="16.5" customHeight="1">
      <c r="A26" s="99"/>
      <c r="B26" s="66"/>
      <c r="C26" s="58" t="s">
        <v>153</v>
      </c>
      <c r="D26" s="66"/>
    </row>
    <row r="27" spans="1:4" ht="16.5" customHeight="1">
      <c r="A27" s="99"/>
      <c r="B27" s="66"/>
      <c r="C27" s="58" t="s">
        <v>154</v>
      </c>
      <c r="D27" s="66"/>
    </row>
    <row r="28" spans="1:4" ht="16.5" customHeight="1">
      <c r="A28" s="99"/>
      <c r="B28" s="66"/>
      <c r="C28" s="58" t="s">
        <v>155</v>
      </c>
      <c r="D28" s="66"/>
    </row>
    <row r="29" spans="1:4" ht="16.5" customHeight="1">
      <c r="A29" s="99"/>
      <c r="B29" s="66"/>
      <c r="C29" s="58" t="s">
        <v>156</v>
      </c>
      <c r="D29" s="66"/>
    </row>
    <row r="30" spans="1:4" ht="16.5" customHeight="1">
      <c r="A30" s="99"/>
      <c r="B30" s="66"/>
      <c r="C30" s="58" t="s">
        <v>157</v>
      </c>
      <c r="D30" s="66"/>
    </row>
    <row r="31" spans="1:4" ht="16.5" customHeight="1">
      <c r="A31" s="99"/>
      <c r="B31" s="66"/>
      <c r="C31" s="14" t="s">
        <v>158</v>
      </c>
      <c r="D31" s="66"/>
    </row>
    <row r="32" spans="1:4" ht="16.5" customHeight="1">
      <c r="A32" s="99"/>
      <c r="B32" s="66"/>
      <c r="C32" s="14" t="s">
        <v>159</v>
      </c>
      <c r="D32" s="66"/>
    </row>
    <row r="33" spans="1:4" ht="16.5" customHeight="1">
      <c r="A33" s="99"/>
      <c r="B33" s="66"/>
      <c r="C33" s="11" t="s">
        <v>160</v>
      </c>
      <c r="D33" s="66"/>
    </row>
    <row r="34" spans="1:4" ht="15" customHeight="1">
      <c r="A34" s="100" t="s">
        <v>50</v>
      </c>
      <c r="B34" s="101">
        <v>2679907.96</v>
      </c>
      <c r="C34" s="100" t="s">
        <v>51</v>
      </c>
      <c r="D34" s="101">
        <v>2679907.96</v>
      </c>
    </row>
  </sheetData>
  <mergeCells count="4">
    <mergeCell ref="A2:D2"/>
    <mergeCell ref="A3:B3"/>
    <mergeCell ref="A4:B4"/>
    <mergeCell ref="C4:D4"/>
  </mergeCells>
  <phoneticPr fontId="22" type="noConversion"/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G22"/>
  <sheetViews>
    <sheetView showZeros="0" workbookViewId="0"/>
  </sheetViews>
  <sheetFormatPr defaultColWidth="9.125" defaultRowHeight="14.25" customHeight="1"/>
  <cols>
    <col min="1" max="1" width="20.125" customWidth="1"/>
    <col min="2" max="2" width="44" customWidth="1"/>
    <col min="3" max="7" width="24.125" customWidth="1"/>
  </cols>
  <sheetData>
    <row r="1" spans="1:7" ht="14.25" customHeight="1">
      <c r="D1" s="89"/>
      <c r="F1" s="62"/>
      <c r="G1" s="90" t="s">
        <v>161</v>
      </c>
    </row>
    <row r="2" spans="1:7" ht="41.25" customHeight="1">
      <c r="A2" s="145" t="str">
        <f>"2026"&amp;"年一般公共预算支出预算表（按功能科目分类）"</f>
        <v>2026年一般公共预算支出预算表（按功能科目分类）</v>
      </c>
      <c r="B2" s="145"/>
      <c r="C2" s="145"/>
      <c r="D2" s="145"/>
      <c r="E2" s="145"/>
      <c r="F2" s="145"/>
      <c r="G2" s="145"/>
    </row>
    <row r="3" spans="1:7" ht="18" customHeight="1">
      <c r="A3" s="24" t="str">
        <f>"单位名称："&amp;"昆明市晋宁区防汛抗旱办公室"</f>
        <v>单位名称：昆明市晋宁区防汛抗旱办公室</v>
      </c>
      <c r="F3" s="85"/>
      <c r="G3" s="90" t="s">
        <v>1</v>
      </c>
    </row>
    <row r="4" spans="1:7" ht="20.25" customHeight="1">
      <c r="A4" s="146" t="s">
        <v>162</v>
      </c>
      <c r="B4" s="147"/>
      <c r="C4" s="153" t="s">
        <v>55</v>
      </c>
      <c r="D4" s="148" t="s">
        <v>75</v>
      </c>
      <c r="E4" s="149"/>
      <c r="F4" s="150"/>
      <c r="G4" s="155" t="s">
        <v>76</v>
      </c>
    </row>
    <row r="5" spans="1:7" ht="20.25" customHeight="1">
      <c r="A5" s="95" t="s">
        <v>72</v>
      </c>
      <c r="B5" s="95" t="s">
        <v>73</v>
      </c>
      <c r="C5" s="154"/>
      <c r="D5" s="7" t="s">
        <v>57</v>
      </c>
      <c r="E5" s="7" t="s">
        <v>163</v>
      </c>
      <c r="F5" s="7" t="s">
        <v>164</v>
      </c>
      <c r="G5" s="156"/>
    </row>
    <row r="6" spans="1:7" ht="15" customHeight="1">
      <c r="A6" s="13" t="s">
        <v>82</v>
      </c>
      <c r="B6" s="13" t="s">
        <v>83</v>
      </c>
      <c r="C6" s="13" t="s">
        <v>84</v>
      </c>
      <c r="D6" s="13" t="s">
        <v>85</v>
      </c>
      <c r="E6" s="13" t="s">
        <v>86</v>
      </c>
      <c r="F6" s="13" t="s">
        <v>87</v>
      </c>
      <c r="G6" s="13" t="s">
        <v>88</v>
      </c>
    </row>
    <row r="7" spans="1:7" ht="18" customHeight="1">
      <c r="A7" s="11" t="s">
        <v>97</v>
      </c>
      <c r="B7" s="11" t="s">
        <v>98</v>
      </c>
      <c r="C7" s="66">
        <v>283563.36</v>
      </c>
      <c r="D7" s="66">
        <v>283563.36</v>
      </c>
      <c r="E7" s="66">
        <v>280863.35999999999</v>
      </c>
      <c r="F7" s="66">
        <v>2700</v>
      </c>
      <c r="G7" s="66"/>
    </row>
    <row r="8" spans="1:7" ht="18" customHeight="1">
      <c r="A8" s="88" t="s">
        <v>99</v>
      </c>
      <c r="B8" s="88" t="s">
        <v>100</v>
      </c>
      <c r="C8" s="66">
        <v>283563.36</v>
      </c>
      <c r="D8" s="66">
        <v>283563.36</v>
      </c>
      <c r="E8" s="66">
        <v>280863.35999999999</v>
      </c>
      <c r="F8" s="66">
        <v>2700</v>
      </c>
      <c r="G8" s="66"/>
    </row>
    <row r="9" spans="1:7" ht="18" customHeight="1">
      <c r="A9" s="96" t="s">
        <v>101</v>
      </c>
      <c r="B9" s="96" t="s">
        <v>102</v>
      </c>
      <c r="C9" s="66">
        <v>45900</v>
      </c>
      <c r="D9" s="66">
        <v>45900</v>
      </c>
      <c r="E9" s="66">
        <v>43200</v>
      </c>
      <c r="F9" s="66">
        <v>2700</v>
      </c>
      <c r="G9" s="66"/>
    </row>
    <row r="10" spans="1:7" ht="18" customHeight="1">
      <c r="A10" s="96" t="s">
        <v>103</v>
      </c>
      <c r="B10" s="96" t="s">
        <v>104</v>
      </c>
      <c r="C10" s="66">
        <v>237663.35999999999</v>
      </c>
      <c r="D10" s="66">
        <v>237663.35999999999</v>
      </c>
      <c r="E10" s="66">
        <v>237663.35999999999</v>
      </c>
      <c r="F10" s="66"/>
      <c r="G10" s="66"/>
    </row>
    <row r="11" spans="1:7" ht="18" customHeight="1">
      <c r="A11" s="11" t="s">
        <v>105</v>
      </c>
      <c r="B11" s="11" t="s">
        <v>106</v>
      </c>
      <c r="C11" s="66">
        <v>187682.79</v>
      </c>
      <c r="D11" s="66">
        <v>187682.79</v>
      </c>
      <c r="E11" s="66">
        <v>187682.79</v>
      </c>
      <c r="F11" s="66"/>
      <c r="G11" s="66"/>
    </row>
    <row r="12" spans="1:7" ht="18" customHeight="1">
      <c r="A12" s="88" t="s">
        <v>107</v>
      </c>
      <c r="B12" s="88" t="s">
        <v>108</v>
      </c>
      <c r="C12" s="66">
        <v>187682.79</v>
      </c>
      <c r="D12" s="66">
        <v>187682.79</v>
      </c>
      <c r="E12" s="66">
        <v>187682.79</v>
      </c>
      <c r="F12" s="66"/>
      <c r="G12" s="66"/>
    </row>
    <row r="13" spans="1:7" ht="18" customHeight="1">
      <c r="A13" s="96" t="s">
        <v>109</v>
      </c>
      <c r="B13" s="96" t="s">
        <v>110</v>
      </c>
      <c r="C13" s="66">
        <v>100661.48</v>
      </c>
      <c r="D13" s="66">
        <v>100661.48</v>
      </c>
      <c r="E13" s="66">
        <v>100661.48</v>
      </c>
      <c r="F13" s="66"/>
      <c r="G13" s="66"/>
    </row>
    <row r="14" spans="1:7" ht="18" customHeight="1">
      <c r="A14" s="96" t="s">
        <v>111</v>
      </c>
      <c r="B14" s="96" t="s">
        <v>112</v>
      </c>
      <c r="C14" s="66">
        <v>75709.8</v>
      </c>
      <c r="D14" s="66">
        <v>75709.8</v>
      </c>
      <c r="E14" s="66">
        <v>75709.8</v>
      </c>
      <c r="F14" s="66"/>
      <c r="G14" s="66"/>
    </row>
    <row r="15" spans="1:7" ht="18" customHeight="1">
      <c r="A15" s="96" t="s">
        <v>113</v>
      </c>
      <c r="B15" s="96" t="s">
        <v>114</v>
      </c>
      <c r="C15" s="66">
        <v>11311.51</v>
      </c>
      <c r="D15" s="66">
        <v>11311.51</v>
      </c>
      <c r="E15" s="66">
        <v>11311.51</v>
      </c>
      <c r="F15" s="66"/>
      <c r="G15" s="66"/>
    </row>
    <row r="16" spans="1:7" ht="18" customHeight="1">
      <c r="A16" s="11" t="s">
        <v>115</v>
      </c>
      <c r="B16" s="11" t="s">
        <v>116</v>
      </c>
      <c r="C16" s="66">
        <v>1991870.29</v>
      </c>
      <c r="D16" s="66">
        <v>1781870.29</v>
      </c>
      <c r="E16" s="66">
        <v>1635438.37</v>
      </c>
      <c r="F16" s="66">
        <v>146431.92000000001</v>
      </c>
      <c r="G16" s="66">
        <v>210000</v>
      </c>
    </row>
    <row r="17" spans="1:7" ht="18" customHeight="1">
      <c r="A17" s="88" t="s">
        <v>117</v>
      </c>
      <c r="B17" s="88" t="s">
        <v>118</v>
      </c>
      <c r="C17" s="66">
        <v>1991870.29</v>
      </c>
      <c r="D17" s="66">
        <v>1781870.29</v>
      </c>
      <c r="E17" s="66">
        <v>1635438.37</v>
      </c>
      <c r="F17" s="66">
        <v>146431.92000000001</v>
      </c>
      <c r="G17" s="66">
        <v>210000</v>
      </c>
    </row>
    <row r="18" spans="1:7" ht="18" customHeight="1">
      <c r="A18" s="96" t="s">
        <v>119</v>
      </c>
      <c r="B18" s="96" t="s">
        <v>120</v>
      </c>
      <c r="C18" s="66">
        <v>1991870.29</v>
      </c>
      <c r="D18" s="66">
        <v>1781870.29</v>
      </c>
      <c r="E18" s="66">
        <v>1635438.37</v>
      </c>
      <c r="F18" s="66">
        <v>146431.92000000001</v>
      </c>
      <c r="G18" s="66">
        <v>210000</v>
      </c>
    </row>
    <row r="19" spans="1:7" ht="18" customHeight="1">
      <c r="A19" s="11" t="s">
        <v>121</v>
      </c>
      <c r="B19" s="11" t="s">
        <v>122</v>
      </c>
      <c r="C19" s="66">
        <v>216791.52</v>
      </c>
      <c r="D19" s="66">
        <v>216791.52</v>
      </c>
      <c r="E19" s="66">
        <v>216791.52</v>
      </c>
      <c r="F19" s="66"/>
      <c r="G19" s="66"/>
    </row>
    <row r="20" spans="1:7" ht="18" customHeight="1">
      <c r="A20" s="88" t="s">
        <v>123</v>
      </c>
      <c r="B20" s="88" t="s">
        <v>124</v>
      </c>
      <c r="C20" s="66">
        <v>216791.52</v>
      </c>
      <c r="D20" s="66">
        <v>216791.52</v>
      </c>
      <c r="E20" s="66">
        <v>216791.52</v>
      </c>
      <c r="F20" s="66"/>
      <c r="G20" s="66"/>
    </row>
    <row r="21" spans="1:7" ht="18" customHeight="1">
      <c r="A21" s="96" t="s">
        <v>125</v>
      </c>
      <c r="B21" s="96" t="s">
        <v>126</v>
      </c>
      <c r="C21" s="66">
        <v>216791.52</v>
      </c>
      <c r="D21" s="66">
        <v>216791.52</v>
      </c>
      <c r="E21" s="66">
        <v>216791.52</v>
      </c>
      <c r="F21" s="66"/>
      <c r="G21" s="66"/>
    </row>
    <row r="22" spans="1:7" ht="18" customHeight="1">
      <c r="A22" s="151" t="s">
        <v>165</v>
      </c>
      <c r="B22" s="152" t="s">
        <v>165</v>
      </c>
      <c r="C22" s="66">
        <v>2679907.96</v>
      </c>
      <c r="D22" s="66">
        <v>2469907.96</v>
      </c>
      <c r="E22" s="66">
        <v>2320776.04</v>
      </c>
      <c r="F22" s="66">
        <v>149131.92000000001</v>
      </c>
      <c r="G22" s="66">
        <v>210000</v>
      </c>
    </row>
  </sheetData>
  <mergeCells count="6">
    <mergeCell ref="A2:G2"/>
    <mergeCell ref="A4:B4"/>
    <mergeCell ref="D4:F4"/>
    <mergeCell ref="A22:B22"/>
    <mergeCell ref="C4:C5"/>
    <mergeCell ref="G4:G5"/>
  </mergeCells>
  <phoneticPr fontId="22" type="noConversion"/>
  <printOptions horizontalCentered="1"/>
  <pageMargins left="0.37" right="0.37" top="0.56000000000000005" bottom="0.56000000000000005" header="0.48" footer="0.48"/>
  <pageSetup paperSize="9" fitToHeight="10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7"/>
  <sheetViews>
    <sheetView showZeros="0" topLeftCell="B1" workbookViewId="0"/>
  </sheetViews>
  <sheetFormatPr defaultColWidth="10.375" defaultRowHeight="14.25" customHeight="1"/>
  <cols>
    <col min="1" max="6" width="28.125" customWidth="1"/>
  </cols>
  <sheetData>
    <row r="1" spans="1:6" ht="14.25" customHeight="1">
      <c r="A1" s="43"/>
      <c r="B1" s="43"/>
      <c r="C1" s="43"/>
      <c r="D1" s="43"/>
      <c r="E1" s="42"/>
      <c r="F1" s="94" t="s">
        <v>166</v>
      </c>
    </row>
    <row r="2" spans="1:6" ht="41.25" customHeight="1">
      <c r="A2" s="157" t="str">
        <f>"2026"&amp;"年一般公共预算“三公”经费支出预算表"</f>
        <v>2026年一般公共预算“三公”经费支出预算表</v>
      </c>
      <c r="B2" s="158"/>
      <c r="C2" s="158"/>
      <c r="D2" s="158"/>
      <c r="E2" s="159"/>
      <c r="F2" s="158"/>
    </row>
    <row r="3" spans="1:6" ht="14.25" customHeight="1">
      <c r="A3" s="160" t="str">
        <f>"单位名称："&amp;"昆明市晋宁区防汛抗旱办公室"</f>
        <v>单位名称：昆明市晋宁区防汛抗旱办公室</v>
      </c>
      <c r="B3" s="161"/>
      <c r="D3" s="43"/>
      <c r="E3" s="42"/>
      <c r="F3" s="45" t="s">
        <v>1</v>
      </c>
    </row>
    <row r="4" spans="1:6" ht="27" customHeight="1">
      <c r="A4" s="162" t="s">
        <v>167</v>
      </c>
      <c r="B4" s="162" t="s">
        <v>168</v>
      </c>
      <c r="C4" s="122" t="s">
        <v>169</v>
      </c>
      <c r="D4" s="162"/>
      <c r="E4" s="163"/>
      <c r="F4" s="162" t="s">
        <v>170</v>
      </c>
    </row>
    <row r="5" spans="1:6" ht="28.5" customHeight="1">
      <c r="A5" s="164"/>
      <c r="B5" s="165"/>
      <c r="C5" s="46" t="s">
        <v>57</v>
      </c>
      <c r="D5" s="46" t="s">
        <v>171</v>
      </c>
      <c r="E5" s="46" t="s">
        <v>172</v>
      </c>
      <c r="F5" s="166"/>
    </row>
    <row r="6" spans="1:6" ht="17.25" customHeight="1">
      <c r="A6" s="48" t="s">
        <v>82</v>
      </c>
      <c r="B6" s="48" t="s">
        <v>83</v>
      </c>
      <c r="C6" s="48" t="s">
        <v>84</v>
      </c>
      <c r="D6" s="48" t="s">
        <v>85</v>
      </c>
      <c r="E6" s="48" t="s">
        <v>86</v>
      </c>
      <c r="F6" s="48" t="s">
        <v>87</v>
      </c>
    </row>
    <row r="7" spans="1:6" ht="17.25" customHeight="1">
      <c r="A7" s="66">
        <v>30000</v>
      </c>
      <c r="B7" s="66"/>
      <c r="C7" s="66">
        <v>20000</v>
      </c>
      <c r="D7" s="66"/>
      <c r="E7" s="66">
        <v>20000</v>
      </c>
      <c r="F7" s="66">
        <v>10000</v>
      </c>
    </row>
  </sheetData>
  <mergeCells count="6">
    <mergeCell ref="A2:F2"/>
    <mergeCell ref="A3:B3"/>
    <mergeCell ref="C4:E4"/>
    <mergeCell ref="A4:A5"/>
    <mergeCell ref="B4:B5"/>
    <mergeCell ref="F4:F5"/>
  </mergeCells>
  <phoneticPr fontId="22" type="noConversion"/>
  <pageMargins left="0.67" right="0.67" top="0.72" bottom="0.72" header="0.28000000000000003" footer="0.28000000000000003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Z38"/>
  <sheetViews>
    <sheetView showZeros="0" workbookViewId="0">
      <selection activeCell="C19" sqref="C19"/>
    </sheetView>
  </sheetViews>
  <sheetFormatPr defaultColWidth="9.125" defaultRowHeight="14.25" customHeight="1"/>
  <cols>
    <col min="1" max="2" width="32.875" customWidth="1"/>
    <col min="3" max="3" width="20.75" customWidth="1"/>
    <col min="4" max="4" width="31.25" customWidth="1"/>
    <col min="5" max="5" width="10.125" customWidth="1"/>
    <col min="6" max="6" width="17.625" customWidth="1"/>
    <col min="7" max="7" width="10.25" customWidth="1"/>
    <col min="8" max="8" width="23" customWidth="1"/>
    <col min="9" max="26" width="18.75" customWidth="1"/>
  </cols>
  <sheetData>
    <row r="1" spans="1:26" ht="13.5" customHeight="1">
      <c r="B1" s="89"/>
      <c r="C1" s="91"/>
      <c r="E1" s="92"/>
      <c r="F1" s="92"/>
      <c r="G1" s="92"/>
      <c r="H1" s="92"/>
      <c r="I1" s="68"/>
      <c r="J1" s="68"/>
      <c r="K1" s="68"/>
      <c r="L1" s="68"/>
      <c r="M1" s="68"/>
      <c r="N1" s="68"/>
      <c r="T1" s="68"/>
      <c r="X1" s="91"/>
      <c r="Z1" s="23" t="s">
        <v>173</v>
      </c>
    </row>
    <row r="2" spans="1:26" ht="45.75" customHeight="1">
      <c r="A2" s="167" t="str">
        <f>"2026"&amp;"年部门基本支出预算表"</f>
        <v>2026年部门基本支出预算表</v>
      </c>
      <c r="B2" s="168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8"/>
      <c r="P2" s="168"/>
      <c r="Q2" s="168"/>
      <c r="R2" s="168"/>
      <c r="S2" s="168"/>
      <c r="T2" s="167"/>
      <c r="U2" s="167"/>
      <c r="V2" s="167"/>
      <c r="W2" s="167"/>
      <c r="X2" s="167"/>
      <c r="Y2" s="167"/>
      <c r="Z2" s="167"/>
    </row>
    <row r="3" spans="1:26" ht="18.75" customHeight="1">
      <c r="A3" s="169" t="str">
        <f>"单位名称："&amp;"昆明市晋宁区防汛抗旱办公室"</f>
        <v>单位名称：昆明市晋宁区防汛抗旱办公室</v>
      </c>
      <c r="B3" s="170"/>
      <c r="C3" s="171"/>
      <c r="D3" s="171"/>
      <c r="E3" s="171"/>
      <c r="F3" s="171"/>
      <c r="G3" s="171"/>
      <c r="H3" s="171"/>
      <c r="I3" s="71"/>
      <c r="J3" s="71"/>
      <c r="K3" s="71"/>
      <c r="L3" s="71"/>
      <c r="M3" s="71"/>
      <c r="N3" s="71"/>
      <c r="O3" s="25"/>
      <c r="P3" s="25"/>
      <c r="Q3" s="25"/>
      <c r="R3" s="25"/>
      <c r="S3" s="25"/>
      <c r="T3" s="71"/>
      <c r="X3" s="91"/>
      <c r="Z3" s="23" t="s">
        <v>1</v>
      </c>
    </row>
    <row r="4" spans="1:26" ht="18" customHeight="1">
      <c r="A4" s="181" t="s">
        <v>174</v>
      </c>
      <c r="B4" s="181" t="s">
        <v>175</v>
      </c>
      <c r="C4" s="181" t="s">
        <v>176</v>
      </c>
      <c r="D4" s="181" t="s">
        <v>177</v>
      </c>
      <c r="E4" s="181" t="s">
        <v>178</v>
      </c>
      <c r="F4" s="181" t="s">
        <v>179</v>
      </c>
      <c r="G4" s="181" t="s">
        <v>180</v>
      </c>
      <c r="H4" s="181" t="s">
        <v>181</v>
      </c>
      <c r="I4" s="148" t="s">
        <v>182</v>
      </c>
      <c r="J4" s="172" t="s">
        <v>182</v>
      </c>
      <c r="K4" s="172"/>
      <c r="L4" s="172"/>
      <c r="M4" s="172"/>
      <c r="N4" s="172"/>
      <c r="O4" s="149"/>
      <c r="P4" s="149"/>
      <c r="Q4" s="149"/>
      <c r="R4" s="149"/>
      <c r="S4" s="149"/>
      <c r="T4" s="173" t="s">
        <v>61</v>
      </c>
      <c r="U4" s="172" t="s">
        <v>62</v>
      </c>
      <c r="V4" s="172"/>
      <c r="W4" s="172"/>
      <c r="X4" s="172"/>
      <c r="Y4" s="172"/>
      <c r="Z4" s="174"/>
    </row>
    <row r="5" spans="1:26" ht="18" customHeight="1">
      <c r="A5" s="182"/>
      <c r="B5" s="183"/>
      <c r="C5" s="185"/>
      <c r="D5" s="182"/>
      <c r="E5" s="182"/>
      <c r="F5" s="182"/>
      <c r="G5" s="182"/>
      <c r="H5" s="182"/>
      <c r="I5" s="153" t="s">
        <v>183</v>
      </c>
      <c r="J5" s="148" t="s">
        <v>58</v>
      </c>
      <c r="K5" s="172"/>
      <c r="L5" s="172"/>
      <c r="M5" s="172"/>
      <c r="N5" s="174"/>
      <c r="O5" s="175" t="s">
        <v>184</v>
      </c>
      <c r="P5" s="175" t="s">
        <v>60</v>
      </c>
      <c r="Q5" s="175" t="s">
        <v>185</v>
      </c>
      <c r="R5" s="149"/>
      <c r="S5" s="150"/>
      <c r="T5" s="181" t="s">
        <v>61</v>
      </c>
      <c r="U5" s="148" t="s">
        <v>62</v>
      </c>
      <c r="V5" s="173" t="s">
        <v>64</v>
      </c>
      <c r="W5" s="172" t="s">
        <v>62</v>
      </c>
      <c r="X5" s="173" t="s">
        <v>66</v>
      </c>
      <c r="Y5" s="173" t="s">
        <v>67</v>
      </c>
      <c r="Z5" s="176" t="s">
        <v>68</v>
      </c>
    </row>
    <row r="6" spans="1:26" ht="19.5" customHeight="1">
      <c r="A6" s="183"/>
      <c r="B6" s="183"/>
      <c r="C6" s="183"/>
      <c r="D6" s="183"/>
      <c r="E6" s="183"/>
      <c r="F6" s="183"/>
      <c r="G6" s="183"/>
      <c r="H6" s="183"/>
      <c r="I6" s="183"/>
      <c r="J6" s="186" t="s">
        <v>186</v>
      </c>
      <c r="K6" s="181" t="s">
        <v>187</v>
      </c>
      <c r="L6" s="181" t="s">
        <v>188</v>
      </c>
      <c r="M6" s="181" t="s">
        <v>189</v>
      </c>
      <c r="N6" s="181" t="s">
        <v>190</v>
      </c>
      <c r="O6" s="181"/>
      <c r="P6" s="181"/>
      <c r="Q6" s="181" t="s">
        <v>58</v>
      </c>
      <c r="R6" s="181" t="s">
        <v>59</v>
      </c>
      <c r="S6" s="181" t="s">
        <v>60</v>
      </c>
      <c r="T6" s="183"/>
      <c r="U6" s="181" t="s">
        <v>57</v>
      </c>
      <c r="V6" s="181" t="s">
        <v>64</v>
      </c>
      <c r="W6" s="181" t="s">
        <v>191</v>
      </c>
      <c r="X6" s="181" t="s">
        <v>66</v>
      </c>
      <c r="Y6" s="181" t="s">
        <v>67</v>
      </c>
      <c r="Z6" s="181" t="s">
        <v>68</v>
      </c>
    </row>
    <row r="7" spans="1:26" ht="37.5" customHeight="1">
      <c r="A7" s="184"/>
      <c r="B7" s="154"/>
      <c r="C7" s="184"/>
      <c r="D7" s="184"/>
      <c r="E7" s="184"/>
      <c r="F7" s="184"/>
      <c r="G7" s="184"/>
      <c r="H7" s="184"/>
      <c r="I7" s="184"/>
      <c r="J7" s="187" t="s">
        <v>57</v>
      </c>
      <c r="K7" s="188" t="s">
        <v>192</v>
      </c>
      <c r="L7" s="188" t="s">
        <v>188</v>
      </c>
      <c r="M7" s="188" t="s">
        <v>189</v>
      </c>
      <c r="N7" s="188" t="s">
        <v>190</v>
      </c>
      <c r="O7" s="188"/>
      <c r="P7" s="188"/>
      <c r="Q7" s="188" t="s">
        <v>188</v>
      </c>
      <c r="R7" s="188" t="s">
        <v>189</v>
      </c>
      <c r="S7" s="188" t="s">
        <v>190</v>
      </c>
      <c r="T7" s="188" t="s">
        <v>61</v>
      </c>
      <c r="U7" s="188" t="s">
        <v>57</v>
      </c>
      <c r="V7" s="188" t="s">
        <v>64</v>
      </c>
      <c r="W7" s="188" t="s">
        <v>191</v>
      </c>
      <c r="X7" s="188" t="s">
        <v>66</v>
      </c>
      <c r="Y7" s="188" t="s">
        <v>67</v>
      </c>
      <c r="Z7" s="188" t="s">
        <v>68</v>
      </c>
    </row>
    <row r="8" spans="1:26" ht="14.25" customHeight="1">
      <c r="A8" s="34">
        <v>1</v>
      </c>
      <c r="B8" s="34">
        <v>2</v>
      </c>
      <c r="C8" s="34">
        <v>3</v>
      </c>
      <c r="D8" s="34">
        <v>4</v>
      </c>
      <c r="E8" s="34">
        <v>5</v>
      </c>
      <c r="F8" s="34">
        <v>6</v>
      </c>
      <c r="G8" s="34">
        <v>7</v>
      </c>
      <c r="H8" s="34">
        <v>8</v>
      </c>
      <c r="I8" s="34">
        <v>9</v>
      </c>
      <c r="J8" s="34">
        <v>10</v>
      </c>
      <c r="K8" s="34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4">
        <v>21</v>
      </c>
      <c r="V8" s="34">
        <v>22</v>
      </c>
      <c r="W8" s="34">
        <v>23</v>
      </c>
      <c r="X8" s="34">
        <v>24</v>
      </c>
      <c r="Y8" s="34">
        <v>25</v>
      </c>
      <c r="Z8" s="34">
        <v>26</v>
      </c>
    </row>
    <row r="9" spans="1:26" ht="20.25" customHeight="1">
      <c r="A9" s="14"/>
      <c r="B9" s="14"/>
      <c r="C9" s="14"/>
      <c r="D9" s="14"/>
      <c r="E9" s="14"/>
      <c r="F9" s="14"/>
      <c r="G9" s="14"/>
      <c r="H9" s="14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spans="1:26" ht="20.25" customHeight="1">
      <c r="A10" s="14" t="s">
        <v>193</v>
      </c>
      <c r="B10" s="14" t="s">
        <v>70</v>
      </c>
      <c r="C10" s="14" t="s">
        <v>194</v>
      </c>
      <c r="D10" s="14" t="s">
        <v>195</v>
      </c>
      <c r="E10" s="14" t="s">
        <v>119</v>
      </c>
      <c r="F10" s="14" t="s">
        <v>120</v>
      </c>
      <c r="G10" s="14" t="s">
        <v>196</v>
      </c>
      <c r="H10" s="14" t="s">
        <v>197</v>
      </c>
      <c r="I10" s="66">
        <v>663876</v>
      </c>
      <c r="J10" s="66">
        <v>663876</v>
      </c>
      <c r="K10" s="93"/>
      <c r="L10" s="93"/>
      <c r="M10" s="66">
        <v>663876</v>
      </c>
      <c r="N10" s="93"/>
      <c r="O10" s="93"/>
      <c r="P10" s="93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spans="1:26" ht="20.25" customHeight="1">
      <c r="A11" s="14" t="s">
        <v>193</v>
      </c>
      <c r="B11" s="14" t="s">
        <v>70</v>
      </c>
      <c r="C11" s="14" t="s">
        <v>194</v>
      </c>
      <c r="D11" s="14" t="s">
        <v>195</v>
      </c>
      <c r="E11" s="14" t="s">
        <v>119</v>
      </c>
      <c r="F11" s="14" t="s">
        <v>120</v>
      </c>
      <c r="G11" s="14" t="s">
        <v>198</v>
      </c>
      <c r="H11" s="14" t="s">
        <v>199</v>
      </c>
      <c r="I11" s="66">
        <v>48948</v>
      </c>
      <c r="J11" s="66">
        <v>48948</v>
      </c>
      <c r="K11" s="93"/>
      <c r="L11" s="93"/>
      <c r="M11" s="66">
        <v>48948</v>
      </c>
      <c r="N11" s="93"/>
      <c r="O11" s="93"/>
      <c r="P11" s="93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spans="1:26" ht="20.25" customHeight="1">
      <c r="A12" s="14" t="s">
        <v>193</v>
      </c>
      <c r="B12" s="14" t="s">
        <v>70</v>
      </c>
      <c r="C12" s="14" t="s">
        <v>194</v>
      </c>
      <c r="D12" s="14" t="s">
        <v>195</v>
      </c>
      <c r="E12" s="14" t="s">
        <v>119</v>
      </c>
      <c r="F12" s="14" t="s">
        <v>120</v>
      </c>
      <c r="G12" s="14" t="s">
        <v>200</v>
      </c>
      <c r="H12" s="14" t="s">
        <v>201</v>
      </c>
      <c r="I12" s="66">
        <v>55323</v>
      </c>
      <c r="J12" s="66">
        <v>55323</v>
      </c>
      <c r="K12" s="93"/>
      <c r="L12" s="93"/>
      <c r="M12" s="66">
        <v>55323</v>
      </c>
      <c r="N12" s="93"/>
      <c r="O12" s="93"/>
      <c r="P12" s="93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spans="1:26" ht="20.25" customHeight="1">
      <c r="A13" s="14" t="s">
        <v>193</v>
      </c>
      <c r="B13" s="14" t="s">
        <v>70</v>
      </c>
      <c r="C13" s="14" t="s">
        <v>194</v>
      </c>
      <c r="D13" s="14" t="s">
        <v>195</v>
      </c>
      <c r="E13" s="14" t="s">
        <v>119</v>
      </c>
      <c r="F13" s="14" t="s">
        <v>120</v>
      </c>
      <c r="G13" s="14" t="s">
        <v>202</v>
      </c>
      <c r="H13" s="14" t="s">
        <v>203</v>
      </c>
      <c r="I13" s="66">
        <v>120360</v>
      </c>
      <c r="J13" s="66">
        <v>120360</v>
      </c>
      <c r="K13" s="93"/>
      <c r="L13" s="93"/>
      <c r="M13" s="66">
        <v>120360</v>
      </c>
      <c r="N13" s="93"/>
      <c r="O13" s="93"/>
      <c r="P13" s="93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spans="1:26" ht="20.25" customHeight="1">
      <c r="A14" s="14" t="s">
        <v>193</v>
      </c>
      <c r="B14" s="14" t="s">
        <v>70</v>
      </c>
      <c r="C14" s="14" t="s">
        <v>194</v>
      </c>
      <c r="D14" s="14" t="s">
        <v>195</v>
      </c>
      <c r="E14" s="14" t="s">
        <v>119</v>
      </c>
      <c r="F14" s="14" t="s">
        <v>120</v>
      </c>
      <c r="G14" s="14" t="s">
        <v>202</v>
      </c>
      <c r="H14" s="14" t="s">
        <v>203</v>
      </c>
      <c r="I14" s="66">
        <v>215760</v>
      </c>
      <c r="J14" s="66">
        <v>215760</v>
      </c>
      <c r="K14" s="93"/>
      <c r="L14" s="93"/>
      <c r="M14" s="66">
        <v>215760</v>
      </c>
      <c r="N14" s="93"/>
      <c r="O14" s="93"/>
      <c r="P14" s="93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spans="1:26" ht="20.25" customHeight="1">
      <c r="A15" s="14" t="s">
        <v>193</v>
      </c>
      <c r="B15" s="14" t="s">
        <v>70</v>
      </c>
      <c r="C15" s="14" t="s">
        <v>194</v>
      </c>
      <c r="D15" s="14" t="s">
        <v>195</v>
      </c>
      <c r="E15" s="14" t="s">
        <v>119</v>
      </c>
      <c r="F15" s="14" t="s">
        <v>120</v>
      </c>
      <c r="G15" s="14" t="s">
        <v>202</v>
      </c>
      <c r="H15" s="14" t="s">
        <v>203</v>
      </c>
      <c r="I15" s="66">
        <v>225252</v>
      </c>
      <c r="J15" s="66">
        <v>225252</v>
      </c>
      <c r="K15" s="93"/>
      <c r="L15" s="93"/>
      <c r="M15" s="66">
        <v>225252</v>
      </c>
      <c r="N15" s="93"/>
      <c r="O15" s="93"/>
      <c r="P15" s="93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spans="1:26" ht="20.25" customHeight="1">
      <c r="A16" s="14" t="s">
        <v>193</v>
      </c>
      <c r="B16" s="14" t="s">
        <v>70</v>
      </c>
      <c r="C16" s="14" t="s">
        <v>204</v>
      </c>
      <c r="D16" s="14" t="s">
        <v>205</v>
      </c>
      <c r="E16" s="14" t="s">
        <v>103</v>
      </c>
      <c r="F16" s="14" t="s">
        <v>104</v>
      </c>
      <c r="G16" s="14" t="s">
        <v>206</v>
      </c>
      <c r="H16" s="14" t="s">
        <v>207</v>
      </c>
      <c r="I16" s="66">
        <v>237663.35999999999</v>
      </c>
      <c r="J16" s="66">
        <v>237663.35999999999</v>
      </c>
      <c r="K16" s="93"/>
      <c r="L16" s="93"/>
      <c r="M16" s="66">
        <v>237663.35999999999</v>
      </c>
      <c r="N16" s="93"/>
      <c r="O16" s="93"/>
      <c r="P16" s="93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spans="1:26" ht="20.25" customHeight="1">
      <c r="A17" s="14" t="s">
        <v>193</v>
      </c>
      <c r="B17" s="14" t="s">
        <v>70</v>
      </c>
      <c r="C17" s="14" t="s">
        <v>204</v>
      </c>
      <c r="D17" s="14" t="s">
        <v>205</v>
      </c>
      <c r="E17" s="14" t="s">
        <v>109</v>
      </c>
      <c r="F17" s="14" t="s">
        <v>110</v>
      </c>
      <c r="G17" s="14" t="s">
        <v>208</v>
      </c>
      <c r="H17" s="14" t="s">
        <v>209</v>
      </c>
      <c r="I17" s="66">
        <v>100661.48</v>
      </c>
      <c r="J17" s="66">
        <v>100661.48</v>
      </c>
      <c r="K17" s="93"/>
      <c r="L17" s="93"/>
      <c r="M17" s="66">
        <v>100661.48</v>
      </c>
      <c r="N17" s="93"/>
      <c r="O17" s="93"/>
      <c r="P17" s="93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spans="1:26" ht="20.25" customHeight="1">
      <c r="A18" s="14" t="s">
        <v>193</v>
      </c>
      <c r="B18" s="14" t="s">
        <v>70</v>
      </c>
      <c r="C18" s="14" t="s">
        <v>204</v>
      </c>
      <c r="D18" s="14" t="s">
        <v>205</v>
      </c>
      <c r="E18" s="14" t="s">
        <v>111</v>
      </c>
      <c r="F18" s="14" t="s">
        <v>112</v>
      </c>
      <c r="G18" s="14" t="s">
        <v>210</v>
      </c>
      <c r="H18" s="14" t="s">
        <v>211</v>
      </c>
      <c r="I18" s="66">
        <v>63709.8</v>
      </c>
      <c r="J18" s="66">
        <v>63709.8</v>
      </c>
      <c r="K18" s="93"/>
      <c r="L18" s="93"/>
      <c r="M18" s="66">
        <v>63709.8</v>
      </c>
      <c r="N18" s="93"/>
      <c r="O18" s="93"/>
      <c r="P18" s="93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spans="1:26" ht="20.25" customHeight="1">
      <c r="A19" s="14" t="s">
        <v>193</v>
      </c>
      <c r="B19" s="14" t="s">
        <v>70</v>
      </c>
      <c r="C19" s="14" t="s">
        <v>204</v>
      </c>
      <c r="D19" s="14" t="s">
        <v>205</v>
      </c>
      <c r="E19" s="14" t="s">
        <v>111</v>
      </c>
      <c r="F19" s="14" t="s">
        <v>112</v>
      </c>
      <c r="G19" s="14" t="s">
        <v>210</v>
      </c>
      <c r="H19" s="14" t="s">
        <v>211</v>
      </c>
      <c r="I19" s="66">
        <v>12000</v>
      </c>
      <c r="J19" s="66">
        <v>12000</v>
      </c>
      <c r="K19" s="93"/>
      <c r="L19" s="93"/>
      <c r="M19" s="66">
        <v>12000</v>
      </c>
      <c r="N19" s="93"/>
      <c r="O19" s="93"/>
      <c r="P19" s="93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20.25" customHeight="1">
      <c r="A20" s="14" t="s">
        <v>193</v>
      </c>
      <c r="B20" s="14" t="s">
        <v>70</v>
      </c>
      <c r="C20" s="14" t="s">
        <v>204</v>
      </c>
      <c r="D20" s="14" t="s">
        <v>205</v>
      </c>
      <c r="E20" s="14" t="s">
        <v>113</v>
      </c>
      <c r="F20" s="14" t="s">
        <v>114</v>
      </c>
      <c r="G20" s="14" t="s">
        <v>212</v>
      </c>
      <c r="H20" s="14" t="s">
        <v>213</v>
      </c>
      <c r="I20" s="66">
        <v>4077.43</v>
      </c>
      <c r="J20" s="66">
        <v>4077.43</v>
      </c>
      <c r="K20" s="93"/>
      <c r="L20" s="93"/>
      <c r="M20" s="66">
        <v>4077.43</v>
      </c>
      <c r="N20" s="93"/>
      <c r="O20" s="93"/>
      <c r="P20" s="93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6" ht="20.25" customHeight="1">
      <c r="A21" s="14" t="s">
        <v>193</v>
      </c>
      <c r="B21" s="14" t="s">
        <v>70</v>
      </c>
      <c r="C21" s="14" t="s">
        <v>204</v>
      </c>
      <c r="D21" s="14" t="s">
        <v>205</v>
      </c>
      <c r="E21" s="14" t="s">
        <v>113</v>
      </c>
      <c r="F21" s="14" t="s">
        <v>114</v>
      </c>
      <c r="G21" s="14" t="s">
        <v>212</v>
      </c>
      <c r="H21" s="14" t="s">
        <v>213</v>
      </c>
      <c r="I21" s="66">
        <v>1550.16</v>
      </c>
      <c r="J21" s="66">
        <v>1550.16</v>
      </c>
      <c r="K21" s="93"/>
      <c r="L21" s="93"/>
      <c r="M21" s="66">
        <v>1550.16</v>
      </c>
      <c r="N21" s="93"/>
      <c r="O21" s="93"/>
      <c r="P21" s="93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20.25" customHeight="1">
      <c r="A22" s="14" t="s">
        <v>193</v>
      </c>
      <c r="B22" s="14" t="s">
        <v>70</v>
      </c>
      <c r="C22" s="14" t="s">
        <v>204</v>
      </c>
      <c r="D22" s="14" t="s">
        <v>205</v>
      </c>
      <c r="E22" s="14" t="s">
        <v>113</v>
      </c>
      <c r="F22" s="14" t="s">
        <v>114</v>
      </c>
      <c r="G22" s="14" t="s">
        <v>212</v>
      </c>
      <c r="H22" s="14" t="s">
        <v>213</v>
      </c>
      <c r="I22" s="66">
        <v>5683.92</v>
      </c>
      <c r="J22" s="66">
        <v>5683.92</v>
      </c>
      <c r="K22" s="93"/>
      <c r="L22" s="93"/>
      <c r="M22" s="66">
        <v>5683.92</v>
      </c>
      <c r="N22" s="93"/>
      <c r="O22" s="93"/>
      <c r="P22" s="93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spans="1:26" ht="20.25" customHeight="1">
      <c r="A23" s="14" t="s">
        <v>193</v>
      </c>
      <c r="B23" s="14" t="s">
        <v>70</v>
      </c>
      <c r="C23" s="14" t="s">
        <v>204</v>
      </c>
      <c r="D23" s="14" t="s">
        <v>205</v>
      </c>
      <c r="E23" s="14" t="s">
        <v>119</v>
      </c>
      <c r="F23" s="14" t="s">
        <v>120</v>
      </c>
      <c r="G23" s="14" t="s">
        <v>212</v>
      </c>
      <c r="H23" s="14" t="s">
        <v>213</v>
      </c>
      <c r="I23" s="66">
        <v>8919.3700000000008</v>
      </c>
      <c r="J23" s="66">
        <v>8919.3700000000008</v>
      </c>
      <c r="K23" s="93"/>
      <c r="L23" s="93"/>
      <c r="M23" s="66">
        <v>8919.3700000000008</v>
      </c>
      <c r="N23" s="93"/>
      <c r="O23" s="93"/>
      <c r="P23" s="93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spans="1:26" ht="20.25" customHeight="1">
      <c r="A24" s="14" t="s">
        <v>193</v>
      </c>
      <c r="B24" s="14" t="s">
        <v>70</v>
      </c>
      <c r="C24" s="14" t="s">
        <v>214</v>
      </c>
      <c r="D24" s="14" t="s">
        <v>126</v>
      </c>
      <c r="E24" s="14" t="s">
        <v>125</v>
      </c>
      <c r="F24" s="14" t="s">
        <v>126</v>
      </c>
      <c r="G24" s="14" t="s">
        <v>215</v>
      </c>
      <c r="H24" s="14" t="s">
        <v>126</v>
      </c>
      <c r="I24" s="66">
        <v>216791.52</v>
      </c>
      <c r="J24" s="66">
        <v>216791.52</v>
      </c>
      <c r="K24" s="93"/>
      <c r="L24" s="93"/>
      <c r="M24" s="66">
        <v>216791.52</v>
      </c>
      <c r="N24" s="93"/>
      <c r="O24" s="93"/>
      <c r="P24" s="93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spans="1:26" ht="20.25" customHeight="1">
      <c r="A25" s="14" t="s">
        <v>193</v>
      </c>
      <c r="B25" s="14" t="s">
        <v>70</v>
      </c>
      <c r="C25" s="14" t="s">
        <v>216</v>
      </c>
      <c r="D25" s="14" t="s">
        <v>217</v>
      </c>
      <c r="E25" s="14" t="s">
        <v>119</v>
      </c>
      <c r="F25" s="14" t="s">
        <v>120</v>
      </c>
      <c r="G25" s="14" t="s">
        <v>218</v>
      </c>
      <c r="H25" s="14" t="s">
        <v>219</v>
      </c>
      <c r="I25" s="66">
        <v>20000</v>
      </c>
      <c r="J25" s="66">
        <v>20000</v>
      </c>
      <c r="K25" s="93"/>
      <c r="L25" s="93"/>
      <c r="M25" s="66">
        <v>20000</v>
      </c>
      <c r="N25" s="93"/>
      <c r="O25" s="93"/>
      <c r="P25" s="93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spans="1:26" ht="20.25" customHeight="1">
      <c r="A26" s="14" t="s">
        <v>193</v>
      </c>
      <c r="B26" s="14" t="s">
        <v>70</v>
      </c>
      <c r="C26" s="14" t="s">
        <v>220</v>
      </c>
      <c r="D26" s="14" t="s">
        <v>170</v>
      </c>
      <c r="E26" s="14" t="s">
        <v>119</v>
      </c>
      <c r="F26" s="14" t="s">
        <v>120</v>
      </c>
      <c r="G26" s="14" t="s">
        <v>221</v>
      </c>
      <c r="H26" s="14" t="s">
        <v>170</v>
      </c>
      <c r="I26" s="66">
        <v>10000</v>
      </c>
      <c r="J26" s="66">
        <v>10000</v>
      </c>
      <c r="K26" s="93"/>
      <c r="L26" s="93"/>
      <c r="M26" s="66">
        <v>10000</v>
      </c>
      <c r="N26" s="93"/>
      <c r="O26" s="93"/>
      <c r="P26" s="93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spans="1:26" ht="20.25" customHeight="1">
      <c r="A27" s="14" t="s">
        <v>193</v>
      </c>
      <c r="B27" s="14" t="s">
        <v>70</v>
      </c>
      <c r="C27" s="14" t="s">
        <v>222</v>
      </c>
      <c r="D27" s="14" t="s">
        <v>223</v>
      </c>
      <c r="E27" s="14" t="s">
        <v>119</v>
      </c>
      <c r="F27" s="14" t="s">
        <v>120</v>
      </c>
      <c r="G27" s="14" t="s">
        <v>224</v>
      </c>
      <c r="H27" s="14" t="s">
        <v>223</v>
      </c>
      <c r="I27" s="66">
        <v>29443.919999999998</v>
      </c>
      <c r="J27" s="66">
        <v>29443.919999999998</v>
      </c>
      <c r="K27" s="93"/>
      <c r="L27" s="93"/>
      <c r="M27" s="66">
        <v>29443.919999999998</v>
      </c>
      <c r="N27" s="93"/>
      <c r="O27" s="93"/>
      <c r="P27" s="93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spans="1:26" ht="20.25" customHeight="1">
      <c r="A28" s="14" t="s">
        <v>193</v>
      </c>
      <c r="B28" s="14" t="s">
        <v>70</v>
      </c>
      <c r="C28" s="14" t="s">
        <v>225</v>
      </c>
      <c r="D28" s="14" t="s">
        <v>226</v>
      </c>
      <c r="E28" s="14" t="s">
        <v>119</v>
      </c>
      <c r="F28" s="14" t="s">
        <v>120</v>
      </c>
      <c r="G28" s="14" t="s">
        <v>227</v>
      </c>
      <c r="H28" s="14" t="s">
        <v>228</v>
      </c>
      <c r="I28" s="66">
        <v>26188</v>
      </c>
      <c r="J28" s="66">
        <v>26188</v>
      </c>
      <c r="K28" s="93"/>
      <c r="L28" s="93"/>
      <c r="M28" s="66">
        <v>26188</v>
      </c>
      <c r="N28" s="93"/>
      <c r="O28" s="93"/>
      <c r="P28" s="93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spans="1:26" ht="20.25" customHeight="1">
      <c r="A29" s="14" t="s">
        <v>193</v>
      </c>
      <c r="B29" s="14" t="s">
        <v>70</v>
      </c>
      <c r="C29" s="14" t="s">
        <v>225</v>
      </c>
      <c r="D29" s="14" t="s">
        <v>226</v>
      </c>
      <c r="E29" s="14" t="s">
        <v>119</v>
      </c>
      <c r="F29" s="14" t="s">
        <v>120</v>
      </c>
      <c r="G29" s="14" t="s">
        <v>227</v>
      </c>
      <c r="H29" s="14" t="s">
        <v>228</v>
      </c>
      <c r="I29" s="66">
        <v>3000</v>
      </c>
      <c r="J29" s="66">
        <v>3000</v>
      </c>
      <c r="K29" s="93"/>
      <c r="L29" s="93"/>
      <c r="M29" s="66">
        <v>3000</v>
      </c>
      <c r="N29" s="93"/>
      <c r="O29" s="93"/>
      <c r="P29" s="93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spans="1:26" ht="20.25" customHeight="1">
      <c r="A30" s="14" t="s">
        <v>193</v>
      </c>
      <c r="B30" s="14" t="s">
        <v>70</v>
      </c>
      <c r="C30" s="14" t="s">
        <v>225</v>
      </c>
      <c r="D30" s="14" t="s">
        <v>226</v>
      </c>
      <c r="E30" s="14" t="s">
        <v>119</v>
      </c>
      <c r="F30" s="14" t="s">
        <v>120</v>
      </c>
      <c r="G30" s="14" t="s">
        <v>229</v>
      </c>
      <c r="H30" s="14" t="s">
        <v>230</v>
      </c>
      <c r="I30" s="66">
        <v>5000</v>
      </c>
      <c r="J30" s="66">
        <v>5000</v>
      </c>
      <c r="K30" s="93"/>
      <c r="L30" s="93"/>
      <c r="M30" s="66">
        <v>5000</v>
      </c>
      <c r="N30" s="93"/>
      <c r="O30" s="93"/>
      <c r="P30" s="93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spans="1:26" ht="20.25" customHeight="1">
      <c r="A31" s="14" t="s">
        <v>193</v>
      </c>
      <c r="B31" s="14" t="s">
        <v>70</v>
      </c>
      <c r="C31" s="14" t="s">
        <v>225</v>
      </c>
      <c r="D31" s="14" t="s">
        <v>226</v>
      </c>
      <c r="E31" s="14" t="s">
        <v>119</v>
      </c>
      <c r="F31" s="14" t="s">
        <v>120</v>
      </c>
      <c r="G31" s="14" t="s">
        <v>231</v>
      </c>
      <c r="H31" s="14" t="s">
        <v>232</v>
      </c>
      <c r="I31" s="66">
        <v>22000</v>
      </c>
      <c r="J31" s="66">
        <v>22000</v>
      </c>
      <c r="K31" s="93"/>
      <c r="L31" s="93"/>
      <c r="M31" s="66">
        <v>22000</v>
      </c>
      <c r="N31" s="93"/>
      <c r="O31" s="93"/>
      <c r="P31" s="93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spans="1:26" ht="20.25" customHeight="1">
      <c r="A32" s="14" t="s">
        <v>193</v>
      </c>
      <c r="B32" s="14" t="s">
        <v>70</v>
      </c>
      <c r="C32" s="14" t="s">
        <v>225</v>
      </c>
      <c r="D32" s="14" t="s">
        <v>226</v>
      </c>
      <c r="E32" s="14" t="s">
        <v>101</v>
      </c>
      <c r="F32" s="14" t="s">
        <v>102</v>
      </c>
      <c r="G32" s="14" t="s">
        <v>233</v>
      </c>
      <c r="H32" s="14" t="s">
        <v>234</v>
      </c>
      <c r="I32" s="66">
        <v>2700</v>
      </c>
      <c r="J32" s="66">
        <v>2700</v>
      </c>
      <c r="K32" s="93"/>
      <c r="L32" s="93"/>
      <c r="M32" s="66">
        <v>2700</v>
      </c>
      <c r="N32" s="93"/>
      <c r="O32" s="93"/>
      <c r="P32" s="93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spans="1:26" ht="20.25" customHeight="1">
      <c r="A33" s="14" t="s">
        <v>193</v>
      </c>
      <c r="B33" s="14" t="s">
        <v>70</v>
      </c>
      <c r="C33" s="14" t="s">
        <v>225</v>
      </c>
      <c r="D33" s="14" t="s">
        <v>226</v>
      </c>
      <c r="E33" s="14" t="s">
        <v>119</v>
      </c>
      <c r="F33" s="14" t="s">
        <v>120</v>
      </c>
      <c r="G33" s="14" t="s">
        <v>233</v>
      </c>
      <c r="H33" s="14" t="s">
        <v>234</v>
      </c>
      <c r="I33" s="66">
        <v>30800</v>
      </c>
      <c r="J33" s="66">
        <v>30800</v>
      </c>
      <c r="K33" s="93"/>
      <c r="L33" s="93"/>
      <c r="M33" s="66">
        <v>30800</v>
      </c>
      <c r="N33" s="93"/>
      <c r="O33" s="93"/>
      <c r="P33" s="93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spans="1:26" ht="20.25" customHeight="1">
      <c r="A34" s="14" t="s">
        <v>193</v>
      </c>
      <c r="B34" s="14" t="s">
        <v>70</v>
      </c>
      <c r="C34" s="14" t="s">
        <v>235</v>
      </c>
      <c r="D34" s="14" t="s">
        <v>236</v>
      </c>
      <c r="E34" s="14" t="s">
        <v>101</v>
      </c>
      <c r="F34" s="14" t="s">
        <v>102</v>
      </c>
      <c r="G34" s="14" t="s">
        <v>237</v>
      </c>
      <c r="H34" s="14" t="s">
        <v>238</v>
      </c>
      <c r="I34" s="66">
        <v>43200</v>
      </c>
      <c r="J34" s="66">
        <v>43200</v>
      </c>
      <c r="K34" s="93"/>
      <c r="L34" s="93"/>
      <c r="M34" s="66">
        <v>43200</v>
      </c>
      <c r="N34" s="93"/>
      <c r="O34" s="93"/>
      <c r="P34" s="93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spans="1:26" ht="20.25" customHeight="1">
      <c r="A35" s="14" t="s">
        <v>193</v>
      </c>
      <c r="B35" s="14" t="s">
        <v>70</v>
      </c>
      <c r="C35" s="14" t="s">
        <v>239</v>
      </c>
      <c r="D35" s="14" t="s">
        <v>240</v>
      </c>
      <c r="E35" s="14" t="s">
        <v>119</v>
      </c>
      <c r="F35" s="14" t="s">
        <v>120</v>
      </c>
      <c r="G35" s="14" t="s">
        <v>200</v>
      </c>
      <c r="H35" s="14" t="s">
        <v>201</v>
      </c>
      <c r="I35" s="66">
        <v>99000</v>
      </c>
      <c r="J35" s="66">
        <v>99000</v>
      </c>
      <c r="K35" s="93"/>
      <c r="L35" s="93"/>
      <c r="M35" s="66">
        <v>99000</v>
      </c>
      <c r="N35" s="93"/>
      <c r="O35" s="93"/>
      <c r="P35" s="93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spans="1:26" ht="20.25" customHeight="1">
      <c r="A36" s="14" t="s">
        <v>193</v>
      </c>
      <c r="B36" s="14" t="s">
        <v>70</v>
      </c>
      <c r="C36" s="14" t="s">
        <v>239</v>
      </c>
      <c r="D36" s="14" t="s">
        <v>240</v>
      </c>
      <c r="E36" s="14" t="s">
        <v>119</v>
      </c>
      <c r="F36" s="14" t="s">
        <v>120</v>
      </c>
      <c r="G36" s="14" t="s">
        <v>202</v>
      </c>
      <c r="H36" s="14" t="s">
        <v>203</v>
      </c>
      <c r="I36" s="66">
        <v>92400</v>
      </c>
      <c r="J36" s="66">
        <v>92400</v>
      </c>
      <c r="K36" s="93"/>
      <c r="L36" s="93"/>
      <c r="M36" s="66">
        <v>92400</v>
      </c>
      <c r="N36" s="93"/>
      <c r="O36" s="93"/>
      <c r="P36" s="93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spans="1:26" ht="20.25" customHeight="1">
      <c r="A37" s="14" t="s">
        <v>193</v>
      </c>
      <c r="B37" s="14" t="s">
        <v>70</v>
      </c>
      <c r="C37" s="14" t="s">
        <v>239</v>
      </c>
      <c r="D37" s="14" t="s">
        <v>240</v>
      </c>
      <c r="E37" s="14" t="s">
        <v>119</v>
      </c>
      <c r="F37" s="14" t="s">
        <v>120</v>
      </c>
      <c r="G37" s="14" t="s">
        <v>202</v>
      </c>
      <c r="H37" s="14" t="s">
        <v>203</v>
      </c>
      <c r="I37" s="66">
        <v>105600</v>
      </c>
      <c r="J37" s="66">
        <v>105600</v>
      </c>
      <c r="K37" s="93"/>
      <c r="L37" s="93"/>
      <c r="M37" s="66">
        <v>105600</v>
      </c>
      <c r="N37" s="93"/>
      <c r="O37" s="93"/>
      <c r="P37" s="93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spans="1:26" ht="17.25" customHeight="1">
      <c r="A38" s="177">
        <v>2469907.96</v>
      </c>
      <c r="B38" s="178"/>
      <c r="C38" s="179"/>
      <c r="D38" s="179"/>
      <c r="E38" s="179"/>
      <c r="F38" s="179"/>
      <c r="G38" s="179"/>
      <c r="H38" s="180"/>
      <c r="I38" s="66">
        <v>2469907.96</v>
      </c>
      <c r="J38" s="66">
        <v>2469907.96</v>
      </c>
      <c r="K38" s="66"/>
      <c r="L38" s="66"/>
      <c r="M38" s="66">
        <v>2469907.96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</sheetData>
  <mergeCells count="33">
    <mergeCell ref="X6:X7"/>
    <mergeCell ref="Y6:Y7"/>
    <mergeCell ref="Z6:Z7"/>
    <mergeCell ref="S6:S7"/>
    <mergeCell ref="T5:T7"/>
    <mergeCell ref="U6:U7"/>
    <mergeCell ref="V6:V7"/>
    <mergeCell ref="W6:W7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A2:Z2"/>
    <mergeCell ref="A3:H3"/>
    <mergeCell ref="I4:Z4"/>
    <mergeCell ref="J5:N5"/>
    <mergeCell ref="Q5:S5"/>
    <mergeCell ref="U5:Z5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2"/>
  <sheetViews>
    <sheetView showZeros="0" workbookViewId="0"/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3" width="20" customWidth="1"/>
    <col min="14" max="14" width="12.25" customWidth="1"/>
    <col min="15" max="15" width="12.75" customWidth="1"/>
    <col min="16" max="16" width="11.125" customWidth="1"/>
    <col min="17" max="21" width="19.875" customWidth="1"/>
    <col min="22" max="22" width="20" customWidth="1"/>
    <col min="23" max="23" width="19.875" customWidth="1"/>
  </cols>
  <sheetData>
    <row r="1" spans="1:23" ht="13.5" customHeight="1">
      <c r="B1" s="89"/>
      <c r="E1" s="22"/>
      <c r="F1" s="22"/>
      <c r="G1" s="22"/>
      <c r="H1" s="22"/>
      <c r="U1" s="89"/>
      <c r="W1" s="90" t="s">
        <v>241</v>
      </c>
    </row>
    <row r="2" spans="1:23" ht="46.5" customHeight="1">
      <c r="A2" s="168" t="str">
        <f>"2026"&amp;"年部门项目支出预算表"</f>
        <v>2026年部门项目支出预算表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</row>
    <row r="3" spans="1:23" ht="13.5" customHeight="1">
      <c r="A3" s="169" t="str">
        <f>"单位名称："&amp;"昆明市晋宁区防汛抗旱办公室"</f>
        <v>单位名称：昆明市晋宁区防汛抗旱办公室</v>
      </c>
      <c r="B3" s="170"/>
      <c r="C3" s="170"/>
      <c r="D3" s="170"/>
      <c r="E3" s="170"/>
      <c r="F3" s="170"/>
      <c r="G3" s="170"/>
      <c r="H3" s="170"/>
      <c r="I3" s="25"/>
      <c r="J3" s="25"/>
      <c r="K3" s="25"/>
      <c r="L3" s="25"/>
      <c r="M3" s="25"/>
      <c r="N3" s="25"/>
      <c r="O3" s="25"/>
      <c r="P3" s="25"/>
      <c r="Q3" s="25"/>
      <c r="U3" s="89"/>
      <c r="W3" s="79" t="s">
        <v>1</v>
      </c>
    </row>
    <row r="4" spans="1:23" ht="21.75" customHeight="1">
      <c r="A4" s="181" t="s">
        <v>242</v>
      </c>
      <c r="B4" s="189" t="s">
        <v>176</v>
      </c>
      <c r="C4" s="181" t="s">
        <v>177</v>
      </c>
      <c r="D4" s="181" t="s">
        <v>243</v>
      </c>
      <c r="E4" s="189" t="s">
        <v>178</v>
      </c>
      <c r="F4" s="189" t="s">
        <v>179</v>
      </c>
      <c r="G4" s="189" t="s">
        <v>244</v>
      </c>
      <c r="H4" s="189" t="s">
        <v>245</v>
      </c>
      <c r="I4" s="192" t="s">
        <v>55</v>
      </c>
      <c r="J4" s="175" t="s">
        <v>246</v>
      </c>
      <c r="K4" s="149"/>
      <c r="L4" s="149"/>
      <c r="M4" s="150"/>
      <c r="N4" s="175" t="s">
        <v>185</v>
      </c>
      <c r="O4" s="149"/>
      <c r="P4" s="150"/>
      <c r="Q4" s="189" t="s">
        <v>61</v>
      </c>
      <c r="R4" s="175" t="s">
        <v>62</v>
      </c>
      <c r="S4" s="149"/>
      <c r="T4" s="149"/>
      <c r="U4" s="149"/>
      <c r="V4" s="149"/>
      <c r="W4" s="150"/>
    </row>
    <row r="5" spans="1:23" ht="21.75" customHeight="1">
      <c r="A5" s="182"/>
      <c r="B5" s="183"/>
      <c r="C5" s="182"/>
      <c r="D5" s="182"/>
      <c r="E5" s="190"/>
      <c r="F5" s="190"/>
      <c r="G5" s="190"/>
      <c r="H5" s="190"/>
      <c r="I5" s="183"/>
      <c r="J5" s="193" t="s">
        <v>58</v>
      </c>
      <c r="K5" s="155"/>
      <c r="L5" s="189" t="s">
        <v>59</v>
      </c>
      <c r="M5" s="189" t="s">
        <v>60</v>
      </c>
      <c r="N5" s="189" t="s">
        <v>58</v>
      </c>
      <c r="O5" s="189" t="s">
        <v>59</v>
      </c>
      <c r="P5" s="189" t="s">
        <v>60</v>
      </c>
      <c r="Q5" s="190"/>
      <c r="R5" s="189" t="s">
        <v>57</v>
      </c>
      <c r="S5" s="189" t="s">
        <v>64</v>
      </c>
      <c r="T5" s="189" t="s">
        <v>191</v>
      </c>
      <c r="U5" s="189" t="s">
        <v>66</v>
      </c>
      <c r="V5" s="189" t="s">
        <v>67</v>
      </c>
      <c r="W5" s="189" t="s">
        <v>68</v>
      </c>
    </row>
    <row r="6" spans="1:23" ht="21" customHeight="1">
      <c r="A6" s="183"/>
      <c r="B6" s="183"/>
      <c r="C6" s="183"/>
      <c r="D6" s="183"/>
      <c r="E6" s="183"/>
      <c r="F6" s="183"/>
      <c r="G6" s="183"/>
      <c r="H6" s="183"/>
      <c r="I6" s="183"/>
      <c r="J6" s="194" t="s">
        <v>57</v>
      </c>
      <c r="K6" s="156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</row>
    <row r="7" spans="1:23" ht="39.75" customHeight="1">
      <c r="A7" s="188"/>
      <c r="B7" s="154"/>
      <c r="C7" s="188"/>
      <c r="D7" s="188"/>
      <c r="E7" s="191"/>
      <c r="F7" s="191"/>
      <c r="G7" s="191"/>
      <c r="H7" s="191"/>
      <c r="I7" s="154"/>
      <c r="J7" s="10" t="s">
        <v>57</v>
      </c>
      <c r="K7" s="10" t="s">
        <v>247</v>
      </c>
      <c r="L7" s="191"/>
      <c r="M7" s="191"/>
      <c r="N7" s="191"/>
      <c r="O7" s="191"/>
      <c r="P7" s="191"/>
      <c r="Q7" s="191"/>
      <c r="R7" s="191"/>
      <c r="S7" s="191"/>
      <c r="T7" s="191"/>
      <c r="U7" s="154"/>
      <c r="V7" s="191"/>
      <c r="W7" s="191"/>
    </row>
    <row r="8" spans="1:23" ht="15" customHeight="1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4">
        <v>12</v>
      </c>
      <c r="M8" s="34">
        <v>13</v>
      </c>
      <c r="N8" s="34">
        <v>14</v>
      </c>
      <c r="O8" s="34">
        <v>15</v>
      </c>
      <c r="P8" s="34">
        <v>16</v>
      </c>
      <c r="Q8" s="34">
        <v>17</v>
      </c>
      <c r="R8" s="34">
        <v>18</v>
      </c>
      <c r="S8" s="34">
        <v>19</v>
      </c>
      <c r="T8" s="34">
        <v>20</v>
      </c>
      <c r="U8" s="30">
        <v>21</v>
      </c>
      <c r="V8" s="34">
        <v>22</v>
      </c>
      <c r="W8" s="30">
        <v>23</v>
      </c>
    </row>
    <row r="9" spans="1:23" ht="21.75" customHeight="1">
      <c r="A9" s="58" t="s">
        <v>248</v>
      </c>
      <c r="B9" s="58" t="s">
        <v>249</v>
      </c>
      <c r="C9" s="58" t="s">
        <v>250</v>
      </c>
      <c r="D9" s="58" t="s">
        <v>70</v>
      </c>
      <c r="E9" s="58" t="s">
        <v>119</v>
      </c>
      <c r="F9" s="58" t="s">
        <v>120</v>
      </c>
      <c r="G9" s="58" t="s">
        <v>251</v>
      </c>
      <c r="H9" s="58" t="s">
        <v>252</v>
      </c>
      <c r="I9" s="66">
        <v>210000</v>
      </c>
      <c r="J9" s="66">
        <v>210000</v>
      </c>
      <c r="K9" s="66">
        <v>210000</v>
      </c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</row>
    <row r="10" spans="1:23" ht="21.75" customHeight="1">
      <c r="A10" s="58" t="s">
        <v>248</v>
      </c>
      <c r="B10" s="58" t="s">
        <v>253</v>
      </c>
      <c r="C10" s="58" t="s">
        <v>254</v>
      </c>
      <c r="D10" s="58" t="s">
        <v>70</v>
      </c>
      <c r="E10" s="58" t="s">
        <v>119</v>
      </c>
      <c r="F10" s="58" t="s">
        <v>120</v>
      </c>
      <c r="G10" s="58" t="s">
        <v>251</v>
      </c>
      <c r="H10" s="58" t="s">
        <v>252</v>
      </c>
      <c r="I10" s="66">
        <v>1089892.02</v>
      </c>
      <c r="J10" s="66"/>
      <c r="K10" s="66"/>
      <c r="L10" s="66"/>
      <c r="M10" s="66"/>
      <c r="N10" s="66"/>
      <c r="O10" s="66"/>
      <c r="P10" s="66"/>
      <c r="Q10" s="66"/>
      <c r="R10" s="66">
        <v>1089892.02</v>
      </c>
      <c r="S10" s="66"/>
      <c r="T10" s="66"/>
      <c r="U10" s="66">
        <v>1089892.02</v>
      </c>
      <c r="V10" s="66"/>
      <c r="W10" s="66"/>
    </row>
    <row r="11" spans="1:23" ht="21.75" customHeight="1">
      <c r="A11" s="58" t="s">
        <v>248</v>
      </c>
      <c r="B11" s="58" t="s">
        <v>255</v>
      </c>
      <c r="C11" s="58" t="s">
        <v>256</v>
      </c>
      <c r="D11" s="58" t="s">
        <v>70</v>
      </c>
      <c r="E11" s="58" t="s">
        <v>119</v>
      </c>
      <c r="F11" s="58" t="s">
        <v>120</v>
      </c>
      <c r="G11" s="58" t="s">
        <v>251</v>
      </c>
      <c r="H11" s="58" t="s">
        <v>252</v>
      </c>
      <c r="I11" s="66">
        <v>30000</v>
      </c>
      <c r="J11" s="66"/>
      <c r="K11" s="66"/>
      <c r="L11" s="66"/>
      <c r="M11" s="66"/>
      <c r="N11" s="66"/>
      <c r="O11" s="66"/>
      <c r="P11" s="66"/>
      <c r="Q11" s="66"/>
      <c r="R11" s="66">
        <v>30000</v>
      </c>
      <c r="S11" s="66"/>
      <c r="T11" s="66"/>
      <c r="U11" s="66">
        <v>30000</v>
      </c>
      <c r="V11" s="66"/>
      <c r="W11" s="66"/>
    </row>
    <row r="12" spans="1:23" ht="18.75" customHeight="1">
      <c r="A12" s="177" t="s">
        <v>165</v>
      </c>
      <c r="B12" s="178"/>
      <c r="C12" s="178"/>
      <c r="D12" s="178"/>
      <c r="E12" s="178"/>
      <c r="F12" s="178"/>
      <c r="G12" s="178"/>
      <c r="H12" s="139"/>
      <c r="I12" s="66">
        <v>1329892.02</v>
      </c>
      <c r="J12" s="66">
        <v>210000</v>
      </c>
      <c r="K12" s="66">
        <v>210000</v>
      </c>
      <c r="L12" s="66"/>
      <c r="M12" s="66"/>
      <c r="N12" s="66"/>
      <c r="O12" s="66"/>
      <c r="P12" s="66"/>
      <c r="Q12" s="66"/>
      <c r="R12" s="66">
        <v>1119892.02</v>
      </c>
      <c r="S12" s="66"/>
      <c r="T12" s="66"/>
      <c r="U12" s="66">
        <v>1119892.02</v>
      </c>
      <c r="V12" s="66"/>
      <c r="W12" s="66"/>
    </row>
  </sheetData>
  <mergeCells count="28">
    <mergeCell ref="V5:V7"/>
    <mergeCell ref="W5:W7"/>
    <mergeCell ref="J5:K6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2" type="noConversion"/>
  <printOptions horizontalCentered="1"/>
  <pageMargins left="0.37" right="0.37" top="0.56000000000000005" bottom="0.56000000000000005" header="0.48" footer="0.48"/>
  <pageSetup paperSize="9" scale="5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J18"/>
  <sheetViews>
    <sheetView showZeros="0" workbookViewId="0"/>
  </sheetViews>
  <sheetFormatPr defaultColWidth="9.125" defaultRowHeight="12" customHeight="1"/>
  <cols>
    <col min="1" max="1" width="34.25" customWidth="1"/>
    <col min="2" max="2" width="29" customWidth="1"/>
    <col min="3" max="5" width="23.625" customWidth="1"/>
    <col min="6" max="6" width="11.25" customWidth="1"/>
    <col min="7" max="7" width="25.125" customWidth="1"/>
    <col min="8" max="8" width="15.625" customWidth="1"/>
    <col min="9" max="9" width="13.375" customWidth="1"/>
    <col min="10" max="10" width="18.875" customWidth="1"/>
  </cols>
  <sheetData>
    <row r="1" spans="1:10" ht="18" customHeight="1">
      <c r="J1" s="23" t="s">
        <v>257</v>
      </c>
    </row>
    <row r="2" spans="1:10" ht="39.75" customHeight="1">
      <c r="A2" s="195" t="str">
        <f>"2026"&amp;"年部门项目支出绩效目标表"</f>
        <v>2026年部门项目支出绩效目标表</v>
      </c>
      <c r="B2" s="168"/>
      <c r="C2" s="168"/>
      <c r="D2" s="168"/>
      <c r="E2" s="168"/>
      <c r="F2" s="167"/>
      <c r="G2" s="168"/>
      <c r="H2" s="167"/>
      <c r="I2" s="167"/>
      <c r="J2" s="168"/>
    </row>
    <row r="3" spans="1:10" ht="17.25" customHeight="1">
      <c r="A3" s="169" t="str">
        <f>"单位名称："&amp;"昆明市晋宁区防汛抗旱办公室"</f>
        <v>单位名称：昆明市晋宁区防汛抗旱办公室</v>
      </c>
      <c r="B3" s="110"/>
      <c r="C3" s="110"/>
      <c r="D3" s="110"/>
      <c r="E3" s="110"/>
      <c r="F3" s="110"/>
      <c r="G3" s="110"/>
      <c r="H3" s="110"/>
    </row>
    <row r="4" spans="1:10" ht="44.25" customHeight="1">
      <c r="A4" s="10" t="s">
        <v>177</v>
      </c>
      <c r="B4" s="10" t="s">
        <v>258</v>
      </c>
      <c r="C4" s="10" t="s">
        <v>259</v>
      </c>
      <c r="D4" s="10" t="s">
        <v>260</v>
      </c>
      <c r="E4" s="10" t="s">
        <v>261</v>
      </c>
      <c r="F4" s="57" t="s">
        <v>262</v>
      </c>
      <c r="G4" s="10" t="s">
        <v>263</v>
      </c>
      <c r="H4" s="57" t="s">
        <v>264</v>
      </c>
      <c r="I4" s="57" t="s">
        <v>265</v>
      </c>
      <c r="J4" s="10" t="s">
        <v>266</v>
      </c>
    </row>
    <row r="5" spans="1:10" ht="18.75" customHeight="1">
      <c r="A5" s="87">
        <v>1</v>
      </c>
      <c r="B5" s="87">
        <v>2</v>
      </c>
      <c r="C5" s="87">
        <v>3</v>
      </c>
      <c r="D5" s="87">
        <v>4</v>
      </c>
      <c r="E5" s="87">
        <v>5</v>
      </c>
      <c r="F5" s="34">
        <v>6</v>
      </c>
      <c r="G5" s="87">
        <v>7</v>
      </c>
      <c r="H5" s="34">
        <v>8</v>
      </c>
      <c r="I5" s="34">
        <v>9</v>
      </c>
      <c r="J5" s="87">
        <v>10</v>
      </c>
    </row>
    <row r="6" spans="1:10" ht="42" customHeight="1">
      <c r="A6" s="11" t="s">
        <v>70</v>
      </c>
      <c r="B6" s="58"/>
      <c r="C6" s="58"/>
      <c r="D6" s="58"/>
      <c r="E6" s="21"/>
      <c r="F6" s="59"/>
      <c r="G6" s="21"/>
      <c r="H6" s="59"/>
      <c r="I6" s="59"/>
      <c r="J6" s="21"/>
    </row>
    <row r="7" spans="1:10" ht="42" customHeight="1">
      <c r="A7" s="196" t="s">
        <v>267</v>
      </c>
      <c r="B7" s="197" t="s">
        <v>268</v>
      </c>
      <c r="C7" s="20" t="s">
        <v>269</v>
      </c>
      <c r="D7" s="20" t="s">
        <v>270</v>
      </c>
      <c r="E7" s="11" t="s">
        <v>271</v>
      </c>
      <c r="F7" s="20" t="s">
        <v>272</v>
      </c>
      <c r="G7" s="11" t="s">
        <v>273</v>
      </c>
      <c r="H7" s="20" t="s">
        <v>274</v>
      </c>
      <c r="I7" s="20" t="s">
        <v>275</v>
      </c>
      <c r="J7" s="11" t="s">
        <v>276</v>
      </c>
    </row>
    <row r="8" spans="1:10" ht="42" customHeight="1">
      <c r="A8" s="196" t="s">
        <v>267</v>
      </c>
      <c r="B8" s="197" t="s">
        <v>268</v>
      </c>
      <c r="C8" s="20" t="s">
        <v>277</v>
      </c>
      <c r="D8" s="20" t="s">
        <v>278</v>
      </c>
      <c r="E8" s="11" t="s">
        <v>279</v>
      </c>
      <c r="F8" s="20" t="s">
        <v>280</v>
      </c>
      <c r="G8" s="11" t="s">
        <v>281</v>
      </c>
      <c r="H8" s="20" t="s">
        <v>282</v>
      </c>
      <c r="I8" s="20" t="s">
        <v>275</v>
      </c>
      <c r="J8" s="11" t="s">
        <v>283</v>
      </c>
    </row>
    <row r="9" spans="1:10" ht="42" customHeight="1">
      <c r="A9" s="196" t="s">
        <v>267</v>
      </c>
      <c r="B9" s="197" t="s">
        <v>268</v>
      </c>
      <c r="C9" s="20" t="s">
        <v>284</v>
      </c>
      <c r="D9" s="20" t="s">
        <v>285</v>
      </c>
      <c r="E9" s="11" t="s">
        <v>286</v>
      </c>
      <c r="F9" s="20" t="s">
        <v>280</v>
      </c>
      <c r="G9" s="11" t="s">
        <v>287</v>
      </c>
      <c r="H9" s="20" t="s">
        <v>288</v>
      </c>
      <c r="I9" s="20" t="s">
        <v>289</v>
      </c>
      <c r="J9" s="11" t="s">
        <v>290</v>
      </c>
    </row>
    <row r="10" spans="1:10" ht="42" customHeight="1">
      <c r="A10" s="196" t="s">
        <v>256</v>
      </c>
      <c r="B10" s="197" t="s">
        <v>291</v>
      </c>
      <c r="C10" s="20" t="s">
        <v>269</v>
      </c>
      <c r="D10" s="20" t="s">
        <v>292</v>
      </c>
      <c r="E10" s="11" t="s">
        <v>293</v>
      </c>
      <c r="F10" s="20" t="s">
        <v>280</v>
      </c>
      <c r="G10" s="11" t="s">
        <v>287</v>
      </c>
      <c r="H10" s="20" t="s">
        <v>288</v>
      </c>
      <c r="I10" s="20" t="s">
        <v>289</v>
      </c>
      <c r="J10" s="11" t="s">
        <v>294</v>
      </c>
    </row>
    <row r="11" spans="1:10" ht="42" customHeight="1">
      <c r="A11" s="196" t="s">
        <v>256</v>
      </c>
      <c r="B11" s="197" t="s">
        <v>291</v>
      </c>
      <c r="C11" s="20" t="s">
        <v>277</v>
      </c>
      <c r="D11" s="20" t="s">
        <v>278</v>
      </c>
      <c r="E11" s="11" t="s">
        <v>295</v>
      </c>
      <c r="F11" s="20" t="s">
        <v>280</v>
      </c>
      <c r="G11" s="11" t="s">
        <v>287</v>
      </c>
      <c r="H11" s="20" t="s">
        <v>288</v>
      </c>
      <c r="I11" s="20" t="s">
        <v>275</v>
      </c>
      <c r="J11" s="11" t="s">
        <v>296</v>
      </c>
    </row>
    <row r="12" spans="1:10" ht="42" customHeight="1">
      <c r="A12" s="196" t="s">
        <v>256</v>
      </c>
      <c r="B12" s="197" t="s">
        <v>291</v>
      </c>
      <c r="C12" s="20" t="s">
        <v>284</v>
      </c>
      <c r="D12" s="20" t="s">
        <v>285</v>
      </c>
      <c r="E12" s="11" t="s">
        <v>285</v>
      </c>
      <c r="F12" s="20" t="s">
        <v>280</v>
      </c>
      <c r="G12" s="11" t="s">
        <v>287</v>
      </c>
      <c r="H12" s="20" t="s">
        <v>288</v>
      </c>
      <c r="I12" s="20" t="s">
        <v>289</v>
      </c>
      <c r="J12" s="11" t="s">
        <v>297</v>
      </c>
    </row>
    <row r="13" spans="1:10" ht="42" customHeight="1">
      <c r="A13" s="196" t="s">
        <v>250</v>
      </c>
      <c r="B13" s="197" t="s">
        <v>298</v>
      </c>
      <c r="C13" s="20" t="s">
        <v>269</v>
      </c>
      <c r="D13" s="20" t="s">
        <v>270</v>
      </c>
      <c r="E13" s="11" t="s">
        <v>299</v>
      </c>
      <c r="F13" s="20" t="s">
        <v>272</v>
      </c>
      <c r="G13" s="11" t="s">
        <v>300</v>
      </c>
      <c r="H13" s="20" t="s">
        <v>274</v>
      </c>
      <c r="I13" s="20" t="s">
        <v>275</v>
      </c>
      <c r="J13" s="11" t="s">
        <v>301</v>
      </c>
    </row>
    <row r="14" spans="1:10" ht="42" customHeight="1">
      <c r="A14" s="196" t="s">
        <v>250</v>
      </c>
      <c r="B14" s="197" t="s">
        <v>298</v>
      </c>
      <c r="C14" s="20" t="s">
        <v>277</v>
      </c>
      <c r="D14" s="20" t="s">
        <v>278</v>
      </c>
      <c r="E14" s="11" t="s">
        <v>302</v>
      </c>
      <c r="F14" s="20" t="s">
        <v>272</v>
      </c>
      <c r="G14" s="11" t="s">
        <v>303</v>
      </c>
      <c r="H14" s="20" t="s">
        <v>304</v>
      </c>
      <c r="I14" s="20" t="s">
        <v>275</v>
      </c>
      <c r="J14" s="11" t="s">
        <v>305</v>
      </c>
    </row>
    <row r="15" spans="1:10" ht="42" customHeight="1">
      <c r="A15" s="196" t="s">
        <v>250</v>
      </c>
      <c r="B15" s="197" t="s">
        <v>298</v>
      </c>
      <c r="C15" s="20" t="s">
        <v>284</v>
      </c>
      <c r="D15" s="20" t="s">
        <v>285</v>
      </c>
      <c r="E15" s="11" t="s">
        <v>306</v>
      </c>
      <c r="F15" s="20" t="s">
        <v>272</v>
      </c>
      <c r="G15" s="11" t="s">
        <v>287</v>
      </c>
      <c r="H15" s="20" t="s">
        <v>288</v>
      </c>
      <c r="I15" s="20" t="s">
        <v>289</v>
      </c>
      <c r="J15" s="11" t="s">
        <v>307</v>
      </c>
    </row>
    <row r="16" spans="1:10" ht="42" customHeight="1">
      <c r="A16" s="196" t="s">
        <v>254</v>
      </c>
      <c r="B16" s="197" t="s">
        <v>308</v>
      </c>
      <c r="C16" s="20" t="s">
        <v>269</v>
      </c>
      <c r="D16" s="20" t="s">
        <v>270</v>
      </c>
      <c r="E16" s="11" t="s">
        <v>309</v>
      </c>
      <c r="F16" s="20" t="s">
        <v>280</v>
      </c>
      <c r="G16" s="11" t="s">
        <v>310</v>
      </c>
      <c r="H16" s="20" t="s">
        <v>288</v>
      </c>
      <c r="I16" s="20" t="s">
        <v>275</v>
      </c>
      <c r="J16" s="11" t="s">
        <v>311</v>
      </c>
    </row>
    <row r="17" spans="1:10" ht="42" customHeight="1">
      <c r="A17" s="196" t="s">
        <v>254</v>
      </c>
      <c r="B17" s="197" t="s">
        <v>308</v>
      </c>
      <c r="C17" s="20" t="s">
        <v>277</v>
      </c>
      <c r="D17" s="20" t="s">
        <v>312</v>
      </c>
      <c r="E17" s="11" t="s">
        <v>313</v>
      </c>
      <c r="F17" s="20" t="s">
        <v>280</v>
      </c>
      <c r="G17" s="11" t="s">
        <v>314</v>
      </c>
      <c r="H17" s="20" t="s">
        <v>315</v>
      </c>
      <c r="I17" s="20" t="s">
        <v>275</v>
      </c>
      <c r="J17" s="11" t="s">
        <v>316</v>
      </c>
    </row>
    <row r="18" spans="1:10" ht="42" customHeight="1">
      <c r="A18" s="196" t="s">
        <v>254</v>
      </c>
      <c r="B18" s="197" t="s">
        <v>308</v>
      </c>
      <c r="C18" s="20" t="s">
        <v>284</v>
      </c>
      <c r="D18" s="20" t="s">
        <v>285</v>
      </c>
      <c r="E18" s="11" t="s">
        <v>286</v>
      </c>
      <c r="F18" s="20" t="s">
        <v>280</v>
      </c>
      <c r="G18" s="11" t="s">
        <v>287</v>
      </c>
      <c r="H18" s="20" t="s">
        <v>288</v>
      </c>
      <c r="I18" s="20" t="s">
        <v>289</v>
      </c>
      <c r="J18" s="11" t="s">
        <v>317</v>
      </c>
    </row>
  </sheetData>
  <mergeCells count="10">
    <mergeCell ref="A16:A18"/>
    <mergeCell ref="B7:B9"/>
    <mergeCell ref="B10:B12"/>
    <mergeCell ref="B13:B15"/>
    <mergeCell ref="B16:B18"/>
    <mergeCell ref="A2:J2"/>
    <mergeCell ref="A3:H3"/>
    <mergeCell ref="A7:A9"/>
    <mergeCell ref="A10:A12"/>
    <mergeCell ref="A13:A15"/>
  </mergeCells>
  <phoneticPr fontId="22" type="noConversion"/>
  <printOptions horizontalCentered="1"/>
  <pageMargins left="0.96" right="0.96" top="0.72" bottom="0.72" header="0" footer="0"/>
  <pageSetup paperSize="9" scale="6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18</vt:i4>
      </vt:variant>
    </vt:vector>
  </HeadingPairs>
  <TitlesOfParts>
    <vt:vector size="36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  <vt:lpstr>'部门财务收支预算总表01-1'!Print_Titles</vt:lpstr>
      <vt:lpstr>'部门财政拨款收支预算总表02-1'!Print_Titles</vt:lpstr>
      <vt:lpstr>部门基本支出预算表04!Print_Titles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部门整体支出绩效目标表13!Print_Titles</vt:lpstr>
      <vt:lpstr>部门政府采购预算表07!Print_Titles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Bellwin</dc:creator>
  <cp:lastModifiedBy>PC</cp:lastModifiedBy>
  <dcterms:created xsi:type="dcterms:W3CDTF">2026-03-23T05:51:00Z</dcterms:created>
  <dcterms:modified xsi:type="dcterms:W3CDTF">2026-03-24T05:30:11Z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22EC846D54E447EBBCDB5ABAA055E9F6_12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