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<sst xmlns="http://schemas.openxmlformats.org/spreadsheetml/2006/main" count="1273" uniqueCount="479">
  <si>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</si>
  <si>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</si>
  <si>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</si>
  <si>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</si>
  <si>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</si>
  <si>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</si>
  <si>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</si>
  <si>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</si>
  <si>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</si>
  <si>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</si>
  <si>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</si>
  <si>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</si>
  <si>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</si>
  <si>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</si>
  <si>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</si>
  <si>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</si>
  <si>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</si>
  <si>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</si>
  <si>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</si>
  <si>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</si>
  <si>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</si>
  <si>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</si>
  <si>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</si>
  <si>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</si>
  <si>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</si>
  <si>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</si>
  <si>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</si>
  <si>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</si>
  <si>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</si>
  <si>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</si>
  <si>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</si>
  <si>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</si>
  <si>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</si>
  <si>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</si>
  <si>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</si>
  <si>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</si>
  <si>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</si>
  <si>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</si>
  <si>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</si>
  <si>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</si>
  <si>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</si>
  <si>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</si>
  <si>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</si>
  <si>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</si>
  <si>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</si>
  <si>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</si>
  <si>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</si>
  <si>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</si>
  <si>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</si>
  <si>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</si>
  <si>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</si>
  <si>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</si>
  <si>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</si>
  <si>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</si>
  <si>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</si>
  <si>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</si>
  <si>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</si>
  <si>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</si>
  <si>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</si>
  <si>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</si>
  <si>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</si>
  <si>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</si>
  <si>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</si>
  <si>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</si>
  <si>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</si>
  <si>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</si>
  <si>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</si>
  <si>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</si>
  <si>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190</t>
  </si>
  <si>
    <t>中国共产党昆明市晋宁区委员会统一战线工作部</t>
  </si>
  <si>
    <t>190001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</si>
  <si>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</si>
  <si>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</si>
  <si>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</si>
  <si>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</si>
  <si>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</si>
  <si>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</si>
  <si>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</si>
  <si>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</si>
  <si>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</si>
  <si>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</si>
  <si>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</si>
  <si>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</si>
  <si>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</si>
  <si>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</si>
  <si>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</si>
  <si>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</si>
  <si>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</si>
  <si>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</si>
  <si>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</si>
  <si>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</si>
  <si>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</si>
  <si>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</si>
  <si>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</si>
  <si>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</si>
  <si>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</si>
  <si>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</si>
  <si>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</si>
  <si>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</si>
  <si>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20123</t>
  </si>
  <si>
    <t>民族事务</t>
  </si>
  <si>
    <t>2012304</t>
  </si>
  <si>
    <t>民族工作专项</t>
  </si>
  <si>
    <t>20134</t>
  </si>
  <si>
    <t>统战事务</t>
  </si>
  <si>
    <t>2013401</t>
  </si>
  <si>
    <t>行政运行</t>
  </si>
  <si>
    <t>2013404</t>
  </si>
  <si>
    <t>宗教事务</t>
  </si>
  <si>
    <t>2013450</t>
  </si>
  <si>
    <t>事业运行</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</si>
  <si>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</si>
  <si>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</si>
  <si>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</si>
  <si>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</si>
  <si>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</si>
  <si>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</si>
  <si>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</si>
  <si>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</si>
  <si>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</si>
  <si>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</si>
  <si>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</si>
  <si>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</si>
  <si>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</si>
  <si>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</si>
  <si>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</si>
  <si>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</si>
  <si>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</si>
  <si>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</si>
  <si>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</si>
  <si>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</si>
  <si>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</si>
  <si>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</si>
  <si>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</si>
  <si>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</si>
  <si>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</si>
  <si>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</si>
  <si>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</si>
  <si>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</si>
  <si>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</si>
  <si>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</si>
  <si>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</si>
  <si>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</si>
  <si>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</si>
  <si>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</si>
  <si>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</si>
  <si>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</si>
  <si>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</si>
  <si>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</si>
  <si>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</si>
  <si>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</si>
  <si>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</si>
  <si>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</si>
  <si>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</si>
  <si>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</si>
  <si>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</si>
  <si>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</si>
  <si>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</si>
  <si>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</si>
  <si>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</si>
  <si>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</si>
  <si>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</si>
  <si>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</si>
  <si>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</si>
  <si>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</si>
  <si>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</si>
  <si>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</si>
  <si>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</si>
  <si>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</si>
  <si>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</si>
  <si>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</si>
  <si>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</si>
  <si>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</si>
  <si>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</si>
  <si>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</si>
  <si>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</si>
  <si>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</si>
  <si>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</si>
  <si>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</si>
  <si>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</si>
  <si>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</si>
  <si>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</si>
  <si>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</si>
  <si>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</si>
  <si>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</si>
  <si>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</si>
  <si>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</si>
  <si>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</si>
  <si>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</si>
  <si>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</si>
  <si>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</si>
  <si>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</si>
  <si>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</si>
  <si>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</si>
  <si>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</si>
  <si>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</si>
  <si>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</si>
  <si>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</si>
  <si>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</si>
  <si>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</si>
  <si>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</si>
  <si>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</si>
  <si>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</si>
  <si>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</si>
  <si>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</si>
  <si>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530122210000000002317</t>
  </si>
  <si>
    <t>行政人员支出工资</t>
  </si>
  <si>
    <t>30101</t>
  </si>
  <si>
    <t>基本工资</t>
  </si>
  <si>
    <t>30102</t>
  </si>
  <si>
    <t>津贴补贴</t>
  </si>
  <si>
    <t>30103</t>
  </si>
  <si>
    <t>奖金</t>
  </si>
  <si>
    <t>530122210000000002318</t>
  </si>
  <si>
    <t>事业人员支出工资</t>
  </si>
  <si>
    <t>30107</t>
  </si>
  <si>
    <t>绩效工资</t>
  </si>
  <si>
    <t>530122210000000002319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</si>
  <si>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</si>
  <si>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</si>
  <si>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</si>
  <si>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</si>
  <si>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</si>
  <si>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</si>
  <si>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</si>
  <si>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</si>
  <si>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</si>
  <si>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</si>
  <si>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</si>
  <si>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530122210000000002322</t>
  </si>
  <si>
    <t>公车购置及运维费</t>
  </si>
  <si>
    <t>30231</t>
  </si>
  <si>
    <t>公务用车运行维护费</t>
  </si>
  <si>
    <t>530122210000000002323</t>
  </si>
  <si>
    <t>30217</t>
  </si>
  <si>
    <t>530122210000000002324</t>
  </si>
  <si>
    <t>公务交通补贴</t>
  </si>
  <si>
    <t>30239</t>
  </si>
  <si>
    <t>其他交通费用</t>
  </si>
  <si>
    <t>530122210000000002325</t>
  </si>
  <si>
    <t>工会经费</t>
  </si>
  <si>
    <t>30228</t>
  </si>
  <si>
    <t>530122210000000002326</t>
  </si>
  <si>
    <t>一般公用经费</t>
  </si>
  <si>
    <t>30201</t>
  </si>
  <si>
    <t>办公费</t>
  </si>
  <si>
    <t>30211</t>
  </si>
  <si>
    <t>差旅费</t>
  </si>
  <si>
    <t>30215</t>
  </si>
  <si>
    <t>会议费</t>
  </si>
  <si>
    <t>30299</t>
  </si>
  <si>
    <t>其他商品和服务支出</t>
  </si>
  <si>
    <t>530122210000000003834</t>
  </si>
  <si>
    <t>30113</t>
  </si>
  <si>
    <t>530122231100001213201</t>
  </si>
  <si>
    <t>离退休人员支出</t>
  </si>
  <si>
    <t>30305</t>
  </si>
  <si>
    <t>生活补助</t>
  </si>
  <si>
    <t>530122231100001449695</t>
  </si>
  <si>
    <t>事业人员绩效奖励</t>
  </si>
  <si>
    <t>530122231100001449719</t>
  </si>
  <si>
    <t>行政人员绩效奖励</t>
  </si>
  <si>
    <t>530122241100002248658</t>
  </si>
  <si>
    <t>其他人员支出</t>
  </si>
  <si>
    <t>30199</t>
  </si>
  <si>
    <t>其他工资福利支出</t>
  </si>
  <si>
    <t>预算05-1表</t>
  </si>
  <si>
    <t>项目分类</t>
  </si>
  <si>
    <t>项目单位</t>
  </si>
  <si>
    <t>经济科目编码</t>
  </si>
  <si>
    <t>经济科目名称</t>
  </si>
  <si>
    <t>本年拨款</t>
  </si>
  <si>
    <t>其中：本次下达</t>
  </si>
  <si>
    <t>专项业务类</t>
  </si>
  <si>
    <t>530122210000000002294</t>
  </si>
  <si>
    <t>区级民族机动金专项资金</t>
  </si>
  <si>
    <t>530122251100004165775</t>
  </si>
  <si>
    <t>（收支专户）统战专项工作经费</t>
  </si>
  <si>
    <t>事业发展类</t>
  </si>
  <si>
    <t>530122210000000002175</t>
  </si>
  <si>
    <t>区宗教工作补助经费</t>
  </si>
  <si>
    <t>530122210000000002216</t>
  </si>
  <si>
    <t>港澳台及侨务工作经费</t>
  </si>
  <si>
    <t>530122210000000002245</t>
  </si>
  <si>
    <t>统战慰问工作经费</t>
  </si>
  <si>
    <t>530122210000000002252</t>
  </si>
  <si>
    <t>民主党派及新的社会阶层活动经费</t>
  </si>
  <si>
    <t>预算05-2表</t>
  </si>
  <si>
    <t>项目年度绩效目标</t>
  </si>
  <si>
    <t>一级指标</t>
  </si>
  <si>
    <t>二级指标</t>
  </si>
  <si>
    <t>三级指标</t>
  </si>
  <si>
    <t>指标性质</t>
  </si>
  <si>
    <t>指标值</t>
  </si>
  <si>
    <t>度量单位</t>
  </si>
  <si>
    <t>指标属性</t>
  </si>
  <si>
    <t>指标内容</t>
  </si>
  <si>
    <t>按照年度政党协商计划，开展政党协商活动。加强民主党派基层组织建设，协助民主党派社稳步推进换届工作。进一步完善党外知识分子数据库建设，加强走访调研、联谊交友，不断加强党外知识分子的统战工作。深入谋划推动“村播小院”等新阶基地创新发展，充分发挥平台优势，持续整合统战各领域资源，引导新阶人士主动投身服务晋宁经济社会发展</t>
  </si>
  <si>
    <t>产出指标</t>
  </si>
  <si>
    <t>数量指标</t>
  </si>
  <si>
    <t>召开政治协商座谈会</t>
  </si>
  <si>
    <t>&gt;=</t>
  </si>
  <si>
    <t>次</t>
  </si>
  <si>
    <t>定量指标</t>
  </si>
  <si>
    <t>政党协商座谈会</t>
  </si>
  <si>
    <t>深入谋划推动“村播小院”等新阶基地创新发展</t>
  </si>
  <si>
    <t>90</t>
  </si>
  <si>
    <t>%</t>
  </si>
  <si>
    <t>定性指标</t>
  </si>
  <si>
    <t>整合统战各领域资源，引导新阶人士主动投身服务晋宁经济社会发展</t>
  </si>
  <si>
    <t>时效指标</t>
  </si>
  <si>
    <t>保障各民主党派、新的社会阶层人士、统战工作的正常活动开展</t>
  </si>
  <si>
    <t>95</t>
  </si>
  <si>
    <t>效益指标</t>
  </si>
  <si>
    <t>社会效益</t>
  </si>
  <si>
    <t>　 统战服务对象及民族宗教服务对象，加强党外代表人士队伍建设，非公有经济统战调研，各民主党派、工商联政党协商服务满意度</t>
  </si>
  <si>
    <t>加强党外代表人士队伍建设，非公有经济统战调研</t>
  </si>
  <si>
    <t>满意度指标</t>
  </si>
  <si>
    <t>服务对象满意度</t>
  </si>
  <si>
    <t>全区各民主党派、党外代表人士及新的社会阶层人士等统战代表人士对活动开展满意度</t>
  </si>
  <si>
    <t>根据年初政党协商计划组织召开会议、年初计划开展活动</t>
  </si>
  <si>
    <t>走访慰问统战代表人士（宗教界、无党派、民主党派、新的社会阶层人士、非公经济、港澳台侨、归国留学人员）</t>
  </si>
  <si>
    <t>开展宗教代表人士及统战代表人士走访慰问</t>
  </si>
  <si>
    <t>30</t>
  </si>
  <si>
    <t>人</t>
  </si>
  <si>
    <t>质量指标</t>
  </si>
  <si>
    <t>　 不断提升宗教“中国化”实践的水平</t>
  </si>
  <si>
    <t>深入开展学习宣传《宗教事务条例》，规范对宗教事务的管理</t>
  </si>
  <si>
    <t>巩固和发展社会主义新型民族关系，促进宗教和谐，社会稳定</t>
  </si>
  <si>
    <t>增强增强宗教界人士爱国意识和对党的认同，加强新形势下宗教界代表人士队伍建设。</t>
  </si>
  <si>
    <t>走访慰问统战对象对部门工作满意度</t>
  </si>
  <si>
    <t>加强爱国统一战线 ，促进民族团结，社会稳定</t>
  </si>
  <si>
    <t>持续深入贯彻落实中央、省、市关于港澳台侨工作要求，深化交流合作，壮大港澳台海外爱国力量。完善台胞台属数据库，走访调研台商台企。紧扣侨务工作重点，立足服务经济发展、弘扬中华文化、参与社会建设等，组织开展主题活动，加强归侨侨眷情感交流，增强侨界群众的获得感、幸福感。抓好项目实施，关爱侨界群众生活。</t>
  </si>
  <si>
    <t>　走访慰问困难台胞台属、侨胞侨属</t>
  </si>
  <si>
    <t>20</t>
  </si>
  <si>
    <t>统计数据库</t>
  </si>
  <si>
    <t>开展港澳台侨活动</t>
  </si>
  <si>
    <t>严格执行区财政部门预算批复，建立部门预算执行进度跟踪和报告制度，按时序推进预算支出</t>
  </si>
  <si>
    <t>年初预算</t>
  </si>
  <si>
    <t>全面掌握我区台胞台属、困难归侨侨眷情况</t>
  </si>
  <si>
    <t>全面掌握我区台胞台属、困难归侨侨眷情</t>
  </si>
  <si>
    <t>　台胞台属、困难归侨侨眷对象满意度</t>
  </si>
  <si>
    <t>一定程度上促进社会和谐稳定</t>
  </si>
  <si>
    <t>积极促进少数民族地区加快奔小康的步伐,改善村民生产生活环境/增强发展后劲、促进经济和社会发展具有积极作用，通过民族专项资金项目的带动，拉动其它财政性资金、民间资金和地方群众集资资金共同发挥建设民族地区的氛围。少数民族素质得到进一步提高，民族团结稳定得到进一步巩固，民族地区基础设施、人居环境得到进一步改善。</t>
  </si>
  <si>
    <t>项目实施验收计划安排</t>
  </si>
  <si>
    <t>个</t>
  </si>
  <si>
    <t>民族地区基础设施建设、民族文化事业建设、民族团结进步示范村建设等</t>
  </si>
  <si>
    <t>项目验收合格率</t>
  </si>
  <si>
    <t>=</t>
  </si>
  <si>
    <t>100</t>
  </si>
  <si>
    <t>通过项目实施改善村民生产生活环境，对当地经济和社会发展具有积极作用，通过民族专项资金项目的带动，拉它财政性资金、民间资金和地方群众集资资金共同发挥建设民族地区的氛围，增加人均收入，改善生活环境。</t>
  </si>
  <si>
    <t>按项目实施方案和计划，及时组织实施</t>
  </si>
  <si>
    <t>按项目实施方案和计划，及时组织实施，完成项目所达到的目标任务</t>
  </si>
  <si>
    <t>经济效益</t>
  </si>
  <si>
    <t>增加当地人均收入，带动产业发展</t>
  </si>
  <si>
    <t>项目实施有效促进民族地区年内农民人均纯收入增长</t>
  </si>
  <si>
    <t>协调民族关系，促进社会稳定繁荣</t>
  </si>
  <si>
    <t>协调民族关系，化解民族矛盾，处置突发事件，增进民族团结</t>
  </si>
  <si>
    <t>生态效益</t>
  </si>
  <si>
    <t>改善村容村貌</t>
  </si>
  <si>
    <t>85</t>
  </si>
  <si>
    <t>通过对村容村貌的打造、民族文化的开发，有效促进少数民族地区加快奔小康的节奏</t>
  </si>
  <si>
    <t>少数民族地区居民对项目实施地评价满意度</t>
  </si>
  <si>
    <t>项目施工进展按照实施标准进行、项目验收有效</t>
  </si>
  <si>
    <t>统战专项工作</t>
  </si>
  <si>
    <t>完成市级指标任务</t>
  </si>
  <si>
    <t>维护社会稳定</t>
  </si>
  <si>
    <t>群众满意度</t>
  </si>
  <si>
    <t>坚持中国化方向，维护宗教领域和谐稳定。依法加强民族宗教事务管理，推进“和谐寺观教堂”创建，持续开展“五进”宗教场所活动，推动我国宗教中国化走深走实。</t>
  </si>
  <si>
    <t>宗教场所经费补助</t>
  </si>
  <si>
    <t>　 宗教政策解读培训宣讲</t>
  </si>
  <si>
    <t>按财政预算要求及任务完成情况及时拨付到位</t>
  </si>
  <si>
    <t>任务开展情况、预算执行情况</t>
  </si>
  <si>
    <t>　 促进宗教和谐、社会稳定</t>
  </si>
  <si>
    <t>依法开展宗教活动，贯彻执行党的宗教政策和国家的宗教法律、法规。</t>
  </si>
  <si>
    <t>宗教界代表人士满意度</t>
  </si>
  <si>
    <t>贯彻执行党的宗教政策和国家的宗教法律、法规情况。</t>
  </si>
  <si>
    <t>预算06表</t>
  </si>
  <si>
    <t>2026年部门政府性基金预算支出预算表</t>
  </si>
  <si>
    <t>政府性基金预算支出预算表</t>
  </si>
  <si>
    <t>单位名称：中国共产党昆明市晋宁区委员会统一战线工作部</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</si>
  <si>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</si>
  <si>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</si>
  <si>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</si>
  <si>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</si>
  <si>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</si>
  <si>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</si>
  <si>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</si>
  <si>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</si>
  <si>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</si>
  <si>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</si>
  <si>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</si>
  <si>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</si>
  <si>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</si>
  <si>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t>
  </si>
  <si>
    <t>车辆加油、添加燃料服务</t>
  </si>
  <si>
    <t>年</t>
  </si>
  <si>
    <t>公务用车维修和保养</t>
  </si>
  <si>
    <t>车辆维修和保养服务</t>
  </si>
  <si>
    <t>公务用车保险</t>
  </si>
  <si>
    <t>机动车保险服务</t>
  </si>
  <si>
    <t>次/年</t>
  </si>
  <si>
    <t>备注：当面向中小企业预留资金大于合计时，面向中小企业预留资金为三年预计数。</t>
  </si>
  <si>
    <t>预算08表</t>
  </si>
  <si>
    <t>2026年部门政府购买服务预算表</t>
  </si>
  <si>
    <t>政府购买服务项目</t>
  </si>
  <si>
    <t>政府购买服务目录</t>
  </si>
  <si>
    <t>备注：因没有符合政府采购服务的支出项目，我单位无政府购买服务预算相关内容，该表以空表进行公开。</t>
  </si>
  <si>
    <t>预算09-1表</t>
  </si>
  <si>
    <t>单位名称（项目）</t>
  </si>
  <si>
    <t>地区</t>
  </si>
  <si>
    <t>备注：我部门无对下转移支付预算，此表无数据。</t>
  </si>
  <si>
    <t>预算09-2表</t>
  </si>
  <si>
    <t>2026年对下转移支付绩效目标表</t>
  </si>
  <si>
    <t>单位名称、项目名称</t>
  </si>
  <si>
    <t>备注：我部门无对下转移支付绩效目标，此表无数据。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</si>
  <si>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</si>
  <si>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</si>
  <si>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</si>
  <si>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</si>
  <si>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</si>
  <si>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</si>
  <si>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</si>
  <si>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</si>
  <si>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</si>
  <si>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</si>
  <si>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备注：因我单位无新增资产预算配置，该表以空表进行公开。</t>
  </si>
  <si>
    <t>预算11表</t>
  </si>
  <si>
    <t>2026年上级转移支付补助项目支出预算表</t>
  </si>
  <si>
    <t>上级补助</t>
  </si>
  <si>
    <t>备注：因我单位无提前下达的上级转移支付补助项目支出预算，该表以空表进行公开。</t>
  </si>
  <si>
    <t>预算12表</t>
  </si>
  <si>
    <t>项目级次</t>
  </si>
  <si>
    <t>311 专项业务类</t>
  </si>
  <si>
    <t>本级</t>
  </si>
  <si>
    <t>313 事业发展类</t>
  </si>
  <si>
    <t>部门名称</t>
  </si>
  <si>
    <t>一、部门整体目标</t>
  </si>
  <si>
    <t>内容</t>
  </si>
  <si>
    <t>说明</t>
  </si>
  <si>
    <t>部门总体目标</t>
  </si>
  <si>
    <t>部门职责</t>
  </si>
  <si>
    <t>1.贯彻落实党对统一战线工作的理论方针政策和决策部署，拟订统一战线工作政策和规划，向同级党委请示报告统一战线工作并提出意见建议。
2.统筹协调指导统一战线工作，组织协调开展日常监督检查。
3.负责发现、联系和培养党外代表人士，在同级党委领导下做好党外代表人士的政治安排，协同有关部门做好安排党外代表人士担任政府和审判机关、检察机关等领导职务的工作。
4.联系民主党派，牵头协调无党派人士工作，支持民主党派和无党派人士履行职责、发挥作用，支持、帮助民主党派和无党派人士加强自身建设。
5.开展党外知识分子统一战线工作。
6.统筹协调民族工作，领导民族工作部门依法管理民族事务。
7.统一管理宗教工作，领导宗教工作部门依法管理宗教事务。
8.参与制定、推动落实鼓励支持引导非公有经济发展的方针政策，统筹开展非公有经济人士统一战线工作。
9.统筹开展新的社会阶层人士统一战线工作。
10.会同有关部门开展港澳台统一战线工作。
11.做好海外统一战线工作、侨务工作，统筹协调有关部门和社会团体涉侨工作。
12.协调推进统一战线领域法治建设。
13.在统一战线工作中落实意识形态工作责任制，负责开展统一战线宣传工作。
14.完成同级党委和上级党委统战部交办的其他任务。</t>
  </si>
  <si>
    <t>根据三定方案归纳</t>
  </si>
  <si>
    <t>一是继续深入学习贯彻党的二十大和二十届历次全会、习近平总书记关于做好新时代党的统一战线工作的重要思想及《中国共产党统一战线工作条例》，坚持党对统一战线的全面领导，习近平总书记关于加强和改进民族工作的重要思想及中央民族工作会议精神，全面加强党对民族工作的领导。二是紧扣铸牢中华民族共同体意识主线，抓实落细全域创建，实施好“十百千万”示范引领建设工程。三是依法加强民族宗教事务管理，推进“和谐寺观教堂”创建，持续开展“五进”宗教场所活动，推动我国宗教中国化走深走实。四是不断提升打造省市区级新的社会阶层人士统战工作实践创新基地，引进资源发展壮大基地及工作站。五是加强民营经济代表人士建设，建立民营企业诉求闭环办理机制。六是持续优化营商环境，推动构建“亲”“清”政商关系。七是持续深入贯彻落实中央、省、市关于港澳台侨工作要求，扩大宣传力度，加大联谊交往，壮大港澳台海外爱国力量。</t>
  </si>
  <si>
    <t>根据部门职责，中长期规划，各级党委，各级政府要求归纳</t>
  </si>
  <si>
    <t>部门年度目标</t>
  </si>
  <si>
    <t>一是以党的二十届四中全会精神为指引，坚持大团结大联合，凝聚各方智慧和力量，开展多种形式的培训教育，引导统一战线成员深入学习践行全会精神。二是进一步推动各级党组织落实《党委（党组）落实统战工作责任制规定》，将统战工作摆在更加突出的位置。三是落实好2026年政党协商计划，鼓励统战代表人士为“十五五”时期经济社会发展建言献策，推动提升参政议政能力，支持加强自身建设。四是紧扣铸牢中华民族共同体意识主线，抓实落细全域创建，实施好2026年度“十百千万”示范引领建设工程。五是依法加强民族宗教事务管理，推进“和谐寺观教堂”创建，持续开展“五进”宗教场所活动，推动我国宗教中国化走深走实。六是深入谋划推动“村播小院”等新阶基地创新发展，充分发挥平台优势，持续整合统战各领域资源，引导新阶人士主动投身服务晋宁经济社会发展。七是持续优化营商环境，在企业纾困解难方面实现新突破，强化服务保障，有效促进“两个健康”。八是持续深入贯彻落实中央、省、市关于港澳台侨工作要求，深化交流合作，壮大港澳台海外爱国力量。</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</si>
  <si>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</si>
  <si>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</si>
  <si>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</si>
  <si>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</si>
  <si>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</si>
  <si>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</si>
  <si>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</si>
  <si>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</si>
  <si>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</si>
  <si>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区宗教工作专项经费、统战慰问经费、港澳台及侨务工作经费、党外人士及新的社会阶层工作经费、民族机动金、宗教工作专项经费</t>
  </si>
  <si>
    <t>紧扣铸牢中华民族共同体意识主线，抓实落细全域创建，实施好2026年度“十百千万”示范引领建设工程。依法加强民族宗教事务管理，推进“和谐寺观教堂”创建，持续开展“五进”宗教场所活动，推动我国宗教中国化走深走实。深入谋划推动“村播小院”等新阶基地创新发展，充分发挥平台优势，持续整合统战各领域资源，引导新阶人士主动投身服务晋宁经济社会发展。持续深入贯彻落实中央、省、市关于港澳台侨工作要求，深化交流合作，壮大港澳台海外爱国力量。</t>
  </si>
  <si>
    <t>三、部门整体支出绩效指标</t>
  </si>
  <si>
    <t>绩效指标</t>
  </si>
  <si>
    <t>评（扣）分标准</t>
  </si>
  <si>
    <t>绩效指标设定依据及指标值数据来源</t>
  </si>
  <si>
    <t xml:space="preserve">二级指标 </t>
  </si>
  <si>
    <t>慰问统战代表人士</t>
  </si>
  <si>
    <t>35</t>
  </si>
  <si>
    <t>开展宗教代表人士及统战对象慰问走访</t>
  </si>
  <si>
    <t>开展理想信念教育等主题活动</t>
  </si>
  <si>
    <t>活动开展情况</t>
  </si>
  <si>
    <t>年度工作计划</t>
  </si>
  <si>
    <t>按财政资金到位情况拨付</t>
  </si>
  <si>
    <t>90%</t>
  </si>
  <si>
    <t>按财政资金到位情况及项目进展情况完成拨付</t>
  </si>
  <si>
    <t>保障宗教领域团结稳定</t>
  </si>
  <si>
    <t>完成得满分</t>
  </si>
  <si>
    <t>统战对象对部门工作的综合评价</t>
  </si>
  <si>
    <t>全社会和各族群众满意度</t>
  </si>
  <si>
    <t>完成任务得满分</t>
  </si>
  <si>
    <t>统战对象及群众满意度</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</si>
</sst>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theme="1"/>
      <name val="宋体"/>
      <charset val="134"/>
      <scheme val="minor"/>
    </font>
    <font>
      <sz val="10"/>
      <color indexed="8"/>
      <name val="Arial"/>
      <charset val="0"/>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b/>
      <sz val="11"/>
      <color theme="1"/>
      <name val="宋体"/>
      <charset val="134"/>
      <scheme val="minor"/>
    </font>
    <font>
      <sz val="10"/>
      <color rgb="FF000000"/>
      <name val="Arial"/>
      <charset val="134"/>
    </font>
    <font>
      <b/>
      <sz val="23.95"/>
      <color rgb="FF000000"/>
      <name val="宋体"/>
      <charset val="134"/>
    </font>
    <font>
      <b/>
      <sz val="22"/>
      <color rgb="FF000000"/>
      <name val="宋体"/>
      <charset val="134"/>
    </font>
    <font>
      <b/>
      <sz val="12"/>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10"/>
      <color rgb="FF000000"/>
      <name val="SimSun"/>
      <charset val="134"/>
    </font>
    <font>
      <b/>
      <sz val="9"/>
      <color rgb="FF000000"/>
      <name val="宋体"/>
      <charset val="134"/>
    </font>
    <font>
      <sz val="9.75"/>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
      <sz val="11"/>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5" borderId="20" applyNumberFormat="0" applyAlignment="0" applyProtection="0">
      <alignment vertical="center"/>
    </xf>
    <xf numFmtId="0" fontId="31" fillId="6" borderId="21" applyNumberFormat="0" applyAlignment="0" applyProtection="0">
      <alignment vertical="center"/>
    </xf>
    <xf numFmtId="0" fontId="32" fillId="6" borderId="20" applyNumberFormat="0" applyAlignment="0" applyProtection="0">
      <alignment vertical="center"/>
    </xf>
    <xf numFmtId="0" fontId="33" fillId="7"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176" fontId="41" fillId="0" borderId="1">
      <alignment horizontal="right" vertical="center"/>
    </xf>
    <xf numFmtId="177" fontId="41" fillId="0" borderId="1">
      <alignment horizontal="right" vertical="center"/>
    </xf>
    <xf numFmtId="10" fontId="41" fillId="0" borderId="1">
      <alignment horizontal="right" vertical="center"/>
    </xf>
    <xf numFmtId="178" fontId="41" fillId="0" borderId="1">
      <alignment horizontal="right" vertical="center"/>
    </xf>
    <xf numFmtId="49" fontId="41" fillId="0" borderId="1">
      <alignment horizontal="left" vertical="center" wrapText="1"/>
    </xf>
    <xf numFmtId="178" fontId="41" fillId="0" borderId="1">
      <alignment horizontal="right" vertical="center"/>
    </xf>
    <xf numFmtId="179" fontId="41" fillId="0" borderId="1">
      <alignment horizontal="right" vertical="center"/>
    </xf>
    <xf numFmtId="180" fontId="41" fillId="0" borderId="1">
      <alignment horizontal="right" vertical="center"/>
    </xf>
    <xf numFmtId="0" fontId="42" fillId="0" borderId="0"/>
    <xf numFmtId="0" fontId="43" fillId="0" borderId="0">
      <alignment vertical="center"/>
    </xf>
  </cellStyleXfs>
  <cellXfs count="305">
    <xf numFmtId="0" fontId="0" fillId="0" borderId="0" xfId="0" applyFont="1" applyBorder="1"/>
    <xf numFmtId="0" fontId="0" fillId="0" borderId="0" xfId="0" applyFill="1" applyBorder="1" applyAlignment="1"/>
    <xf numFmtId="0" fontId="0" fillId="0" borderId="0" xfId="0"/>
    <xf numFmtId="0" fontId="1" fillId="0"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horizontal="center" vertical="center"/>
    </xf>
    <xf numFmtId="0" fontId="3" fillId="2" borderId="0" xfId="0" applyFont="1" applyFill="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left" vertical="center"/>
    </xf>
    <xf numFmtId="0" fontId="5" fillId="2" borderId="3" xfId="0" applyFont="1" applyFill="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7" fillId="0" borderId="1" xfId="0" applyFont="1" applyBorder="1"/>
    <xf numFmtId="0" fontId="6" fillId="0" borderId="1" xfId="0"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5" fillId="2" borderId="4"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vertical="center" wrapText="1"/>
    </xf>
    <xf numFmtId="4" fontId="3" fillId="2" borderId="1" xfId="0" applyNumberFormat="1" applyFont="1" applyFill="1" applyBorder="1" applyAlignment="1" applyProtection="1">
      <alignment horizontal="right" vertical="center"/>
      <protection locked="0"/>
    </xf>
    <xf numFmtId="4" fontId="3" fillId="0" borderId="1" xfId="0" applyNumberFormat="1" applyFont="1" applyBorder="1" applyAlignment="1">
      <alignment horizontal="right" vertical="center"/>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0" xfId="0" applyFont="1" applyFill="1" applyBorder="1" applyAlignment="1">
      <alignment horizontal="right" vertical="center" wrapText="1"/>
    </xf>
    <xf numFmtId="0" fontId="3" fillId="2" borderId="0" xfId="0" applyFont="1" applyFill="1" applyAlignment="1">
      <alignment horizontal="right" vertical="center" wrapText="1"/>
    </xf>
    <xf numFmtId="0" fontId="6" fillId="0" borderId="4" xfId="0" applyFont="1" applyBorder="1" applyAlignment="1">
      <alignment horizontal="left" vertical="center"/>
    </xf>
    <xf numFmtId="0" fontId="6" fillId="2" borderId="1" xfId="0" applyFont="1" applyFill="1" applyBorder="1" applyAlignment="1">
      <alignment horizontal="left" vertical="center"/>
    </xf>
    <xf numFmtId="0" fontId="7" fillId="0" borderId="4" xfId="0" applyFont="1" applyBorder="1" applyAlignment="1">
      <alignment horizontal="center" vertical="center"/>
    </xf>
    <xf numFmtId="0" fontId="7" fillId="2" borderId="1" xfId="0" applyFont="1" applyFill="1" applyBorder="1" applyAlignment="1">
      <alignment horizontal="center" vertical="center"/>
    </xf>
    <xf numFmtId="49" fontId="7" fillId="0" borderId="1" xfId="0" applyNumberFormat="1" applyFont="1" applyBorder="1" applyAlignment="1">
      <alignment vertical="center" wrapText="1"/>
    </xf>
    <xf numFmtId="0" fontId="7" fillId="0" borderId="1" xfId="0" applyFont="1" applyBorder="1" applyAlignment="1">
      <alignment vertical="center" wrapText="1"/>
    </xf>
    <xf numFmtId="49" fontId="8" fillId="0" borderId="1" xfId="0" applyNumberFormat="1" applyFont="1" applyBorder="1" applyAlignment="1">
      <alignment horizontal="center" vertical="center"/>
    </xf>
    <xf numFmtId="0" fontId="0" fillId="0" borderId="0" xfId="0" applyFont="1" applyFill="1" applyBorder="1"/>
    <xf numFmtId="49" fontId="4" fillId="0" borderId="0" xfId="0" applyNumberFormat="1" applyFont="1" applyFill="1" applyBorder="1"/>
    <xf numFmtId="0" fontId="9" fillId="0" borderId="0" xfId="0" applyFont="1" applyAlignment="1">
      <alignment horizontal="center" vertical="center"/>
    </xf>
    <xf numFmtId="0" fontId="3" fillId="0" borderId="0" xfId="0" applyFont="1" applyAlignment="1" applyProtection="1">
      <alignment horizontal="left" vertical="center"/>
      <protection locked="0"/>
    </xf>
    <xf numFmtId="0" fontId="7" fillId="0" borderId="0" xfId="0" applyFont="1" applyAlignment="1">
      <alignment horizontal="left" vertical="center"/>
    </xf>
    <xf numFmtId="0" fontId="7" fillId="0" borderId="5" xfId="0" applyFont="1" applyBorder="1" applyAlignment="1" applyProtection="1">
      <alignment horizontal="center" vertical="center" wrapText="1"/>
      <protection locked="0"/>
    </xf>
    <xf numFmtId="0" fontId="7" fillId="0" borderId="5" xfId="0" applyFont="1"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7" fillId="2" borderId="7" xfId="0" applyFont="1" applyFill="1" applyBorder="1" applyAlignment="1" applyProtection="1">
      <alignment horizontal="center" vertical="center" wrapText="1"/>
      <protection locked="0"/>
    </xf>
    <xf numFmtId="0" fontId="7" fillId="0" borderId="7" xfId="0" applyFont="1" applyBorder="1" applyAlignment="1">
      <alignment horizontal="center" vertical="center" wrapText="1"/>
    </xf>
    <xf numFmtId="0" fontId="4" fillId="0" borderId="1" xfId="0" applyFont="1" applyBorder="1" applyAlignment="1">
      <alignment horizontal="center" vertical="center"/>
    </xf>
    <xf numFmtId="178" fontId="10" fillId="0" borderId="1" xfId="54" applyFont="1" applyAlignment="1">
      <alignment horizontal="left" vertical="center"/>
    </xf>
    <xf numFmtId="178" fontId="10" fillId="0" borderId="1" xfId="54" applyFont="1">
      <alignment horizontal="right" vertical="center"/>
    </xf>
    <xf numFmtId="0" fontId="3" fillId="2" borderId="1" xfId="0" applyFont="1" applyFill="1" applyBorder="1" applyAlignment="1" applyProtection="1">
      <alignment horizontal="left" vertical="center"/>
      <protection locked="0"/>
    </xf>
    <xf numFmtId="49" fontId="10" fillId="0" borderId="1"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0" xfId="0" applyFont="1" applyFill="1" applyBorder="1" applyAlignment="1" applyProtection="1">
      <alignment horizontal="right" vertical="center"/>
      <protection locked="0"/>
    </xf>
    <xf numFmtId="0" fontId="7" fillId="0" borderId="0" xfId="0" applyFont="1"/>
    <xf numFmtId="0" fontId="4" fillId="0" borderId="0" xfId="0" applyFont="1" applyAlignment="1" applyProtection="1">
      <alignment horizontal="right"/>
      <protection locked="0"/>
    </xf>
    <xf numFmtId="0" fontId="7" fillId="0" borderId="5" xfId="0" applyFont="1" applyBorder="1" applyAlignment="1">
      <alignment horizontal="center" vertical="center"/>
    </xf>
    <xf numFmtId="0" fontId="7" fillId="0" borderId="7" xfId="0" applyFont="1" applyBorder="1" applyAlignment="1">
      <alignment horizontal="center" vertical="center"/>
    </xf>
    <xf numFmtId="178" fontId="10" fillId="0" borderId="1" xfId="0" applyNumberFormat="1" applyFont="1" applyBorder="1" applyAlignment="1">
      <alignment horizontal="right" vertical="center"/>
    </xf>
    <xf numFmtId="0" fontId="9"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7" fillId="0" borderId="0" xfId="0" applyFont="1" applyFill="1" applyBorder="1" applyAlignment="1">
      <alignment horizontal="left" vertical="center"/>
    </xf>
    <xf numFmtId="0" fontId="7" fillId="0" borderId="5" xfId="0" applyFont="1" applyFill="1" applyBorder="1" applyAlignment="1" applyProtection="1">
      <alignment horizontal="center" vertical="center" wrapText="1"/>
      <protection locked="0"/>
    </xf>
    <xf numFmtId="0" fontId="7" fillId="0" borderId="5" xfId="0" applyFont="1" applyFill="1" applyBorder="1" applyAlignment="1">
      <alignment horizontal="center" vertical="center" wrapText="1"/>
    </xf>
    <xf numFmtId="0" fontId="7" fillId="0" borderId="6" xfId="0" applyFont="1" applyFill="1" applyBorder="1" applyAlignment="1" applyProtection="1">
      <alignment horizontal="center" vertical="center" wrapText="1"/>
      <protection locked="0"/>
    </xf>
    <xf numFmtId="0" fontId="7" fillId="0" borderId="6" xfId="0" applyFont="1" applyFill="1" applyBorder="1" applyAlignment="1">
      <alignment horizontal="center" vertical="center" wrapText="1"/>
    </xf>
    <xf numFmtId="0" fontId="7" fillId="0" borderId="7" xfId="0" applyFont="1" applyFill="1" applyBorder="1" applyAlignment="1" applyProtection="1">
      <alignment horizontal="center" vertical="center" wrapText="1"/>
      <protection locked="0"/>
    </xf>
    <xf numFmtId="0" fontId="7" fillId="0" borderId="7"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11" fillId="0" borderId="0" xfId="0" applyFont="1" applyFill="1" applyBorder="1"/>
    <xf numFmtId="0" fontId="7" fillId="0" borderId="0" xfId="0" applyFont="1" applyFill="1" applyBorder="1"/>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4" fontId="3" fillId="0" borderId="1" xfId="0" applyNumberFormat="1" applyFont="1" applyFill="1" applyBorder="1" applyAlignment="1">
      <alignment horizontal="right" vertical="center" wrapText="1"/>
    </xf>
    <xf numFmtId="4" fontId="3" fillId="0" borderId="1" xfId="0" applyNumberFormat="1" applyFont="1" applyFill="1" applyBorder="1" applyAlignment="1" applyProtection="1">
      <alignment horizontal="right" vertical="center" wrapText="1"/>
      <protection locked="0"/>
    </xf>
    <xf numFmtId="0" fontId="3" fillId="0" borderId="4" xfId="0" applyFont="1" applyFill="1" applyBorder="1" applyAlignment="1">
      <alignment horizontal="left" vertical="center"/>
    </xf>
    <xf numFmtId="0" fontId="3" fillId="0" borderId="0" xfId="0" applyFont="1" applyFill="1" applyBorder="1" applyAlignment="1" applyProtection="1">
      <alignment horizontal="right"/>
      <protection locked="0"/>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4" fontId="10" fillId="0" borderId="1" xfId="54" applyNumberFormat="1" applyFont="1" applyFill="1" applyBorder="1">
      <alignment horizontal="right" vertical="center"/>
    </xf>
    <xf numFmtId="0" fontId="3" fillId="0" borderId="0" xfId="0" applyFont="1" applyFill="1" applyBorder="1" applyAlignment="1" applyProtection="1">
      <alignment horizontal="right" vertical="top" wrapText="1"/>
      <protection locked="0"/>
    </xf>
    <xf numFmtId="0" fontId="12" fillId="0" borderId="0" xfId="0" applyFont="1" applyFill="1" applyBorder="1" applyAlignment="1" applyProtection="1">
      <alignment vertical="top"/>
      <protection locked="0"/>
    </xf>
    <xf numFmtId="0" fontId="12" fillId="0" borderId="0" xfId="0" applyFont="1" applyFill="1" applyBorder="1" applyAlignment="1">
      <alignment vertical="top"/>
    </xf>
    <xf numFmtId="0" fontId="13" fillId="0" borderId="0" xfId="0" applyFont="1" applyFill="1" applyBorder="1" applyAlignment="1" applyProtection="1">
      <alignment horizontal="center" vertical="center" wrapText="1"/>
      <protection locked="0"/>
    </xf>
    <xf numFmtId="0" fontId="12" fillId="0" borderId="0" xfId="0" applyFont="1" applyFill="1" applyBorder="1" applyProtection="1">
      <protection locked="0"/>
    </xf>
    <xf numFmtId="0" fontId="12" fillId="0" borderId="0" xfId="0" applyFont="1" applyFill="1" applyBorder="1"/>
    <xf numFmtId="0" fontId="3"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right"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right" vertical="center"/>
      <protection locked="0"/>
    </xf>
    <xf numFmtId="0" fontId="4" fillId="0" borderId="1" xfId="0" applyFont="1" applyFill="1" applyBorder="1" applyAlignment="1" applyProtection="1">
      <alignment horizontal="right"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pplyProtection="1">
      <alignment horizontal="left"/>
      <protection locked="0"/>
    </xf>
    <xf numFmtId="0" fontId="3" fillId="0" borderId="1" xfId="0" applyFont="1" applyFill="1" applyBorder="1" applyAlignment="1">
      <alignment horizontal="left"/>
    </xf>
    <xf numFmtId="0" fontId="3" fillId="0" borderId="1" xfId="0" applyFont="1" applyFill="1" applyBorder="1" applyAlignment="1">
      <alignment horizontal="right" vertical="center"/>
    </xf>
    <xf numFmtId="0" fontId="3" fillId="0" borderId="5" xfId="0" applyFont="1" applyFill="1" applyBorder="1" applyAlignment="1">
      <alignment horizontal="left" vertical="center"/>
    </xf>
    <xf numFmtId="0" fontId="3" fillId="0" borderId="5" xfId="0" applyFont="1" applyFill="1" applyBorder="1" applyAlignment="1" applyProtection="1">
      <alignment horizontal="left"/>
      <protection locked="0"/>
    </xf>
    <xf numFmtId="0" fontId="3" fillId="0" borderId="5" xfId="0" applyFont="1" applyFill="1" applyBorder="1" applyAlignment="1">
      <alignment horizontal="left"/>
    </xf>
    <xf numFmtId="0" fontId="11" fillId="0" borderId="0" xfId="0" applyFont="1" applyFill="1" applyAlignment="1">
      <alignment horizontal="left" vertical="center"/>
    </xf>
    <xf numFmtId="0" fontId="3" fillId="0" borderId="0" xfId="0" applyFont="1" applyFill="1" applyBorder="1" applyAlignment="1" applyProtection="1">
      <alignment horizontal="right" vertical="center" wrapText="1"/>
      <protection locked="0"/>
    </xf>
    <xf numFmtId="0" fontId="3" fillId="0" borderId="1" xfId="0" applyFont="1" applyFill="1" applyBorder="1" applyAlignment="1" applyProtection="1">
      <alignment horizontal="center" vertical="center" wrapText="1"/>
      <protection locked="0"/>
    </xf>
    <xf numFmtId="3" fontId="3" fillId="0" borderId="1" xfId="0" applyNumberFormat="1" applyFont="1" applyFill="1" applyBorder="1" applyAlignment="1" applyProtection="1">
      <alignment horizontal="right" vertical="center"/>
      <protection locked="0"/>
    </xf>
    <xf numFmtId="4" fontId="3" fillId="0" borderId="1" xfId="0" applyNumberFormat="1" applyFont="1" applyFill="1" applyBorder="1" applyAlignment="1" applyProtection="1">
      <alignment horizontal="right" vertical="center"/>
      <protection locked="0"/>
    </xf>
    <xf numFmtId="3" fontId="3" fillId="0" borderId="5" xfId="0" applyNumberFormat="1" applyFont="1" applyFill="1" applyBorder="1" applyAlignment="1" applyProtection="1">
      <alignment horizontal="left" vertical="center"/>
      <protection locked="0"/>
    </xf>
    <xf numFmtId="4" fontId="3" fillId="0" borderId="5" xfId="0" applyNumberFormat="1" applyFont="1" applyFill="1" applyBorder="1" applyAlignment="1" applyProtection="1">
      <alignment horizontal="left" vertical="center"/>
      <protection locked="0"/>
    </xf>
    <xf numFmtId="0" fontId="14"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5" fillId="0" borderId="0" xfId="0" applyFont="1" applyFill="1" applyBorder="1" applyAlignment="1">
      <alignment horizontal="left" vertical="center"/>
    </xf>
    <xf numFmtId="0" fontId="9" fillId="0" borderId="0"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14"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7" fillId="0" borderId="0" xfId="0" applyFont="1" applyFill="1" applyBorder="1" applyAlignment="1">
      <alignment wrapText="1"/>
    </xf>
    <xf numFmtId="0" fontId="4" fillId="0" borderId="0" xfId="0" applyFont="1" applyFill="1" applyBorder="1" applyAlignment="1">
      <alignment horizontal="right" wrapText="1"/>
    </xf>
    <xf numFmtId="0" fontId="7" fillId="0" borderId="8" xfId="0" applyFont="1" applyFill="1" applyBorder="1" applyAlignment="1">
      <alignment horizontal="center" vertical="center" wrapText="1"/>
    </xf>
    <xf numFmtId="0" fontId="4" fillId="0" borderId="2" xfId="0" applyFont="1" applyFill="1" applyBorder="1" applyAlignment="1">
      <alignment horizontal="center" vertical="center"/>
    </xf>
    <xf numFmtId="178" fontId="10" fillId="0" borderId="1" xfId="0" applyNumberFormat="1" applyFont="1" applyFill="1" applyBorder="1" applyAlignment="1">
      <alignment horizontal="right" vertical="center"/>
    </xf>
    <xf numFmtId="0" fontId="3" fillId="0" borderId="5" xfId="0" applyFont="1" applyFill="1" applyBorder="1" applyAlignment="1">
      <alignment vertical="center" wrapText="1"/>
    </xf>
    <xf numFmtId="178" fontId="10" fillId="0" borderId="5" xfId="0" applyNumberFormat="1" applyFont="1" applyFill="1" applyBorder="1" applyAlignment="1">
      <alignment horizontal="right" vertical="center"/>
    </xf>
    <xf numFmtId="0" fontId="15" fillId="0" borderId="0" xfId="0" applyFont="1" applyAlignment="1">
      <alignment horizontal="left" vertical="center"/>
    </xf>
    <xf numFmtId="0" fontId="7" fillId="0" borderId="9" xfId="0" applyFont="1" applyFill="1" applyBorder="1" applyAlignment="1">
      <alignment horizontal="center" vertical="center"/>
    </xf>
    <xf numFmtId="0" fontId="4" fillId="0" borderId="7" xfId="0" applyFont="1" applyFill="1" applyBorder="1" applyAlignment="1" applyProtection="1">
      <alignment horizontal="center" vertical="center"/>
      <protection locked="0"/>
    </xf>
    <xf numFmtId="0" fontId="15" fillId="0" borderId="0" xfId="0" applyFont="1" applyFill="1" applyAlignment="1">
      <alignment horizontal="left" vertical="center"/>
    </xf>
    <xf numFmtId="0" fontId="4" fillId="0" borderId="0" xfId="0" applyFont="1" applyBorder="1" applyAlignment="1">
      <alignment wrapText="1"/>
    </xf>
    <xf numFmtId="0" fontId="4" fillId="0" borderId="0" xfId="0" applyFont="1" applyBorder="1" applyProtection="1">
      <protection locked="0"/>
    </xf>
    <xf numFmtId="0" fontId="14" fillId="0" borderId="0" xfId="0" applyFont="1" applyBorder="1" applyAlignment="1">
      <alignment horizontal="center" vertical="center" wrapText="1"/>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wrapText="1"/>
    </xf>
    <xf numFmtId="0" fontId="3" fillId="0" borderId="0" xfId="0" applyFont="1" applyBorder="1" applyAlignment="1">
      <alignment horizontal="left" vertical="center" wrapText="1"/>
    </xf>
    <xf numFmtId="0" fontId="7" fillId="0" borderId="0" xfId="0" applyFont="1" applyBorder="1" applyProtection="1">
      <protection locked="0"/>
    </xf>
    <xf numFmtId="0" fontId="7" fillId="0" borderId="0" xfId="0" applyFont="1" applyBorder="1" applyAlignment="1">
      <alignment wrapText="1"/>
    </xf>
    <xf numFmtId="0" fontId="7" fillId="0" borderId="10" xfId="0" applyFont="1" applyBorder="1" applyAlignment="1" applyProtection="1">
      <alignment horizontal="center" vertical="center"/>
      <protection locked="0"/>
    </xf>
    <xf numFmtId="0" fontId="7" fillId="0" borderId="3" xfId="0" applyFont="1" applyBorder="1" applyAlignment="1">
      <alignment horizontal="center" vertical="center" wrapText="1"/>
    </xf>
    <xf numFmtId="0" fontId="7" fillId="0" borderId="11" xfId="0" applyFont="1" applyBorder="1" applyAlignment="1" applyProtection="1">
      <alignment horizontal="center" vertical="center"/>
      <protection locked="0"/>
    </xf>
    <xf numFmtId="0" fontId="7" fillId="0" borderId="11" xfId="0" applyFont="1" applyBorder="1" applyAlignment="1">
      <alignment horizontal="center" vertical="center" wrapText="1"/>
    </xf>
    <xf numFmtId="0" fontId="7" fillId="0" borderId="12" xfId="0" applyFont="1" applyBorder="1" applyAlignment="1" applyProtection="1">
      <alignment horizontal="center" vertical="center"/>
      <protection locked="0"/>
    </xf>
    <xf numFmtId="0" fontId="7" fillId="0" borderId="12" xfId="0" applyFont="1" applyBorder="1" applyAlignment="1">
      <alignment horizontal="center" vertical="center" wrapText="1"/>
    </xf>
    <xf numFmtId="0" fontId="3" fillId="0" borderId="7" xfId="0" applyFont="1" applyBorder="1" applyAlignment="1">
      <alignment horizontal="left" vertical="center" wrapText="1"/>
    </xf>
    <xf numFmtId="0" fontId="3" fillId="0" borderId="12" xfId="0" applyFont="1" applyBorder="1" applyAlignment="1" applyProtection="1">
      <alignment horizontal="left" vertical="center"/>
      <protection locked="0"/>
    </xf>
    <xf numFmtId="0" fontId="3" fillId="0" borderId="13" xfId="0" applyFont="1" applyBorder="1" applyAlignment="1">
      <alignment horizontal="center" vertical="center"/>
    </xf>
    <xf numFmtId="0" fontId="3" fillId="0" borderId="14" xfId="0" applyFont="1" applyBorder="1" applyAlignment="1" applyProtection="1">
      <alignment horizontal="left" vertical="center"/>
      <protection locked="0"/>
    </xf>
    <xf numFmtId="0" fontId="3"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0" fontId="7" fillId="0" borderId="14" xfId="0" applyFont="1" applyBorder="1" applyAlignment="1">
      <alignment horizontal="center" vertical="center" wrapText="1"/>
    </xf>
    <xf numFmtId="0" fontId="7" fillId="0" borderId="14" xfId="0" applyFont="1" applyBorder="1" applyAlignment="1" applyProtection="1">
      <alignment horizontal="center"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7" fillId="0" borderId="4"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14" fillId="0" borderId="0" xfId="0" applyFont="1" applyAlignment="1">
      <alignment horizontal="center" vertical="center" wrapText="1"/>
    </xf>
    <xf numFmtId="0" fontId="9" fillId="0" borderId="0" xfId="0" applyFont="1" applyAlignment="1" applyProtection="1">
      <alignment horizontal="center" vertical="center"/>
      <protection locked="0"/>
    </xf>
    <xf numFmtId="0" fontId="3" fillId="0" borderId="0" xfId="0" applyFont="1" applyAlignment="1">
      <alignment horizontal="left" vertical="center"/>
    </xf>
    <xf numFmtId="0" fontId="7" fillId="0" borderId="0" xfId="0" applyFont="1" applyProtection="1">
      <protection locked="0"/>
    </xf>
    <xf numFmtId="0" fontId="7" fillId="0" borderId="10" xfId="0" applyFont="1" applyBorder="1" applyAlignment="1">
      <alignment horizontal="center" vertical="center" wrapText="1"/>
    </xf>
    <xf numFmtId="180" fontId="10" fillId="0" borderId="1" xfId="56" applyFont="1" applyAlignment="1">
      <alignment horizontal="center" vertical="center"/>
    </xf>
    <xf numFmtId="180" fontId="10" fillId="0" borderId="1" xfId="0" applyNumberFormat="1" applyFont="1" applyBorder="1" applyAlignment="1">
      <alignment horizontal="center" vertical="center"/>
    </xf>
    <xf numFmtId="0" fontId="3" fillId="0" borderId="12" xfId="0" applyFont="1" applyBorder="1" applyAlignment="1">
      <alignment horizontal="left" vertical="center" wrapText="1"/>
    </xf>
    <xf numFmtId="0" fontId="3" fillId="0" borderId="14"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pplyProtection="1">
      <alignment horizontal="left" vertical="center"/>
      <protection locked="0"/>
    </xf>
    <xf numFmtId="3" fontId="3" fillId="0" borderId="12" xfId="0" applyNumberFormat="1" applyFont="1" applyBorder="1" applyAlignment="1">
      <alignment horizontal="right" vertical="center"/>
    </xf>
    <xf numFmtId="0" fontId="3" fillId="2" borderId="12" xfId="0" applyFont="1" applyFill="1" applyBorder="1" applyAlignment="1">
      <alignment horizontal="right" vertical="center"/>
    </xf>
    <xf numFmtId="0" fontId="3" fillId="2" borderId="0" xfId="0" applyFont="1" applyFill="1" applyBorder="1" applyAlignment="1">
      <alignment horizontal="left" vertical="center"/>
    </xf>
    <xf numFmtId="178" fontId="10" fillId="0" borderId="0" xfId="0" applyNumberFormat="1" applyFont="1" applyBorder="1" applyAlignment="1">
      <alignment horizontal="left" vertical="center"/>
    </xf>
    <xf numFmtId="0" fontId="3" fillId="0" borderId="0" xfId="0" applyFont="1" applyBorder="1" applyAlignment="1" applyProtection="1">
      <alignment horizontal="right" vertical="center"/>
      <protection locked="0"/>
    </xf>
    <xf numFmtId="0" fontId="3" fillId="0" borderId="0" xfId="0" applyFont="1" applyAlignment="1" applyProtection="1">
      <alignment horizontal="right"/>
      <protection locked="0"/>
    </xf>
    <xf numFmtId="0" fontId="3" fillId="0" borderId="0" xfId="0" applyFont="1" applyAlignment="1">
      <alignment horizontal="right"/>
    </xf>
    <xf numFmtId="0" fontId="16" fillId="0" borderId="0" xfId="0" applyFont="1" applyFill="1" applyBorder="1" applyAlignment="1" applyProtection="1">
      <alignment horizontal="right"/>
      <protection locked="0"/>
    </xf>
    <xf numFmtId="49" fontId="16" fillId="0" borderId="0" xfId="0" applyNumberFormat="1" applyFont="1" applyFill="1" applyBorder="1" applyProtection="1">
      <protection locked="0"/>
    </xf>
    <xf numFmtId="0" fontId="4" fillId="0" borderId="0" xfId="0" applyFont="1" applyFill="1" applyBorder="1" applyAlignment="1">
      <alignment horizontal="right"/>
    </xf>
    <xf numFmtId="0" fontId="17" fillId="0" borderId="0"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protection locked="0"/>
    </xf>
    <xf numFmtId="0" fontId="17" fillId="0" borderId="0" xfId="0" applyFont="1" applyFill="1" applyBorder="1" applyAlignment="1">
      <alignment horizontal="center" vertical="center"/>
    </xf>
    <xf numFmtId="0" fontId="7" fillId="0" borderId="5" xfId="0" applyFont="1" applyFill="1" applyBorder="1" applyAlignment="1" applyProtection="1">
      <alignment horizontal="center" vertical="center"/>
      <protection locked="0"/>
    </xf>
    <xf numFmtId="49" fontId="7" fillId="0" borderId="5" xfId="0" applyNumberFormat="1"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49" fontId="7" fillId="0" borderId="6"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protection locked="0"/>
    </xf>
    <xf numFmtId="0" fontId="7" fillId="0" borderId="1" xfId="0" applyFont="1" applyFill="1" applyBorder="1" applyAlignment="1">
      <alignment horizontal="center" vertical="center"/>
    </xf>
    <xf numFmtId="0" fontId="4" fillId="0" borderId="15"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11" fillId="0" borderId="0" xfId="0" applyFont="1" applyFill="1" applyBorder="1" applyAlignment="1">
      <alignment horizontal="left" vertical="center"/>
    </xf>
    <xf numFmtId="0" fontId="3" fillId="0" borderId="0" xfId="0" applyFont="1" applyFill="1" applyBorder="1" applyAlignment="1">
      <alignment horizontal="right"/>
    </xf>
    <xf numFmtId="0" fontId="14" fillId="0" borderId="0" xfId="0" applyFont="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indent="1"/>
    </xf>
    <xf numFmtId="49" fontId="10" fillId="0" borderId="1" xfId="53" applyFont="1" applyAlignment="1">
      <alignment horizontal="left" vertical="center" wrapText="1" indent="2"/>
    </xf>
    <xf numFmtId="0" fontId="7"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4" fillId="0" borderId="0" xfId="0" applyFont="1" applyFill="1" applyBorder="1" applyAlignment="1">
      <alignment vertical="top"/>
    </xf>
    <xf numFmtId="0" fontId="7" fillId="0" borderId="6"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0" fillId="0" borderId="16" xfId="0" applyFont="1" applyFill="1" applyBorder="1"/>
    <xf numFmtId="0" fontId="3" fillId="2" borderId="4" xfId="0" applyFont="1" applyFill="1" applyBorder="1" applyAlignment="1">
      <alignment horizontal="left" vertical="center"/>
    </xf>
    <xf numFmtId="0" fontId="7" fillId="2" borderId="5" xfId="0" applyFont="1" applyFill="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pplyProtection="1">
      <alignment horizontal="center" vertical="center" wrapText="1"/>
      <protection locked="0"/>
    </xf>
    <xf numFmtId="0" fontId="7" fillId="0" borderId="12" xfId="0" applyFont="1" applyBorder="1" applyAlignment="1">
      <alignment horizontal="center" vertical="center"/>
    </xf>
    <xf numFmtId="0" fontId="3" fillId="0" borderId="0" xfId="0" applyFont="1" applyFill="1" applyBorder="1" applyAlignment="1">
      <alignment horizontal="right" vertical="center"/>
    </xf>
    <xf numFmtId="0" fontId="4" fillId="0" borderId="0" xfId="0" applyFont="1" applyAlignment="1">
      <alignment vertical="top"/>
    </xf>
    <xf numFmtId="0" fontId="4" fillId="0" borderId="0" xfId="0" applyFont="1" applyBorder="1" applyAlignment="1" applyProtection="1">
      <alignment vertical="top"/>
      <protection locked="0"/>
    </xf>
    <xf numFmtId="49" fontId="4" fillId="0" borderId="0" xfId="0" applyNumberFormat="1" applyFont="1" applyBorder="1" applyProtection="1">
      <protection locked="0"/>
    </xf>
    <xf numFmtId="0" fontId="7" fillId="0" borderId="0" xfId="0" applyFont="1" applyAlignment="1" applyProtection="1">
      <alignment horizontal="lef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7" fillId="0" borderId="2"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4" fillId="0" borderId="0" xfId="0" applyFont="1" applyAlignment="1" applyProtection="1">
      <alignment vertical="top"/>
      <protection locked="0"/>
    </xf>
    <xf numFmtId="0" fontId="3" fillId="0" borderId="0" xfId="0" applyFont="1" applyAlignment="1" applyProtection="1">
      <alignment horizontal="right" vertical="center"/>
      <protection locked="0"/>
    </xf>
    <xf numFmtId="0" fontId="7" fillId="0" borderId="4" xfId="0" applyFont="1" applyBorder="1" applyAlignment="1" applyProtection="1">
      <alignment horizontal="center" vertical="center" wrapText="1"/>
      <protection locked="0"/>
    </xf>
    <xf numFmtId="0" fontId="18" fillId="0" borderId="0" xfId="0" applyFont="1" applyAlignment="1">
      <alignment horizontal="center" vertical="center"/>
    </xf>
    <xf numFmtId="0" fontId="12" fillId="0" borderId="0" xfId="0" applyFont="1"/>
    <xf numFmtId="0" fontId="4" fillId="2" borderId="0" xfId="0" applyFont="1" applyFill="1" applyAlignment="1" applyProtection="1">
      <alignment horizontal="left" vertical="center" wrapText="1"/>
      <protection locked="0"/>
    </xf>
    <xf numFmtId="0" fontId="3" fillId="2" borderId="0" xfId="0" applyFont="1" applyFill="1" applyAlignment="1" applyProtection="1">
      <alignment horizontal="right" vertical="center" wrapText="1"/>
      <protection locked="0"/>
    </xf>
    <xf numFmtId="0" fontId="4"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vertical="top" wrapText="1"/>
      <protection locked="0"/>
    </xf>
    <xf numFmtId="0" fontId="4"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4" fontId="3" fillId="2" borderId="1" xfId="0" applyNumberFormat="1" applyFont="1" applyFill="1" applyBorder="1" applyAlignment="1">
      <alignment horizontal="right" vertical="top"/>
    </xf>
    <xf numFmtId="0" fontId="3" fillId="0" borderId="0" xfId="0" applyFont="1" applyFill="1" applyBorder="1" applyAlignment="1">
      <alignment horizontal="right" vertical="center" wrapText="1"/>
    </xf>
    <xf numFmtId="0" fontId="12" fillId="0" borderId="0" xfId="0" applyFont="1" applyProtection="1">
      <protection locked="0"/>
    </xf>
    <xf numFmtId="0" fontId="19" fillId="0" borderId="0" xfId="0" applyFont="1" applyAlignment="1">
      <alignment horizontal="right"/>
    </xf>
    <xf numFmtId="0" fontId="4" fillId="2" borderId="1" xfId="0" applyFont="1" applyFill="1" applyBorder="1" applyAlignment="1" applyProtection="1">
      <alignment horizontal="right" vertical="center"/>
      <protection locked="0"/>
    </xf>
    <xf numFmtId="0" fontId="17" fillId="0" borderId="0" xfId="0" applyFont="1" applyAlignment="1">
      <alignment horizontal="center" vertical="center"/>
    </xf>
    <xf numFmtId="49" fontId="7" fillId="0" borderId="1" xfId="0" applyNumberFormat="1" applyFont="1" applyBorder="1" applyAlignment="1">
      <alignment horizontal="center" vertical="center"/>
    </xf>
    <xf numFmtId="4" fontId="3" fillId="0" borderId="1" xfId="0" applyNumberFormat="1" applyFont="1" applyBorder="1" applyAlignment="1" applyProtection="1">
      <alignment horizontal="right" vertical="center" wrapText="1"/>
      <protection locked="0"/>
    </xf>
    <xf numFmtId="4" fontId="3" fillId="0" borderId="1" xfId="0" applyNumberFormat="1" applyFont="1" applyBorder="1" applyAlignment="1">
      <alignment horizontal="right" vertical="center" wrapText="1"/>
    </xf>
    <xf numFmtId="0" fontId="3" fillId="0" borderId="1" xfId="0" applyFont="1" applyBorder="1" applyAlignment="1">
      <alignment horizontal="left" vertical="center" wrapText="1" indent="2"/>
    </xf>
    <xf numFmtId="0" fontId="4" fillId="0" borderId="0" xfId="0" applyFont="1" applyAlignment="1">
      <alignment horizontal="right"/>
    </xf>
    <xf numFmtId="0" fontId="13" fillId="2" borderId="0" xfId="0" applyFont="1" applyFill="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12" fillId="2" borderId="0" xfId="0" applyFont="1" applyFill="1" applyAlignment="1">
      <alignment horizontal="left" vertical="center"/>
    </xf>
    <xf numFmtId="0" fontId="4" fillId="2" borderId="0" xfId="0" applyFont="1" applyFill="1" applyAlignment="1" applyProtection="1">
      <alignment horizontal="right" vertical="center" wrapText="1"/>
      <protection locked="0"/>
    </xf>
    <xf numFmtId="0" fontId="12" fillId="0" borderId="1" xfId="0" applyFont="1" applyBorder="1" applyAlignment="1" applyProtection="1">
      <alignment vertical="top" wrapText="1"/>
      <protection locked="0"/>
    </xf>
    <xf numFmtId="0" fontId="3" fillId="0" borderId="1" xfId="0" applyFont="1" applyBorder="1" applyAlignment="1" applyProtection="1">
      <alignment vertical="center" wrapText="1"/>
      <protection locked="0"/>
    </xf>
    <xf numFmtId="4" fontId="3" fillId="0" borderId="1" xfId="0" applyNumberFormat="1" applyFont="1" applyBorder="1" applyAlignment="1" applyProtection="1">
      <alignment horizontal="right" vertical="center"/>
      <protection locked="0"/>
    </xf>
    <xf numFmtId="0" fontId="20" fillId="0" borderId="1" xfId="0" applyFont="1" applyBorder="1" applyAlignment="1">
      <alignment horizontal="center" vertical="center"/>
    </xf>
    <xf numFmtId="0" fontId="20" fillId="0" borderId="1" xfId="0" applyFont="1" applyBorder="1" applyAlignment="1">
      <alignment horizontal="right" vertical="center"/>
    </xf>
    <xf numFmtId="0" fontId="3" fillId="0" borderId="1" xfId="0" applyFont="1" applyBorder="1" applyAlignment="1">
      <alignment horizontal="right" vertical="center"/>
    </xf>
    <xf numFmtId="0" fontId="20" fillId="0" borderId="1" xfId="0" applyFont="1" applyBorder="1" applyAlignment="1" applyProtection="1">
      <alignment horizontal="center" vertical="center" wrapText="1"/>
      <protection locked="0"/>
    </xf>
    <xf numFmtId="4" fontId="20" fillId="0" borderId="1" xfId="0" applyNumberFormat="1" applyFont="1" applyBorder="1" applyAlignment="1" applyProtection="1">
      <alignment horizontal="right" vertical="center"/>
      <protection locked="0"/>
    </xf>
    <xf numFmtId="0" fontId="7"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2"/>
    </xf>
    <xf numFmtId="0" fontId="3" fillId="2" borderId="1" xfId="0" applyFont="1" applyFill="1" applyBorder="1" applyAlignment="1">
      <alignment horizontal="left" vertical="center"/>
    </xf>
    <xf numFmtId="0" fontId="13" fillId="2" borderId="0" xfId="0" applyFont="1" applyFill="1" applyBorder="1" applyAlignment="1" applyProtection="1">
      <alignment horizontal="center" vertical="center" wrapText="1"/>
      <protection locked="0"/>
    </xf>
    <xf numFmtId="0" fontId="0" fillId="0" borderId="0" xfId="0" applyBorder="1"/>
    <xf numFmtId="0" fontId="4"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4" fillId="2" borderId="0" xfId="0" applyFont="1" applyFill="1" applyBorder="1" applyAlignment="1" applyProtection="1">
      <alignment horizontal="right" vertical="center" wrapText="1"/>
      <protection locked="0"/>
    </xf>
    <xf numFmtId="0" fontId="0" fillId="0" borderId="0" xfId="0" applyBorder="1" applyAlignment="1">
      <alignment horizontal="right" vertical="center"/>
    </xf>
    <xf numFmtId="0" fontId="3" fillId="2" borderId="1" xfId="0" applyFont="1" applyFill="1" applyBorder="1" applyAlignment="1">
      <alignment horizontal="right" vertical="center"/>
    </xf>
    <xf numFmtId="0" fontId="3" fillId="2" borderId="1" xfId="0" applyFont="1" applyFill="1" applyBorder="1" applyAlignment="1">
      <alignment horizontal="center" vertical="center"/>
    </xf>
    <xf numFmtId="0" fontId="3" fillId="2" borderId="1" xfId="0" applyFont="1" applyFill="1" applyBorder="1" applyAlignment="1" applyProtection="1">
      <alignment horizontal="left" vertical="center" wrapText="1" indent="1"/>
      <protection locked="0"/>
    </xf>
    <xf numFmtId="49" fontId="10" fillId="0" borderId="1" xfId="53" applyFont="1" applyAlignment="1">
      <alignment horizontal="center" vertical="center" wrapText="1"/>
    </xf>
    <xf numFmtId="0" fontId="3" fillId="2" borderId="1" xfId="0" applyFont="1" applyFill="1" applyBorder="1" applyAlignment="1" applyProtection="1">
      <alignment horizontal="right" vertical="center"/>
      <protection locked="0"/>
    </xf>
    <xf numFmtId="0" fontId="21" fillId="0" borderId="0" xfId="0" applyFont="1" applyBorder="1" applyAlignment="1">
      <alignment horizontal="right" vertical="center"/>
    </xf>
    <xf numFmtId="0" fontId="3" fillId="2" borderId="0" xfId="0" applyFont="1" applyFill="1" applyAlignment="1" applyProtection="1">
      <alignment horizontal="left" vertical="center" wrapText="1"/>
      <protection locked="0"/>
    </xf>
    <xf numFmtId="0" fontId="3" fillId="0" borderId="0" xfId="0" applyFont="1" applyAlignment="1">
      <alignment horizontal="right" vertical="center"/>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vertical="top" wrapText="1"/>
      <protection locked="0"/>
    </xf>
    <xf numFmtId="0" fontId="3" fillId="0" borderId="1" xfId="0" applyFont="1" applyBorder="1" applyAlignment="1" applyProtection="1">
      <alignment vertical="center"/>
      <protection locked="0"/>
    </xf>
    <xf numFmtId="0" fontId="3" fillId="0" borderId="1" xfId="0" applyFont="1" applyBorder="1" applyAlignment="1" applyProtection="1">
      <alignment horizontal="left" vertical="center" wrapText="1"/>
      <protection locked="0"/>
    </xf>
    <xf numFmtId="0" fontId="17" fillId="0" borderId="0" xfId="0" applyFont="1" applyFill="1" applyBorder="1" applyAlignment="1" applyProtection="1" quotePrefix="1">
      <alignment horizontal="center" vertical="center" wrapText="1"/>
      <protection locked="0"/>
    </xf>
    <xf numFmtId="0" fontId="14" fillId="0" borderId="0" xfId="0" applyFont="1" applyBorder="1" applyAlignment="1" quotePrefix="1">
      <alignment horizontal="center" vertical="center" wrapText="1"/>
    </xf>
    <xf numFmtId="0" fontId="9" fillId="0" borderId="0" xfId="0" applyFont="1" applyFill="1" applyBorder="1" applyAlignment="1" quotePrefix="1">
      <alignment horizontal="center" vertical="center"/>
    </xf>
    <xf numFmtId="0" fontId="3" fillId="2" borderId="0" xfId="0" applyFont="1" applyFill="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5"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7" sqref="A7"/>
    </sheetView>
  </sheetViews>
  <sheetFormatPr defaultColWidth="8.575" defaultRowHeight="12.75" customHeight="1" outlineLevelCol="3"/>
  <cols>
    <col min="1" max="4" width="41" style="48" customWidth="1"/>
    <col min="5" max="16384" width="8.575" style="48"/>
  </cols>
  <sheetData>
    <row r="1" ht="15" customHeight="1" spans="1:4">
      <c r="A1" s="108"/>
      <c r="B1" s="108"/>
      <c r="C1" s="108"/>
      <c r="D1" s="121" t="s">
        <v>0</v>
      </c>
    </row>
    <row r="2" s="2" customFormat="1" ht="41.25" customHeight="1" spans="1:1">
      <c r="A2" s="269" t="str">
        <f>"2026"&amp;"年部门财务收支预算总表"</f>
        <v>2026年部门财务收支预算总表</v>
      </c>
    </row>
    <row r="3" s="2" customFormat="1" ht="17.25" customHeight="1" spans="1:4">
      <c r="A3" s="299" t="str">
        <f>"单位名称："&amp;"中国共产党昆明市晋宁区委员会统一战线工作部"</f>
        <v>单位名称：中国共产党昆明市晋宁区委员会统一战线工作部</v>
      </c>
      <c r="B3" s="271"/>
      <c r="D3" s="300" t="s">
        <v>1</v>
      </c>
    </row>
    <row r="4" s="2" customFormat="1" ht="23.25" customHeight="1" spans="1:4">
      <c r="A4" s="301" t="s">
        <v>2</v>
      </c>
      <c r="B4" s="302"/>
      <c r="C4" s="301" t="s">
        <v>3</v>
      </c>
      <c r="D4" s="302"/>
    </row>
    <row r="5" s="2" customFormat="1" ht="24" customHeight="1" spans="1:4">
      <c r="A5" s="301" t="s">
        <v>4</v>
      </c>
      <c r="B5" s="301" t="s">
        <v>5</v>
      </c>
      <c r="C5" s="301" t="s">
        <v>6</v>
      </c>
      <c r="D5" s="301" t="s">
        <v>5</v>
      </c>
    </row>
    <row r="6" s="2" customFormat="1" ht="17.25" customHeight="1" spans="1:4">
      <c r="A6" s="274" t="s">
        <v>7</v>
      </c>
      <c r="B6" s="61">
        <v>3883257.77</v>
      </c>
      <c r="C6" s="274" t="s">
        <v>8</v>
      </c>
      <c r="D6" s="61">
        <v>2799256.32</v>
      </c>
    </row>
    <row r="7" s="2" customFormat="1" ht="17.25" customHeight="1" spans="1:4">
      <c r="A7" s="274" t="s">
        <v>9</v>
      </c>
      <c r="B7" s="61"/>
      <c r="C7" s="274" t="s">
        <v>10</v>
      </c>
      <c r="D7" s="61"/>
    </row>
    <row r="8" s="2" customFormat="1" ht="17.25" customHeight="1" spans="1:4">
      <c r="A8" s="274" t="s">
        <v>11</v>
      </c>
      <c r="B8" s="61"/>
      <c r="C8" s="303" t="s">
        <v>12</v>
      </c>
      <c r="D8" s="61"/>
    </row>
    <row r="9" s="2" customFormat="1" ht="17.25" customHeight="1" spans="1:4">
      <c r="A9" s="274" t="s">
        <v>13</v>
      </c>
      <c r="B9" s="61"/>
      <c r="C9" s="303" t="s">
        <v>14</v>
      </c>
      <c r="D9" s="61"/>
    </row>
    <row r="10" s="2" customFormat="1" ht="17.25" customHeight="1" spans="1:4">
      <c r="A10" s="274" t="s">
        <v>15</v>
      </c>
      <c r="B10" s="61">
        <v>100000</v>
      </c>
      <c r="C10" s="303" t="s">
        <v>16</v>
      </c>
      <c r="D10" s="61"/>
    </row>
    <row r="11" s="2" customFormat="1" ht="17.25" customHeight="1" spans="1:4">
      <c r="A11" s="274" t="s">
        <v>17</v>
      </c>
      <c r="B11" s="61"/>
      <c r="C11" s="303" t="s">
        <v>18</v>
      </c>
      <c r="D11" s="61"/>
    </row>
    <row r="12" s="2" customFormat="1" ht="17.25" customHeight="1" spans="1:4">
      <c r="A12" s="274" t="s">
        <v>19</v>
      </c>
      <c r="B12" s="61"/>
      <c r="C12" s="304" t="s">
        <v>20</v>
      </c>
      <c r="D12" s="61"/>
    </row>
    <row r="13" s="2" customFormat="1" ht="17.25" customHeight="1" spans="1:4">
      <c r="A13" s="274" t="s">
        <v>21</v>
      </c>
      <c r="B13" s="61"/>
      <c r="C13" s="304" t="s">
        <v>22</v>
      </c>
      <c r="D13" s="61">
        <v>621337.52</v>
      </c>
    </row>
    <row r="14" s="2" customFormat="1" ht="17.25" customHeight="1" spans="1:4">
      <c r="A14" s="274" t="s">
        <v>23</v>
      </c>
      <c r="B14" s="61"/>
      <c r="C14" s="304" t="s">
        <v>24</v>
      </c>
      <c r="D14" s="61">
        <v>280594.33</v>
      </c>
    </row>
    <row r="15" s="2" customFormat="1" ht="17.25" customHeight="1" spans="1:4">
      <c r="A15" s="274" t="s">
        <v>25</v>
      </c>
      <c r="B15" s="72">
        <v>100000</v>
      </c>
      <c r="C15" s="304" t="s">
        <v>26</v>
      </c>
      <c r="D15" s="61"/>
    </row>
    <row r="16" s="2" customFormat="1" ht="17.25" customHeight="1" spans="1:4">
      <c r="A16" s="24"/>
      <c r="B16" s="61"/>
      <c r="C16" s="304" t="s">
        <v>27</v>
      </c>
      <c r="D16" s="61"/>
    </row>
    <row r="17" s="2" customFormat="1" ht="17.25" customHeight="1" spans="1:4">
      <c r="A17" s="276"/>
      <c r="B17" s="61"/>
      <c r="C17" s="304" t="s">
        <v>28</v>
      </c>
      <c r="D17" s="61"/>
    </row>
    <row r="18" s="2" customFormat="1" ht="17.25" customHeight="1" spans="1:4">
      <c r="A18" s="276"/>
      <c r="B18" s="61"/>
      <c r="C18" s="304" t="s">
        <v>29</v>
      </c>
      <c r="D18" s="61"/>
    </row>
    <row r="19" s="2" customFormat="1" ht="17.25" customHeight="1" spans="1:4">
      <c r="A19" s="276"/>
      <c r="B19" s="61"/>
      <c r="C19" s="304" t="s">
        <v>30</v>
      </c>
      <c r="D19" s="61"/>
    </row>
    <row r="20" s="2" customFormat="1" ht="17.25" customHeight="1" spans="1:4">
      <c r="A20" s="276"/>
      <c r="B20" s="61"/>
      <c r="C20" s="304" t="s">
        <v>31</v>
      </c>
      <c r="D20" s="61"/>
    </row>
    <row r="21" s="2" customFormat="1" ht="17.25" customHeight="1" spans="1:4">
      <c r="A21" s="276"/>
      <c r="B21" s="61"/>
      <c r="C21" s="304" t="s">
        <v>32</v>
      </c>
      <c r="D21" s="61"/>
    </row>
    <row r="22" s="2" customFormat="1" ht="17.25" customHeight="1" spans="1:4">
      <c r="A22" s="276"/>
      <c r="B22" s="61"/>
      <c r="C22" s="304" t="s">
        <v>33</v>
      </c>
      <c r="D22" s="61"/>
    </row>
    <row r="23" s="2" customFormat="1" ht="17.25" customHeight="1" spans="1:4">
      <c r="A23" s="276"/>
      <c r="B23" s="61"/>
      <c r="C23" s="304" t="s">
        <v>34</v>
      </c>
      <c r="D23" s="61"/>
    </row>
    <row r="24" s="2" customFormat="1" ht="17.25" customHeight="1" spans="1:4">
      <c r="A24" s="276"/>
      <c r="B24" s="61"/>
      <c r="C24" s="304" t="s">
        <v>35</v>
      </c>
      <c r="D24" s="61">
        <v>282069.6</v>
      </c>
    </row>
    <row r="25" s="2" customFormat="1" ht="17.25" customHeight="1" spans="1:4">
      <c r="A25" s="276"/>
      <c r="B25" s="61"/>
      <c r="C25" s="304" t="s">
        <v>36</v>
      </c>
      <c r="D25" s="61"/>
    </row>
    <row r="26" s="2" customFormat="1" ht="17.25" customHeight="1" spans="1:4">
      <c r="A26" s="276"/>
      <c r="B26" s="61"/>
      <c r="C26" s="24" t="s">
        <v>37</v>
      </c>
      <c r="D26" s="61"/>
    </row>
    <row r="27" s="2" customFormat="1" ht="17.25" customHeight="1" spans="1:4">
      <c r="A27" s="276"/>
      <c r="B27" s="61"/>
      <c r="C27" s="304" t="s">
        <v>38</v>
      </c>
      <c r="D27" s="61"/>
    </row>
    <row r="28" s="2" customFormat="1" ht="16.5" customHeight="1" spans="1:4">
      <c r="A28" s="276"/>
      <c r="B28" s="61"/>
      <c r="C28" s="304" t="s">
        <v>39</v>
      </c>
      <c r="D28" s="61"/>
    </row>
    <row r="29" s="2" customFormat="1" ht="16.5" customHeight="1" spans="1:4">
      <c r="A29" s="276"/>
      <c r="B29" s="61"/>
      <c r="C29" s="24" t="s">
        <v>40</v>
      </c>
      <c r="D29" s="61"/>
    </row>
    <row r="30" s="2" customFormat="1" ht="17.25" customHeight="1" spans="1:4">
      <c r="A30" s="276"/>
      <c r="B30" s="61"/>
      <c r="C30" s="24" t="s">
        <v>41</v>
      </c>
      <c r="D30" s="61"/>
    </row>
    <row r="31" s="2" customFormat="1" ht="17.25" customHeight="1" spans="1:4">
      <c r="A31" s="276"/>
      <c r="B31" s="61"/>
      <c r="C31" s="304" t="s">
        <v>42</v>
      </c>
      <c r="D31" s="61"/>
    </row>
    <row r="32" s="2" customFormat="1" ht="16.5" customHeight="1" spans="1:4">
      <c r="A32" s="276" t="s">
        <v>43</v>
      </c>
      <c r="B32" s="61">
        <v>3983257.77</v>
      </c>
      <c r="C32" s="276" t="s">
        <v>44</v>
      </c>
      <c r="D32" s="61">
        <v>3983257.77</v>
      </c>
    </row>
    <row r="33" s="2" customFormat="1" ht="16.5" customHeight="1" spans="1:4">
      <c r="A33" s="24" t="s">
        <v>45</v>
      </c>
      <c r="B33" s="61"/>
      <c r="C33" s="24" t="s">
        <v>46</v>
      </c>
      <c r="D33" s="61"/>
    </row>
    <row r="34" s="2" customFormat="1" ht="16.5" customHeight="1" spans="1:4">
      <c r="A34" s="304" t="s">
        <v>47</v>
      </c>
      <c r="B34" s="72"/>
      <c r="C34" s="304" t="s">
        <v>47</v>
      </c>
      <c r="D34" s="72"/>
    </row>
    <row r="35" s="2" customFormat="1" ht="16.5" customHeight="1" spans="1:4">
      <c r="A35" s="304" t="s">
        <v>48</v>
      </c>
      <c r="B35" s="72"/>
      <c r="C35" s="304" t="s">
        <v>49</v>
      </c>
      <c r="D35" s="72"/>
    </row>
    <row r="36" s="2" customFormat="1" ht="16.5" customHeight="1" spans="1:4">
      <c r="A36" s="279" t="s">
        <v>50</v>
      </c>
      <c r="B36" s="61">
        <v>3983257.77</v>
      </c>
      <c r="C36" s="279" t="s">
        <v>51</v>
      </c>
      <c r="D36" s="61">
        <v>3983257.77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3" sqref="C13"/>
    </sheetView>
  </sheetViews>
  <sheetFormatPr defaultColWidth="9.14166666666667" defaultRowHeight="14.25" customHeight="1" outlineLevelCol="5"/>
  <cols>
    <col min="1" max="1" width="32.1416666666667" style="48" customWidth="1"/>
    <col min="2" max="2" width="20.7083333333333" style="48" customWidth="1"/>
    <col min="3" max="3" width="32.1416666666667" style="48" customWidth="1"/>
    <col min="4" max="4" width="27.7083333333333" style="48" customWidth="1"/>
    <col min="5" max="6" width="36.7083333333333" style="48" customWidth="1"/>
    <col min="7" max="16384" width="9.14166666666667" style="48"/>
  </cols>
  <sheetData>
    <row r="1" ht="12" customHeight="1" spans="1:6">
      <c r="A1" s="197">
        <v>1</v>
      </c>
      <c r="B1" s="198">
        <v>0</v>
      </c>
      <c r="C1" s="197">
        <v>1</v>
      </c>
      <c r="D1" s="199"/>
      <c r="E1" s="199"/>
      <c r="F1" s="212" t="s">
        <v>377</v>
      </c>
    </row>
    <row r="2" ht="42" customHeight="1" spans="1:6">
      <c r="A2" s="305" t="s">
        <v>378</v>
      </c>
      <c r="B2" s="200" t="s">
        <v>379</v>
      </c>
      <c r="C2" s="201"/>
      <c r="D2" s="202"/>
      <c r="E2" s="202"/>
      <c r="F2" s="202"/>
    </row>
    <row r="3" ht="34" customHeight="1" spans="1:6">
      <c r="A3" s="74" t="s">
        <v>380</v>
      </c>
      <c r="B3" s="74"/>
      <c r="C3" s="197"/>
      <c r="D3" s="199"/>
      <c r="E3" s="199"/>
      <c r="F3" s="212" t="s">
        <v>1</v>
      </c>
    </row>
    <row r="4" ht="19.5" customHeight="1" spans="1:6">
      <c r="A4" s="203" t="s">
        <v>189</v>
      </c>
      <c r="B4" s="204" t="s">
        <v>72</v>
      </c>
      <c r="C4" s="203" t="s">
        <v>73</v>
      </c>
      <c r="D4" s="96" t="s">
        <v>381</v>
      </c>
      <c r="E4" s="97"/>
      <c r="F4" s="98"/>
    </row>
    <row r="5" ht="18.75" customHeight="1" spans="1:6">
      <c r="A5" s="205"/>
      <c r="B5" s="206"/>
      <c r="C5" s="205"/>
      <c r="D5" s="89" t="s">
        <v>55</v>
      </c>
      <c r="E5" s="96" t="s">
        <v>75</v>
      </c>
      <c r="F5" s="89" t="s">
        <v>76</v>
      </c>
    </row>
    <row r="6" ht="18.75" customHeight="1" spans="1:6">
      <c r="A6" s="132">
        <v>1</v>
      </c>
      <c r="B6" s="207" t="s">
        <v>83</v>
      </c>
      <c r="C6" s="132">
        <v>3</v>
      </c>
      <c r="D6" s="208">
        <v>4</v>
      </c>
      <c r="E6" s="208">
        <v>5</v>
      </c>
      <c r="F6" s="208">
        <v>6</v>
      </c>
    </row>
    <row r="7" ht="21" customHeight="1" spans="1:6">
      <c r="A7" s="84"/>
      <c r="B7" s="84"/>
      <c r="C7" s="84"/>
      <c r="D7" s="142"/>
      <c r="E7" s="142"/>
      <c r="F7" s="142"/>
    </row>
    <row r="8" ht="21" customHeight="1" spans="1:6">
      <c r="A8" s="84"/>
      <c r="B8" s="84"/>
      <c r="C8" s="84"/>
      <c r="D8" s="142"/>
      <c r="E8" s="142"/>
      <c r="F8" s="142"/>
    </row>
    <row r="9" ht="18.75" customHeight="1" spans="1:6">
      <c r="A9" s="209" t="s">
        <v>179</v>
      </c>
      <c r="B9" s="209" t="s">
        <v>179</v>
      </c>
      <c r="C9" s="210" t="s">
        <v>179</v>
      </c>
      <c r="D9" s="144"/>
      <c r="E9" s="144"/>
      <c r="F9" s="144"/>
    </row>
    <row r="10" ht="32" customHeight="1" spans="1:6">
      <c r="A10" s="211" t="s">
        <v>382</v>
      </c>
      <c r="B10" s="211"/>
      <c r="C10" s="211"/>
      <c r="D10" s="211"/>
      <c r="E10" s="211"/>
      <c r="F10" s="211"/>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A3" sqref="A3:H3"/>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83333333333" customWidth="1"/>
  </cols>
  <sheetData>
    <row r="1" ht="15.75" customHeight="1" spans="16:19">
      <c r="P1" s="194"/>
      <c r="S1" s="194" t="s">
        <v>383</v>
      </c>
    </row>
    <row r="2" s="2" customFormat="1" ht="41.25" customHeight="1" spans="1:19">
      <c r="A2" s="179" t="str">
        <f>"2026"&amp;"年部门政府采购预算表"</f>
        <v>2026年部门政府采购预算表</v>
      </c>
      <c r="B2" s="180"/>
      <c r="C2" s="180"/>
      <c r="D2" s="50"/>
      <c r="E2" s="50"/>
      <c r="F2" s="50"/>
      <c r="G2" s="50"/>
      <c r="H2" s="50"/>
      <c r="I2" s="50"/>
      <c r="J2" s="50"/>
      <c r="K2" s="50"/>
      <c r="L2" s="50"/>
      <c r="M2" s="180"/>
      <c r="N2" s="50"/>
      <c r="O2" s="50"/>
      <c r="P2" s="180"/>
      <c r="Q2" s="50"/>
      <c r="R2" s="180"/>
      <c r="S2" s="180"/>
    </row>
    <row r="3" s="2" customFormat="1" ht="18.75" customHeight="1" spans="1:19">
      <c r="A3" s="181" t="str">
        <f>"单位名称："&amp;"中国共产党昆明市晋宁区委员会统一战线工作部"</f>
        <v>单位名称：中国共产党昆明市晋宁区委员会统一战线工作部</v>
      </c>
      <c r="B3" s="182"/>
      <c r="C3" s="182"/>
      <c r="D3" s="68"/>
      <c r="E3" s="68"/>
      <c r="F3" s="68"/>
      <c r="G3" s="68"/>
      <c r="H3" s="68"/>
      <c r="I3" s="68"/>
      <c r="J3" s="68"/>
      <c r="K3" s="68"/>
      <c r="L3" s="68"/>
      <c r="R3" s="195"/>
      <c r="S3" s="196" t="s">
        <v>1</v>
      </c>
    </row>
    <row r="4" s="2" customFormat="1" ht="15.75" customHeight="1" spans="1:19">
      <c r="A4" s="54" t="s">
        <v>188</v>
      </c>
      <c r="B4" s="157" t="s">
        <v>189</v>
      </c>
      <c r="C4" s="157" t="s">
        <v>384</v>
      </c>
      <c r="D4" s="183" t="s">
        <v>385</v>
      </c>
      <c r="E4" s="183" t="s">
        <v>386</v>
      </c>
      <c r="F4" s="183" t="s">
        <v>387</v>
      </c>
      <c r="G4" s="183" t="s">
        <v>388</v>
      </c>
      <c r="H4" s="183" t="s">
        <v>389</v>
      </c>
      <c r="I4" s="158" t="s">
        <v>196</v>
      </c>
      <c r="J4" s="158"/>
      <c r="K4" s="158"/>
      <c r="L4" s="158"/>
      <c r="M4" s="169"/>
      <c r="N4" s="158"/>
      <c r="O4" s="158"/>
      <c r="P4" s="172"/>
      <c r="Q4" s="158"/>
      <c r="R4" s="169"/>
      <c r="S4" s="177"/>
    </row>
    <row r="5" s="2" customFormat="1" ht="17.25" customHeight="1" spans="1:19">
      <c r="A5" s="56"/>
      <c r="B5" s="159"/>
      <c r="C5" s="159"/>
      <c r="D5" s="160"/>
      <c r="E5" s="160"/>
      <c r="F5" s="160"/>
      <c r="G5" s="160"/>
      <c r="H5" s="160"/>
      <c r="I5" s="160" t="s">
        <v>55</v>
      </c>
      <c r="J5" s="160" t="s">
        <v>58</v>
      </c>
      <c r="K5" s="160" t="s">
        <v>390</v>
      </c>
      <c r="L5" s="160" t="s">
        <v>391</v>
      </c>
      <c r="M5" s="170" t="s">
        <v>392</v>
      </c>
      <c r="N5" s="173" t="s">
        <v>393</v>
      </c>
      <c r="O5" s="173"/>
      <c r="P5" s="174"/>
      <c r="Q5" s="173"/>
      <c r="R5" s="178"/>
      <c r="S5" s="161"/>
    </row>
    <row r="6" s="2" customFormat="1" ht="54" customHeight="1" spans="1:19">
      <c r="A6" s="58"/>
      <c r="B6" s="161"/>
      <c r="C6" s="161"/>
      <c r="D6" s="162"/>
      <c r="E6" s="162"/>
      <c r="F6" s="162"/>
      <c r="G6" s="162"/>
      <c r="H6" s="162"/>
      <c r="I6" s="162"/>
      <c r="J6" s="162"/>
      <c r="K6" s="162"/>
      <c r="L6" s="162"/>
      <c r="M6" s="171"/>
      <c r="N6" s="162" t="s">
        <v>57</v>
      </c>
      <c r="O6" s="162" t="s">
        <v>63</v>
      </c>
      <c r="P6" s="161" t="s">
        <v>64</v>
      </c>
      <c r="Q6" s="162" t="s">
        <v>65</v>
      </c>
      <c r="R6" s="171" t="s">
        <v>66</v>
      </c>
      <c r="S6" s="161" t="s">
        <v>67</v>
      </c>
    </row>
    <row r="7" s="2" customFormat="1" ht="18" customHeight="1" spans="1:19">
      <c r="A7" s="184">
        <v>1</v>
      </c>
      <c r="B7" s="184" t="s">
        <v>83</v>
      </c>
      <c r="C7" s="185">
        <v>3</v>
      </c>
      <c r="D7" s="185">
        <v>4</v>
      </c>
      <c r="E7" s="184">
        <v>5</v>
      </c>
      <c r="F7" s="184">
        <v>6</v>
      </c>
      <c r="G7" s="184">
        <v>7</v>
      </c>
      <c r="H7" s="184">
        <v>8</v>
      </c>
      <c r="I7" s="184">
        <v>9</v>
      </c>
      <c r="J7" s="184">
        <v>10</v>
      </c>
      <c r="K7" s="184">
        <v>11</v>
      </c>
      <c r="L7" s="184">
        <v>12</v>
      </c>
      <c r="M7" s="184">
        <v>13</v>
      </c>
      <c r="N7" s="184">
        <v>14</v>
      </c>
      <c r="O7" s="184">
        <v>15</v>
      </c>
      <c r="P7" s="184">
        <v>16</v>
      </c>
      <c r="Q7" s="184">
        <v>17</v>
      </c>
      <c r="R7" s="184">
        <v>18</v>
      </c>
      <c r="S7" s="184">
        <v>19</v>
      </c>
    </row>
    <row r="8" s="2" customFormat="1" ht="21" customHeight="1" spans="1:19">
      <c r="A8" s="163" t="s">
        <v>69</v>
      </c>
      <c r="B8" s="164" t="s">
        <v>69</v>
      </c>
      <c r="C8" s="164" t="s">
        <v>230</v>
      </c>
      <c r="D8" s="186" t="s">
        <v>394</v>
      </c>
      <c r="E8" s="186" t="s">
        <v>395</v>
      </c>
      <c r="F8" s="186" t="s">
        <v>396</v>
      </c>
      <c r="G8" s="190">
        <v>1</v>
      </c>
      <c r="H8" s="61"/>
      <c r="I8" s="61">
        <v>11000</v>
      </c>
      <c r="J8" s="61">
        <v>11000</v>
      </c>
      <c r="K8" s="61"/>
      <c r="L8" s="61"/>
      <c r="M8" s="61"/>
      <c r="N8" s="61"/>
      <c r="O8" s="61"/>
      <c r="P8" s="72"/>
      <c r="Q8" s="72"/>
      <c r="R8" s="61"/>
      <c r="S8" s="61"/>
    </row>
    <row r="9" s="2" customFormat="1" ht="21" customHeight="1" spans="1:19">
      <c r="A9" s="163" t="s">
        <v>69</v>
      </c>
      <c r="B9" s="164" t="s">
        <v>69</v>
      </c>
      <c r="C9" s="164" t="s">
        <v>230</v>
      </c>
      <c r="D9" s="186" t="s">
        <v>397</v>
      </c>
      <c r="E9" s="186" t="s">
        <v>398</v>
      </c>
      <c r="F9" s="186" t="s">
        <v>396</v>
      </c>
      <c r="G9" s="190">
        <v>1</v>
      </c>
      <c r="H9" s="61"/>
      <c r="I9" s="61">
        <v>5000</v>
      </c>
      <c r="J9" s="61">
        <v>5000</v>
      </c>
      <c r="K9" s="61"/>
      <c r="L9" s="61"/>
      <c r="M9" s="61"/>
      <c r="N9" s="61"/>
      <c r="O9" s="61"/>
      <c r="P9" s="72"/>
      <c r="Q9" s="72"/>
      <c r="R9" s="61"/>
      <c r="S9" s="61"/>
    </row>
    <row r="10" s="2" customFormat="1" ht="21" customHeight="1" spans="1:19">
      <c r="A10" s="163" t="s">
        <v>69</v>
      </c>
      <c r="B10" s="164" t="s">
        <v>69</v>
      </c>
      <c r="C10" s="164" t="s">
        <v>230</v>
      </c>
      <c r="D10" s="186" t="s">
        <v>399</v>
      </c>
      <c r="E10" s="186" t="s">
        <v>400</v>
      </c>
      <c r="F10" s="186" t="s">
        <v>401</v>
      </c>
      <c r="G10" s="190">
        <v>1</v>
      </c>
      <c r="H10" s="61"/>
      <c r="I10" s="61">
        <v>2000</v>
      </c>
      <c r="J10" s="61">
        <v>2000</v>
      </c>
      <c r="K10" s="61"/>
      <c r="L10" s="61"/>
      <c r="M10" s="61"/>
      <c r="N10" s="61"/>
      <c r="O10" s="61"/>
      <c r="P10" s="72"/>
      <c r="Q10" s="72"/>
      <c r="R10" s="61"/>
      <c r="S10" s="61"/>
    </row>
    <row r="11" s="2" customFormat="1" ht="21" customHeight="1" spans="1:19">
      <c r="A11" s="165" t="s">
        <v>179</v>
      </c>
      <c r="B11" s="166"/>
      <c r="C11" s="166"/>
      <c r="D11" s="187"/>
      <c r="E11" s="187"/>
      <c r="F11" s="187"/>
      <c r="G11" s="191"/>
      <c r="H11" s="61"/>
      <c r="I11" s="61">
        <v>18000</v>
      </c>
      <c r="J11" s="61">
        <v>18000</v>
      </c>
      <c r="K11" s="61"/>
      <c r="L11" s="61"/>
      <c r="M11" s="61"/>
      <c r="N11" s="61"/>
      <c r="O11" s="61"/>
      <c r="P11" s="72"/>
      <c r="Q11" s="72"/>
      <c r="R11" s="61"/>
      <c r="S11" s="61"/>
    </row>
    <row r="12" s="2" customFormat="1" ht="21" customHeight="1" spans="1:19">
      <c r="A12" s="188" t="s">
        <v>402</v>
      </c>
      <c r="B12" s="189"/>
      <c r="C12" s="189"/>
      <c r="D12" s="188"/>
      <c r="E12" s="188"/>
      <c r="F12" s="188"/>
      <c r="G12" s="192"/>
      <c r="H12" s="193"/>
      <c r="I12" s="193"/>
      <c r="J12" s="193"/>
      <c r="K12" s="193"/>
      <c r="L12" s="193"/>
      <c r="M12" s="193"/>
      <c r="N12" s="193"/>
      <c r="O12" s="193"/>
      <c r="P12" s="193"/>
      <c r="Q12" s="193"/>
      <c r="R12" s="193"/>
      <c r="S12" s="193"/>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FD12"/>
  <sheetViews>
    <sheetView showZeros="0" workbookViewId="0">
      <selection activeCell="D8" sqref="D8"/>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149"/>
      <c r="B1" s="150"/>
      <c r="C1" s="150"/>
      <c r="D1" s="149"/>
      <c r="E1" s="149"/>
      <c r="F1" s="149"/>
      <c r="G1" s="149"/>
      <c r="H1" s="167"/>
      <c r="I1" s="149"/>
      <c r="J1" s="149"/>
      <c r="K1" s="150"/>
      <c r="L1" s="149"/>
      <c r="M1" s="175"/>
      <c r="N1" s="175" t="s">
        <v>403</v>
      </c>
    </row>
    <row r="2" ht="41.25" customHeight="1" spans="1:14">
      <c r="A2" s="306" t="s">
        <v>404</v>
      </c>
      <c r="B2" s="152"/>
      <c r="C2" s="152"/>
      <c r="D2" s="153"/>
      <c r="E2" s="153"/>
      <c r="F2" s="153"/>
      <c r="G2" s="153"/>
      <c r="H2" s="168"/>
      <c r="I2" s="153"/>
      <c r="J2" s="153"/>
      <c r="K2" s="152"/>
      <c r="L2" s="153"/>
      <c r="M2" s="168"/>
      <c r="N2" s="152"/>
    </row>
    <row r="3" ht="22.5" customHeight="1" spans="1:14">
      <c r="A3" s="154" t="s">
        <v>380</v>
      </c>
      <c r="B3" s="155"/>
      <c r="C3" s="155"/>
      <c r="D3" s="156"/>
      <c r="E3" s="156"/>
      <c r="F3" s="156"/>
      <c r="G3" s="156"/>
      <c r="H3" s="167"/>
      <c r="I3" s="149"/>
      <c r="J3" s="149"/>
      <c r="K3" s="150"/>
      <c r="L3" s="149"/>
      <c r="M3" s="176"/>
      <c r="N3" s="175" t="s">
        <v>1</v>
      </c>
    </row>
    <row r="4" ht="24" customHeight="1" spans="1:14">
      <c r="A4" s="54" t="s">
        <v>384</v>
      </c>
      <c r="B4" s="157" t="s">
        <v>405</v>
      </c>
      <c r="C4" s="157" t="s">
        <v>406</v>
      </c>
      <c r="D4" s="158" t="s">
        <v>196</v>
      </c>
      <c r="E4" s="158"/>
      <c r="F4" s="158"/>
      <c r="G4" s="158"/>
      <c r="H4" s="169"/>
      <c r="I4" s="158"/>
      <c r="J4" s="158"/>
      <c r="K4" s="172"/>
      <c r="L4" s="158"/>
      <c r="M4" s="169"/>
      <c r="N4" s="177"/>
    </row>
    <row r="5" ht="24" customHeight="1" spans="1:14">
      <c r="A5" s="56"/>
      <c r="B5" s="159"/>
      <c r="C5" s="159"/>
      <c r="D5" s="160" t="s">
        <v>55</v>
      </c>
      <c r="E5" s="160" t="s">
        <v>58</v>
      </c>
      <c r="F5" s="160" t="s">
        <v>390</v>
      </c>
      <c r="G5" s="160" t="s">
        <v>391</v>
      </c>
      <c r="H5" s="170" t="s">
        <v>392</v>
      </c>
      <c r="I5" s="173" t="s">
        <v>393</v>
      </c>
      <c r="J5" s="173"/>
      <c r="K5" s="174"/>
      <c r="L5" s="173"/>
      <c r="M5" s="178"/>
      <c r="N5" s="161"/>
    </row>
    <row r="6" ht="54" customHeight="1" spans="1:14">
      <c r="A6" s="58"/>
      <c r="B6" s="161"/>
      <c r="C6" s="161"/>
      <c r="D6" s="162"/>
      <c r="E6" s="162" t="s">
        <v>57</v>
      </c>
      <c r="F6" s="162"/>
      <c r="G6" s="162"/>
      <c r="H6" s="171"/>
      <c r="I6" s="162" t="s">
        <v>57</v>
      </c>
      <c r="J6" s="162" t="s">
        <v>63</v>
      </c>
      <c r="K6" s="161" t="s">
        <v>64</v>
      </c>
      <c r="L6" s="162" t="s">
        <v>65</v>
      </c>
      <c r="M6" s="171" t="s">
        <v>66</v>
      </c>
      <c r="N6" s="161" t="s">
        <v>67</v>
      </c>
    </row>
    <row r="7" ht="17.25" customHeight="1" spans="1:14">
      <c r="A7" s="71">
        <v>1</v>
      </c>
      <c r="B7" s="71">
        <v>2</v>
      </c>
      <c r="C7" s="71">
        <v>3</v>
      </c>
      <c r="D7" s="71">
        <v>4</v>
      </c>
      <c r="E7" s="71">
        <v>5</v>
      </c>
      <c r="F7" s="71">
        <v>6</v>
      </c>
      <c r="G7" s="71">
        <v>7</v>
      </c>
      <c r="H7" s="71">
        <v>8</v>
      </c>
      <c r="I7" s="71">
        <v>9</v>
      </c>
      <c r="J7" s="71">
        <v>10</v>
      </c>
      <c r="K7" s="71">
        <v>11</v>
      </c>
      <c r="L7" s="71">
        <v>12</v>
      </c>
      <c r="M7" s="71">
        <v>13</v>
      </c>
      <c r="N7" s="71">
        <v>14</v>
      </c>
    </row>
    <row r="8" ht="21" customHeight="1" spans="1:14">
      <c r="A8" s="163"/>
      <c r="B8" s="164"/>
      <c r="C8" s="164"/>
      <c r="D8" s="72"/>
      <c r="E8" s="72"/>
      <c r="F8" s="72"/>
      <c r="G8" s="72"/>
      <c r="H8" s="72"/>
      <c r="I8" s="72"/>
      <c r="J8" s="72"/>
      <c r="K8" s="72"/>
      <c r="L8" s="72"/>
      <c r="M8" s="72"/>
      <c r="N8" s="72"/>
    </row>
    <row r="9" ht="21" customHeight="1" spans="1:14">
      <c r="A9" s="164"/>
      <c r="B9" s="164"/>
      <c r="C9" s="164"/>
      <c r="D9" s="72"/>
      <c r="E9" s="72"/>
      <c r="F9" s="72"/>
      <c r="G9" s="72"/>
      <c r="H9" s="72"/>
      <c r="I9" s="72"/>
      <c r="J9" s="72"/>
      <c r="K9" s="72"/>
      <c r="L9" s="72"/>
      <c r="M9" s="72"/>
      <c r="N9" s="72"/>
    </row>
    <row r="10" ht="21" customHeight="1" spans="1:14">
      <c r="A10" s="164"/>
      <c r="B10" s="164"/>
      <c r="C10" s="164"/>
      <c r="D10" s="72"/>
      <c r="E10" s="72"/>
      <c r="F10" s="72"/>
      <c r="G10" s="72"/>
      <c r="H10" s="72"/>
      <c r="I10" s="72"/>
      <c r="J10" s="72"/>
      <c r="K10" s="72"/>
      <c r="L10" s="72"/>
      <c r="M10" s="72"/>
      <c r="N10" s="72"/>
    </row>
    <row r="11" ht="21" customHeight="1" spans="1:14">
      <c r="A11" s="165" t="s">
        <v>179</v>
      </c>
      <c r="B11" s="166"/>
      <c r="C11" s="166"/>
      <c r="D11" s="72"/>
      <c r="E11" s="72"/>
      <c r="F11" s="72"/>
      <c r="G11" s="72"/>
      <c r="H11" s="72"/>
      <c r="I11" s="72"/>
      <c r="J11" s="72"/>
      <c r="K11" s="72"/>
      <c r="L11" s="72"/>
      <c r="M11" s="72"/>
      <c r="N11" s="72"/>
    </row>
    <row r="12" s="148" customFormat="1" customHeight="1" spans="1:1">
      <c r="A12" s="148" t="s">
        <v>407</v>
      </c>
    </row>
  </sheetData>
  <mergeCells count="14">
    <mergeCell ref="A2:N2"/>
    <mergeCell ref="A3:C3"/>
    <mergeCell ref="D4:N4"/>
    <mergeCell ref="I5:N5"/>
    <mergeCell ref="A11:C11"/>
    <mergeCell ref="A12:XFD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A10" sqref="A10:E10"/>
    </sheetView>
  </sheetViews>
  <sheetFormatPr defaultColWidth="9.14166666666667" defaultRowHeight="14.25" customHeight="1" outlineLevelCol="4"/>
  <cols>
    <col min="1" max="1" width="44.2583333333333" style="48" customWidth="1"/>
    <col min="2" max="5" width="20" style="48" customWidth="1"/>
    <col min="6" max="16384" width="9.14166666666667" style="48"/>
  </cols>
  <sheetData>
    <row r="1" s="48" customFormat="1" customHeight="1" spans="1:5">
      <c r="A1" s="134"/>
      <c r="B1" s="134"/>
      <c r="C1" s="134"/>
      <c r="D1" s="134"/>
      <c r="E1" s="134"/>
    </row>
    <row r="2" s="48" customFormat="1" ht="17.25" customHeight="1" spans="4:5">
      <c r="D2" s="135"/>
      <c r="E2" s="67" t="s">
        <v>408</v>
      </c>
    </row>
    <row r="3" s="48" customFormat="1" ht="41.25" customHeight="1" spans="1:5">
      <c r="A3" s="136" t="str">
        <f>"2026"&amp;"年对下转移支付预算表"</f>
        <v>2026年对下转移支付预算表</v>
      </c>
      <c r="B3" s="73"/>
      <c r="C3" s="73"/>
      <c r="D3" s="73"/>
      <c r="E3" s="131"/>
    </row>
    <row r="4" s="48" customFormat="1" ht="18" customHeight="1" spans="1:5">
      <c r="A4" s="137" t="s">
        <v>380</v>
      </c>
      <c r="B4" s="138"/>
      <c r="C4" s="138"/>
      <c r="D4" s="139"/>
      <c r="E4" s="95" t="s">
        <v>1</v>
      </c>
    </row>
    <row r="5" s="48" customFormat="1" ht="19.5" customHeight="1" spans="1:5">
      <c r="A5" s="89" t="s">
        <v>409</v>
      </c>
      <c r="B5" s="96" t="s">
        <v>196</v>
      </c>
      <c r="C5" s="97"/>
      <c r="D5" s="97"/>
      <c r="E5" s="146" t="s">
        <v>410</v>
      </c>
    </row>
    <row r="6" s="48" customFormat="1" ht="40.5" customHeight="1" spans="1:5">
      <c r="A6" s="91"/>
      <c r="B6" s="90" t="s">
        <v>55</v>
      </c>
      <c r="C6" s="77" t="s">
        <v>58</v>
      </c>
      <c r="D6" s="140" t="s">
        <v>390</v>
      </c>
      <c r="E6" s="146"/>
    </row>
    <row r="7" s="48" customFormat="1" ht="19.5" customHeight="1" spans="1:5">
      <c r="A7" s="82">
        <v>1</v>
      </c>
      <c r="B7" s="82">
        <v>2</v>
      </c>
      <c r="C7" s="82">
        <v>3</v>
      </c>
      <c r="D7" s="141">
        <v>4</v>
      </c>
      <c r="E7" s="147">
        <v>24</v>
      </c>
    </row>
    <row r="8" s="48" customFormat="1" ht="19.5" customHeight="1" spans="1:5">
      <c r="A8" s="83"/>
      <c r="B8" s="142"/>
      <c r="C8" s="142"/>
      <c r="D8" s="142"/>
      <c r="E8" s="142"/>
    </row>
    <row r="9" s="48" customFormat="1" ht="19.5" customHeight="1" spans="1:5">
      <c r="A9" s="143"/>
      <c r="B9" s="144"/>
      <c r="C9" s="144"/>
      <c r="D9" s="144"/>
      <c r="E9" s="144"/>
    </row>
    <row r="10" s="48" customFormat="1" ht="20" customHeight="1" spans="1:5">
      <c r="A10" s="145" t="s">
        <v>411</v>
      </c>
      <c r="B10" s="145"/>
      <c r="C10" s="145"/>
      <c r="D10" s="145"/>
      <c r="E10" s="145"/>
    </row>
  </sheetData>
  <mergeCells count="6">
    <mergeCell ref="A3:E3"/>
    <mergeCell ref="A4:D4"/>
    <mergeCell ref="B5:D5"/>
    <mergeCell ref="A10:E10"/>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1" sqref="C11"/>
    </sheetView>
  </sheetViews>
  <sheetFormatPr defaultColWidth="9.14166666666667" defaultRowHeight="12" customHeight="1" outlineLevelRow="7"/>
  <cols>
    <col min="1" max="1" width="34.2833333333333" style="48" customWidth="1"/>
    <col min="2" max="2" width="29" style="48" customWidth="1"/>
    <col min="3" max="5" width="23.575" style="48" customWidth="1"/>
    <col min="6" max="6" width="11.2833333333333" style="48" customWidth="1"/>
    <col min="7" max="7" width="25.1416666666667" style="48" customWidth="1"/>
    <col min="8" max="8" width="15.575" style="48" customWidth="1"/>
    <col min="9" max="9" width="13.425" style="48" customWidth="1"/>
    <col min="10" max="10" width="18.8583333333333" style="48" customWidth="1"/>
    <col min="11" max="16384" width="9.14166666666667" style="48"/>
  </cols>
  <sheetData>
    <row r="1" ht="16.5" customHeight="1" spans="10:10">
      <c r="J1" s="67" t="s">
        <v>412</v>
      </c>
    </row>
    <row r="2" ht="41.25" customHeight="1" spans="1:10">
      <c r="A2" s="127" t="s">
        <v>413</v>
      </c>
      <c r="B2" s="73"/>
      <c r="C2" s="73"/>
      <c r="D2" s="73"/>
      <c r="E2" s="73"/>
      <c r="F2" s="131"/>
      <c r="G2" s="73"/>
      <c r="H2" s="131"/>
      <c r="I2" s="131"/>
      <c r="J2" s="73"/>
    </row>
    <row r="3" ht="17.25" customHeight="1" spans="1:1">
      <c r="A3" s="74" t="s">
        <v>380</v>
      </c>
    </row>
    <row r="4" ht="44.25" customHeight="1" spans="1:10">
      <c r="A4" s="128" t="s">
        <v>414</v>
      </c>
      <c r="B4" s="128" t="s">
        <v>288</v>
      </c>
      <c r="C4" s="128" t="s">
        <v>289</v>
      </c>
      <c r="D4" s="128" t="s">
        <v>290</v>
      </c>
      <c r="E4" s="128" t="s">
        <v>291</v>
      </c>
      <c r="F4" s="132" t="s">
        <v>292</v>
      </c>
      <c r="G4" s="128" t="s">
        <v>293</v>
      </c>
      <c r="H4" s="132" t="s">
        <v>294</v>
      </c>
      <c r="I4" s="132" t="s">
        <v>295</v>
      </c>
      <c r="J4" s="128" t="s">
        <v>296</v>
      </c>
    </row>
    <row r="5" ht="14.25" customHeight="1" spans="1:10">
      <c r="A5" s="128">
        <v>1</v>
      </c>
      <c r="B5" s="128">
        <v>2</v>
      </c>
      <c r="C5" s="128">
        <v>3</v>
      </c>
      <c r="D5" s="128">
        <v>4</v>
      </c>
      <c r="E5" s="128">
        <v>5</v>
      </c>
      <c r="F5" s="132">
        <v>6</v>
      </c>
      <c r="G5" s="128">
        <v>7</v>
      </c>
      <c r="H5" s="132">
        <v>8</v>
      </c>
      <c r="I5" s="132">
        <v>9</v>
      </c>
      <c r="J5" s="128">
        <v>10</v>
      </c>
    </row>
    <row r="6" ht="42" customHeight="1" spans="1:10">
      <c r="A6" s="83"/>
      <c r="B6" s="129"/>
      <c r="C6" s="129"/>
      <c r="D6" s="129"/>
      <c r="E6" s="112"/>
      <c r="F6" s="133"/>
      <c r="G6" s="112"/>
      <c r="H6" s="133"/>
      <c r="I6" s="133"/>
      <c r="J6" s="112"/>
    </row>
    <row r="7" ht="42" customHeight="1" spans="1:10">
      <c r="A7" s="83"/>
      <c r="B7" s="84"/>
      <c r="C7" s="84"/>
      <c r="D7" s="84"/>
      <c r="E7" s="83"/>
      <c r="F7" s="84"/>
      <c r="G7" s="83"/>
      <c r="H7" s="84"/>
      <c r="I7" s="84"/>
      <c r="J7" s="83"/>
    </row>
    <row r="8" ht="30" customHeight="1" spans="1:1">
      <c r="A8" s="130" t="s">
        <v>415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B14" sqref="B14"/>
    </sheetView>
  </sheetViews>
  <sheetFormatPr defaultColWidth="10.425" defaultRowHeight="14.25" customHeight="1" outlineLevelCol="7"/>
  <cols>
    <col min="1" max="2" width="33.7083333333333" style="48" customWidth="1"/>
    <col min="3" max="3" width="45.575" style="48" customWidth="1"/>
    <col min="4" max="4" width="27.575" style="48" customWidth="1"/>
    <col min="5" max="5" width="21.7083333333333" style="48" customWidth="1"/>
    <col min="6" max="8" width="26.2833333333333" style="48" customWidth="1"/>
    <col min="9" max="16384" width="10.425" style="48"/>
  </cols>
  <sheetData>
    <row r="1" customHeight="1" spans="1:8">
      <c r="A1" s="101" t="s">
        <v>416</v>
      </c>
      <c r="B1" s="102"/>
      <c r="C1" s="103"/>
      <c r="D1" s="103"/>
      <c r="E1" s="103"/>
      <c r="F1" s="102"/>
      <c r="G1" s="102"/>
      <c r="H1" s="103"/>
    </row>
    <row r="2" ht="41.25" customHeight="1" spans="1:8">
      <c r="A2" s="104" t="s">
        <v>417</v>
      </c>
      <c r="B2" s="105"/>
      <c r="C2" s="106"/>
      <c r="D2" s="106"/>
      <c r="E2" s="106"/>
      <c r="F2" s="105"/>
      <c r="G2" s="105"/>
      <c r="H2" s="106"/>
    </row>
    <row r="3" customHeight="1" spans="1:8">
      <c r="A3" s="107" t="s">
        <v>380</v>
      </c>
      <c r="C3" s="108"/>
      <c r="E3" s="106"/>
      <c r="F3" s="105"/>
      <c r="G3" s="105"/>
      <c r="H3" s="121" t="s">
        <v>1</v>
      </c>
    </row>
    <row r="4" ht="28.5" customHeight="1" spans="1:8">
      <c r="A4" s="109" t="s">
        <v>189</v>
      </c>
      <c r="B4" s="109" t="s">
        <v>418</v>
      </c>
      <c r="C4" s="109" t="s">
        <v>419</v>
      </c>
      <c r="D4" s="109" t="s">
        <v>420</v>
      </c>
      <c r="E4" s="109" t="s">
        <v>421</v>
      </c>
      <c r="F4" s="99" t="s">
        <v>422</v>
      </c>
      <c r="G4" s="99"/>
      <c r="H4" s="109"/>
    </row>
    <row r="5" ht="21" customHeight="1" spans="1:8">
      <c r="A5" s="109"/>
      <c r="B5" s="110"/>
      <c r="C5" s="111"/>
      <c r="D5" s="110"/>
      <c r="E5" s="110"/>
      <c r="F5" s="99" t="s">
        <v>388</v>
      </c>
      <c r="G5" s="99" t="s">
        <v>423</v>
      </c>
      <c r="H5" s="99" t="s">
        <v>424</v>
      </c>
    </row>
    <row r="6" ht="17.25" customHeight="1" spans="1:8">
      <c r="A6" s="112" t="s">
        <v>82</v>
      </c>
      <c r="B6" s="112">
        <v>2</v>
      </c>
      <c r="C6" s="112">
        <v>3</v>
      </c>
      <c r="D6" s="112">
        <v>4</v>
      </c>
      <c r="E6" s="122">
        <v>5</v>
      </c>
      <c r="F6" s="122">
        <v>6</v>
      </c>
      <c r="G6" s="112">
        <v>7</v>
      </c>
      <c r="H6" s="112">
        <v>8</v>
      </c>
    </row>
    <row r="7" ht="19.5" customHeight="1" spans="1:8">
      <c r="A7" s="83"/>
      <c r="B7" s="84"/>
      <c r="C7" s="83"/>
      <c r="D7" s="84"/>
      <c r="E7" s="122"/>
      <c r="F7" s="123"/>
      <c r="G7" s="124"/>
      <c r="H7" s="124"/>
    </row>
    <row r="8" ht="19.5" customHeight="1" spans="1:8">
      <c r="A8" s="83"/>
      <c r="B8" s="84"/>
      <c r="C8" s="83"/>
      <c r="D8" s="84"/>
      <c r="E8" s="122"/>
      <c r="F8" s="123"/>
      <c r="G8" s="124"/>
      <c r="H8" s="124"/>
    </row>
    <row r="9" ht="19.5" customHeight="1" spans="1:8">
      <c r="A9" s="113" t="s">
        <v>55</v>
      </c>
      <c r="B9" s="114"/>
      <c r="C9" s="115"/>
      <c r="D9" s="116"/>
      <c r="E9" s="116"/>
      <c r="F9" s="123"/>
      <c r="G9" s="124"/>
      <c r="H9" s="124"/>
    </row>
    <row r="10" ht="19.5" customHeight="1" spans="1:8">
      <c r="A10" s="117" t="s">
        <v>425</v>
      </c>
      <c r="B10" s="118"/>
      <c r="C10" s="119"/>
      <c r="D10" s="117"/>
      <c r="E10" s="117"/>
      <c r="F10" s="125"/>
      <c r="G10" s="126"/>
      <c r="H10" s="126"/>
    </row>
    <row r="11" ht="26" customHeight="1" spans="1:8">
      <c r="A11" s="120" t="s">
        <v>426</v>
      </c>
      <c r="B11" s="120"/>
      <c r="C11" s="120"/>
      <c r="D11" s="120"/>
      <c r="E11" s="120"/>
      <c r="F11" s="120"/>
      <c r="G11" s="120"/>
      <c r="H11" s="120"/>
    </row>
  </sheetData>
  <mergeCells count="12">
    <mergeCell ref="A1:H1"/>
    <mergeCell ref="A2:H2"/>
    <mergeCell ref="A3:B3"/>
    <mergeCell ref="F4:H4"/>
    <mergeCell ref="A9:E9"/>
    <mergeCell ref="A10:H10"/>
    <mergeCell ref="A11:H11"/>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15" sqref="D15"/>
    </sheetView>
  </sheetViews>
  <sheetFormatPr defaultColWidth="9.14166666666667" defaultRowHeight="14.25" customHeight="1"/>
  <cols>
    <col min="1" max="1" width="19.2833333333333" style="48" customWidth="1"/>
    <col min="2" max="2" width="33.8416666666667" style="48" customWidth="1"/>
    <col min="3" max="3" width="23.8583333333333" style="48" customWidth="1"/>
    <col min="4" max="4" width="11.1416666666667" style="48" customWidth="1"/>
    <col min="5" max="5" width="17.7083333333333" style="48" customWidth="1"/>
    <col min="6" max="6" width="9.85833333333333" style="48" customWidth="1"/>
    <col min="7" max="7" width="17.7083333333333" style="48" customWidth="1"/>
    <col min="8" max="11" width="23.1416666666667" style="48" customWidth="1"/>
    <col min="12" max="16384" width="9.14166666666667" style="48"/>
  </cols>
  <sheetData>
    <row r="1" customHeight="1" spans="4:11">
      <c r="D1" s="49"/>
      <c r="E1" s="49"/>
      <c r="F1" s="49"/>
      <c r="G1" s="49"/>
      <c r="K1" s="67" t="s">
        <v>427</v>
      </c>
    </row>
    <row r="2" ht="41.25" customHeight="1" spans="1:11">
      <c r="A2" s="307" t="s">
        <v>428</v>
      </c>
      <c r="B2" s="73"/>
      <c r="C2" s="73"/>
      <c r="D2" s="73"/>
      <c r="E2" s="73"/>
      <c r="F2" s="73"/>
      <c r="G2" s="73"/>
      <c r="H2" s="73"/>
      <c r="I2" s="73"/>
      <c r="J2" s="73"/>
      <c r="K2" s="73"/>
    </row>
    <row r="3" ht="13.5" customHeight="1" spans="1:11">
      <c r="A3" s="74" t="s">
        <v>380</v>
      </c>
      <c r="B3" s="75"/>
      <c r="C3" s="75"/>
      <c r="D3" s="75"/>
      <c r="E3" s="75"/>
      <c r="F3" s="75"/>
      <c r="G3" s="75"/>
      <c r="H3" s="88"/>
      <c r="I3" s="88"/>
      <c r="J3" s="88"/>
      <c r="K3" s="95" t="s">
        <v>1</v>
      </c>
    </row>
    <row r="4" ht="21.75" customHeight="1" spans="1:11">
      <c r="A4" s="76" t="s">
        <v>267</v>
      </c>
      <c r="B4" s="76" t="s">
        <v>191</v>
      </c>
      <c r="C4" s="76" t="s">
        <v>268</v>
      </c>
      <c r="D4" s="77" t="s">
        <v>192</v>
      </c>
      <c r="E4" s="77" t="s">
        <v>193</v>
      </c>
      <c r="F4" s="77" t="s">
        <v>269</v>
      </c>
      <c r="G4" s="77" t="s">
        <v>270</v>
      </c>
      <c r="H4" s="89" t="s">
        <v>55</v>
      </c>
      <c r="I4" s="96" t="s">
        <v>429</v>
      </c>
      <c r="J4" s="97"/>
      <c r="K4" s="98"/>
    </row>
    <row r="5" ht="21.75" customHeight="1" spans="1:11">
      <c r="A5" s="78"/>
      <c r="B5" s="78"/>
      <c r="C5" s="78"/>
      <c r="D5" s="79"/>
      <c r="E5" s="79"/>
      <c r="F5" s="79"/>
      <c r="G5" s="79"/>
      <c r="H5" s="90"/>
      <c r="I5" s="77" t="s">
        <v>58</v>
      </c>
      <c r="J5" s="77" t="s">
        <v>59</v>
      </c>
      <c r="K5" s="77" t="s">
        <v>60</v>
      </c>
    </row>
    <row r="6" ht="40.5" customHeight="1" spans="1:11">
      <c r="A6" s="80"/>
      <c r="B6" s="80"/>
      <c r="C6" s="80"/>
      <c r="D6" s="81"/>
      <c r="E6" s="81"/>
      <c r="F6" s="81"/>
      <c r="G6" s="81"/>
      <c r="H6" s="91"/>
      <c r="I6" s="81" t="s">
        <v>57</v>
      </c>
      <c r="J6" s="81"/>
      <c r="K6" s="81"/>
    </row>
    <row r="7" ht="15" customHeight="1" spans="1:11">
      <c r="A7" s="82">
        <v>1</v>
      </c>
      <c r="B7" s="82">
        <v>2</v>
      </c>
      <c r="C7" s="82">
        <v>3</v>
      </c>
      <c r="D7" s="82">
        <v>4</v>
      </c>
      <c r="E7" s="82">
        <v>5</v>
      </c>
      <c r="F7" s="82">
        <v>6</v>
      </c>
      <c r="G7" s="82">
        <v>7</v>
      </c>
      <c r="H7" s="82">
        <v>8</v>
      </c>
      <c r="I7" s="82">
        <v>9</v>
      </c>
      <c r="J7" s="99">
        <v>10</v>
      </c>
      <c r="K7" s="99">
        <v>11</v>
      </c>
    </row>
    <row r="8" ht="18.75" customHeight="1" spans="1:11">
      <c r="A8" s="83"/>
      <c r="B8" s="84"/>
      <c r="C8" s="83"/>
      <c r="D8" s="83"/>
      <c r="E8" s="83"/>
      <c r="F8" s="83"/>
      <c r="G8" s="83"/>
      <c r="H8" s="92"/>
      <c r="I8" s="100"/>
      <c r="J8" s="100"/>
      <c r="K8" s="92"/>
    </row>
    <row r="9" ht="18.75" customHeight="1" spans="1:11">
      <c r="A9" s="84"/>
      <c r="B9" s="84"/>
      <c r="C9" s="84"/>
      <c r="D9" s="84"/>
      <c r="E9" s="84"/>
      <c r="F9" s="84"/>
      <c r="G9" s="84"/>
      <c r="H9" s="93"/>
      <c r="I9" s="93"/>
      <c r="J9" s="93"/>
      <c r="K9" s="92"/>
    </row>
    <row r="10" ht="18.75" customHeight="1" spans="1:11">
      <c r="A10" s="85" t="s">
        <v>179</v>
      </c>
      <c r="B10" s="86"/>
      <c r="C10" s="86"/>
      <c r="D10" s="86"/>
      <c r="E10" s="86"/>
      <c r="F10" s="86"/>
      <c r="G10" s="94"/>
      <c r="H10" s="93"/>
      <c r="I10" s="93"/>
      <c r="J10" s="93"/>
      <c r="K10" s="92"/>
    </row>
    <row r="11" ht="17" customHeight="1" spans="1:5">
      <c r="A11" s="87" t="s">
        <v>430</v>
      </c>
      <c r="B11" s="87"/>
      <c r="C11" s="87"/>
      <c r="D11" s="87"/>
      <c r="E11" s="8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topLeftCell="B1" workbookViewId="0">
      <selection activeCell="B7" sqref="B7"/>
    </sheetView>
  </sheetViews>
  <sheetFormatPr defaultColWidth="9.14166666666667" defaultRowHeight="14.25" customHeight="1" outlineLevelCol="6"/>
  <cols>
    <col min="1" max="1" width="35.2833333333333" style="48" customWidth="1"/>
    <col min="2" max="4" width="28" style="48" customWidth="1"/>
    <col min="5" max="7" width="23.8583333333333" style="48" customWidth="1"/>
    <col min="8" max="16384" width="9.14166666666667" style="48"/>
  </cols>
  <sheetData>
    <row r="1" ht="13.5" customHeight="1" spans="4:7">
      <c r="D1" s="49"/>
      <c r="G1" s="67" t="s">
        <v>431</v>
      </c>
    </row>
    <row r="2" s="2" customFormat="1" ht="41.25" customHeight="1" spans="1:7">
      <c r="A2" s="50" t="str">
        <f>"2026"&amp;"年部门项目中期规划预算表"</f>
        <v>2026年部门项目中期规划预算表</v>
      </c>
      <c r="B2" s="50"/>
      <c r="C2" s="50"/>
      <c r="D2" s="50"/>
      <c r="E2" s="50"/>
      <c r="F2" s="50"/>
      <c r="G2" s="50"/>
    </row>
    <row r="3" s="2" customFormat="1" ht="13.5" customHeight="1" spans="1:7">
      <c r="A3" s="51" t="str">
        <f>"单位名称："&amp;"中国共产党昆明市晋宁区委员会统一战线工作部"</f>
        <v>单位名称：中国共产党昆明市晋宁区委员会统一战线工作部</v>
      </c>
      <c r="B3" s="52"/>
      <c r="C3" s="52"/>
      <c r="D3" s="52"/>
      <c r="E3" s="68"/>
      <c r="F3" s="68"/>
      <c r="G3" s="69" t="s">
        <v>1</v>
      </c>
    </row>
    <row r="4" s="2" customFormat="1" ht="21.75" customHeight="1" spans="1:7">
      <c r="A4" s="53" t="s">
        <v>268</v>
      </c>
      <c r="B4" s="53" t="s">
        <v>267</v>
      </c>
      <c r="C4" s="53" t="s">
        <v>191</v>
      </c>
      <c r="D4" s="54" t="s">
        <v>432</v>
      </c>
      <c r="E4" s="15" t="s">
        <v>58</v>
      </c>
      <c r="F4" s="16"/>
      <c r="G4" s="43"/>
    </row>
    <row r="5" s="2" customFormat="1" ht="21.75" customHeight="1" spans="1:7">
      <c r="A5" s="55"/>
      <c r="B5" s="55"/>
      <c r="C5" s="55"/>
      <c r="D5" s="56"/>
      <c r="E5" s="70" t="str">
        <f>"2026"&amp;"年"</f>
        <v>2026年</v>
      </c>
      <c r="F5" s="70" t="str">
        <f>("2026"+1)&amp;"年"</f>
        <v>2027年</v>
      </c>
      <c r="G5" s="70" t="str">
        <f>("2026"+2)&amp;"年"</f>
        <v>2028年</v>
      </c>
    </row>
    <row r="6" s="2" customFormat="1" ht="40.5" customHeight="1" spans="1:7">
      <c r="A6" s="57"/>
      <c r="B6" s="57"/>
      <c r="C6" s="57"/>
      <c r="D6" s="58"/>
      <c r="E6" s="71"/>
      <c r="F6" s="71"/>
      <c r="G6" s="71"/>
    </row>
    <row r="7" s="2" customFormat="1" ht="15" customHeight="1" spans="1:7">
      <c r="A7" s="59">
        <v>1</v>
      </c>
      <c r="B7" s="59">
        <v>2</v>
      </c>
      <c r="C7" s="59">
        <v>3</v>
      </c>
      <c r="D7" s="59">
        <v>4</v>
      </c>
      <c r="E7" s="59">
        <v>5</v>
      </c>
      <c r="F7" s="59">
        <v>6</v>
      </c>
      <c r="G7" s="59">
        <v>7</v>
      </c>
    </row>
    <row r="8" s="2" customFormat="1" customHeight="1" spans="1:7">
      <c r="A8" s="60" t="s">
        <v>69</v>
      </c>
      <c r="B8" s="61"/>
      <c r="C8" s="61"/>
      <c r="D8" s="61"/>
      <c r="E8" s="61">
        <v>200000</v>
      </c>
      <c r="F8" s="61"/>
      <c r="G8" s="61"/>
    </row>
    <row r="9" s="2" customFormat="1" ht="17.25" customHeight="1" spans="1:7">
      <c r="A9" s="30"/>
      <c r="B9" s="62" t="s">
        <v>433</v>
      </c>
      <c r="C9" s="62" t="s">
        <v>275</v>
      </c>
      <c r="D9" s="30" t="s">
        <v>434</v>
      </c>
      <c r="E9" s="72">
        <v>50000</v>
      </c>
      <c r="F9" s="72"/>
      <c r="G9" s="72"/>
    </row>
    <row r="10" s="2" customFormat="1" ht="17.25" customHeight="1" spans="1:7">
      <c r="A10" s="63"/>
      <c r="B10" s="62" t="s">
        <v>435</v>
      </c>
      <c r="C10" s="62" t="s">
        <v>280</v>
      </c>
      <c r="D10" s="30" t="s">
        <v>434</v>
      </c>
      <c r="E10" s="72">
        <v>70000</v>
      </c>
      <c r="F10" s="72"/>
      <c r="G10" s="72"/>
    </row>
    <row r="11" s="2" customFormat="1" ht="17.25" customHeight="1" spans="1:7">
      <c r="A11" s="63"/>
      <c r="B11" s="62" t="s">
        <v>435</v>
      </c>
      <c r="C11" s="62" t="s">
        <v>282</v>
      </c>
      <c r="D11" s="30" t="s">
        <v>434</v>
      </c>
      <c r="E11" s="72">
        <v>30000</v>
      </c>
      <c r="F11" s="72"/>
      <c r="G11" s="72"/>
    </row>
    <row r="12" s="2" customFormat="1" ht="17.25" customHeight="1" spans="1:7">
      <c r="A12" s="63"/>
      <c r="B12" s="62" t="s">
        <v>435</v>
      </c>
      <c r="C12" s="62" t="s">
        <v>284</v>
      </c>
      <c r="D12" s="30" t="s">
        <v>434</v>
      </c>
      <c r="E12" s="72">
        <v>20000</v>
      </c>
      <c r="F12" s="72"/>
      <c r="G12" s="72"/>
    </row>
    <row r="13" s="2" customFormat="1" ht="17.25" customHeight="1" spans="1:7">
      <c r="A13" s="63"/>
      <c r="B13" s="62" t="s">
        <v>435</v>
      </c>
      <c r="C13" s="62" t="s">
        <v>286</v>
      </c>
      <c r="D13" s="30" t="s">
        <v>434</v>
      </c>
      <c r="E13" s="72">
        <v>30000</v>
      </c>
      <c r="F13" s="72"/>
      <c r="G13" s="72"/>
    </row>
    <row r="14" s="2" customFormat="1" ht="18.75" customHeight="1" spans="1:7">
      <c r="A14" s="64" t="s">
        <v>55</v>
      </c>
      <c r="B14" s="65"/>
      <c r="C14" s="65"/>
      <c r="D14" s="66"/>
      <c r="E14" s="72">
        <v>200000</v>
      </c>
      <c r="F14" s="72"/>
      <c r="G14" s="72"/>
    </row>
  </sheetData>
  <mergeCells count="11">
    <mergeCell ref="A2:G2"/>
    <mergeCell ref="A3:F3"/>
    <mergeCell ref="E4:G4"/>
    <mergeCell ref="A14:D1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tabSelected="1" topLeftCell="A4" workbookViewId="0">
      <selection activeCell="C8" sqref="C8:I8"/>
    </sheetView>
  </sheetViews>
  <sheetFormatPr defaultColWidth="8.575" defaultRowHeight="14.25" customHeight="1"/>
  <cols>
    <col min="1" max="1" width="18.1416666666667" style="1" customWidth="1"/>
    <col min="2" max="2" width="23.425" style="1" customWidth="1"/>
    <col min="3" max="3" width="21.8583333333333" style="1" customWidth="1"/>
    <col min="4" max="4" width="15.575" style="1" customWidth="1"/>
    <col min="5" max="5" width="31.575" style="1" customWidth="1"/>
    <col min="6" max="6" width="15.425" style="1" customWidth="1"/>
    <col min="7" max="7" width="16.425" style="1" customWidth="1"/>
    <col min="8" max="8" width="29.575" style="1" customWidth="1"/>
    <col min="9" max="9" width="30.575" style="1" customWidth="1"/>
    <col min="10" max="10" width="23.8583333333333" style="1" customWidth="1"/>
    <col min="11" max="16384" width="8.575" style="1"/>
  </cols>
  <sheetData>
    <row r="1" s="1" customFormat="1" customHeight="1" spans="1:10">
      <c r="A1" s="4"/>
      <c r="B1" s="4"/>
      <c r="C1" s="4"/>
      <c r="D1" s="4"/>
      <c r="E1" s="4"/>
      <c r="F1" s="4"/>
      <c r="G1" s="4"/>
      <c r="H1" s="4"/>
      <c r="I1" s="4"/>
      <c r="J1" s="39"/>
    </row>
    <row r="2" s="2" customFormat="1" ht="41.25" customHeight="1" spans="1:10">
      <c r="A2" s="5" t="str">
        <f>"2026"&amp;"年部门整体支出绩效目标表"</f>
        <v>2026年部门整体支出绩效目标表</v>
      </c>
      <c r="B2" s="6"/>
      <c r="C2" s="6"/>
      <c r="D2" s="6"/>
      <c r="E2" s="6"/>
      <c r="F2" s="6"/>
      <c r="G2" s="6"/>
      <c r="H2" s="6"/>
      <c r="I2" s="6"/>
      <c r="J2" s="6"/>
    </row>
    <row r="3" s="2" customFormat="1" ht="17.25" customHeight="1" spans="1:10">
      <c r="A3" s="7" t="str">
        <f>"单位名称："&amp;"中国共产党昆明市晋宁区委员会统一战线工作部"</f>
        <v>单位名称：中国共产党昆明市晋宁区委员会统一战线工作部</v>
      </c>
      <c r="B3" s="7"/>
      <c r="C3" s="8"/>
      <c r="D3" s="9"/>
      <c r="E3" s="9"/>
      <c r="F3" s="9"/>
      <c r="G3" s="9"/>
      <c r="H3" s="9"/>
      <c r="I3" s="9"/>
      <c r="J3" s="308" t="s">
        <v>1</v>
      </c>
    </row>
    <row r="4" s="2" customFormat="1" ht="30" customHeight="1" spans="1:10">
      <c r="A4" s="10" t="s">
        <v>436</v>
      </c>
      <c r="B4" s="11" t="s">
        <v>69</v>
      </c>
      <c r="C4" s="12"/>
      <c r="D4" s="12"/>
      <c r="E4" s="31"/>
      <c r="F4" s="32"/>
      <c r="G4" s="31"/>
      <c r="H4" s="33"/>
      <c r="I4" s="12"/>
      <c r="J4" s="31"/>
    </row>
    <row r="5" s="2" customFormat="1" ht="27" customHeight="1" spans="1:10">
      <c r="A5" s="13" t="s">
        <v>437</v>
      </c>
      <c r="B5" s="14"/>
      <c r="C5" s="14"/>
      <c r="D5" s="14"/>
      <c r="E5" s="14"/>
      <c r="F5" s="14"/>
      <c r="G5" s="14"/>
      <c r="H5" s="14"/>
      <c r="I5" s="41"/>
      <c r="J5" s="42"/>
    </row>
    <row r="6" s="2" customFormat="1" ht="18" customHeight="1" spans="1:10">
      <c r="A6" s="15" t="s">
        <v>438</v>
      </c>
      <c r="B6" s="16"/>
      <c r="C6" s="16"/>
      <c r="D6" s="16"/>
      <c r="E6" s="16"/>
      <c r="F6" s="16"/>
      <c r="G6" s="16"/>
      <c r="H6" s="16"/>
      <c r="I6" s="43"/>
      <c r="J6" s="44" t="s">
        <v>439</v>
      </c>
    </row>
    <row r="7" s="2" customFormat="1" ht="183" customHeight="1" spans="1:10">
      <c r="A7" s="17" t="s">
        <v>440</v>
      </c>
      <c r="B7" s="18" t="s">
        <v>441</v>
      </c>
      <c r="C7" s="19" t="s">
        <v>442</v>
      </c>
      <c r="D7" s="19"/>
      <c r="E7" s="19"/>
      <c r="F7" s="19"/>
      <c r="G7" s="19"/>
      <c r="H7" s="19"/>
      <c r="I7" s="19"/>
      <c r="J7" s="45" t="s">
        <v>443</v>
      </c>
    </row>
    <row r="8" s="2" customFormat="1" ht="99.75" customHeight="1" spans="1:10">
      <c r="A8" s="17"/>
      <c r="B8" s="18" t="str">
        <f>"总体绩效目标（"&amp;"2026"&amp;"-"&amp;("2026"+2)&amp;"年期间）"</f>
        <v>总体绩效目标（2026-2028年期间）</v>
      </c>
      <c r="C8" s="19" t="s">
        <v>444</v>
      </c>
      <c r="D8" s="19"/>
      <c r="E8" s="19"/>
      <c r="F8" s="19"/>
      <c r="G8" s="19"/>
      <c r="H8" s="19"/>
      <c r="I8" s="19"/>
      <c r="J8" s="45" t="s">
        <v>445</v>
      </c>
    </row>
    <row r="9" s="2" customFormat="1" ht="75" customHeight="1" spans="1:10">
      <c r="A9" s="18" t="s">
        <v>446</v>
      </c>
      <c r="B9" s="20" t="str">
        <f>"预算年度（"&amp;"2026"&amp;"年）绩效目标"</f>
        <v>预算年度（2026年）绩效目标</v>
      </c>
      <c r="C9" s="21" t="s">
        <v>447</v>
      </c>
      <c r="D9" s="21"/>
      <c r="E9" s="21"/>
      <c r="F9" s="21"/>
      <c r="G9" s="21"/>
      <c r="H9" s="21"/>
      <c r="I9" s="21"/>
      <c r="J9" s="46" t="s">
        <v>448</v>
      </c>
    </row>
    <row r="10" s="2" customFormat="1" ht="32.25" customHeight="1" spans="1:10">
      <c r="A10" s="22" t="s">
        <v>449</v>
      </c>
      <c r="B10" s="22"/>
      <c r="C10" s="22"/>
      <c r="D10" s="22"/>
      <c r="E10" s="22"/>
      <c r="F10" s="22"/>
      <c r="G10" s="22"/>
      <c r="H10" s="22"/>
      <c r="I10" s="22"/>
      <c r="J10" s="22"/>
    </row>
    <row r="11" s="2" customFormat="1" ht="32.25" customHeight="1" spans="1:10">
      <c r="A11" s="18" t="s">
        <v>450</v>
      </c>
      <c r="B11" s="18"/>
      <c r="C11" s="17" t="s">
        <v>451</v>
      </c>
      <c r="D11" s="17"/>
      <c r="E11" s="17" t="s">
        <v>452</v>
      </c>
      <c r="F11" s="17"/>
      <c r="G11" s="17"/>
      <c r="H11" s="17" t="s">
        <v>453</v>
      </c>
      <c r="I11" s="17"/>
      <c r="J11" s="17"/>
    </row>
    <row r="12" s="2" customFormat="1" ht="32.25" customHeight="1" spans="1:10">
      <c r="A12" s="18"/>
      <c r="B12" s="18"/>
      <c r="C12" s="17"/>
      <c r="D12" s="17"/>
      <c r="E12" s="18" t="s">
        <v>454</v>
      </c>
      <c r="F12" s="18" t="s">
        <v>455</v>
      </c>
      <c r="G12" s="18" t="s">
        <v>456</v>
      </c>
      <c r="H12" s="18" t="s">
        <v>454</v>
      </c>
      <c r="I12" s="18" t="s">
        <v>455</v>
      </c>
      <c r="J12" s="18" t="s">
        <v>456</v>
      </c>
    </row>
    <row r="13" s="2" customFormat="1" ht="24" customHeight="1" spans="1:10">
      <c r="A13" s="23" t="s">
        <v>55</v>
      </c>
      <c r="B13" s="24"/>
      <c r="C13" s="24"/>
      <c r="D13" s="24"/>
      <c r="E13" s="34">
        <v>300000</v>
      </c>
      <c r="F13" s="34">
        <v>200000</v>
      </c>
      <c r="G13" s="34">
        <v>100000</v>
      </c>
      <c r="H13" s="35">
        <v>300000</v>
      </c>
      <c r="I13" s="35">
        <v>200000</v>
      </c>
      <c r="J13" s="35">
        <v>100000</v>
      </c>
    </row>
    <row r="14" s="2" customFormat="1" ht="76" customHeight="1" spans="1:10">
      <c r="A14" s="19" t="s">
        <v>457</v>
      </c>
      <c r="B14" s="25"/>
      <c r="C14" s="19" t="s">
        <v>458</v>
      </c>
      <c r="D14" s="25"/>
      <c r="E14" s="35">
        <v>300000</v>
      </c>
      <c r="F14" s="35">
        <v>200000</v>
      </c>
      <c r="G14" s="35">
        <v>100000</v>
      </c>
      <c r="H14" s="35">
        <v>300000</v>
      </c>
      <c r="I14" s="35">
        <v>200000</v>
      </c>
      <c r="J14" s="35">
        <v>100000</v>
      </c>
    </row>
    <row r="15" s="2" customFormat="1" ht="32.25" customHeight="1" spans="1:10">
      <c r="A15" s="22" t="s">
        <v>459</v>
      </c>
      <c r="B15" s="22"/>
      <c r="C15" s="22"/>
      <c r="D15" s="22"/>
      <c r="E15" s="22"/>
      <c r="F15" s="22"/>
      <c r="G15" s="22"/>
      <c r="H15" s="22"/>
      <c r="I15" s="22"/>
      <c r="J15" s="22"/>
    </row>
    <row r="16" s="2" customFormat="1" ht="32.25" customHeight="1" spans="1:10">
      <c r="A16" s="26" t="s">
        <v>460</v>
      </c>
      <c r="B16" s="26"/>
      <c r="C16" s="26"/>
      <c r="D16" s="26"/>
      <c r="E16" s="26"/>
      <c r="F16" s="26"/>
      <c r="G16" s="26"/>
      <c r="H16" s="36" t="s">
        <v>461</v>
      </c>
      <c r="I16" s="47" t="s">
        <v>296</v>
      </c>
      <c r="J16" s="36" t="s">
        <v>462</v>
      </c>
    </row>
    <row r="17" s="2" customFormat="1" ht="36" customHeight="1" spans="1:10">
      <c r="A17" s="27" t="s">
        <v>289</v>
      </c>
      <c r="B17" s="27" t="s">
        <v>463</v>
      </c>
      <c r="C17" s="28" t="s">
        <v>291</v>
      </c>
      <c r="D17" s="28" t="s">
        <v>292</v>
      </c>
      <c r="E17" s="28" t="s">
        <v>293</v>
      </c>
      <c r="F17" s="28" t="s">
        <v>294</v>
      </c>
      <c r="G17" s="28" t="s">
        <v>295</v>
      </c>
      <c r="H17" s="37"/>
      <c r="I17" s="37"/>
      <c r="J17" s="37"/>
    </row>
    <row r="18" s="2" customFormat="1" spans="1:10">
      <c r="A18" s="29" t="s">
        <v>298</v>
      </c>
      <c r="B18" s="29"/>
      <c r="C18" s="30"/>
      <c r="D18" s="29"/>
      <c r="E18" s="29"/>
      <c r="F18" s="29"/>
      <c r="G18" s="29"/>
      <c r="H18" s="38"/>
      <c r="I18" s="21"/>
      <c r="J18" s="38"/>
    </row>
    <row r="19" s="2" customFormat="1" spans="1:10">
      <c r="A19" s="29"/>
      <c r="B19" s="29" t="s">
        <v>299</v>
      </c>
      <c r="C19" s="30"/>
      <c r="D19" s="29"/>
      <c r="E19" s="29"/>
      <c r="F19" s="29"/>
      <c r="G19" s="29"/>
      <c r="H19" s="38"/>
      <c r="I19" s="21"/>
      <c r="J19" s="38"/>
    </row>
    <row r="20" s="2" customFormat="1" ht="24" spans="1:10">
      <c r="A20" s="29"/>
      <c r="B20" s="29"/>
      <c r="C20" s="30" t="s">
        <v>464</v>
      </c>
      <c r="D20" s="29" t="s">
        <v>301</v>
      </c>
      <c r="E20" s="29" t="s">
        <v>465</v>
      </c>
      <c r="F20" s="29" t="s">
        <v>324</v>
      </c>
      <c r="G20" s="29" t="s">
        <v>303</v>
      </c>
      <c r="H20" s="38" t="s">
        <v>466</v>
      </c>
      <c r="I20" s="21" t="s">
        <v>466</v>
      </c>
      <c r="J20" s="38" t="s">
        <v>466</v>
      </c>
    </row>
    <row r="21" s="2" customFormat="1" spans="1:10">
      <c r="A21" s="29"/>
      <c r="B21" s="29"/>
      <c r="C21" s="30" t="s">
        <v>467</v>
      </c>
      <c r="D21" s="29" t="s">
        <v>301</v>
      </c>
      <c r="E21" s="29" t="s">
        <v>91</v>
      </c>
      <c r="F21" s="29" t="s">
        <v>302</v>
      </c>
      <c r="G21" s="29" t="s">
        <v>303</v>
      </c>
      <c r="H21" s="38" t="s">
        <v>468</v>
      </c>
      <c r="I21" s="21" t="s">
        <v>469</v>
      </c>
      <c r="J21" s="38" t="s">
        <v>469</v>
      </c>
    </row>
    <row r="22" s="2" customFormat="1" spans="1:10">
      <c r="A22" s="29"/>
      <c r="B22" s="29" t="s">
        <v>310</v>
      </c>
      <c r="C22" s="30"/>
      <c r="D22" s="29"/>
      <c r="E22" s="29"/>
      <c r="F22" s="29"/>
      <c r="G22" s="29"/>
      <c r="H22" s="38"/>
      <c r="I22" s="21"/>
      <c r="J22" s="38"/>
    </row>
    <row r="23" s="2" customFormat="1" ht="24" spans="1:10">
      <c r="A23" s="29"/>
      <c r="B23" s="29"/>
      <c r="C23" s="30" t="s">
        <v>470</v>
      </c>
      <c r="D23" s="29" t="s">
        <v>348</v>
      </c>
      <c r="E23" s="29" t="s">
        <v>471</v>
      </c>
      <c r="F23" s="29"/>
      <c r="G23" s="29" t="s">
        <v>308</v>
      </c>
      <c r="H23" s="38" t="s">
        <v>472</v>
      </c>
      <c r="I23" s="21" t="s">
        <v>472</v>
      </c>
      <c r="J23" s="38" t="s">
        <v>472</v>
      </c>
    </row>
    <row r="24" s="2" customFormat="1" spans="1:10">
      <c r="A24" s="29" t="s">
        <v>313</v>
      </c>
      <c r="B24" s="29"/>
      <c r="C24" s="30"/>
      <c r="D24" s="29"/>
      <c r="E24" s="29"/>
      <c r="F24" s="29"/>
      <c r="G24" s="29"/>
      <c r="H24" s="38"/>
      <c r="I24" s="21"/>
      <c r="J24" s="38"/>
    </row>
    <row r="25" s="2" customFormat="1" spans="1:10">
      <c r="A25" s="29"/>
      <c r="B25" s="29" t="s">
        <v>314</v>
      </c>
      <c r="C25" s="30"/>
      <c r="D25" s="29"/>
      <c r="E25" s="29"/>
      <c r="F25" s="29"/>
      <c r="G25" s="29"/>
      <c r="H25" s="38"/>
      <c r="I25" s="21"/>
      <c r="J25" s="38"/>
    </row>
    <row r="26" s="2" customFormat="1" spans="1:10">
      <c r="A26" s="29"/>
      <c r="B26" s="29"/>
      <c r="C26" s="30" t="s">
        <v>473</v>
      </c>
      <c r="D26" s="29" t="s">
        <v>301</v>
      </c>
      <c r="E26" s="29" t="s">
        <v>471</v>
      </c>
      <c r="F26" s="29"/>
      <c r="G26" s="29" t="s">
        <v>308</v>
      </c>
      <c r="H26" s="38" t="s">
        <v>474</v>
      </c>
      <c r="I26" s="21" t="s">
        <v>475</v>
      </c>
      <c r="J26" s="38" t="s">
        <v>475</v>
      </c>
    </row>
    <row r="27" s="2" customFormat="1" spans="1:10">
      <c r="A27" s="29" t="s">
        <v>317</v>
      </c>
      <c r="B27" s="29"/>
      <c r="C27" s="30"/>
      <c r="D27" s="29"/>
      <c r="E27" s="29"/>
      <c r="F27" s="29"/>
      <c r="G27" s="29"/>
      <c r="H27" s="38"/>
      <c r="I27" s="21"/>
      <c r="J27" s="38"/>
    </row>
    <row r="28" s="2" customFormat="1" spans="1:10">
      <c r="A28" s="29"/>
      <c r="B28" s="29" t="s">
        <v>318</v>
      </c>
      <c r="C28" s="30"/>
      <c r="D28" s="29"/>
      <c r="E28" s="29"/>
      <c r="F28" s="29"/>
      <c r="G28" s="29"/>
      <c r="H28" s="38"/>
      <c r="I28" s="21"/>
      <c r="J28" s="38"/>
    </row>
    <row r="29" s="2" customFormat="1" spans="1:10">
      <c r="A29" s="29"/>
      <c r="B29" s="29"/>
      <c r="C29" s="30" t="s">
        <v>476</v>
      </c>
      <c r="D29" s="29" t="s">
        <v>301</v>
      </c>
      <c r="E29" s="29" t="s">
        <v>306</v>
      </c>
      <c r="F29" s="29" t="s">
        <v>307</v>
      </c>
      <c r="G29" s="29" t="s">
        <v>303</v>
      </c>
      <c r="H29" s="38" t="s">
        <v>477</v>
      </c>
      <c r="I29" s="21" t="s">
        <v>478</v>
      </c>
      <c r="J29" s="38" t="s">
        <v>478</v>
      </c>
    </row>
    <row r="30" s="2" customFormat="1" customHeight="1"/>
    <row r="31" s="3" customFormat="1" customHeight="1" spans="1:13">
      <c r="A31" s="1"/>
      <c r="B31" s="1"/>
      <c r="C31" s="1"/>
      <c r="D31" s="1"/>
      <c r="E31" s="1"/>
      <c r="F31" s="1"/>
      <c r="G31" s="1"/>
      <c r="H31" s="1"/>
      <c r="I31" s="1"/>
      <c r="J31" s="1"/>
      <c r="K31" s="1"/>
      <c r="L31" s="1"/>
      <c r="M31" s="1"/>
    </row>
    <row r="32" s="3" customFormat="1" customHeight="1" spans="1:13">
      <c r="A32" s="1"/>
      <c r="B32" s="1"/>
      <c r="C32" s="1"/>
      <c r="D32" s="1"/>
      <c r="E32" s="1"/>
      <c r="F32" s="1"/>
      <c r="G32" s="1"/>
      <c r="H32" s="1"/>
      <c r="I32" s="1"/>
      <c r="J32" s="1"/>
      <c r="K32" s="1"/>
      <c r="L32" s="1"/>
      <c r="M32" s="1"/>
    </row>
  </sheetData>
  <mergeCells count="22">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J15"/>
    <mergeCell ref="A16:G16"/>
    <mergeCell ref="A7:A8"/>
    <mergeCell ref="H16:H17"/>
    <mergeCell ref="I16:I17"/>
    <mergeCell ref="J16:J17"/>
    <mergeCell ref="A11:B12"/>
    <mergeCell ref="C11:D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GridLines="0" showZeros="0" topLeftCell="M1" workbookViewId="0">
      <selection activeCell="A2" sqref="A2:T2"/>
    </sheetView>
  </sheetViews>
  <sheetFormatPr defaultColWidth="8.575" defaultRowHeight="12.75" customHeight="1"/>
  <cols>
    <col min="1" max="1" width="15.8916666666667" style="48" customWidth="1"/>
    <col min="2" max="2" width="35" style="48" customWidth="1"/>
    <col min="3" max="19" width="22" style="48" customWidth="1"/>
    <col min="20" max="16384" width="8.575" style="48"/>
  </cols>
  <sheetData>
    <row r="1" ht="17.25" customHeight="1" spans="1:1">
      <c r="A1" s="121" t="s">
        <v>52</v>
      </c>
    </row>
    <row r="2" s="2" customFormat="1" ht="41.25" customHeight="1" spans="1:20">
      <c r="A2" s="287" t="str">
        <f>"2026"&amp;"年部门收入预算表"</f>
        <v>2026年部门收入预算表</v>
      </c>
      <c r="B2" s="288"/>
      <c r="C2" s="288"/>
      <c r="D2" s="288"/>
      <c r="E2" s="288"/>
      <c r="F2" s="288"/>
      <c r="G2" s="288"/>
      <c r="H2" s="288"/>
      <c r="I2" s="288"/>
      <c r="J2" s="288"/>
      <c r="K2" s="288"/>
      <c r="L2" s="288"/>
      <c r="M2" s="288"/>
      <c r="N2" s="288"/>
      <c r="O2" s="288"/>
      <c r="P2" s="288"/>
      <c r="Q2" s="288"/>
      <c r="R2" s="288"/>
      <c r="S2" s="288"/>
      <c r="T2" s="288"/>
    </row>
    <row r="3" s="2" customFormat="1" ht="17.25" customHeight="1" spans="1:20">
      <c r="A3" s="289" t="str">
        <f>"单位名称："&amp;"中国共产党昆明市晋宁区委员会统一战线工作部"</f>
        <v>单位名称：中国共产党昆明市晋宁区委员会统一战线工作部</v>
      </c>
      <c r="B3" s="290"/>
      <c r="C3" s="291"/>
      <c r="D3" s="292"/>
      <c r="E3" s="292"/>
      <c r="F3" s="292"/>
      <c r="G3" s="292"/>
      <c r="H3" s="292"/>
      <c r="I3" s="292"/>
      <c r="J3" s="292"/>
      <c r="K3" s="292"/>
      <c r="L3" s="292"/>
      <c r="M3" s="292"/>
      <c r="N3" s="292"/>
      <c r="O3" s="292"/>
      <c r="P3" s="292"/>
      <c r="Q3" s="292"/>
      <c r="R3" s="292"/>
      <c r="S3" s="292"/>
      <c r="T3" s="298" t="s">
        <v>1</v>
      </c>
    </row>
    <row r="4" s="2" customFormat="1" ht="21.75" customHeight="1" spans="1:20">
      <c r="A4" s="252" t="s">
        <v>53</v>
      </c>
      <c r="B4" s="252" t="s">
        <v>54</v>
      </c>
      <c r="C4" s="252" t="s">
        <v>55</v>
      </c>
      <c r="D4" s="252" t="s">
        <v>56</v>
      </c>
      <c r="E4" s="252"/>
      <c r="F4" s="252"/>
      <c r="G4" s="252"/>
      <c r="H4" s="252"/>
      <c r="I4" s="219"/>
      <c r="J4" s="252"/>
      <c r="K4" s="252"/>
      <c r="L4" s="252"/>
      <c r="M4" s="252"/>
      <c r="N4" s="252"/>
      <c r="O4" s="252" t="s">
        <v>45</v>
      </c>
      <c r="P4" s="252"/>
      <c r="Q4" s="252"/>
      <c r="R4" s="252"/>
      <c r="S4" s="252"/>
      <c r="T4" s="252"/>
    </row>
    <row r="5" s="2" customFormat="1" ht="27" customHeight="1" spans="1:20">
      <c r="A5" s="252"/>
      <c r="B5" s="252"/>
      <c r="C5" s="252"/>
      <c r="D5" s="252" t="s">
        <v>57</v>
      </c>
      <c r="E5" s="252" t="s">
        <v>58</v>
      </c>
      <c r="F5" s="252" t="s">
        <v>59</v>
      </c>
      <c r="G5" s="252" t="s">
        <v>60</v>
      </c>
      <c r="H5" s="252" t="s">
        <v>61</v>
      </c>
      <c r="I5" s="219" t="s">
        <v>62</v>
      </c>
      <c r="J5" s="252"/>
      <c r="K5" s="252"/>
      <c r="L5" s="252"/>
      <c r="M5" s="252"/>
      <c r="N5" s="252"/>
      <c r="O5" s="252" t="s">
        <v>57</v>
      </c>
      <c r="P5" s="252" t="s">
        <v>58</v>
      </c>
      <c r="Q5" s="252" t="s">
        <v>59</v>
      </c>
      <c r="R5" s="252" t="s">
        <v>60</v>
      </c>
      <c r="S5" s="252" t="s">
        <v>61</v>
      </c>
      <c r="T5" s="252" t="s">
        <v>62</v>
      </c>
    </row>
    <row r="6" s="2" customFormat="1" ht="30" customHeight="1" spans="1:20">
      <c r="A6" s="286"/>
      <c r="B6" s="286"/>
      <c r="C6" s="293"/>
      <c r="D6" s="293"/>
      <c r="E6" s="293"/>
      <c r="F6" s="293"/>
      <c r="G6" s="293"/>
      <c r="H6" s="293"/>
      <c r="I6" s="220" t="s">
        <v>57</v>
      </c>
      <c r="J6" s="252" t="s">
        <v>63</v>
      </c>
      <c r="K6" s="252" t="s">
        <v>64</v>
      </c>
      <c r="L6" s="252" t="s">
        <v>65</v>
      </c>
      <c r="M6" s="252" t="s">
        <v>66</v>
      </c>
      <c r="N6" s="252" t="s">
        <v>67</v>
      </c>
      <c r="O6" s="297"/>
      <c r="P6" s="297"/>
      <c r="Q6" s="297"/>
      <c r="R6" s="297"/>
      <c r="S6" s="297"/>
      <c r="T6" s="293"/>
    </row>
    <row r="7" s="2" customFormat="1" ht="15" customHeight="1" spans="1:20">
      <c r="A7" s="294">
        <v>1</v>
      </c>
      <c r="B7" s="294">
        <v>2</v>
      </c>
      <c r="C7" s="294">
        <v>3</v>
      </c>
      <c r="D7" s="294">
        <v>4</v>
      </c>
      <c r="E7" s="294">
        <v>5</v>
      </c>
      <c r="F7" s="294">
        <v>6</v>
      </c>
      <c r="G7" s="294">
        <v>7</v>
      </c>
      <c r="H7" s="294">
        <v>8</v>
      </c>
      <c r="I7" s="220">
        <v>9</v>
      </c>
      <c r="J7" s="294">
        <v>10</v>
      </c>
      <c r="K7" s="294">
        <v>11</v>
      </c>
      <c r="L7" s="294">
        <v>12</v>
      </c>
      <c r="M7" s="294">
        <v>13</v>
      </c>
      <c r="N7" s="294">
        <v>14</v>
      </c>
      <c r="O7" s="294">
        <v>15</v>
      </c>
      <c r="P7" s="294">
        <v>16</v>
      </c>
      <c r="Q7" s="294">
        <v>17</v>
      </c>
      <c r="R7" s="294">
        <v>18</v>
      </c>
      <c r="S7" s="294">
        <v>19</v>
      </c>
      <c r="T7" s="294">
        <v>20</v>
      </c>
    </row>
    <row r="8" s="2" customFormat="1" ht="18" customHeight="1" spans="1:20">
      <c r="A8" s="30" t="s">
        <v>68</v>
      </c>
      <c r="B8" s="30" t="s">
        <v>69</v>
      </c>
      <c r="C8" s="34">
        <v>3983257.77</v>
      </c>
      <c r="D8" s="34">
        <v>3983257.77</v>
      </c>
      <c r="E8" s="34">
        <v>3883257.77</v>
      </c>
      <c r="F8" s="34"/>
      <c r="G8" s="34"/>
      <c r="H8" s="34"/>
      <c r="I8" s="34">
        <v>100000</v>
      </c>
      <c r="J8" s="34"/>
      <c r="K8" s="34"/>
      <c r="L8" s="34"/>
      <c r="M8" s="34"/>
      <c r="N8" s="34">
        <v>100000</v>
      </c>
      <c r="O8" s="34"/>
      <c r="P8" s="34"/>
      <c r="Q8" s="34"/>
      <c r="R8" s="34"/>
      <c r="S8" s="34"/>
      <c r="T8" s="34"/>
    </row>
    <row r="9" s="2" customFormat="1" ht="18" customHeight="1" spans="1:20">
      <c r="A9" s="295" t="s">
        <v>70</v>
      </c>
      <c r="B9" s="295" t="s">
        <v>69</v>
      </c>
      <c r="C9" s="34">
        <v>3983257.77</v>
      </c>
      <c r="D9" s="34">
        <v>3983257.77</v>
      </c>
      <c r="E9" s="34">
        <v>3883257.77</v>
      </c>
      <c r="F9" s="34"/>
      <c r="G9" s="34"/>
      <c r="H9" s="34"/>
      <c r="I9" s="34">
        <v>100000</v>
      </c>
      <c r="J9" s="34"/>
      <c r="K9" s="34"/>
      <c r="L9" s="34"/>
      <c r="M9" s="34"/>
      <c r="N9" s="34">
        <v>100000</v>
      </c>
      <c r="O9" s="34"/>
      <c r="P9" s="34"/>
      <c r="Q9" s="34"/>
      <c r="R9" s="34"/>
      <c r="S9" s="34"/>
      <c r="T9" s="34"/>
    </row>
    <row r="10" s="2" customFormat="1" ht="18" customHeight="1" spans="1:20">
      <c r="A10" s="296" t="s">
        <v>55</v>
      </c>
      <c r="B10" s="296"/>
      <c r="C10" s="34">
        <v>3983257.77</v>
      </c>
      <c r="D10" s="34">
        <v>3983257.77</v>
      </c>
      <c r="E10" s="34">
        <v>3883257.77</v>
      </c>
      <c r="F10" s="34"/>
      <c r="G10" s="34"/>
      <c r="H10" s="34"/>
      <c r="I10" s="34">
        <v>100000</v>
      </c>
      <c r="J10" s="34"/>
      <c r="K10" s="34"/>
      <c r="L10" s="34"/>
      <c r="M10" s="34"/>
      <c r="N10" s="34">
        <v>100000</v>
      </c>
      <c r="O10" s="34"/>
      <c r="P10" s="34"/>
      <c r="Q10" s="34"/>
      <c r="R10" s="34"/>
      <c r="S10" s="34"/>
      <c r="T10" s="34"/>
    </row>
  </sheetData>
  <mergeCells count="21">
    <mergeCell ref="A1:S1"/>
    <mergeCell ref="A2:T2"/>
    <mergeCell ref="A3:B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topLeftCell="I1" workbookViewId="0">
      <selection activeCell="N9" sqref="N9"/>
    </sheetView>
  </sheetViews>
  <sheetFormatPr defaultColWidth="8.575" defaultRowHeight="12.75" customHeight="1"/>
  <cols>
    <col min="1" max="1" width="14.2833333333333" style="48" customWidth="1"/>
    <col min="2" max="2" width="37.575" style="48" customWidth="1"/>
    <col min="3" max="8" width="24.575" style="48" customWidth="1"/>
    <col min="9" max="9" width="26.7083333333333" style="48" customWidth="1"/>
    <col min="10" max="11" width="24.425" style="48" customWidth="1"/>
    <col min="12" max="15" width="24.575" style="48" customWidth="1"/>
    <col min="16" max="16384" width="8.575" style="48"/>
  </cols>
  <sheetData>
    <row r="1" ht="17.25" customHeight="1" spans="1:1">
      <c r="A1" s="108" t="s">
        <v>71</v>
      </c>
    </row>
    <row r="2" s="2" customFormat="1" ht="41.25" customHeight="1" spans="1:1">
      <c r="A2" s="269" t="str">
        <f>"2026"&amp;"年部门支出预算表"</f>
        <v>2026年部门支出预算表</v>
      </c>
    </row>
    <row r="3" s="2" customFormat="1" ht="17.25" customHeight="1" spans="1:15">
      <c r="A3" s="250" t="str">
        <f>"单位名称："&amp;"中国共产党昆明市晋宁区委员会统一战线工作部"</f>
        <v>单位名称：中国共产党昆明市晋宁区委员会统一战线工作部</v>
      </c>
      <c r="O3" s="272" t="s">
        <v>1</v>
      </c>
    </row>
    <row r="4" s="2" customFormat="1" ht="27" customHeight="1" spans="1:15">
      <c r="A4" s="44" t="s">
        <v>72</v>
      </c>
      <c r="B4" s="44" t="s">
        <v>73</v>
      </c>
      <c r="C4" s="44" t="s">
        <v>55</v>
      </c>
      <c r="D4" s="218" t="s">
        <v>58</v>
      </c>
      <c r="E4" s="218"/>
      <c r="F4" s="218"/>
      <c r="G4" s="218" t="s">
        <v>59</v>
      </c>
      <c r="H4" s="218" t="s">
        <v>60</v>
      </c>
      <c r="I4" s="218" t="s">
        <v>74</v>
      </c>
      <c r="J4" s="218" t="s">
        <v>62</v>
      </c>
      <c r="K4" s="218"/>
      <c r="L4" s="218"/>
      <c r="M4" s="218"/>
      <c r="N4" s="17"/>
      <c r="O4" s="17"/>
    </row>
    <row r="5" s="2" customFormat="1" ht="42" customHeight="1" spans="1:15">
      <c r="A5" s="281"/>
      <c r="B5" s="281"/>
      <c r="C5" s="218"/>
      <c r="D5" s="218" t="s">
        <v>57</v>
      </c>
      <c r="E5" s="218" t="s">
        <v>75</v>
      </c>
      <c r="F5" s="218" t="s">
        <v>76</v>
      </c>
      <c r="G5" s="218"/>
      <c r="H5" s="218"/>
      <c r="I5" s="244"/>
      <c r="J5" s="218" t="s">
        <v>57</v>
      </c>
      <c r="K5" s="244" t="s">
        <v>77</v>
      </c>
      <c r="L5" s="244" t="s">
        <v>78</v>
      </c>
      <c r="M5" s="244" t="s">
        <v>79</v>
      </c>
      <c r="N5" s="244" t="s">
        <v>80</v>
      </c>
      <c r="O5" s="244" t="s">
        <v>81</v>
      </c>
    </row>
    <row r="6" s="2" customFormat="1" ht="18" customHeight="1" spans="1:15">
      <c r="A6" s="282" t="s">
        <v>82</v>
      </c>
      <c r="B6" s="282" t="s">
        <v>83</v>
      </c>
      <c r="C6" s="282" t="s">
        <v>84</v>
      </c>
      <c r="D6" s="257" t="s">
        <v>85</v>
      </c>
      <c r="E6" s="257" t="s">
        <v>86</v>
      </c>
      <c r="F6" s="257" t="s">
        <v>87</v>
      </c>
      <c r="G6" s="257" t="s">
        <v>88</v>
      </c>
      <c r="H6" s="257" t="s">
        <v>89</v>
      </c>
      <c r="I6" s="257" t="s">
        <v>90</v>
      </c>
      <c r="J6" s="257" t="s">
        <v>91</v>
      </c>
      <c r="K6" s="257" t="s">
        <v>92</v>
      </c>
      <c r="L6" s="257" t="s">
        <v>93</v>
      </c>
      <c r="M6" s="257" t="s">
        <v>94</v>
      </c>
      <c r="N6" s="282" t="s">
        <v>95</v>
      </c>
      <c r="O6" s="257" t="s">
        <v>96</v>
      </c>
    </row>
    <row r="7" s="2" customFormat="1" ht="21" customHeight="1" spans="1:15">
      <c r="A7" s="283" t="s">
        <v>97</v>
      </c>
      <c r="B7" s="283" t="s">
        <v>98</v>
      </c>
      <c r="C7" s="35">
        <v>2799256.32</v>
      </c>
      <c r="D7" s="34">
        <v>2699256.32</v>
      </c>
      <c r="E7" s="34">
        <v>2499256.32</v>
      </c>
      <c r="F7" s="34">
        <v>200000</v>
      </c>
      <c r="G7" s="34"/>
      <c r="H7" s="34"/>
      <c r="I7" s="34"/>
      <c r="J7" s="34">
        <v>100000</v>
      </c>
      <c r="K7" s="34"/>
      <c r="L7" s="34"/>
      <c r="M7" s="34"/>
      <c r="N7" s="35"/>
      <c r="O7" s="35">
        <v>100000</v>
      </c>
    </row>
    <row r="8" s="2" customFormat="1" ht="21" customHeight="1" spans="1:15">
      <c r="A8" s="284" t="s">
        <v>99</v>
      </c>
      <c r="B8" s="284" t="s">
        <v>100</v>
      </c>
      <c r="C8" s="35">
        <v>50000</v>
      </c>
      <c r="D8" s="34">
        <v>50000</v>
      </c>
      <c r="E8" s="34"/>
      <c r="F8" s="34">
        <v>50000</v>
      </c>
      <c r="G8" s="34"/>
      <c r="H8" s="34"/>
      <c r="I8" s="34"/>
      <c r="J8" s="34"/>
      <c r="K8" s="34"/>
      <c r="L8" s="34"/>
      <c r="M8" s="34"/>
      <c r="N8" s="35"/>
      <c r="O8" s="35"/>
    </row>
    <row r="9" s="2" customFormat="1" ht="21" customHeight="1" spans="1:15">
      <c r="A9" s="285" t="s">
        <v>101</v>
      </c>
      <c r="B9" s="285" t="s">
        <v>102</v>
      </c>
      <c r="C9" s="35">
        <v>50000</v>
      </c>
      <c r="D9" s="34">
        <v>50000</v>
      </c>
      <c r="E9" s="34"/>
      <c r="F9" s="34">
        <v>50000</v>
      </c>
      <c r="G9" s="34"/>
      <c r="H9" s="34"/>
      <c r="I9" s="34"/>
      <c r="J9" s="34"/>
      <c r="K9" s="34"/>
      <c r="L9" s="34"/>
      <c r="M9" s="34"/>
      <c r="N9" s="35"/>
      <c r="O9" s="35"/>
    </row>
    <row r="10" s="2" customFormat="1" ht="21" customHeight="1" spans="1:15">
      <c r="A10" s="284" t="s">
        <v>103</v>
      </c>
      <c r="B10" s="284" t="s">
        <v>104</v>
      </c>
      <c r="C10" s="35">
        <v>2749256.32</v>
      </c>
      <c r="D10" s="34">
        <v>2649256.32</v>
      </c>
      <c r="E10" s="34">
        <v>2499256.32</v>
      </c>
      <c r="F10" s="34">
        <v>150000</v>
      </c>
      <c r="G10" s="34"/>
      <c r="H10" s="34"/>
      <c r="I10" s="34"/>
      <c r="J10" s="34">
        <v>100000</v>
      </c>
      <c r="K10" s="34"/>
      <c r="L10" s="34"/>
      <c r="M10" s="34"/>
      <c r="N10" s="35"/>
      <c r="O10" s="35">
        <v>100000</v>
      </c>
    </row>
    <row r="11" s="2" customFormat="1" ht="21" customHeight="1" spans="1:15">
      <c r="A11" s="285" t="s">
        <v>105</v>
      </c>
      <c r="B11" s="285" t="s">
        <v>106</v>
      </c>
      <c r="C11" s="35">
        <v>1905374.67</v>
      </c>
      <c r="D11" s="34">
        <v>1905374.67</v>
      </c>
      <c r="E11" s="34">
        <v>1905374.67</v>
      </c>
      <c r="F11" s="34"/>
      <c r="G11" s="34"/>
      <c r="H11" s="34"/>
      <c r="I11" s="34"/>
      <c r="J11" s="34"/>
      <c r="K11" s="34"/>
      <c r="L11" s="34"/>
      <c r="M11" s="34"/>
      <c r="N11" s="35"/>
      <c r="O11" s="35"/>
    </row>
    <row r="12" s="2" customFormat="1" ht="21" customHeight="1" spans="1:15">
      <c r="A12" s="285" t="s">
        <v>107</v>
      </c>
      <c r="B12" s="285" t="s">
        <v>108</v>
      </c>
      <c r="C12" s="35">
        <v>170000</v>
      </c>
      <c r="D12" s="34">
        <v>70000</v>
      </c>
      <c r="E12" s="34"/>
      <c r="F12" s="34">
        <v>70000</v>
      </c>
      <c r="G12" s="34"/>
      <c r="H12" s="34"/>
      <c r="I12" s="34"/>
      <c r="J12" s="34">
        <v>100000</v>
      </c>
      <c r="K12" s="34"/>
      <c r="L12" s="34"/>
      <c r="M12" s="34"/>
      <c r="N12" s="35"/>
      <c r="O12" s="35">
        <v>100000</v>
      </c>
    </row>
    <row r="13" s="2" customFormat="1" ht="21" customHeight="1" spans="1:15">
      <c r="A13" s="285" t="s">
        <v>109</v>
      </c>
      <c r="B13" s="285" t="s">
        <v>110</v>
      </c>
      <c r="C13" s="35">
        <v>583881.65</v>
      </c>
      <c r="D13" s="34">
        <v>583881.65</v>
      </c>
      <c r="E13" s="34">
        <v>583881.65</v>
      </c>
      <c r="F13" s="34"/>
      <c r="G13" s="34"/>
      <c r="H13" s="34"/>
      <c r="I13" s="34"/>
      <c r="J13" s="34"/>
      <c r="K13" s="34"/>
      <c r="L13" s="34"/>
      <c r="M13" s="34"/>
      <c r="N13" s="35"/>
      <c r="O13" s="35"/>
    </row>
    <row r="14" s="2" customFormat="1" ht="21" customHeight="1" spans="1:15">
      <c r="A14" s="285" t="s">
        <v>111</v>
      </c>
      <c r="B14" s="285" t="s">
        <v>112</v>
      </c>
      <c r="C14" s="35">
        <v>90000</v>
      </c>
      <c r="D14" s="34">
        <v>90000</v>
      </c>
      <c r="E14" s="34">
        <v>10000</v>
      </c>
      <c r="F14" s="34">
        <v>80000</v>
      </c>
      <c r="G14" s="34"/>
      <c r="H14" s="34"/>
      <c r="I14" s="34"/>
      <c r="J14" s="34"/>
      <c r="K14" s="34"/>
      <c r="L14" s="34"/>
      <c r="M14" s="34"/>
      <c r="N14" s="35"/>
      <c r="O14" s="35"/>
    </row>
    <row r="15" s="2" customFormat="1" ht="21" customHeight="1" spans="1:15">
      <c r="A15" s="283" t="s">
        <v>113</v>
      </c>
      <c r="B15" s="283" t="s">
        <v>114</v>
      </c>
      <c r="C15" s="35">
        <v>621337.52</v>
      </c>
      <c r="D15" s="34">
        <v>621337.52</v>
      </c>
      <c r="E15" s="34">
        <v>621337.52</v>
      </c>
      <c r="F15" s="34"/>
      <c r="G15" s="34"/>
      <c r="H15" s="34"/>
      <c r="I15" s="34"/>
      <c r="J15" s="34"/>
      <c r="K15" s="34"/>
      <c r="L15" s="34"/>
      <c r="M15" s="34"/>
      <c r="N15" s="35"/>
      <c r="O15" s="35"/>
    </row>
    <row r="16" s="2" customFormat="1" ht="21" customHeight="1" spans="1:15">
      <c r="A16" s="284" t="s">
        <v>115</v>
      </c>
      <c r="B16" s="284" t="s">
        <v>116</v>
      </c>
      <c r="C16" s="35">
        <v>621337.52</v>
      </c>
      <c r="D16" s="34">
        <v>621337.52</v>
      </c>
      <c r="E16" s="34">
        <v>621337.52</v>
      </c>
      <c r="F16" s="34"/>
      <c r="G16" s="34"/>
      <c r="H16" s="34"/>
      <c r="I16" s="34"/>
      <c r="J16" s="34"/>
      <c r="K16" s="34"/>
      <c r="L16" s="34"/>
      <c r="M16" s="34"/>
      <c r="N16" s="35"/>
      <c r="O16" s="35"/>
    </row>
    <row r="17" s="2" customFormat="1" ht="21" customHeight="1" spans="1:15">
      <c r="A17" s="285" t="s">
        <v>117</v>
      </c>
      <c r="B17" s="285" t="s">
        <v>118</v>
      </c>
      <c r="C17" s="35">
        <v>198900</v>
      </c>
      <c r="D17" s="34">
        <v>198900</v>
      </c>
      <c r="E17" s="34">
        <v>198900</v>
      </c>
      <c r="F17" s="34"/>
      <c r="G17" s="34"/>
      <c r="H17" s="34"/>
      <c r="I17" s="34"/>
      <c r="J17" s="34"/>
      <c r="K17" s="34"/>
      <c r="L17" s="34"/>
      <c r="M17" s="34"/>
      <c r="N17" s="35"/>
      <c r="O17" s="35"/>
    </row>
    <row r="18" s="2" customFormat="1" ht="21" customHeight="1" spans="1:15">
      <c r="A18" s="285" t="s">
        <v>119</v>
      </c>
      <c r="B18" s="285" t="s">
        <v>120</v>
      </c>
      <c r="C18" s="35">
        <v>274252.8</v>
      </c>
      <c r="D18" s="34">
        <v>274252.8</v>
      </c>
      <c r="E18" s="34">
        <v>274252.8</v>
      </c>
      <c r="F18" s="34"/>
      <c r="G18" s="34"/>
      <c r="H18" s="34"/>
      <c r="I18" s="34"/>
      <c r="J18" s="34"/>
      <c r="K18" s="34"/>
      <c r="L18" s="34"/>
      <c r="M18" s="34"/>
      <c r="N18" s="35"/>
      <c r="O18" s="35"/>
    </row>
    <row r="19" s="2" customFormat="1" ht="21" customHeight="1" spans="1:15">
      <c r="A19" s="285" t="s">
        <v>121</v>
      </c>
      <c r="B19" s="285" t="s">
        <v>122</v>
      </c>
      <c r="C19" s="35">
        <v>148184.72</v>
      </c>
      <c r="D19" s="34">
        <v>148184.72</v>
      </c>
      <c r="E19" s="34">
        <v>148184.72</v>
      </c>
      <c r="F19" s="34"/>
      <c r="G19" s="34"/>
      <c r="H19" s="34"/>
      <c r="I19" s="34"/>
      <c r="J19" s="34"/>
      <c r="K19" s="34"/>
      <c r="L19" s="34"/>
      <c r="M19" s="34"/>
      <c r="N19" s="35"/>
      <c r="O19" s="35"/>
    </row>
    <row r="20" s="2" customFormat="1" ht="21" customHeight="1" spans="1:15">
      <c r="A20" s="283" t="s">
        <v>123</v>
      </c>
      <c r="B20" s="283" t="s">
        <v>124</v>
      </c>
      <c r="C20" s="35">
        <v>280594.33</v>
      </c>
      <c r="D20" s="34">
        <v>280594.33</v>
      </c>
      <c r="E20" s="34">
        <v>280594.33</v>
      </c>
      <c r="F20" s="34"/>
      <c r="G20" s="34"/>
      <c r="H20" s="34"/>
      <c r="I20" s="34"/>
      <c r="J20" s="34"/>
      <c r="K20" s="34"/>
      <c r="L20" s="34"/>
      <c r="M20" s="34"/>
      <c r="N20" s="35"/>
      <c r="O20" s="35"/>
    </row>
    <row r="21" s="2" customFormat="1" ht="21" customHeight="1" spans="1:15">
      <c r="A21" s="284" t="s">
        <v>125</v>
      </c>
      <c r="B21" s="284" t="s">
        <v>126</v>
      </c>
      <c r="C21" s="35">
        <v>280594.33</v>
      </c>
      <c r="D21" s="34">
        <v>280594.33</v>
      </c>
      <c r="E21" s="34">
        <v>280594.33</v>
      </c>
      <c r="F21" s="34"/>
      <c r="G21" s="34"/>
      <c r="H21" s="34"/>
      <c r="I21" s="34"/>
      <c r="J21" s="34"/>
      <c r="K21" s="34"/>
      <c r="L21" s="34"/>
      <c r="M21" s="34"/>
      <c r="N21" s="35"/>
      <c r="O21" s="35"/>
    </row>
    <row r="22" s="2" customFormat="1" ht="21" customHeight="1" spans="1:15">
      <c r="A22" s="285" t="s">
        <v>127</v>
      </c>
      <c r="B22" s="285" t="s">
        <v>128</v>
      </c>
      <c r="C22" s="35">
        <v>96617.32</v>
      </c>
      <c r="D22" s="34">
        <v>96617.32</v>
      </c>
      <c r="E22" s="34">
        <v>96617.32</v>
      </c>
      <c r="F22" s="34"/>
      <c r="G22" s="34"/>
      <c r="H22" s="34"/>
      <c r="I22" s="34"/>
      <c r="J22" s="34"/>
      <c r="K22" s="34"/>
      <c r="L22" s="34"/>
      <c r="M22" s="34"/>
      <c r="N22" s="35"/>
      <c r="O22" s="35"/>
    </row>
    <row r="23" s="2" customFormat="1" ht="21" customHeight="1" spans="1:15">
      <c r="A23" s="285" t="s">
        <v>129</v>
      </c>
      <c r="B23" s="285" t="s">
        <v>130</v>
      </c>
      <c r="C23" s="35">
        <v>32727.8</v>
      </c>
      <c r="D23" s="34">
        <v>32727.8</v>
      </c>
      <c r="E23" s="34">
        <v>32727.8</v>
      </c>
      <c r="F23" s="34"/>
      <c r="G23" s="34"/>
      <c r="H23" s="34"/>
      <c r="I23" s="34"/>
      <c r="J23" s="34"/>
      <c r="K23" s="34"/>
      <c r="L23" s="34"/>
      <c r="M23" s="34"/>
      <c r="N23" s="35"/>
      <c r="O23" s="35"/>
    </row>
    <row r="24" s="2" customFormat="1" ht="21" customHeight="1" spans="1:15">
      <c r="A24" s="285" t="s">
        <v>131</v>
      </c>
      <c r="B24" s="285" t="s">
        <v>132</v>
      </c>
      <c r="C24" s="35">
        <v>133864</v>
      </c>
      <c r="D24" s="34">
        <v>133864</v>
      </c>
      <c r="E24" s="34">
        <v>133864</v>
      </c>
      <c r="F24" s="34"/>
      <c r="G24" s="34"/>
      <c r="H24" s="34"/>
      <c r="I24" s="34"/>
      <c r="J24" s="34"/>
      <c r="K24" s="34"/>
      <c r="L24" s="34"/>
      <c r="M24" s="34"/>
      <c r="N24" s="35"/>
      <c r="O24" s="35"/>
    </row>
    <row r="25" s="2" customFormat="1" ht="21" customHeight="1" spans="1:15">
      <c r="A25" s="285" t="s">
        <v>133</v>
      </c>
      <c r="B25" s="285" t="s">
        <v>134</v>
      </c>
      <c r="C25" s="35">
        <v>17385.21</v>
      </c>
      <c r="D25" s="34">
        <v>17385.21</v>
      </c>
      <c r="E25" s="34">
        <v>17385.21</v>
      </c>
      <c r="F25" s="34"/>
      <c r="G25" s="34"/>
      <c r="H25" s="34"/>
      <c r="I25" s="34"/>
      <c r="J25" s="34"/>
      <c r="K25" s="34"/>
      <c r="L25" s="34"/>
      <c r="M25" s="34"/>
      <c r="N25" s="35"/>
      <c r="O25" s="35"/>
    </row>
    <row r="26" s="2" customFormat="1" ht="21" customHeight="1" spans="1:15">
      <c r="A26" s="283" t="s">
        <v>135</v>
      </c>
      <c r="B26" s="283" t="s">
        <v>136</v>
      </c>
      <c r="C26" s="35">
        <v>282069.6</v>
      </c>
      <c r="D26" s="34">
        <v>282069.6</v>
      </c>
      <c r="E26" s="34">
        <v>282069.6</v>
      </c>
      <c r="F26" s="34"/>
      <c r="G26" s="34"/>
      <c r="H26" s="34"/>
      <c r="I26" s="34"/>
      <c r="J26" s="34"/>
      <c r="K26" s="34"/>
      <c r="L26" s="34"/>
      <c r="M26" s="34"/>
      <c r="N26" s="35"/>
      <c r="O26" s="35"/>
    </row>
    <row r="27" s="2" customFormat="1" ht="21" customHeight="1" spans="1:15">
      <c r="A27" s="284" t="s">
        <v>137</v>
      </c>
      <c r="B27" s="284" t="s">
        <v>138</v>
      </c>
      <c r="C27" s="35">
        <v>282069.6</v>
      </c>
      <c r="D27" s="34">
        <v>282069.6</v>
      </c>
      <c r="E27" s="34">
        <v>282069.6</v>
      </c>
      <c r="F27" s="34"/>
      <c r="G27" s="34"/>
      <c r="H27" s="34"/>
      <c r="I27" s="34"/>
      <c r="J27" s="34"/>
      <c r="K27" s="34"/>
      <c r="L27" s="34"/>
      <c r="M27" s="34"/>
      <c r="N27" s="35"/>
      <c r="O27" s="35"/>
    </row>
    <row r="28" s="2" customFormat="1" ht="21" customHeight="1" spans="1:15">
      <c r="A28" s="285" t="s">
        <v>139</v>
      </c>
      <c r="B28" s="285" t="s">
        <v>140</v>
      </c>
      <c r="C28" s="35">
        <v>282069.6</v>
      </c>
      <c r="D28" s="34">
        <v>282069.6</v>
      </c>
      <c r="E28" s="34">
        <v>282069.6</v>
      </c>
      <c r="F28" s="34"/>
      <c r="G28" s="34"/>
      <c r="H28" s="34"/>
      <c r="I28" s="34"/>
      <c r="J28" s="34"/>
      <c r="K28" s="34"/>
      <c r="L28" s="34"/>
      <c r="M28" s="34"/>
      <c r="N28" s="35"/>
      <c r="O28" s="35"/>
    </row>
    <row r="29" s="2" customFormat="1" ht="21" customHeight="1" spans="1:15">
      <c r="A29" s="282" t="s">
        <v>55</v>
      </c>
      <c r="B29" s="286"/>
      <c r="C29" s="34">
        <v>3983257.77</v>
      </c>
      <c r="D29" s="34">
        <v>3883257.77</v>
      </c>
      <c r="E29" s="34">
        <v>3683257.77</v>
      </c>
      <c r="F29" s="34">
        <v>200000</v>
      </c>
      <c r="G29" s="34"/>
      <c r="H29" s="34"/>
      <c r="I29" s="34"/>
      <c r="J29" s="34">
        <v>100000</v>
      </c>
      <c r="K29" s="34"/>
      <c r="L29" s="34"/>
      <c r="M29" s="34"/>
      <c r="N29" s="34"/>
      <c r="O29" s="34">
        <v>100000</v>
      </c>
    </row>
  </sheetData>
  <mergeCells count="12">
    <mergeCell ref="A1:O1"/>
    <mergeCell ref="A2:O2"/>
    <mergeCell ref="A3:C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2" sqref="$A2:$XFD34"/>
    </sheetView>
  </sheetViews>
  <sheetFormatPr defaultColWidth="8.575" defaultRowHeight="12.75" customHeight="1" outlineLevelCol="3"/>
  <cols>
    <col min="1" max="4" width="35.575" style="48" customWidth="1"/>
    <col min="5" max="16384" width="8.575" style="48"/>
  </cols>
  <sheetData>
    <row r="1" ht="15" customHeight="1" spans="1:4">
      <c r="A1" s="105"/>
      <c r="B1" s="108"/>
      <c r="C1" s="108"/>
      <c r="D1" s="108" t="s">
        <v>141</v>
      </c>
    </row>
    <row r="2" s="2" customFormat="1" ht="41.25" customHeight="1" spans="1:1">
      <c r="A2" s="269" t="str">
        <f>"2026"&amp;"年部门财政拨款收支预算总表"</f>
        <v>2026年部门财政拨款收支预算总表</v>
      </c>
    </row>
    <row r="3" s="2" customFormat="1" ht="17.25" customHeight="1" spans="1:4">
      <c r="A3" s="270" t="str">
        <f>"单位名称："&amp;"中国共产党昆明市晋宁区委员会统一战线工作部"</f>
        <v>单位名称：中国共产党昆明市晋宁区委员会统一战线工作部</v>
      </c>
      <c r="B3" s="271"/>
      <c r="D3" s="272" t="s">
        <v>1</v>
      </c>
    </row>
    <row r="4" s="2" customFormat="1" ht="17.25" customHeight="1" spans="1:4">
      <c r="A4" s="244" t="s">
        <v>2</v>
      </c>
      <c r="B4" s="273"/>
      <c r="C4" s="244" t="s">
        <v>3</v>
      </c>
      <c r="D4" s="273"/>
    </row>
    <row r="5" s="2" customFormat="1" ht="18.75" customHeight="1" spans="1:4">
      <c r="A5" s="244" t="s">
        <v>4</v>
      </c>
      <c r="B5" s="244" t="str">
        <f>"2026"&amp;"年预算"</f>
        <v>2026年预算</v>
      </c>
      <c r="C5" s="244" t="s">
        <v>6</v>
      </c>
      <c r="D5" s="244" t="str">
        <f>"2026"&amp;"年预算"</f>
        <v>2026年预算</v>
      </c>
    </row>
    <row r="6" s="2" customFormat="1" ht="16.5" customHeight="1" spans="1:4">
      <c r="A6" s="274" t="s">
        <v>142</v>
      </c>
      <c r="B6" s="275">
        <v>3883257.77</v>
      </c>
      <c r="C6" s="274" t="s">
        <v>143</v>
      </c>
      <c r="D6" s="275">
        <v>3883257.77</v>
      </c>
    </row>
    <row r="7" s="2" customFormat="1" ht="16.5" customHeight="1" spans="1:4">
      <c r="A7" s="274" t="s">
        <v>144</v>
      </c>
      <c r="B7" s="275">
        <v>3883257.77</v>
      </c>
      <c r="C7" s="274" t="s">
        <v>145</v>
      </c>
      <c r="D7" s="275">
        <v>2699256.32</v>
      </c>
    </row>
    <row r="8" s="2" customFormat="1" ht="16.5" customHeight="1" spans="1:4">
      <c r="A8" s="274" t="s">
        <v>146</v>
      </c>
      <c r="B8" s="275"/>
      <c r="C8" s="274" t="s">
        <v>147</v>
      </c>
      <c r="D8" s="275"/>
    </row>
    <row r="9" s="2" customFormat="1" ht="16.5" customHeight="1" spans="1:4">
      <c r="A9" s="274" t="s">
        <v>148</v>
      </c>
      <c r="B9" s="275"/>
      <c r="C9" s="274" t="s">
        <v>149</v>
      </c>
      <c r="D9" s="275"/>
    </row>
    <row r="10" s="2" customFormat="1" ht="16.5" customHeight="1" spans="1:4">
      <c r="A10" s="274" t="s">
        <v>150</v>
      </c>
      <c r="B10" s="275"/>
      <c r="C10" s="274" t="s">
        <v>151</v>
      </c>
      <c r="D10" s="275"/>
    </row>
    <row r="11" s="2" customFormat="1" ht="16.5" customHeight="1" spans="1:4">
      <c r="A11" s="274" t="s">
        <v>144</v>
      </c>
      <c r="B11" s="275"/>
      <c r="C11" s="274" t="s">
        <v>152</v>
      </c>
      <c r="D11" s="275"/>
    </row>
    <row r="12" s="2" customFormat="1" ht="16.5" customHeight="1" spans="1:4">
      <c r="A12" s="24" t="s">
        <v>146</v>
      </c>
      <c r="B12" s="35"/>
      <c r="C12" s="215" t="s">
        <v>153</v>
      </c>
      <c r="D12" s="35"/>
    </row>
    <row r="13" s="2" customFormat="1" ht="16.5" customHeight="1" spans="1:4">
      <c r="A13" s="24" t="s">
        <v>148</v>
      </c>
      <c r="B13" s="35"/>
      <c r="C13" s="215" t="s">
        <v>154</v>
      </c>
      <c r="D13" s="35"/>
    </row>
    <row r="14" s="2" customFormat="1" ht="16.5" customHeight="1" spans="1:4">
      <c r="A14" s="276"/>
      <c r="B14" s="277"/>
      <c r="C14" s="215" t="s">
        <v>155</v>
      </c>
      <c r="D14" s="35">
        <v>621337.52</v>
      </c>
    </row>
    <row r="15" s="2" customFormat="1" ht="16.5" customHeight="1" spans="1:4">
      <c r="A15" s="276"/>
      <c r="B15" s="277"/>
      <c r="C15" s="215" t="s">
        <v>156</v>
      </c>
      <c r="D15" s="35">
        <v>280594.33</v>
      </c>
    </row>
    <row r="16" s="2" customFormat="1" ht="16.5" customHeight="1" spans="1:4">
      <c r="A16" s="276"/>
      <c r="B16" s="277"/>
      <c r="C16" s="215" t="s">
        <v>157</v>
      </c>
      <c r="D16" s="35"/>
    </row>
    <row r="17" s="2" customFormat="1" ht="16.5" customHeight="1" spans="1:4">
      <c r="A17" s="276"/>
      <c r="B17" s="277"/>
      <c r="C17" s="215" t="s">
        <v>158</v>
      </c>
      <c r="D17" s="35"/>
    </row>
    <row r="18" s="2" customFormat="1" ht="16.5" customHeight="1" spans="1:4">
      <c r="A18" s="276"/>
      <c r="B18" s="277"/>
      <c r="C18" s="215" t="s">
        <v>159</v>
      </c>
      <c r="D18" s="35"/>
    </row>
    <row r="19" s="2" customFormat="1" ht="16.5" customHeight="1" spans="1:4">
      <c r="A19" s="276"/>
      <c r="B19" s="277"/>
      <c r="C19" s="215" t="s">
        <v>160</v>
      </c>
      <c r="D19" s="35"/>
    </row>
    <row r="20" s="2" customFormat="1" ht="16.5" customHeight="1" spans="1:4">
      <c r="A20" s="276"/>
      <c r="B20" s="277"/>
      <c r="C20" s="215" t="s">
        <v>161</v>
      </c>
      <c r="D20" s="35"/>
    </row>
    <row r="21" s="2" customFormat="1" ht="16.5" customHeight="1" spans="1:4">
      <c r="A21" s="276"/>
      <c r="B21" s="277"/>
      <c r="C21" s="215" t="s">
        <v>162</v>
      </c>
      <c r="D21" s="35"/>
    </row>
    <row r="22" s="2" customFormat="1" ht="16.5" customHeight="1" spans="1:4">
      <c r="A22" s="276"/>
      <c r="B22" s="277"/>
      <c r="C22" s="215" t="s">
        <v>163</v>
      </c>
      <c r="D22" s="35"/>
    </row>
    <row r="23" s="2" customFormat="1" ht="16.5" customHeight="1" spans="1:4">
      <c r="A23" s="276"/>
      <c r="B23" s="277"/>
      <c r="C23" s="215" t="s">
        <v>164</v>
      </c>
      <c r="D23" s="35"/>
    </row>
    <row r="24" s="2" customFormat="1" ht="16.5" customHeight="1" spans="1:4">
      <c r="A24" s="276"/>
      <c r="B24" s="277"/>
      <c r="C24" s="215" t="s">
        <v>165</v>
      </c>
      <c r="D24" s="35"/>
    </row>
    <row r="25" s="2" customFormat="1" ht="16.5" customHeight="1" spans="1:4">
      <c r="A25" s="276"/>
      <c r="B25" s="277"/>
      <c r="C25" s="215" t="s">
        <v>166</v>
      </c>
      <c r="D25" s="35">
        <v>282069.6</v>
      </c>
    </row>
    <row r="26" s="2" customFormat="1" ht="16.5" customHeight="1" spans="1:4">
      <c r="A26" s="276"/>
      <c r="B26" s="277"/>
      <c r="C26" s="215" t="s">
        <v>167</v>
      </c>
      <c r="D26" s="35"/>
    </row>
    <row r="27" s="2" customFormat="1" ht="16.5" customHeight="1" spans="1:4">
      <c r="A27" s="276"/>
      <c r="B27" s="277"/>
      <c r="C27" s="215" t="s">
        <v>168</v>
      </c>
      <c r="D27" s="35"/>
    </row>
    <row r="28" s="2" customFormat="1" ht="16.5" customHeight="1" spans="1:4">
      <c r="A28" s="276"/>
      <c r="B28" s="277"/>
      <c r="C28" s="215" t="s">
        <v>169</v>
      </c>
      <c r="D28" s="35"/>
    </row>
    <row r="29" s="2" customFormat="1" ht="16.5" customHeight="1" spans="1:4">
      <c r="A29" s="276"/>
      <c r="B29" s="277"/>
      <c r="C29" s="215" t="s">
        <v>170</v>
      </c>
      <c r="D29" s="35"/>
    </row>
    <row r="30" s="2" customFormat="1" ht="16.5" customHeight="1" spans="1:4">
      <c r="A30" s="276"/>
      <c r="B30" s="277"/>
      <c r="C30" s="215" t="s">
        <v>171</v>
      </c>
      <c r="D30" s="35"/>
    </row>
    <row r="31" s="2" customFormat="1" ht="16.5" customHeight="1" spans="1:4">
      <c r="A31" s="276"/>
      <c r="B31" s="277"/>
      <c r="C31" s="24" t="s">
        <v>172</v>
      </c>
      <c r="D31" s="35"/>
    </row>
    <row r="32" s="2" customFormat="1" ht="16.5" customHeight="1" spans="1:4">
      <c r="A32" s="276"/>
      <c r="B32" s="277"/>
      <c r="C32" s="24" t="s">
        <v>173</v>
      </c>
      <c r="D32" s="35"/>
    </row>
    <row r="33" s="2" customFormat="1" ht="16.5" customHeight="1" spans="1:4">
      <c r="A33" s="276"/>
      <c r="B33" s="277"/>
      <c r="C33" s="21" t="s">
        <v>174</v>
      </c>
      <c r="D33" s="278"/>
    </row>
    <row r="34" s="2" customFormat="1" ht="15" customHeight="1" spans="1:4">
      <c r="A34" s="279" t="s">
        <v>50</v>
      </c>
      <c r="B34" s="280">
        <v>3883257.77</v>
      </c>
      <c r="C34" s="279" t="s">
        <v>51</v>
      </c>
      <c r="D34" s="280">
        <v>3883257.77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topLeftCell="B1" workbookViewId="0">
      <selection activeCell="A2" sqref="$A2:$XFD29"/>
    </sheetView>
  </sheetViews>
  <sheetFormatPr defaultColWidth="9.14166666666667" defaultRowHeight="14.25" customHeight="1" outlineLevelCol="6"/>
  <cols>
    <col min="1" max="1" width="20.1416666666667" style="48" customWidth="1"/>
    <col min="2" max="2" width="44" style="48" customWidth="1"/>
    <col min="3" max="7" width="24.1416666666667" style="48" customWidth="1"/>
    <col min="8" max="16384" width="9.14166666666667" style="48"/>
  </cols>
  <sheetData>
    <row r="1" customHeight="1" spans="4:7">
      <c r="D1" s="221"/>
      <c r="F1" s="135"/>
      <c r="G1" s="232" t="s">
        <v>175</v>
      </c>
    </row>
    <row r="2" s="2" customFormat="1" ht="41.25" customHeight="1" spans="1:7">
      <c r="A2" s="263" t="str">
        <f>"2026"&amp;"年一般公共预算支出预算表（按功能科目分类）"</f>
        <v>2026年一般公共预算支出预算表（按功能科目分类）</v>
      </c>
      <c r="B2" s="263"/>
      <c r="C2" s="263"/>
      <c r="D2" s="263"/>
      <c r="E2" s="263"/>
      <c r="F2" s="263"/>
      <c r="G2" s="263"/>
    </row>
    <row r="3" s="2" customFormat="1" ht="18" customHeight="1" spans="1:7">
      <c r="A3" s="51" t="str">
        <f>"单位名称："&amp;"中国共产党昆明市晋宁区委员会统一战线工作部"</f>
        <v>单位名称：中国共产党昆明市晋宁区委员会统一战线工作部</v>
      </c>
      <c r="F3" s="268"/>
      <c r="G3" s="196" t="s">
        <v>1</v>
      </c>
    </row>
    <row r="4" s="2" customFormat="1" ht="20.25" customHeight="1" spans="1:7">
      <c r="A4" s="18" t="s">
        <v>176</v>
      </c>
      <c r="B4" s="18"/>
      <c r="C4" s="218" t="s">
        <v>55</v>
      </c>
      <c r="D4" s="218" t="s">
        <v>75</v>
      </c>
      <c r="E4" s="17"/>
      <c r="F4" s="17"/>
      <c r="G4" s="17" t="s">
        <v>76</v>
      </c>
    </row>
    <row r="5" s="2" customFormat="1" ht="20.25" customHeight="1" spans="1:7">
      <c r="A5" s="264" t="s">
        <v>72</v>
      </c>
      <c r="B5" s="264" t="s">
        <v>73</v>
      </c>
      <c r="C5" s="17"/>
      <c r="D5" s="17" t="s">
        <v>57</v>
      </c>
      <c r="E5" s="17" t="s">
        <v>177</v>
      </c>
      <c r="F5" s="17" t="s">
        <v>178</v>
      </c>
      <c r="G5" s="17"/>
    </row>
    <row r="6" s="2" customFormat="1" ht="15" customHeight="1" spans="1:7">
      <c r="A6" s="23" t="s">
        <v>82</v>
      </c>
      <c r="B6" s="23" t="s">
        <v>83</v>
      </c>
      <c r="C6" s="23" t="s">
        <v>84</v>
      </c>
      <c r="D6" s="23" t="s">
        <v>85</v>
      </c>
      <c r="E6" s="23" t="s">
        <v>86</v>
      </c>
      <c r="F6" s="23" t="s">
        <v>87</v>
      </c>
      <c r="G6" s="23" t="s">
        <v>88</v>
      </c>
    </row>
    <row r="7" s="2" customFormat="1" ht="18" customHeight="1" spans="1:7">
      <c r="A7" s="21" t="s">
        <v>97</v>
      </c>
      <c r="B7" s="21" t="s">
        <v>98</v>
      </c>
      <c r="C7" s="265">
        <v>2699256.32</v>
      </c>
      <c r="D7" s="266">
        <v>2499256.32</v>
      </c>
      <c r="E7" s="266">
        <v>2172359.92</v>
      </c>
      <c r="F7" s="266">
        <v>326896.4</v>
      </c>
      <c r="G7" s="266">
        <v>200000</v>
      </c>
    </row>
    <row r="8" s="2" customFormat="1" ht="18" customHeight="1" spans="1:7">
      <c r="A8" s="216" t="s">
        <v>99</v>
      </c>
      <c r="B8" s="216" t="s">
        <v>100</v>
      </c>
      <c r="C8" s="265">
        <v>50000</v>
      </c>
      <c r="D8" s="266"/>
      <c r="E8" s="266"/>
      <c r="F8" s="266"/>
      <c r="G8" s="266">
        <v>50000</v>
      </c>
    </row>
    <row r="9" s="2" customFormat="1" ht="18" customHeight="1" spans="1:7">
      <c r="A9" s="267" t="s">
        <v>101</v>
      </c>
      <c r="B9" s="267" t="s">
        <v>102</v>
      </c>
      <c r="C9" s="265">
        <v>50000</v>
      </c>
      <c r="D9" s="266"/>
      <c r="E9" s="266"/>
      <c r="F9" s="266"/>
      <c r="G9" s="266">
        <v>50000</v>
      </c>
    </row>
    <row r="10" s="2" customFormat="1" ht="18" customHeight="1" spans="1:7">
      <c r="A10" s="216" t="s">
        <v>103</v>
      </c>
      <c r="B10" s="216" t="s">
        <v>104</v>
      </c>
      <c r="C10" s="265">
        <v>2649256.32</v>
      </c>
      <c r="D10" s="266">
        <v>2499256.32</v>
      </c>
      <c r="E10" s="266">
        <v>2172359.92</v>
      </c>
      <c r="F10" s="266">
        <v>326896.4</v>
      </c>
      <c r="G10" s="266">
        <v>150000</v>
      </c>
    </row>
    <row r="11" s="2" customFormat="1" ht="18" customHeight="1" spans="1:7">
      <c r="A11" s="267" t="s">
        <v>105</v>
      </c>
      <c r="B11" s="267" t="s">
        <v>106</v>
      </c>
      <c r="C11" s="265">
        <v>1905374.67</v>
      </c>
      <c r="D11" s="266">
        <v>1905374.67</v>
      </c>
      <c r="E11" s="266">
        <v>1629836.99</v>
      </c>
      <c r="F11" s="266">
        <v>275537.68</v>
      </c>
      <c r="G11" s="266"/>
    </row>
    <row r="12" s="2" customFormat="1" ht="18" customHeight="1" spans="1:7">
      <c r="A12" s="267" t="s">
        <v>107</v>
      </c>
      <c r="B12" s="267" t="s">
        <v>108</v>
      </c>
      <c r="C12" s="265">
        <v>70000</v>
      </c>
      <c r="D12" s="266"/>
      <c r="E12" s="266"/>
      <c r="F12" s="266"/>
      <c r="G12" s="266">
        <v>70000</v>
      </c>
    </row>
    <row r="13" s="2" customFormat="1" ht="18" customHeight="1" spans="1:7">
      <c r="A13" s="267" t="s">
        <v>109</v>
      </c>
      <c r="B13" s="267" t="s">
        <v>110</v>
      </c>
      <c r="C13" s="265">
        <v>583881.65</v>
      </c>
      <c r="D13" s="266">
        <v>583881.65</v>
      </c>
      <c r="E13" s="266">
        <v>542522.93</v>
      </c>
      <c r="F13" s="266">
        <v>41358.72</v>
      </c>
      <c r="G13" s="266"/>
    </row>
    <row r="14" s="2" customFormat="1" ht="18" customHeight="1" spans="1:7">
      <c r="A14" s="267" t="s">
        <v>111</v>
      </c>
      <c r="B14" s="267" t="s">
        <v>112</v>
      </c>
      <c r="C14" s="265">
        <v>90000</v>
      </c>
      <c r="D14" s="266">
        <v>10000</v>
      </c>
      <c r="E14" s="266"/>
      <c r="F14" s="266">
        <v>10000</v>
      </c>
      <c r="G14" s="266">
        <v>80000</v>
      </c>
    </row>
    <row r="15" s="2" customFormat="1" ht="18" customHeight="1" spans="1:7">
      <c r="A15" s="21" t="s">
        <v>113</v>
      </c>
      <c r="B15" s="21" t="s">
        <v>114</v>
      </c>
      <c r="C15" s="265">
        <v>621337.52</v>
      </c>
      <c r="D15" s="266">
        <v>621337.52</v>
      </c>
      <c r="E15" s="266">
        <v>609637.52</v>
      </c>
      <c r="F15" s="266">
        <v>11700</v>
      </c>
      <c r="G15" s="266"/>
    </row>
    <row r="16" s="2" customFormat="1" ht="18" customHeight="1" spans="1:7">
      <c r="A16" s="216" t="s">
        <v>115</v>
      </c>
      <c r="B16" s="216" t="s">
        <v>116</v>
      </c>
      <c r="C16" s="265">
        <v>621337.52</v>
      </c>
      <c r="D16" s="266">
        <v>621337.52</v>
      </c>
      <c r="E16" s="266">
        <v>609637.52</v>
      </c>
      <c r="F16" s="266">
        <v>11700</v>
      </c>
      <c r="G16" s="266"/>
    </row>
    <row r="17" s="2" customFormat="1" ht="18" customHeight="1" spans="1:7">
      <c r="A17" s="267" t="s">
        <v>117</v>
      </c>
      <c r="B17" s="267" t="s">
        <v>118</v>
      </c>
      <c r="C17" s="265">
        <v>198900</v>
      </c>
      <c r="D17" s="266">
        <v>198900</v>
      </c>
      <c r="E17" s="266">
        <v>187200</v>
      </c>
      <c r="F17" s="266">
        <v>11700</v>
      </c>
      <c r="G17" s="266"/>
    </row>
    <row r="18" s="2" customFormat="1" ht="18" customHeight="1" spans="1:7">
      <c r="A18" s="267" t="s">
        <v>119</v>
      </c>
      <c r="B18" s="267" t="s">
        <v>120</v>
      </c>
      <c r="C18" s="265">
        <v>274252.8</v>
      </c>
      <c r="D18" s="266">
        <v>274252.8</v>
      </c>
      <c r="E18" s="266">
        <v>274252.8</v>
      </c>
      <c r="F18" s="266"/>
      <c r="G18" s="266"/>
    </row>
    <row r="19" s="2" customFormat="1" ht="18" customHeight="1" spans="1:7">
      <c r="A19" s="267" t="s">
        <v>121</v>
      </c>
      <c r="B19" s="267" t="s">
        <v>122</v>
      </c>
      <c r="C19" s="265">
        <v>148184.72</v>
      </c>
      <c r="D19" s="266">
        <v>148184.72</v>
      </c>
      <c r="E19" s="266">
        <v>148184.72</v>
      </c>
      <c r="F19" s="266"/>
      <c r="G19" s="266"/>
    </row>
    <row r="20" s="2" customFormat="1" ht="18" customHeight="1" spans="1:7">
      <c r="A20" s="21" t="s">
        <v>123</v>
      </c>
      <c r="B20" s="21" t="s">
        <v>124</v>
      </c>
      <c r="C20" s="265">
        <v>280594.33</v>
      </c>
      <c r="D20" s="266">
        <v>280594.33</v>
      </c>
      <c r="E20" s="266">
        <v>280594.33</v>
      </c>
      <c r="F20" s="266"/>
      <c r="G20" s="266"/>
    </row>
    <row r="21" s="2" customFormat="1" ht="18" customHeight="1" spans="1:7">
      <c r="A21" s="216" t="s">
        <v>125</v>
      </c>
      <c r="B21" s="216" t="s">
        <v>126</v>
      </c>
      <c r="C21" s="265">
        <v>280594.33</v>
      </c>
      <c r="D21" s="266">
        <v>280594.33</v>
      </c>
      <c r="E21" s="266">
        <v>280594.33</v>
      </c>
      <c r="F21" s="266"/>
      <c r="G21" s="266"/>
    </row>
    <row r="22" s="2" customFormat="1" ht="18" customHeight="1" spans="1:7">
      <c r="A22" s="267" t="s">
        <v>127</v>
      </c>
      <c r="B22" s="267" t="s">
        <v>128</v>
      </c>
      <c r="C22" s="265">
        <v>96617.32</v>
      </c>
      <c r="D22" s="266">
        <v>96617.32</v>
      </c>
      <c r="E22" s="266">
        <v>96617.32</v>
      </c>
      <c r="F22" s="266"/>
      <c r="G22" s="266"/>
    </row>
    <row r="23" s="2" customFormat="1" ht="18" customHeight="1" spans="1:7">
      <c r="A23" s="267" t="s">
        <v>129</v>
      </c>
      <c r="B23" s="267" t="s">
        <v>130</v>
      </c>
      <c r="C23" s="265">
        <v>32727.8</v>
      </c>
      <c r="D23" s="266">
        <v>32727.8</v>
      </c>
      <c r="E23" s="266">
        <v>32727.8</v>
      </c>
      <c r="F23" s="266"/>
      <c r="G23" s="266"/>
    </row>
    <row r="24" s="2" customFormat="1" ht="18" customHeight="1" spans="1:7">
      <c r="A24" s="267" t="s">
        <v>131</v>
      </c>
      <c r="B24" s="267" t="s">
        <v>132</v>
      </c>
      <c r="C24" s="265">
        <v>133864</v>
      </c>
      <c r="D24" s="266">
        <v>133864</v>
      </c>
      <c r="E24" s="266">
        <v>133864</v>
      </c>
      <c r="F24" s="266"/>
      <c r="G24" s="266"/>
    </row>
    <row r="25" s="2" customFormat="1" ht="18" customHeight="1" spans="1:7">
      <c r="A25" s="267" t="s">
        <v>133</v>
      </c>
      <c r="B25" s="267" t="s">
        <v>134</v>
      </c>
      <c r="C25" s="265">
        <v>17385.21</v>
      </c>
      <c r="D25" s="266">
        <v>17385.21</v>
      </c>
      <c r="E25" s="266">
        <v>17385.21</v>
      </c>
      <c r="F25" s="266"/>
      <c r="G25" s="266"/>
    </row>
    <row r="26" s="2" customFormat="1" ht="18" customHeight="1" spans="1:7">
      <c r="A26" s="21" t="s">
        <v>135</v>
      </c>
      <c r="B26" s="21" t="s">
        <v>136</v>
      </c>
      <c r="C26" s="265">
        <v>282069.6</v>
      </c>
      <c r="D26" s="266">
        <v>282069.6</v>
      </c>
      <c r="E26" s="266">
        <v>282069.6</v>
      </c>
      <c r="F26" s="266"/>
      <c r="G26" s="266"/>
    </row>
    <row r="27" s="2" customFormat="1" ht="18" customHeight="1" spans="1:7">
      <c r="A27" s="216" t="s">
        <v>137</v>
      </c>
      <c r="B27" s="216" t="s">
        <v>138</v>
      </c>
      <c r="C27" s="265">
        <v>282069.6</v>
      </c>
      <c r="D27" s="266">
        <v>282069.6</v>
      </c>
      <c r="E27" s="266">
        <v>282069.6</v>
      </c>
      <c r="F27" s="266"/>
      <c r="G27" s="266"/>
    </row>
    <row r="28" s="2" customFormat="1" ht="18" customHeight="1" spans="1:7">
      <c r="A28" s="267" t="s">
        <v>139</v>
      </c>
      <c r="B28" s="267" t="s">
        <v>140</v>
      </c>
      <c r="C28" s="265">
        <v>282069.6</v>
      </c>
      <c r="D28" s="266">
        <v>282069.6</v>
      </c>
      <c r="E28" s="266">
        <v>282069.6</v>
      </c>
      <c r="F28" s="266"/>
      <c r="G28" s="266"/>
    </row>
    <row r="29" s="2" customFormat="1" ht="18" customHeight="1" spans="1:7">
      <c r="A29" s="59" t="s">
        <v>179</v>
      </c>
      <c r="B29" s="59"/>
      <c r="C29" s="265">
        <v>3883257.77</v>
      </c>
      <c r="D29" s="266">
        <v>3683257.77</v>
      </c>
      <c r="E29" s="265">
        <v>3344661.37</v>
      </c>
      <c r="F29" s="265">
        <v>338596.4</v>
      </c>
      <c r="G29" s="265">
        <v>200000</v>
      </c>
    </row>
  </sheetData>
  <mergeCells count="7">
    <mergeCell ref="A2:G2"/>
    <mergeCell ref="A3:E3"/>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2" sqref="$A2:$XFD7"/>
    </sheetView>
  </sheetViews>
  <sheetFormatPr defaultColWidth="10.425" defaultRowHeight="14.25" customHeight="1" outlineLevelRow="6" outlineLevelCol="5"/>
  <cols>
    <col min="1" max="6" width="28.1416666666667" style="48" customWidth="1"/>
    <col min="7" max="16384" width="10.425" style="48"/>
  </cols>
  <sheetData>
    <row r="1" customHeight="1" spans="1:6">
      <c r="A1" s="106"/>
      <c r="B1" s="106"/>
      <c r="C1" s="106"/>
      <c r="D1" s="106"/>
      <c r="E1" s="105"/>
      <c r="F1" s="259" t="s">
        <v>180</v>
      </c>
    </row>
    <row r="2" s="2" customFormat="1" ht="41.25" customHeight="1" spans="1:6">
      <c r="A2" s="248" t="str">
        <f>"2026"&amp;"年一般公共预算“三公”经费支出预算表"</f>
        <v>2026年一般公共预算“三公”经费支出预算表</v>
      </c>
      <c r="B2" s="249"/>
      <c r="C2" s="249"/>
      <c r="D2" s="249"/>
      <c r="E2" s="260"/>
      <c r="F2" s="249"/>
    </row>
    <row r="3" s="2" customFormat="1" customHeight="1" spans="1:6">
      <c r="A3" s="181" t="str">
        <f>"单位名称："&amp;"中国共产党昆明市晋宁区委员会统一战线工作部"</f>
        <v>单位名称：中国共产党昆明市晋宁区委员会统一战线工作部</v>
      </c>
      <c r="B3" s="250"/>
      <c r="C3" s="251"/>
      <c r="D3" s="249"/>
      <c r="E3" s="260"/>
      <c r="F3" s="261" t="s">
        <v>1</v>
      </c>
    </row>
    <row r="4" s="2" customFormat="1" ht="27" customHeight="1" spans="1:6">
      <c r="A4" s="252" t="s">
        <v>181</v>
      </c>
      <c r="B4" s="252" t="s">
        <v>182</v>
      </c>
      <c r="C4" s="253" t="s">
        <v>183</v>
      </c>
      <c r="D4" s="252"/>
      <c r="E4" s="256"/>
      <c r="F4" s="252" t="s">
        <v>184</v>
      </c>
    </row>
    <row r="5" s="2" customFormat="1" ht="28.5" customHeight="1" spans="1:6">
      <c r="A5" s="254"/>
      <c r="B5" s="255"/>
      <c r="C5" s="256" t="s">
        <v>57</v>
      </c>
      <c r="D5" s="256" t="s">
        <v>185</v>
      </c>
      <c r="E5" s="256" t="s">
        <v>186</v>
      </c>
      <c r="F5" s="262"/>
    </row>
    <row r="6" s="2" customFormat="1" ht="17.25" customHeight="1" spans="1:6">
      <c r="A6" s="257" t="s">
        <v>82</v>
      </c>
      <c r="B6" s="257" t="s">
        <v>83</v>
      </c>
      <c r="C6" s="257" t="s">
        <v>84</v>
      </c>
      <c r="D6" s="257" t="s">
        <v>85</v>
      </c>
      <c r="E6" s="257" t="s">
        <v>86</v>
      </c>
      <c r="F6" s="257" t="s">
        <v>87</v>
      </c>
    </row>
    <row r="7" s="2" customFormat="1" ht="17.25" customHeight="1" spans="1:6">
      <c r="A7" s="258">
        <v>70000</v>
      </c>
      <c r="B7" s="35"/>
      <c r="C7" s="34">
        <v>20000</v>
      </c>
      <c r="D7" s="34"/>
      <c r="E7" s="34">
        <v>20000</v>
      </c>
      <c r="F7" s="34">
        <v>50000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6"/>
  <sheetViews>
    <sheetView showZeros="0" workbookViewId="0">
      <selection activeCell="A2" sqref="$A2:$XFD56"/>
    </sheetView>
  </sheetViews>
  <sheetFormatPr defaultColWidth="9.14166666666667" defaultRowHeight="14.25" customHeight="1"/>
  <cols>
    <col min="1" max="1" width="32.8416666666667"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2:23">
      <c r="B1" s="234"/>
      <c r="D1" s="235"/>
      <c r="E1" s="235"/>
      <c r="F1" s="235"/>
      <c r="G1" s="235"/>
      <c r="H1" s="150"/>
      <c r="I1" s="150"/>
      <c r="J1" s="150"/>
      <c r="K1" s="150"/>
      <c r="L1" s="150"/>
      <c r="M1" s="150"/>
      <c r="Q1" s="150"/>
      <c r="U1" s="234"/>
      <c r="W1" s="194" t="s">
        <v>187</v>
      </c>
    </row>
    <row r="2" s="2" customFormat="1" ht="45.75" customHeight="1" spans="1:24">
      <c r="A2" s="180" t="str">
        <f>"2026"&amp;"年部门基本支出预算表"</f>
        <v>2026年部门基本支出预算表</v>
      </c>
      <c r="B2" s="50"/>
      <c r="C2" s="180"/>
      <c r="D2" s="180"/>
      <c r="E2" s="180"/>
      <c r="F2" s="180"/>
      <c r="G2" s="180"/>
      <c r="H2" s="180"/>
      <c r="I2" s="180"/>
      <c r="J2" s="180"/>
      <c r="K2" s="180"/>
      <c r="L2" s="180"/>
      <c r="M2" s="180"/>
      <c r="N2" s="180"/>
      <c r="O2" s="50"/>
      <c r="P2" s="50"/>
      <c r="Q2" s="50"/>
      <c r="R2" s="180"/>
      <c r="S2" s="180"/>
      <c r="T2" s="180"/>
      <c r="U2" s="180"/>
      <c r="V2" s="180"/>
      <c r="W2" s="180"/>
      <c r="X2" s="180"/>
    </row>
    <row r="3" s="2" customFormat="1" ht="18.75" customHeight="1" spans="1:24">
      <c r="A3" s="51" t="str">
        <f>"单位名称："&amp;"中国共产党昆明市晋宁区委员会统一战线工作部"</f>
        <v>单位名称：中国共产党昆明市晋宁区委员会统一战线工作部</v>
      </c>
      <c r="B3" s="52"/>
      <c r="C3" s="236"/>
      <c r="D3" s="236"/>
      <c r="E3" s="236"/>
      <c r="F3" s="236"/>
      <c r="G3" s="236"/>
      <c r="H3" s="236"/>
      <c r="I3" s="182"/>
      <c r="J3" s="182"/>
      <c r="K3" s="182"/>
      <c r="L3" s="182"/>
      <c r="M3" s="182"/>
      <c r="N3" s="182"/>
      <c r="O3" s="68"/>
      <c r="P3" s="68"/>
      <c r="Q3" s="68"/>
      <c r="R3" s="182"/>
      <c r="V3" s="245"/>
      <c r="X3" s="246" t="s">
        <v>1</v>
      </c>
    </row>
    <row r="4" s="2" customFormat="1" ht="18" customHeight="1" spans="1:24">
      <c r="A4" s="53" t="s">
        <v>188</v>
      </c>
      <c r="B4" s="53" t="s">
        <v>189</v>
      </c>
      <c r="C4" s="53" t="s">
        <v>190</v>
      </c>
      <c r="D4" s="53" t="s">
        <v>191</v>
      </c>
      <c r="E4" s="53" t="s">
        <v>192</v>
      </c>
      <c r="F4" s="53" t="s">
        <v>193</v>
      </c>
      <c r="G4" s="53" t="s">
        <v>194</v>
      </c>
      <c r="H4" s="53" t="s">
        <v>195</v>
      </c>
      <c r="I4" s="241" t="s">
        <v>196</v>
      </c>
      <c r="J4" s="172"/>
      <c r="K4" s="172"/>
      <c r="L4" s="172"/>
      <c r="M4" s="172"/>
      <c r="N4" s="172"/>
      <c r="O4" s="16"/>
      <c r="P4" s="16"/>
      <c r="Q4" s="16"/>
      <c r="R4" s="169"/>
      <c r="S4" s="172"/>
      <c r="T4" s="172"/>
      <c r="U4" s="172"/>
      <c r="V4" s="172"/>
      <c r="W4" s="172"/>
      <c r="X4" s="177"/>
    </row>
    <row r="5" s="2" customFormat="1" ht="18" customHeight="1" spans="1:24">
      <c r="A5" s="55"/>
      <c r="B5" s="222"/>
      <c r="C5" s="237"/>
      <c r="D5" s="55"/>
      <c r="E5" s="55"/>
      <c r="F5" s="55"/>
      <c r="G5" s="55"/>
      <c r="H5" s="55"/>
      <c r="I5" s="242" t="s">
        <v>197</v>
      </c>
      <c r="J5" s="241" t="s">
        <v>58</v>
      </c>
      <c r="K5" s="172"/>
      <c r="L5" s="172"/>
      <c r="M5" s="172"/>
      <c r="N5" s="177"/>
      <c r="O5" s="15" t="s">
        <v>198</v>
      </c>
      <c r="P5" s="16"/>
      <c r="Q5" s="43"/>
      <c r="R5" s="53" t="s">
        <v>61</v>
      </c>
      <c r="S5" s="241" t="s">
        <v>62</v>
      </c>
      <c r="T5" s="169"/>
      <c r="U5" s="172"/>
      <c r="V5" s="169"/>
      <c r="W5" s="169"/>
      <c r="X5" s="247"/>
    </row>
    <row r="6" s="2" customFormat="1" ht="19.5" customHeight="1" spans="1:24">
      <c r="A6" s="222"/>
      <c r="B6" s="222"/>
      <c r="C6" s="222"/>
      <c r="D6" s="222"/>
      <c r="E6" s="222"/>
      <c r="F6" s="222"/>
      <c r="G6" s="222"/>
      <c r="H6" s="222"/>
      <c r="I6" s="222"/>
      <c r="J6" s="243" t="s">
        <v>199</v>
      </c>
      <c r="K6" s="53" t="s">
        <v>200</v>
      </c>
      <c r="L6" s="53" t="s">
        <v>201</v>
      </c>
      <c r="M6" s="53" t="s">
        <v>202</v>
      </c>
      <c r="N6" s="53" t="s">
        <v>203</v>
      </c>
      <c r="O6" s="53" t="s">
        <v>58</v>
      </c>
      <c r="P6" s="53" t="s">
        <v>59</v>
      </c>
      <c r="Q6" s="53" t="s">
        <v>60</v>
      </c>
      <c r="R6" s="222"/>
      <c r="S6" s="53" t="s">
        <v>57</v>
      </c>
      <c r="T6" s="53" t="s">
        <v>63</v>
      </c>
      <c r="U6" s="53" t="s">
        <v>204</v>
      </c>
      <c r="V6" s="53" t="s">
        <v>65</v>
      </c>
      <c r="W6" s="53" t="s">
        <v>66</v>
      </c>
      <c r="X6" s="53" t="s">
        <v>67</v>
      </c>
    </row>
    <row r="7" s="2" customFormat="1" ht="37.5" customHeight="1" spans="1:24">
      <c r="A7" s="238"/>
      <c r="B7" s="71"/>
      <c r="C7" s="238"/>
      <c r="D7" s="238"/>
      <c r="E7" s="238"/>
      <c r="F7" s="238"/>
      <c r="G7" s="238"/>
      <c r="H7" s="238"/>
      <c r="I7" s="238"/>
      <c r="J7" s="244"/>
      <c r="K7" s="57"/>
      <c r="L7" s="57"/>
      <c r="M7" s="57"/>
      <c r="N7" s="57"/>
      <c r="O7" s="57"/>
      <c r="P7" s="57"/>
      <c r="Q7" s="57"/>
      <c r="R7" s="57"/>
      <c r="S7" s="57"/>
      <c r="T7" s="57"/>
      <c r="U7" s="57"/>
      <c r="V7" s="57"/>
      <c r="W7" s="57"/>
      <c r="X7" s="57"/>
    </row>
    <row r="8" s="2" customFormat="1" customHeight="1" spans="1:24">
      <c r="A8" s="219">
        <v>1</v>
      </c>
      <c r="B8" s="219">
        <v>2</v>
      </c>
      <c r="C8" s="219">
        <v>3</v>
      </c>
      <c r="D8" s="219">
        <v>4</v>
      </c>
      <c r="E8" s="219">
        <v>5</v>
      </c>
      <c r="F8" s="219">
        <v>6</v>
      </c>
      <c r="G8" s="219">
        <v>7</v>
      </c>
      <c r="H8" s="219">
        <v>8</v>
      </c>
      <c r="I8" s="219">
        <v>9</v>
      </c>
      <c r="J8" s="219">
        <v>10</v>
      </c>
      <c r="K8" s="219">
        <v>11</v>
      </c>
      <c r="L8" s="219">
        <v>12</v>
      </c>
      <c r="M8" s="219">
        <v>13</v>
      </c>
      <c r="N8" s="219">
        <v>14</v>
      </c>
      <c r="O8" s="219">
        <v>15</v>
      </c>
      <c r="P8" s="219">
        <v>16</v>
      </c>
      <c r="Q8" s="219">
        <v>17</v>
      </c>
      <c r="R8" s="219">
        <v>18</v>
      </c>
      <c r="S8" s="219">
        <v>19</v>
      </c>
      <c r="T8" s="219">
        <v>20</v>
      </c>
      <c r="U8" s="219">
        <v>21</v>
      </c>
      <c r="V8" s="219">
        <v>22</v>
      </c>
      <c r="W8" s="219">
        <v>23</v>
      </c>
      <c r="X8" s="219">
        <v>24</v>
      </c>
    </row>
    <row r="9" s="2" customFormat="1" ht="20.25" customHeight="1" spans="1:24">
      <c r="A9" s="24" t="s">
        <v>69</v>
      </c>
      <c r="B9" s="24" t="s">
        <v>69</v>
      </c>
      <c r="C9" s="24" t="s">
        <v>205</v>
      </c>
      <c r="D9" s="24" t="s">
        <v>206</v>
      </c>
      <c r="E9" s="24" t="s">
        <v>105</v>
      </c>
      <c r="F9" s="24" t="s">
        <v>106</v>
      </c>
      <c r="G9" s="24" t="s">
        <v>207</v>
      </c>
      <c r="H9" s="24" t="s">
        <v>208</v>
      </c>
      <c r="I9" s="61">
        <v>509028</v>
      </c>
      <c r="J9" s="61">
        <v>509028</v>
      </c>
      <c r="K9" s="61"/>
      <c r="L9" s="61"/>
      <c r="M9" s="72">
        <v>509028</v>
      </c>
      <c r="N9" s="61"/>
      <c r="O9" s="61"/>
      <c r="P9" s="61"/>
      <c r="Q9" s="61"/>
      <c r="R9" s="61"/>
      <c r="S9" s="61"/>
      <c r="T9" s="61"/>
      <c r="U9" s="61"/>
      <c r="V9" s="61"/>
      <c r="W9" s="61"/>
      <c r="X9" s="61"/>
    </row>
    <row r="10" s="2" customFormat="1" ht="20.25" customHeight="1" spans="1:24">
      <c r="A10" s="24" t="s">
        <v>69</v>
      </c>
      <c r="B10" s="24" t="s">
        <v>69</v>
      </c>
      <c r="C10" s="24" t="s">
        <v>205</v>
      </c>
      <c r="D10" s="24" t="s">
        <v>206</v>
      </c>
      <c r="E10" s="24" t="s">
        <v>105</v>
      </c>
      <c r="F10" s="24" t="s">
        <v>106</v>
      </c>
      <c r="G10" s="24" t="s">
        <v>209</v>
      </c>
      <c r="H10" s="24" t="s">
        <v>210</v>
      </c>
      <c r="I10" s="61">
        <v>664896</v>
      </c>
      <c r="J10" s="61">
        <v>664896</v>
      </c>
      <c r="K10" s="63"/>
      <c r="L10" s="63"/>
      <c r="M10" s="72">
        <v>664896</v>
      </c>
      <c r="N10" s="63"/>
      <c r="O10" s="61"/>
      <c r="P10" s="61"/>
      <c r="Q10" s="61"/>
      <c r="R10" s="61"/>
      <c r="S10" s="61"/>
      <c r="T10" s="61"/>
      <c r="U10" s="61"/>
      <c r="V10" s="61"/>
      <c r="W10" s="61"/>
      <c r="X10" s="61"/>
    </row>
    <row r="11" s="2" customFormat="1" ht="20.25" customHeight="1" spans="1:24">
      <c r="A11" s="24" t="s">
        <v>69</v>
      </c>
      <c r="B11" s="24" t="s">
        <v>69</v>
      </c>
      <c r="C11" s="24" t="s">
        <v>205</v>
      </c>
      <c r="D11" s="24" t="s">
        <v>206</v>
      </c>
      <c r="E11" s="24" t="s">
        <v>105</v>
      </c>
      <c r="F11" s="24" t="s">
        <v>106</v>
      </c>
      <c r="G11" s="24" t="s">
        <v>211</v>
      </c>
      <c r="H11" s="24" t="s">
        <v>212</v>
      </c>
      <c r="I11" s="61">
        <v>42419</v>
      </c>
      <c r="J11" s="61">
        <v>42419</v>
      </c>
      <c r="K11" s="63"/>
      <c r="L11" s="63"/>
      <c r="M11" s="72">
        <v>42419</v>
      </c>
      <c r="N11" s="63"/>
      <c r="O11" s="61"/>
      <c r="P11" s="61"/>
      <c r="Q11" s="61"/>
      <c r="R11" s="61"/>
      <c r="S11" s="61"/>
      <c r="T11" s="61"/>
      <c r="U11" s="61"/>
      <c r="V11" s="61"/>
      <c r="W11" s="61"/>
      <c r="X11" s="61"/>
    </row>
    <row r="12" s="2" customFormat="1" ht="20.25" customHeight="1" spans="1:24">
      <c r="A12" s="24" t="s">
        <v>69</v>
      </c>
      <c r="B12" s="24" t="s">
        <v>69</v>
      </c>
      <c r="C12" s="24" t="s">
        <v>213</v>
      </c>
      <c r="D12" s="24" t="s">
        <v>214</v>
      </c>
      <c r="E12" s="24" t="s">
        <v>109</v>
      </c>
      <c r="F12" s="24" t="s">
        <v>110</v>
      </c>
      <c r="G12" s="24" t="s">
        <v>207</v>
      </c>
      <c r="H12" s="24" t="s">
        <v>208</v>
      </c>
      <c r="I12" s="61">
        <v>207444</v>
      </c>
      <c r="J12" s="61">
        <v>207444</v>
      </c>
      <c r="K12" s="63"/>
      <c r="L12" s="63"/>
      <c r="M12" s="72">
        <v>207444</v>
      </c>
      <c r="N12" s="63"/>
      <c r="O12" s="61"/>
      <c r="P12" s="61"/>
      <c r="Q12" s="61"/>
      <c r="R12" s="61"/>
      <c r="S12" s="61"/>
      <c r="T12" s="61"/>
      <c r="U12" s="61"/>
      <c r="V12" s="61"/>
      <c r="W12" s="61"/>
      <c r="X12" s="61"/>
    </row>
    <row r="13" s="2" customFormat="1" ht="20.25" customHeight="1" spans="1:24">
      <c r="A13" s="24" t="s">
        <v>69</v>
      </c>
      <c r="B13" s="24" t="s">
        <v>69</v>
      </c>
      <c r="C13" s="24" t="s">
        <v>213</v>
      </c>
      <c r="D13" s="24" t="s">
        <v>214</v>
      </c>
      <c r="E13" s="24" t="s">
        <v>109</v>
      </c>
      <c r="F13" s="24" t="s">
        <v>110</v>
      </c>
      <c r="G13" s="24" t="s">
        <v>209</v>
      </c>
      <c r="H13" s="24" t="s">
        <v>210</v>
      </c>
      <c r="I13" s="61">
        <v>11940</v>
      </c>
      <c r="J13" s="61">
        <v>11940</v>
      </c>
      <c r="K13" s="63"/>
      <c r="L13" s="63"/>
      <c r="M13" s="72">
        <v>11940</v>
      </c>
      <c r="N13" s="63"/>
      <c r="O13" s="61"/>
      <c r="P13" s="61"/>
      <c r="Q13" s="61"/>
      <c r="R13" s="61"/>
      <c r="S13" s="61"/>
      <c r="T13" s="61"/>
      <c r="U13" s="61"/>
      <c r="V13" s="61"/>
      <c r="W13" s="61"/>
      <c r="X13" s="61"/>
    </row>
    <row r="14" s="2" customFormat="1" ht="20.25" customHeight="1" spans="1:24">
      <c r="A14" s="24" t="s">
        <v>69</v>
      </c>
      <c r="B14" s="24" t="s">
        <v>69</v>
      </c>
      <c r="C14" s="24" t="s">
        <v>213</v>
      </c>
      <c r="D14" s="24" t="s">
        <v>214</v>
      </c>
      <c r="E14" s="24" t="s">
        <v>109</v>
      </c>
      <c r="F14" s="24" t="s">
        <v>110</v>
      </c>
      <c r="G14" s="24" t="s">
        <v>211</v>
      </c>
      <c r="H14" s="24" t="s">
        <v>212</v>
      </c>
      <c r="I14" s="61">
        <v>17287</v>
      </c>
      <c r="J14" s="61">
        <v>17287</v>
      </c>
      <c r="K14" s="63"/>
      <c r="L14" s="63"/>
      <c r="M14" s="72">
        <v>17287</v>
      </c>
      <c r="N14" s="63"/>
      <c r="O14" s="61"/>
      <c r="P14" s="61"/>
      <c r="Q14" s="61"/>
      <c r="R14" s="61"/>
      <c r="S14" s="61"/>
      <c r="T14" s="61"/>
      <c r="U14" s="61"/>
      <c r="V14" s="61"/>
      <c r="W14" s="61"/>
      <c r="X14" s="61"/>
    </row>
    <row r="15" s="2" customFormat="1" ht="20.25" customHeight="1" spans="1:24">
      <c r="A15" s="24" t="s">
        <v>69</v>
      </c>
      <c r="B15" s="24" t="s">
        <v>69</v>
      </c>
      <c r="C15" s="24" t="s">
        <v>213</v>
      </c>
      <c r="D15" s="24" t="s">
        <v>214</v>
      </c>
      <c r="E15" s="24" t="s">
        <v>109</v>
      </c>
      <c r="F15" s="24" t="s">
        <v>110</v>
      </c>
      <c r="G15" s="24" t="s">
        <v>215</v>
      </c>
      <c r="H15" s="24" t="s">
        <v>216</v>
      </c>
      <c r="I15" s="61">
        <v>72360</v>
      </c>
      <c r="J15" s="61">
        <v>72360</v>
      </c>
      <c r="K15" s="63"/>
      <c r="L15" s="63"/>
      <c r="M15" s="72">
        <v>72360</v>
      </c>
      <c r="N15" s="63"/>
      <c r="O15" s="61"/>
      <c r="P15" s="61"/>
      <c r="Q15" s="61"/>
      <c r="R15" s="61"/>
      <c r="S15" s="61"/>
      <c r="T15" s="61"/>
      <c r="U15" s="61"/>
      <c r="V15" s="61"/>
      <c r="W15" s="61"/>
      <c r="X15" s="61"/>
    </row>
    <row r="16" s="2" customFormat="1" ht="20.25" customHeight="1" spans="1:24">
      <c r="A16" s="24" t="s">
        <v>69</v>
      </c>
      <c r="B16" s="24" t="s">
        <v>69</v>
      </c>
      <c r="C16" s="24" t="s">
        <v>213</v>
      </c>
      <c r="D16" s="24" t="s">
        <v>214</v>
      </c>
      <c r="E16" s="24" t="s">
        <v>109</v>
      </c>
      <c r="F16" s="24" t="s">
        <v>110</v>
      </c>
      <c r="G16" s="24" t="s">
        <v>215</v>
      </c>
      <c r="H16" s="24" t="s">
        <v>216</v>
      </c>
      <c r="I16" s="61">
        <v>84552</v>
      </c>
      <c r="J16" s="61">
        <v>84552</v>
      </c>
      <c r="K16" s="63"/>
      <c r="L16" s="63"/>
      <c r="M16" s="72">
        <v>84552</v>
      </c>
      <c r="N16" s="63"/>
      <c r="O16" s="61"/>
      <c r="P16" s="61"/>
      <c r="Q16" s="61"/>
      <c r="R16" s="61"/>
      <c r="S16" s="61"/>
      <c r="T16" s="61"/>
      <c r="U16" s="61"/>
      <c r="V16" s="61"/>
      <c r="W16" s="61"/>
      <c r="X16" s="61"/>
    </row>
    <row r="17" s="2" customFormat="1" ht="20.25" customHeight="1" spans="1:24">
      <c r="A17" s="24" t="s">
        <v>69</v>
      </c>
      <c r="B17" s="24" t="s">
        <v>69</v>
      </c>
      <c r="C17" s="24" t="s">
        <v>213</v>
      </c>
      <c r="D17" s="24" t="s">
        <v>214</v>
      </c>
      <c r="E17" s="24" t="s">
        <v>109</v>
      </c>
      <c r="F17" s="24" t="s">
        <v>110</v>
      </c>
      <c r="G17" s="24" t="s">
        <v>215</v>
      </c>
      <c r="H17" s="24" t="s">
        <v>216</v>
      </c>
      <c r="I17" s="61">
        <v>38040</v>
      </c>
      <c r="J17" s="61">
        <v>38040</v>
      </c>
      <c r="K17" s="63"/>
      <c r="L17" s="63"/>
      <c r="M17" s="72">
        <v>38040</v>
      </c>
      <c r="N17" s="63"/>
      <c r="O17" s="61"/>
      <c r="P17" s="61"/>
      <c r="Q17" s="61"/>
      <c r="R17" s="61"/>
      <c r="S17" s="61"/>
      <c r="T17" s="61"/>
      <c r="U17" s="61"/>
      <c r="V17" s="61"/>
      <c r="W17" s="61"/>
      <c r="X17" s="61"/>
    </row>
    <row r="18" s="2" customFormat="1" ht="20.25" customHeight="1" spans="1:24">
      <c r="A18" s="24" t="s">
        <v>69</v>
      </c>
      <c r="B18" s="24" t="s">
        <v>69</v>
      </c>
      <c r="C18" s="24" t="s">
        <v>217</v>
      </c>
      <c r="D18" s="24" t="s">
        <v>218</v>
      </c>
      <c r="E18" s="24" t="s">
        <v>119</v>
      </c>
      <c r="F18" s="24" t="s">
        <v>120</v>
      </c>
      <c r="G18" s="24" t="s">
        <v>219</v>
      </c>
      <c r="H18" s="24" t="s">
        <v>220</v>
      </c>
      <c r="I18" s="61">
        <v>195680.64</v>
      </c>
      <c r="J18" s="61">
        <v>195680.64</v>
      </c>
      <c r="K18" s="63"/>
      <c r="L18" s="63"/>
      <c r="M18" s="72">
        <v>195680.64</v>
      </c>
      <c r="N18" s="63"/>
      <c r="O18" s="61"/>
      <c r="P18" s="61"/>
      <c r="Q18" s="61"/>
      <c r="R18" s="61"/>
      <c r="S18" s="61"/>
      <c r="T18" s="61"/>
      <c r="U18" s="61"/>
      <c r="V18" s="61"/>
      <c r="W18" s="61"/>
      <c r="X18" s="61"/>
    </row>
    <row r="19" s="2" customFormat="1" ht="20.25" customHeight="1" spans="1:24">
      <c r="A19" s="24" t="s">
        <v>69</v>
      </c>
      <c r="B19" s="24" t="s">
        <v>69</v>
      </c>
      <c r="C19" s="24" t="s">
        <v>217</v>
      </c>
      <c r="D19" s="24" t="s">
        <v>218</v>
      </c>
      <c r="E19" s="24" t="s">
        <v>119</v>
      </c>
      <c r="F19" s="24" t="s">
        <v>120</v>
      </c>
      <c r="G19" s="24" t="s">
        <v>219</v>
      </c>
      <c r="H19" s="24" t="s">
        <v>220</v>
      </c>
      <c r="I19" s="61">
        <v>78572.16</v>
      </c>
      <c r="J19" s="61">
        <v>78572.16</v>
      </c>
      <c r="K19" s="63"/>
      <c r="L19" s="63"/>
      <c r="M19" s="72">
        <v>78572.16</v>
      </c>
      <c r="N19" s="63"/>
      <c r="O19" s="61"/>
      <c r="P19" s="61"/>
      <c r="Q19" s="61"/>
      <c r="R19" s="61"/>
      <c r="S19" s="61"/>
      <c r="T19" s="61"/>
      <c r="U19" s="61"/>
      <c r="V19" s="61"/>
      <c r="W19" s="61"/>
      <c r="X19" s="61"/>
    </row>
    <row r="20" s="2" customFormat="1" ht="20.25" customHeight="1" spans="1:24">
      <c r="A20" s="24" t="s">
        <v>69</v>
      </c>
      <c r="B20" s="24" t="s">
        <v>69</v>
      </c>
      <c r="C20" s="24" t="s">
        <v>217</v>
      </c>
      <c r="D20" s="24" t="s">
        <v>218</v>
      </c>
      <c r="E20" s="24" t="s">
        <v>121</v>
      </c>
      <c r="F20" s="24" t="s">
        <v>122</v>
      </c>
      <c r="G20" s="24" t="s">
        <v>221</v>
      </c>
      <c r="H20" s="24" t="s">
        <v>222</v>
      </c>
      <c r="I20" s="61">
        <v>148184.72</v>
      </c>
      <c r="J20" s="61">
        <v>148184.72</v>
      </c>
      <c r="K20" s="63"/>
      <c r="L20" s="63"/>
      <c r="M20" s="72">
        <v>148184.72</v>
      </c>
      <c r="N20" s="63"/>
      <c r="O20" s="61"/>
      <c r="P20" s="61"/>
      <c r="Q20" s="61"/>
      <c r="R20" s="61"/>
      <c r="S20" s="61"/>
      <c r="T20" s="61"/>
      <c r="U20" s="61"/>
      <c r="V20" s="61"/>
      <c r="W20" s="61"/>
      <c r="X20" s="61"/>
    </row>
    <row r="21" s="2" customFormat="1" ht="20.25" customHeight="1" spans="1:24">
      <c r="A21" s="24" t="s">
        <v>69</v>
      </c>
      <c r="B21" s="24" t="s">
        <v>69</v>
      </c>
      <c r="C21" s="24" t="s">
        <v>217</v>
      </c>
      <c r="D21" s="24" t="s">
        <v>218</v>
      </c>
      <c r="E21" s="24" t="s">
        <v>127</v>
      </c>
      <c r="F21" s="24" t="s">
        <v>128</v>
      </c>
      <c r="G21" s="24" t="s">
        <v>223</v>
      </c>
      <c r="H21" s="24" t="s">
        <v>224</v>
      </c>
      <c r="I21" s="61">
        <v>96617.32</v>
      </c>
      <c r="J21" s="61">
        <v>96617.32</v>
      </c>
      <c r="K21" s="63"/>
      <c r="L21" s="63"/>
      <c r="M21" s="72">
        <v>96617.32</v>
      </c>
      <c r="N21" s="63"/>
      <c r="O21" s="61"/>
      <c r="P21" s="61"/>
      <c r="Q21" s="61"/>
      <c r="R21" s="61"/>
      <c r="S21" s="61"/>
      <c r="T21" s="61"/>
      <c r="U21" s="61"/>
      <c r="V21" s="61"/>
      <c r="W21" s="61"/>
      <c r="X21" s="61"/>
    </row>
    <row r="22" s="2" customFormat="1" ht="20.25" customHeight="1" spans="1:24">
      <c r="A22" s="24" t="s">
        <v>69</v>
      </c>
      <c r="B22" s="24" t="s">
        <v>69</v>
      </c>
      <c r="C22" s="24" t="s">
        <v>217</v>
      </c>
      <c r="D22" s="24" t="s">
        <v>218</v>
      </c>
      <c r="E22" s="24" t="s">
        <v>129</v>
      </c>
      <c r="F22" s="24" t="s">
        <v>130</v>
      </c>
      <c r="G22" s="24" t="s">
        <v>223</v>
      </c>
      <c r="H22" s="24" t="s">
        <v>224</v>
      </c>
      <c r="I22" s="61">
        <v>32727.8</v>
      </c>
      <c r="J22" s="61">
        <v>32727.8</v>
      </c>
      <c r="K22" s="63"/>
      <c r="L22" s="63"/>
      <c r="M22" s="72">
        <v>32727.8</v>
      </c>
      <c r="N22" s="63"/>
      <c r="O22" s="61"/>
      <c r="P22" s="61"/>
      <c r="Q22" s="61"/>
      <c r="R22" s="61"/>
      <c r="S22" s="61"/>
      <c r="T22" s="61"/>
      <c r="U22" s="61"/>
      <c r="V22" s="61"/>
      <c r="W22" s="61"/>
      <c r="X22" s="61"/>
    </row>
    <row r="23" s="2" customFormat="1" ht="20.25" customHeight="1" spans="1:24">
      <c r="A23" s="24" t="s">
        <v>69</v>
      </c>
      <c r="B23" s="24" t="s">
        <v>69</v>
      </c>
      <c r="C23" s="24" t="s">
        <v>217</v>
      </c>
      <c r="D23" s="24" t="s">
        <v>218</v>
      </c>
      <c r="E23" s="24" t="s">
        <v>131</v>
      </c>
      <c r="F23" s="24" t="s">
        <v>132</v>
      </c>
      <c r="G23" s="24" t="s">
        <v>225</v>
      </c>
      <c r="H23" s="24" t="s">
        <v>226</v>
      </c>
      <c r="I23" s="61">
        <v>20713.8</v>
      </c>
      <c r="J23" s="61">
        <v>20713.8</v>
      </c>
      <c r="K23" s="63"/>
      <c r="L23" s="63"/>
      <c r="M23" s="72">
        <v>20713.8</v>
      </c>
      <c r="N23" s="63"/>
      <c r="O23" s="61"/>
      <c r="P23" s="61"/>
      <c r="Q23" s="61"/>
      <c r="R23" s="61"/>
      <c r="S23" s="61"/>
      <c r="T23" s="61"/>
      <c r="U23" s="61"/>
      <c r="V23" s="61"/>
      <c r="W23" s="61"/>
      <c r="X23" s="61"/>
    </row>
    <row r="24" s="2" customFormat="1" ht="20.25" customHeight="1" spans="1:24">
      <c r="A24" s="24" t="s">
        <v>69</v>
      </c>
      <c r="B24" s="24" t="s">
        <v>69</v>
      </c>
      <c r="C24" s="24" t="s">
        <v>217</v>
      </c>
      <c r="D24" s="24" t="s">
        <v>218</v>
      </c>
      <c r="E24" s="24" t="s">
        <v>131</v>
      </c>
      <c r="F24" s="24" t="s">
        <v>132</v>
      </c>
      <c r="G24" s="24" t="s">
        <v>225</v>
      </c>
      <c r="H24" s="24" t="s">
        <v>226</v>
      </c>
      <c r="I24" s="61">
        <v>61150.2</v>
      </c>
      <c r="J24" s="61">
        <v>61150.2</v>
      </c>
      <c r="K24" s="63"/>
      <c r="L24" s="63"/>
      <c r="M24" s="72">
        <v>61150.2</v>
      </c>
      <c r="N24" s="63"/>
      <c r="O24" s="61"/>
      <c r="P24" s="61"/>
      <c r="Q24" s="61"/>
      <c r="R24" s="61"/>
      <c r="S24" s="61"/>
      <c r="T24" s="61"/>
      <c r="U24" s="61"/>
      <c r="V24" s="61"/>
      <c r="W24" s="61"/>
      <c r="X24" s="61"/>
    </row>
    <row r="25" s="2" customFormat="1" ht="20.25" customHeight="1" spans="1:24">
      <c r="A25" s="24" t="s">
        <v>69</v>
      </c>
      <c r="B25" s="24" t="s">
        <v>69</v>
      </c>
      <c r="C25" s="24" t="s">
        <v>217</v>
      </c>
      <c r="D25" s="24" t="s">
        <v>218</v>
      </c>
      <c r="E25" s="24" t="s">
        <v>131</v>
      </c>
      <c r="F25" s="24" t="s">
        <v>132</v>
      </c>
      <c r="G25" s="24" t="s">
        <v>225</v>
      </c>
      <c r="H25" s="24" t="s">
        <v>226</v>
      </c>
      <c r="I25" s="61">
        <v>52000</v>
      </c>
      <c r="J25" s="61">
        <v>52000</v>
      </c>
      <c r="K25" s="63"/>
      <c r="L25" s="63"/>
      <c r="M25" s="72">
        <v>52000</v>
      </c>
      <c r="N25" s="63"/>
      <c r="O25" s="61"/>
      <c r="P25" s="61"/>
      <c r="Q25" s="61"/>
      <c r="R25" s="61"/>
      <c r="S25" s="61"/>
      <c r="T25" s="61"/>
      <c r="U25" s="61"/>
      <c r="V25" s="61"/>
      <c r="W25" s="61"/>
      <c r="X25" s="61"/>
    </row>
    <row r="26" s="2" customFormat="1" ht="20.25" customHeight="1" spans="1:24">
      <c r="A26" s="24" t="s">
        <v>69</v>
      </c>
      <c r="B26" s="24" t="s">
        <v>69</v>
      </c>
      <c r="C26" s="24" t="s">
        <v>217</v>
      </c>
      <c r="D26" s="24" t="s">
        <v>218</v>
      </c>
      <c r="E26" s="24" t="s">
        <v>105</v>
      </c>
      <c r="F26" s="24" t="s">
        <v>106</v>
      </c>
      <c r="G26" s="24" t="s">
        <v>227</v>
      </c>
      <c r="H26" s="24" t="s">
        <v>228</v>
      </c>
      <c r="I26" s="61">
        <v>533.99</v>
      </c>
      <c r="J26" s="61">
        <v>533.99</v>
      </c>
      <c r="K26" s="63"/>
      <c r="L26" s="63"/>
      <c r="M26" s="72">
        <v>533.99</v>
      </c>
      <c r="N26" s="63"/>
      <c r="O26" s="61"/>
      <c r="P26" s="61"/>
      <c r="Q26" s="61"/>
      <c r="R26" s="61"/>
      <c r="S26" s="61"/>
      <c r="T26" s="61"/>
      <c r="U26" s="61"/>
      <c r="V26" s="61"/>
      <c r="W26" s="61"/>
      <c r="X26" s="61"/>
    </row>
    <row r="27" s="2" customFormat="1" ht="20.25" customHeight="1" spans="1:24">
      <c r="A27" s="24" t="s">
        <v>69</v>
      </c>
      <c r="B27" s="24" t="s">
        <v>69</v>
      </c>
      <c r="C27" s="24" t="s">
        <v>217</v>
      </c>
      <c r="D27" s="24" t="s">
        <v>218</v>
      </c>
      <c r="E27" s="24" t="s">
        <v>109</v>
      </c>
      <c r="F27" s="24" t="s">
        <v>110</v>
      </c>
      <c r="G27" s="24" t="s">
        <v>227</v>
      </c>
      <c r="H27" s="24" t="s">
        <v>228</v>
      </c>
      <c r="I27" s="61">
        <v>2899.93</v>
      </c>
      <c r="J27" s="61">
        <v>2899.93</v>
      </c>
      <c r="K27" s="63"/>
      <c r="L27" s="63"/>
      <c r="M27" s="72">
        <v>2899.93</v>
      </c>
      <c r="N27" s="63"/>
      <c r="O27" s="61"/>
      <c r="P27" s="61"/>
      <c r="Q27" s="61"/>
      <c r="R27" s="61"/>
      <c r="S27" s="61"/>
      <c r="T27" s="61"/>
      <c r="U27" s="61"/>
      <c r="V27" s="61"/>
      <c r="W27" s="61"/>
      <c r="X27" s="61"/>
    </row>
    <row r="28" s="2" customFormat="1" ht="20.25" customHeight="1" spans="1:24">
      <c r="A28" s="24" t="s">
        <v>69</v>
      </c>
      <c r="B28" s="24" t="s">
        <v>69</v>
      </c>
      <c r="C28" s="24" t="s">
        <v>217</v>
      </c>
      <c r="D28" s="24" t="s">
        <v>218</v>
      </c>
      <c r="E28" s="24" t="s">
        <v>133</v>
      </c>
      <c r="F28" s="24" t="s">
        <v>134</v>
      </c>
      <c r="G28" s="24" t="s">
        <v>227</v>
      </c>
      <c r="H28" s="24" t="s">
        <v>228</v>
      </c>
      <c r="I28" s="61">
        <v>6717.36</v>
      </c>
      <c r="J28" s="61">
        <v>6717.36</v>
      </c>
      <c r="K28" s="63"/>
      <c r="L28" s="63"/>
      <c r="M28" s="72">
        <v>6717.36</v>
      </c>
      <c r="N28" s="63"/>
      <c r="O28" s="61"/>
      <c r="P28" s="61"/>
      <c r="Q28" s="61"/>
      <c r="R28" s="61"/>
      <c r="S28" s="61"/>
      <c r="T28" s="61"/>
      <c r="U28" s="61"/>
      <c r="V28" s="61"/>
      <c r="W28" s="61"/>
      <c r="X28" s="61"/>
    </row>
    <row r="29" s="2" customFormat="1" ht="20.25" customHeight="1" spans="1:24">
      <c r="A29" s="24" t="s">
        <v>69</v>
      </c>
      <c r="B29" s="24" t="s">
        <v>69</v>
      </c>
      <c r="C29" s="24" t="s">
        <v>217</v>
      </c>
      <c r="D29" s="24" t="s">
        <v>218</v>
      </c>
      <c r="E29" s="24" t="s">
        <v>133</v>
      </c>
      <c r="F29" s="24" t="s">
        <v>134</v>
      </c>
      <c r="G29" s="24" t="s">
        <v>227</v>
      </c>
      <c r="H29" s="24" t="s">
        <v>228</v>
      </c>
      <c r="I29" s="61">
        <v>2108.09</v>
      </c>
      <c r="J29" s="61">
        <v>2108.09</v>
      </c>
      <c r="K29" s="63"/>
      <c r="L29" s="63"/>
      <c r="M29" s="72">
        <v>2108.09</v>
      </c>
      <c r="N29" s="63"/>
      <c r="O29" s="61"/>
      <c r="P29" s="61"/>
      <c r="Q29" s="61"/>
      <c r="R29" s="61"/>
      <c r="S29" s="61"/>
      <c r="T29" s="61"/>
      <c r="U29" s="61"/>
      <c r="V29" s="61"/>
      <c r="W29" s="61"/>
      <c r="X29" s="61"/>
    </row>
    <row r="30" s="2" customFormat="1" ht="20.25" customHeight="1" spans="1:24">
      <c r="A30" s="24" t="s">
        <v>69</v>
      </c>
      <c r="B30" s="24" t="s">
        <v>69</v>
      </c>
      <c r="C30" s="24" t="s">
        <v>217</v>
      </c>
      <c r="D30" s="24" t="s">
        <v>218</v>
      </c>
      <c r="E30" s="24" t="s">
        <v>133</v>
      </c>
      <c r="F30" s="24" t="s">
        <v>134</v>
      </c>
      <c r="G30" s="24" t="s">
        <v>227</v>
      </c>
      <c r="H30" s="24" t="s">
        <v>228</v>
      </c>
      <c r="I30" s="61">
        <v>1325.68</v>
      </c>
      <c r="J30" s="61">
        <v>1325.68</v>
      </c>
      <c r="K30" s="63"/>
      <c r="L30" s="63"/>
      <c r="M30" s="72">
        <v>1325.68</v>
      </c>
      <c r="N30" s="63"/>
      <c r="O30" s="61"/>
      <c r="P30" s="61"/>
      <c r="Q30" s="61"/>
      <c r="R30" s="61"/>
      <c r="S30" s="61"/>
      <c r="T30" s="61"/>
      <c r="U30" s="61"/>
      <c r="V30" s="61"/>
      <c r="W30" s="61"/>
      <c r="X30" s="61"/>
    </row>
    <row r="31" s="2" customFormat="1" ht="20.25" customHeight="1" spans="1:24">
      <c r="A31" s="24" t="s">
        <v>69</v>
      </c>
      <c r="B31" s="24" t="s">
        <v>69</v>
      </c>
      <c r="C31" s="24" t="s">
        <v>217</v>
      </c>
      <c r="D31" s="24" t="s">
        <v>218</v>
      </c>
      <c r="E31" s="24" t="s">
        <v>133</v>
      </c>
      <c r="F31" s="24" t="s">
        <v>134</v>
      </c>
      <c r="G31" s="24" t="s">
        <v>227</v>
      </c>
      <c r="H31" s="24" t="s">
        <v>228</v>
      </c>
      <c r="I31" s="61">
        <v>2066.88</v>
      </c>
      <c r="J31" s="61">
        <v>2066.88</v>
      </c>
      <c r="K31" s="63"/>
      <c r="L31" s="63"/>
      <c r="M31" s="72">
        <v>2066.88</v>
      </c>
      <c r="N31" s="63"/>
      <c r="O31" s="61"/>
      <c r="P31" s="61"/>
      <c r="Q31" s="61"/>
      <c r="R31" s="61"/>
      <c r="S31" s="61"/>
      <c r="T31" s="61"/>
      <c r="U31" s="61"/>
      <c r="V31" s="61"/>
      <c r="W31" s="61"/>
      <c r="X31" s="61"/>
    </row>
    <row r="32" s="2" customFormat="1" ht="20.25" customHeight="1" spans="1:24">
      <c r="A32" s="24" t="s">
        <v>69</v>
      </c>
      <c r="B32" s="24" t="s">
        <v>69</v>
      </c>
      <c r="C32" s="24" t="s">
        <v>217</v>
      </c>
      <c r="D32" s="24" t="s">
        <v>218</v>
      </c>
      <c r="E32" s="24" t="s">
        <v>133</v>
      </c>
      <c r="F32" s="24" t="s">
        <v>134</v>
      </c>
      <c r="G32" s="24" t="s">
        <v>227</v>
      </c>
      <c r="H32" s="24" t="s">
        <v>228</v>
      </c>
      <c r="I32" s="61">
        <v>5167.2</v>
      </c>
      <c r="J32" s="61">
        <v>5167.2</v>
      </c>
      <c r="K32" s="63"/>
      <c r="L32" s="63"/>
      <c r="M32" s="72">
        <v>5167.2</v>
      </c>
      <c r="N32" s="63"/>
      <c r="O32" s="61"/>
      <c r="P32" s="61"/>
      <c r="Q32" s="61"/>
      <c r="R32" s="61"/>
      <c r="S32" s="61"/>
      <c r="T32" s="61"/>
      <c r="U32" s="61"/>
      <c r="V32" s="61"/>
      <c r="W32" s="61"/>
      <c r="X32" s="61"/>
    </row>
    <row r="33" s="2" customFormat="1" ht="20.25" customHeight="1" spans="1:24">
      <c r="A33" s="24" t="s">
        <v>69</v>
      </c>
      <c r="B33" s="24" t="s">
        <v>69</v>
      </c>
      <c r="C33" s="24" t="s">
        <v>229</v>
      </c>
      <c r="D33" s="24" t="s">
        <v>230</v>
      </c>
      <c r="E33" s="24" t="s">
        <v>105</v>
      </c>
      <c r="F33" s="24" t="s">
        <v>106</v>
      </c>
      <c r="G33" s="24" t="s">
        <v>231</v>
      </c>
      <c r="H33" s="24" t="s">
        <v>232</v>
      </c>
      <c r="I33" s="61">
        <v>20000</v>
      </c>
      <c r="J33" s="61">
        <v>20000</v>
      </c>
      <c r="K33" s="63"/>
      <c r="L33" s="63"/>
      <c r="M33" s="72">
        <v>20000</v>
      </c>
      <c r="N33" s="63"/>
      <c r="O33" s="61"/>
      <c r="P33" s="61"/>
      <c r="Q33" s="61"/>
      <c r="R33" s="61"/>
      <c r="S33" s="61"/>
      <c r="T33" s="61"/>
      <c r="U33" s="61"/>
      <c r="V33" s="61"/>
      <c r="W33" s="61"/>
      <c r="X33" s="61"/>
    </row>
    <row r="34" s="2" customFormat="1" ht="20.25" customHeight="1" spans="1:24">
      <c r="A34" s="24" t="s">
        <v>69</v>
      </c>
      <c r="B34" s="24" t="s">
        <v>69</v>
      </c>
      <c r="C34" s="24" t="s">
        <v>233</v>
      </c>
      <c r="D34" s="24" t="s">
        <v>184</v>
      </c>
      <c r="E34" s="24" t="s">
        <v>105</v>
      </c>
      <c r="F34" s="24" t="s">
        <v>106</v>
      </c>
      <c r="G34" s="24" t="s">
        <v>234</v>
      </c>
      <c r="H34" s="24" t="s">
        <v>184</v>
      </c>
      <c r="I34" s="61">
        <v>50000</v>
      </c>
      <c r="J34" s="61">
        <v>50000</v>
      </c>
      <c r="K34" s="63"/>
      <c r="L34" s="63"/>
      <c r="M34" s="72">
        <v>50000</v>
      </c>
      <c r="N34" s="63"/>
      <c r="O34" s="61"/>
      <c r="P34" s="61"/>
      <c r="Q34" s="61"/>
      <c r="R34" s="61"/>
      <c r="S34" s="61"/>
      <c r="T34" s="61"/>
      <c r="U34" s="61"/>
      <c r="V34" s="61"/>
      <c r="W34" s="61"/>
      <c r="X34" s="61"/>
    </row>
    <row r="35" s="2" customFormat="1" ht="20.25" customHeight="1" spans="1:24">
      <c r="A35" s="24" t="s">
        <v>69</v>
      </c>
      <c r="B35" s="24" t="s">
        <v>69</v>
      </c>
      <c r="C35" s="24" t="s">
        <v>235</v>
      </c>
      <c r="D35" s="24" t="s">
        <v>236</v>
      </c>
      <c r="E35" s="24" t="s">
        <v>105</v>
      </c>
      <c r="F35" s="24" t="s">
        <v>106</v>
      </c>
      <c r="G35" s="24" t="s">
        <v>237</v>
      </c>
      <c r="H35" s="24" t="s">
        <v>238</v>
      </c>
      <c r="I35" s="61">
        <v>99600</v>
      </c>
      <c r="J35" s="61">
        <v>99600</v>
      </c>
      <c r="K35" s="63"/>
      <c r="L35" s="63"/>
      <c r="M35" s="72">
        <v>99600</v>
      </c>
      <c r="N35" s="63"/>
      <c r="O35" s="61"/>
      <c r="P35" s="61"/>
      <c r="Q35" s="61"/>
      <c r="R35" s="61"/>
      <c r="S35" s="61"/>
      <c r="T35" s="61"/>
      <c r="U35" s="61"/>
      <c r="V35" s="61"/>
      <c r="W35" s="61"/>
      <c r="X35" s="61"/>
    </row>
    <row r="36" s="2" customFormat="1" ht="20.25" customHeight="1" spans="1:24">
      <c r="A36" s="24" t="s">
        <v>69</v>
      </c>
      <c r="B36" s="24" t="s">
        <v>69</v>
      </c>
      <c r="C36" s="24" t="s">
        <v>239</v>
      </c>
      <c r="D36" s="24" t="s">
        <v>240</v>
      </c>
      <c r="E36" s="24" t="s">
        <v>105</v>
      </c>
      <c r="F36" s="24" t="s">
        <v>106</v>
      </c>
      <c r="G36" s="24" t="s">
        <v>241</v>
      </c>
      <c r="H36" s="24" t="s">
        <v>240</v>
      </c>
      <c r="I36" s="61">
        <v>26857.68</v>
      </c>
      <c r="J36" s="61">
        <v>26857.68</v>
      </c>
      <c r="K36" s="63"/>
      <c r="L36" s="63"/>
      <c r="M36" s="72">
        <v>26857.68</v>
      </c>
      <c r="N36" s="63"/>
      <c r="O36" s="61"/>
      <c r="P36" s="61"/>
      <c r="Q36" s="61"/>
      <c r="R36" s="61"/>
      <c r="S36" s="61"/>
      <c r="T36" s="61"/>
      <c r="U36" s="61"/>
      <c r="V36" s="61"/>
      <c r="W36" s="61"/>
      <c r="X36" s="61"/>
    </row>
    <row r="37" s="2" customFormat="1" ht="20.25" customHeight="1" spans="1:24">
      <c r="A37" s="24" t="s">
        <v>69</v>
      </c>
      <c r="B37" s="24" t="s">
        <v>69</v>
      </c>
      <c r="C37" s="24" t="s">
        <v>239</v>
      </c>
      <c r="D37" s="24" t="s">
        <v>240</v>
      </c>
      <c r="E37" s="24" t="s">
        <v>109</v>
      </c>
      <c r="F37" s="24" t="s">
        <v>110</v>
      </c>
      <c r="G37" s="24" t="s">
        <v>241</v>
      </c>
      <c r="H37" s="24" t="s">
        <v>240</v>
      </c>
      <c r="I37" s="61">
        <v>9726.72</v>
      </c>
      <c r="J37" s="61">
        <v>9726.72</v>
      </c>
      <c r="K37" s="63"/>
      <c r="L37" s="63"/>
      <c r="M37" s="72">
        <v>9726.72</v>
      </c>
      <c r="N37" s="63"/>
      <c r="O37" s="61"/>
      <c r="P37" s="61"/>
      <c r="Q37" s="61"/>
      <c r="R37" s="61"/>
      <c r="S37" s="61"/>
      <c r="T37" s="61"/>
      <c r="U37" s="61"/>
      <c r="V37" s="61"/>
      <c r="W37" s="61"/>
      <c r="X37" s="61"/>
    </row>
    <row r="38" s="2" customFormat="1" ht="20.25" customHeight="1" spans="1:24">
      <c r="A38" s="24" t="s">
        <v>69</v>
      </c>
      <c r="B38" s="24" t="s">
        <v>69</v>
      </c>
      <c r="C38" s="24" t="s">
        <v>242</v>
      </c>
      <c r="D38" s="24" t="s">
        <v>243</v>
      </c>
      <c r="E38" s="24" t="s">
        <v>105</v>
      </c>
      <c r="F38" s="24" t="s">
        <v>106</v>
      </c>
      <c r="G38" s="24" t="s">
        <v>244</v>
      </c>
      <c r="H38" s="24" t="s">
        <v>245</v>
      </c>
      <c r="I38" s="61">
        <v>31080</v>
      </c>
      <c r="J38" s="61">
        <v>31080</v>
      </c>
      <c r="K38" s="63"/>
      <c r="L38" s="63"/>
      <c r="M38" s="72">
        <v>31080</v>
      </c>
      <c r="N38" s="63"/>
      <c r="O38" s="61"/>
      <c r="P38" s="61"/>
      <c r="Q38" s="61"/>
      <c r="R38" s="61"/>
      <c r="S38" s="61"/>
      <c r="T38" s="61"/>
      <c r="U38" s="61"/>
      <c r="V38" s="61"/>
      <c r="W38" s="61"/>
      <c r="X38" s="61"/>
    </row>
    <row r="39" s="2" customFormat="1" ht="20.25" customHeight="1" spans="1:24">
      <c r="A39" s="24" t="s">
        <v>69</v>
      </c>
      <c r="B39" s="24" t="s">
        <v>69</v>
      </c>
      <c r="C39" s="24" t="s">
        <v>242</v>
      </c>
      <c r="D39" s="24" t="s">
        <v>243</v>
      </c>
      <c r="E39" s="24" t="s">
        <v>109</v>
      </c>
      <c r="F39" s="24" t="s">
        <v>110</v>
      </c>
      <c r="G39" s="24" t="s">
        <v>244</v>
      </c>
      <c r="H39" s="24" t="s">
        <v>245</v>
      </c>
      <c r="I39" s="61">
        <v>12432</v>
      </c>
      <c r="J39" s="61">
        <v>12432</v>
      </c>
      <c r="K39" s="63"/>
      <c r="L39" s="63"/>
      <c r="M39" s="72">
        <v>12432</v>
      </c>
      <c r="N39" s="63"/>
      <c r="O39" s="61"/>
      <c r="P39" s="61"/>
      <c r="Q39" s="61"/>
      <c r="R39" s="61"/>
      <c r="S39" s="61"/>
      <c r="T39" s="61"/>
      <c r="U39" s="61"/>
      <c r="V39" s="61"/>
      <c r="W39" s="61"/>
      <c r="X39" s="61"/>
    </row>
    <row r="40" s="2" customFormat="1" ht="20.25" customHeight="1" spans="1:24">
      <c r="A40" s="24" t="s">
        <v>69</v>
      </c>
      <c r="B40" s="24" t="s">
        <v>69</v>
      </c>
      <c r="C40" s="24" t="s">
        <v>242</v>
      </c>
      <c r="D40" s="24" t="s">
        <v>243</v>
      </c>
      <c r="E40" s="24" t="s">
        <v>105</v>
      </c>
      <c r="F40" s="24" t="s">
        <v>106</v>
      </c>
      <c r="G40" s="24" t="s">
        <v>246</v>
      </c>
      <c r="H40" s="24" t="s">
        <v>247</v>
      </c>
      <c r="I40" s="61">
        <v>20000</v>
      </c>
      <c r="J40" s="61">
        <v>20000</v>
      </c>
      <c r="K40" s="63"/>
      <c r="L40" s="63"/>
      <c r="M40" s="72">
        <v>20000</v>
      </c>
      <c r="N40" s="63"/>
      <c r="O40" s="61"/>
      <c r="P40" s="61"/>
      <c r="Q40" s="61"/>
      <c r="R40" s="61"/>
      <c r="S40" s="61"/>
      <c r="T40" s="61"/>
      <c r="U40" s="61"/>
      <c r="V40" s="61"/>
      <c r="W40" s="61"/>
      <c r="X40" s="61"/>
    </row>
    <row r="41" s="2" customFormat="1" ht="20.25" customHeight="1" spans="1:24">
      <c r="A41" s="24" t="s">
        <v>69</v>
      </c>
      <c r="B41" s="24" t="s">
        <v>69</v>
      </c>
      <c r="C41" s="24" t="s">
        <v>242</v>
      </c>
      <c r="D41" s="24" t="s">
        <v>243</v>
      </c>
      <c r="E41" s="24" t="s">
        <v>109</v>
      </c>
      <c r="F41" s="24" t="s">
        <v>110</v>
      </c>
      <c r="G41" s="24" t="s">
        <v>246</v>
      </c>
      <c r="H41" s="24" t="s">
        <v>247</v>
      </c>
      <c r="I41" s="61">
        <v>8000</v>
      </c>
      <c r="J41" s="61">
        <v>8000</v>
      </c>
      <c r="K41" s="63"/>
      <c r="L41" s="63"/>
      <c r="M41" s="72">
        <v>8000</v>
      </c>
      <c r="N41" s="63"/>
      <c r="O41" s="61"/>
      <c r="P41" s="61"/>
      <c r="Q41" s="61"/>
      <c r="R41" s="61"/>
      <c r="S41" s="61"/>
      <c r="T41" s="61"/>
      <c r="U41" s="61"/>
      <c r="V41" s="61"/>
      <c r="W41" s="61"/>
      <c r="X41" s="61"/>
    </row>
    <row r="42" s="2" customFormat="1" ht="20.25" customHeight="1" spans="1:24">
      <c r="A42" s="24" t="s">
        <v>69</v>
      </c>
      <c r="B42" s="24" t="s">
        <v>69</v>
      </c>
      <c r="C42" s="24" t="s">
        <v>242</v>
      </c>
      <c r="D42" s="24" t="s">
        <v>243</v>
      </c>
      <c r="E42" s="24" t="s">
        <v>111</v>
      </c>
      <c r="F42" s="24" t="s">
        <v>112</v>
      </c>
      <c r="G42" s="24" t="s">
        <v>248</v>
      </c>
      <c r="H42" s="24" t="s">
        <v>249</v>
      </c>
      <c r="I42" s="61">
        <v>10000</v>
      </c>
      <c r="J42" s="61">
        <v>10000</v>
      </c>
      <c r="K42" s="63"/>
      <c r="L42" s="63"/>
      <c r="M42" s="72">
        <v>10000</v>
      </c>
      <c r="N42" s="63"/>
      <c r="O42" s="61"/>
      <c r="P42" s="61"/>
      <c r="Q42" s="61"/>
      <c r="R42" s="61"/>
      <c r="S42" s="61"/>
      <c r="T42" s="61"/>
      <c r="U42" s="61"/>
      <c r="V42" s="61"/>
      <c r="W42" s="61"/>
      <c r="X42" s="61"/>
    </row>
    <row r="43" s="2" customFormat="1" ht="20.25" customHeight="1" spans="1:24">
      <c r="A43" s="24" t="s">
        <v>69</v>
      </c>
      <c r="B43" s="24" t="s">
        <v>69</v>
      </c>
      <c r="C43" s="24" t="s">
        <v>242</v>
      </c>
      <c r="D43" s="24" t="s">
        <v>243</v>
      </c>
      <c r="E43" s="24" t="s">
        <v>105</v>
      </c>
      <c r="F43" s="24" t="s">
        <v>106</v>
      </c>
      <c r="G43" s="24" t="s">
        <v>250</v>
      </c>
      <c r="H43" s="24" t="s">
        <v>251</v>
      </c>
      <c r="I43" s="61">
        <v>28000</v>
      </c>
      <c r="J43" s="61">
        <v>28000</v>
      </c>
      <c r="K43" s="63"/>
      <c r="L43" s="63"/>
      <c r="M43" s="72">
        <v>28000</v>
      </c>
      <c r="N43" s="63"/>
      <c r="O43" s="61"/>
      <c r="P43" s="61"/>
      <c r="Q43" s="61"/>
      <c r="R43" s="61"/>
      <c r="S43" s="61"/>
      <c r="T43" s="61"/>
      <c r="U43" s="61"/>
      <c r="V43" s="61"/>
      <c r="W43" s="61"/>
      <c r="X43" s="61"/>
    </row>
    <row r="44" s="2" customFormat="1" ht="20.25" customHeight="1" spans="1:24">
      <c r="A44" s="24" t="s">
        <v>69</v>
      </c>
      <c r="B44" s="24" t="s">
        <v>69</v>
      </c>
      <c r="C44" s="24" t="s">
        <v>242</v>
      </c>
      <c r="D44" s="24" t="s">
        <v>243</v>
      </c>
      <c r="E44" s="24" t="s">
        <v>109</v>
      </c>
      <c r="F44" s="24" t="s">
        <v>110</v>
      </c>
      <c r="G44" s="24" t="s">
        <v>250</v>
      </c>
      <c r="H44" s="24" t="s">
        <v>251</v>
      </c>
      <c r="I44" s="61">
        <v>11200</v>
      </c>
      <c r="J44" s="61">
        <v>11200</v>
      </c>
      <c r="K44" s="63"/>
      <c r="L44" s="63"/>
      <c r="M44" s="72">
        <v>11200</v>
      </c>
      <c r="N44" s="63"/>
      <c r="O44" s="61"/>
      <c r="P44" s="61"/>
      <c r="Q44" s="61"/>
      <c r="R44" s="61"/>
      <c r="S44" s="61"/>
      <c r="T44" s="61"/>
      <c r="U44" s="61"/>
      <c r="V44" s="61"/>
      <c r="W44" s="61"/>
      <c r="X44" s="61"/>
    </row>
    <row r="45" s="2" customFormat="1" ht="20.25" customHeight="1" spans="1:24">
      <c r="A45" s="24" t="s">
        <v>69</v>
      </c>
      <c r="B45" s="24" t="s">
        <v>69</v>
      </c>
      <c r="C45" s="24" t="s">
        <v>242</v>
      </c>
      <c r="D45" s="24" t="s">
        <v>243</v>
      </c>
      <c r="E45" s="24" t="s">
        <v>117</v>
      </c>
      <c r="F45" s="24" t="s">
        <v>118</v>
      </c>
      <c r="G45" s="24" t="s">
        <v>250</v>
      </c>
      <c r="H45" s="24" t="s">
        <v>251</v>
      </c>
      <c r="I45" s="61">
        <v>11700</v>
      </c>
      <c r="J45" s="61">
        <v>11700</v>
      </c>
      <c r="K45" s="63"/>
      <c r="L45" s="63"/>
      <c r="M45" s="72">
        <v>11700</v>
      </c>
      <c r="N45" s="63"/>
      <c r="O45" s="61"/>
      <c r="P45" s="61"/>
      <c r="Q45" s="61"/>
      <c r="R45" s="61"/>
      <c r="S45" s="61"/>
      <c r="T45" s="61"/>
      <c r="U45" s="61"/>
      <c r="V45" s="61"/>
      <c r="W45" s="61"/>
      <c r="X45" s="61"/>
    </row>
    <row r="46" s="2" customFormat="1" ht="20.25" customHeight="1" spans="1:24">
      <c r="A46" s="24" t="s">
        <v>69</v>
      </c>
      <c r="B46" s="24" t="s">
        <v>69</v>
      </c>
      <c r="C46" s="24" t="s">
        <v>252</v>
      </c>
      <c r="D46" s="24" t="s">
        <v>140</v>
      </c>
      <c r="E46" s="24" t="s">
        <v>139</v>
      </c>
      <c r="F46" s="24" t="s">
        <v>140</v>
      </c>
      <c r="G46" s="24" t="s">
        <v>253</v>
      </c>
      <c r="H46" s="24" t="s">
        <v>140</v>
      </c>
      <c r="I46" s="61">
        <v>72945.12</v>
      </c>
      <c r="J46" s="61">
        <v>72945.12</v>
      </c>
      <c r="K46" s="63"/>
      <c r="L46" s="63"/>
      <c r="M46" s="72">
        <v>72945.12</v>
      </c>
      <c r="N46" s="63"/>
      <c r="O46" s="61"/>
      <c r="P46" s="61"/>
      <c r="Q46" s="61"/>
      <c r="R46" s="61"/>
      <c r="S46" s="61"/>
      <c r="T46" s="61"/>
      <c r="U46" s="61"/>
      <c r="V46" s="61"/>
      <c r="W46" s="61"/>
      <c r="X46" s="61"/>
    </row>
    <row r="47" s="2" customFormat="1" ht="20.25" customHeight="1" spans="1:24">
      <c r="A47" s="24" t="s">
        <v>69</v>
      </c>
      <c r="B47" s="24" t="s">
        <v>69</v>
      </c>
      <c r="C47" s="24" t="s">
        <v>252</v>
      </c>
      <c r="D47" s="24" t="s">
        <v>140</v>
      </c>
      <c r="E47" s="24" t="s">
        <v>139</v>
      </c>
      <c r="F47" s="24" t="s">
        <v>140</v>
      </c>
      <c r="G47" s="24" t="s">
        <v>253</v>
      </c>
      <c r="H47" s="24" t="s">
        <v>140</v>
      </c>
      <c r="I47" s="61">
        <v>209124.48</v>
      </c>
      <c r="J47" s="61">
        <v>209124.48</v>
      </c>
      <c r="K47" s="63"/>
      <c r="L47" s="63"/>
      <c r="M47" s="72">
        <v>209124.48</v>
      </c>
      <c r="N47" s="63"/>
      <c r="O47" s="61"/>
      <c r="P47" s="61"/>
      <c r="Q47" s="61"/>
      <c r="R47" s="61"/>
      <c r="S47" s="61"/>
      <c r="T47" s="61"/>
      <c r="U47" s="61"/>
      <c r="V47" s="61"/>
      <c r="W47" s="61"/>
      <c r="X47" s="61"/>
    </row>
    <row r="48" s="2" customFormat="1" ht="20.25" customHeight="1" spans="1:24">
      <c r="A48" s="24" t="s">
        <v>69</v>
      </c>
      <c r="B48" s="24" t="s">
        <v>69</v>
      </c>
      <c r="C48" s="24" t="s">
        <v>254</v>
      </c>
      <c r="D48" s="24" t="s">
        <v>255</v>
      </c>
      <c r="E48" s="24" t="s">
        <v>117</v>
      </c>
      <c r="F48" s="24" t="s">
        <v>118</v>
      </c>
      <c r="G48" s="24" t="s">
        <v>256</v>
      </c>
      <c r="H48" s="24" t="s">
        <v>257</v>
      </c>
      <c r="I48" s="61">
        <v>187200</v>
      </c>
      <c r="J48" s="61">
        <v>187200</v>
      </c>
      <c r="K48" s="63"/>
      <c r="L48" s="63"/>
      <c r="M48" s="72">
        <v>187200</v>
      </c>
      <c r="N48" s="63"/>
      <c r="O48" s="61"/>
      <c r="P48" s="61"/>
      <c r="Q48" s="61"/>
      <c r="R48" s="61"/>
      <c r="S48" s="61"/>
      <c r="T48" s="61"/>
      <c r="U48" s="61"/>
      <c r="V48" s="61"/>
      <c r="W48" s="61"/>
      <c r="X48" s="61"/>
    </row>
    <row r="49" s="2" customFormat="1" ht="20.25" customHeight="1" spans="1:24">
      <c r="A49" s="24" t="s">
        <v>69</v>
      </c>
      <c r="B49" s="24" t="s">
        <v>69</v>
      </c>
      <c r="C49" s="24" t="s">
        <v>258</v>
      </c>
      <c r="D49" s="24" t="s">
        <v>259</v>
      </c>
      <c r="E49" s="24" t="s">
        <v>109</v>
      </c>
      <c r="F49" s="24" t="s">
        <v>110</v>
      </c>
      <c r="G49" s="24" t="s">
        <v>211</v>
      </c>
      <c r="H49" s="24" t="s">
        <v>212</v>
      </c>
      <c r="I49" s="61">
        <v>36000</v>
      </c>
      <c r="J49" s="61">
        <v>36000</v>
      </c>
      <c r="K49" s="63"/>
      <c r="L49" s="63"/>
      <c r="M49" s="72">
        <v>36000</v>
      </c>
      <c r="N49" s="63"/>
      <c r="O49" s="61"/>
      <c r="P49" s="61"/>
      <c r="Q49" s="61"/>
      <c r="R49" s="61"/>
      <c r="S49" s="61"/>
      <c r="T49" s="61"/>
      <c r="U49" s="61"/>
      <c r="V49" s="61"/>
      <c r="W49" s="61"/>
      <c r="X49" s="61"/>
    </row>
    <row r="50" s="2" customFormat="1" ht="20.25" customHeight="1" spans="1:24">
      <c r="A50" s="24" t="s">
        <v>69</v>
      </c>
      <c r="B50" s="24" t="s">
        <v>69</v>
      </c>
      <c r="C50" s="24" t="s">
        <v>258</v>
      </c>
      <c r="D50" s="24" t="s">
        <v>259</v>
      </c>
      <c r="E50" s="24" t="s">
        <v>109</v>
      </c>
      <c r="F50" s="24" t="s">
        <v>110</v>
      </c>
      <c r="G50" s="24" t="s">
        <v>215</v>
      </c>
      <c r="H50" s="24" t="s">
        <v>216</v>
      </c>
      <c r="I50" s="61">
        <v>38400</v>
      </c>
      <c r="J50" s="61">
        <v>38400</v>
      </c>
      <c r="K50" s="63"/>
      <c r="L50" s="63"/>
      <c r="M50" s="72">
        <v>38400</v>
      </c>
      <c r="N50" s="63"/>
      <c r="O50" s="61"/>
      <c r="P50" s="61"/>
      <c r="Q50" s="61"/>
      <c r="R50" s="61"/>
      <c r="S50" s="61"/>
      <c r="T50" s="61"/>
      <c r="U50" s="61"/>
      <c r="V50" s="61"/>
      <c r="W50" s="61"/>
      <c r="X50" s="61"/>
    </row>
    <row r="51" s="2" customFormat="1" ht="20.25" customHeight="1" spans="1:24">
      <c r="A51" s="24" t="s">
        <v>69</v>
      </c>
      <c r="B51" s="24" t="s">
        <v>69</v>
      </c>
      <c r="C51" s="24" t="s">
        <v>258</v>
      </c>
      <c r="D51" s="24" t="s">
        <v>259</v>
      </c>
      <c r="E51" s="24" t="s">
        <v>109</v>
      </c>
      <c r="F51" s="24" t="s">
        <v>110</v>
      </c>
      <c r="G51" s="24" t="s">
        <v>215</v>
      </c>
      <c r="H51" s="24" t="s">
        <v>216</v>
      </c>
      <c r="I51" s="61">
        <v>33600</v>
      </c>
      <c r="J51" s="61">
        <v>33600</v>
      </c>
      <c r="K51" s="63"/>
      <c r="L51" s="63"/>
      <c r="M51" s="72">
        <v>33600</v>
      </c>
      <c r="N51" s="63"/>
      <c r="O51" s="61"/>
      <c r="P51" s="61"/>
      <c r="Q51" s="61"/>
      <c r="R51" s="61"/>
      <c r="S51" s="61"/>
      <c r="T51" s="61"/>
      <c r="U51" s="61"/>
      <c r="V51" s="61"/>
      <c r="W51" s="61"/>
      <c r="X51" s="61"/>
    </row>
    <row r="52" s="2" customFormat="1" ht="20.25" customHeight="1" spans="1:24">
      <c r="A52" s="24" t="s">
        <v>69</v>
      </c>
      <c r="B52" s="24" t="s">
        <v>69</v>
      </c>
      <c r="C52" s="24" t="s">
        <v>260</v>
      </c>
      <c r="D52" s="24" t="s">
        <v>261</v>
      </c>
      <c r="E52" s="24" t="s">
        <v>105</v>
      </c>
      <c r="F52" s="24" t="s">
        <v>106</v>
      </c>
      <c r="G52" s="24" t="s">
        <v>211</v>
      </c>
      <c r="H52" s="24" t="s">
        <v>212</v>
      </c>
      <c r="I52" s="61">
        <v>100000</v>
      </c>
      <c r="J52" s="61">
        <v>100000</v>
      </c>
      <c r="K52" s="63"/>
      <c r="L52" s="63"/>
      <c r="M52" s="72">
        <v>100000</v>
      </c>
      <c r="N52" s="63"/>
      <c r="O52" s="61"/>
      <c r="P52" s="61"/>
      <c r="Q52" s="61"/>
      <c r="R52" s="61"/>
      <c r="S52" s="61"/>
      <c r="T52" s="61"/>
      <c r="U52" s="61"/>
      <c r="V52" s="61"/>
      <c r="W52" s="61"/>
      <c r="X52" s="61"/>
    </row>
    <row r="53" s="2" customFormat="1" ht="20.25" customHeight="1" spans="1:24">
      <c r="A53" s="24" t="s">
        <v>69</v>
      </c>
      <c r="B53" s="24" t="s">
        <v>69</v>
      </c>
      <c r="C53" s="24" t="s">
        <v>260</v>
      </c>
      <c r="D53" s="24" t="s">
        <v>261</v>
      </c>
      <c r="E53" s="24" t="s">
        <v>105</v>
      </c>
      <c r="F53" s="24" t="s">
        <v>106</v>
      </c>
      <c r="G53" s="24" t="s">
        <v>211</v>
      </c>
      <c r="H53" s="24" t="s">
        <v>212</v>
      </c>
      <c r="I53" s="61">
        <v>168960</v>
      </c>
      <c r="J53" s="61">
        <v>168960</v>
      </c>
      <c r="K53" s="63"/>
      <c r="L53" s="63"/>
      <c r="M53" s="72">
        <v>168960</v>
      </c>
      <c r="N53" s="63"/>
      <c r="O53" s="61"/>
      <c r="P53" s="61"/>
      <c r="Q53" s="61"/>
      <c r="R53" s="61"/>
      <c r="S53" s="61"/>
      <c r="T53" s="61"/>
      <c r="U53" s="61"/>
      <c r="V53" s="61"/>
      <c r="W53" s="61"/>
      <c r="X53" s="61"/>
    </row>
    <row r="54" s="2" customFormat="1" ht="20.25" customHeight="1" spans="1:24">
      <c r="A54" s="24" t="s">
        <v>69</v>
      </c>
      <c r="B54" s="24" t="s">
        <v>69</v>
      </c>
      <c r="C54" s="24" t="s">
        <v>262</v>
      </c>
      <c r="D54" s="24" t="s">
        <v>263</v>
      </c>
      <c r="E54" s="24" t="s">
        <v>105</v>
      </c>
      <c r="F54" s="24" t="s">
        <v>106</v>
      </c>
      <c r="G54" s="24" t="s">
        <v>264</v>
      </c>
      <c r="H54" s="24" t="s">
        <v>265</v>
      </c>
      <c r="I54" s="61">
        <v>56847.96</v>
      </c>
      <c r="J54" s="61">
        <v>56847.96</v>
      </c>
      <c r="K54" s="63"/>
      <c r="L54" s="63"/>
      <c r="M54" s="72">
        <v>56847.96</v>
      </c>
      <c r="N54" s="63"/>
      <c r="O54" s="61"/>
      <c r="P54" s="61"/>
      <c r="Q54" s="61"/>
      <c r="R54" s="61"/>
      <c r="S54" s="61"/>
      <c r="T54" s="61"/>
      <c r="U54" s="61"/>
      <c r="V54" s="61"/>
      <c r="W54" s="61"/>
      <c r="X54" s="61"/>
    </row>
    <row r="55" s="2" customFormat="1" ht="20.25" customHeight="1" spans="1:24">
      <c r="A55" s="24" t="s">
        <v>69</v>
      </c>
      <c r="B55" s="24" t="s">
        <v>69</v>
      </c>
      <c r="C55" s="24" t="s">
        <v>262</v>
      </c>
      <c r="D55" s="24" t="s">
        <v>263</v>
      </c>
      <c r="E55" s="24" t="s">
        <v>105</v>
      </c>
      <c r="F55" s="24" t="s">
        <v>106</v>
      </c>
      <c r="G55" s="24" t="s">
        <v>264</v>
      </c>
      <c r="H55" s="24" t="s">
        <v>265</v>
      </c>
      <c r="I55" s="61">
        <v>87152.04</v>
      </c>
      <c r="J55" s="61">
        <v>87152.04</v>
      </c>
      <c r="K55" s="63"/>
      <c r="L55" s="63"/>
      <c r="M55" s="72">
        <v>87152.04</v>
      </c>
      <c r="N55" s="63"/>
      <c r="O55" s="61"/>
      <c r="P55" s="61"/>
      <c r="Q55" s="61"/>
      <c r="R55" s="61"/>
      <c r="S55" s="61"/>
      <c r="T55" s="61"/>
      <c r="U55" s="61"/>
      <c r="V55" s="61"/>
      <c r="W55" s="61"/>
      <c r="X55" s="61"/>
    </row>
    <row r="56" s="2" customFormat="1" ht="17.25" customHeight="1" spans="1:24">
      <c r="A56" s="223" t="s">
        <v>179</v>
      </c>
      <c r="B56" s="224"/>
      <c r="C56" s="239"/>
      <c r="D56" s="239"/>
      <c r="E56" s="239"/>
      <c r="F56" s="239"/>
      <c r="G56" s="239"/>
      <c r="H56" s="240"/>
      <c r="I56" s="61">
        <v>3683257.77</v>
      </c>
      <c r="J56" s="61">
        <v>3683257.77</v>
      </c>
      <c r="K56" s="61"/>
      <c r="L56" s="61"/>
      <c r="M56" s="72">
        <v>3683257.77</v>
      </c>
      <c r="N56" s="61"/>
      <c r="O56" s="61"/>
      <c r="P56" s="61"/>
      <c r="Q56" s="61"/>
      <c r="R56" s="61"/>
      <c r="S56" s="61"/>
      <c r="T56" s="61"/>
      <c r="U56" s="61"/>
      <c r="V56" s="61"/>
      <c r="W56" s="61"/>
      <c r="X56" s="61"/>
    </row>
  </sheetData>
  <mergeCells count="31">
    <mergeCell ref="A2:X2"/>
    <mergeCell ref="A3:H3"/>
    <mergeCell ref="I4:X4"/>
    <mergeCell ref="J5:N5"/>
    <mergeCell ref="O5:Q5"/>
    <mergeCell ref="S5:X5"/>
    <mergeCell ref="A56:H5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topLeftCell="O1" workbookViewId="0">
      <selection activeCell="A2" sqref="$A2:$XFD15"/>
    </sheetView>
  </sheetViews>
  <sheetFormatPr defaultColWidth="9.14166666666667" defaultRowHeight="14.25" customHeight="1"/>
  <cols>
    <col min="1" max="1" width="10.2833333333333" style="48" customWidth="1"/>
    <col min="2" max="2" width="13.425" style="48" customWidth="1"/>
    <col min="3" max="3" width="32.8416666666667" style="48" customWidth="1"/>
    <col min="4" max="4" width="23.8583333333333" style="48" customWidth="1"/>
    <col min="5" max="5" width="11.1416666666667" style="48" customWidth="1"/>
    <col min="6" max="6" width="17.7083333333333" style="48" customWidth="1"/>
    <col min="7" max="7" width="9.85833333333333" style="48" customWidth="1"/>
    <col min="8" max="8" width="17.7083333333333" style="48" customWidth="1"/>
    <col min="9" max="13" width="20" style="48" customWidth="1"/>
    <col min="14" max="14" width="12.2833333333333" style="48" customWidth="1"/>
    <col min="15" max="15" width="12.7083333333333" style="48" customWidth="1"/>
    <col min="16" max="16" width="11.1416666666667" style="48" customWidth="1"/>
    <col min="17" max="21" width="19.8583333333333" style="48" customWidth="1"/>
    <col min="22" max="22" width="20" style="48" customWidth="1"/>
    <col min="23" max="23" width="19.8583333333333" style="48" customWidth="1"/>
    <col min="24" max="16384" width="9.14166666666667" style="48"/>
  </cols>
  <sheetData>
    <row r="1" ht="13.5" customHeight="1" spans="2:23">
      <c r="B1" s="221"/>
      <c r="E1" s="49"/>
      <c r="F1" s="49"/>
      <c r="G1" s="49"/>
      <c r="H1" s="49"/>
      <c r="U1" s="221"/>
      <c r="W1" s="232" t="s">
        <v>266</v>
      </c>
    </row>
    <row r="2" s="2" customFormat="1" ht="46.5" customHeight="1" spans="1:23">
      <c r="A2" s="50" t="str">
        <f>"2026"&amp;"年部门项目支出预算表"</f>
        <v>2026年部门项目支出预算表</v>
      </c>
      <c r="B2" s="50"/>
      <c r="C2" s="50"/>
      <c r="D2" s="50"/>
      <c r="E2" s="50"/>
      <c r="F2" s="50"/>
      <c r="G2" s="50"/>
      <c r="H2" s="50"/>
      <c r="I2" s="50"/>
      <c r="J2" s="50"/>
      <c r="K2" s="50"/>
      <c r="L2" s="50"/>
      <c r="M2" s="50"/>
      <c r="N2" s="50"/>
      <c r="O2" s="50"/>
      <c r="P2" s="50"/>
      <c r="Q2" s="50"/>
      <c r="R2" s="50"/>
      <c r="S2" s="50"/>
      <c r="T2" s="50"/>
      <c r="U2" s="50"/>
      <c r="V2" s="50"/>
      <c r="W2" s="50"/>
    </row>
    <row r="3" s="2" customFormat="1" ht="13.5" customHeight="1" spans="1:23">
      <c r="A3" s="51" t="str">
        <f>"单位名称："&amp;"中国共产党昆明市晋宁区委员会统一战线工作部"</f>
        <v>单位名称：中国共产党昆明市晋宁区委员会统一战线工作部</v>
      </c>
      <c r="B3" s="52"/>
      <c r="C3" s="52"/>
      <c r="D3" s="52"/>
      <c r="E3" s="52"/>
      <c r="F3" s="52"/>
      <c r="G3" s="52"/>
      <c r="H3" s="52"/>
      <c r="I3" s="68"/>
      <c r="J3" s="68"/>
      <c r="K3" s="68"/>
      <c r="L3" s="68"/>
      <c r="M3" s="68"/>
      <c r="N3" s="68"/>
      <c r="O3" s="68"/>
      <c r="P3" s="68"/>
      <c r="Q3" s="68"/>
      <c r="U3" s="233"/>
      <c r="W3" s="196" t="s">
        <v>1</v>
      </c>
    </row>
    <row r="4" s="2" customFormat="1" ht="21.75" customHeight="1" spans="1:23">
      <c r="A4" s="53" t="s">
        <v>267</v>
      </c>
      <c r="B4" s="54" t="s">
        <v>190</v>
      </c>
      <c r="C4" s="53" t="s">
        <v>191</v>
      </c>
      <c r="D4" s="53" t="s">
        <v>268</v>
      </c>
      <c r="E4" s="54" t="s">
        <v>192</v>
      </c>
      <c r="F4" s="54" t="s">
        <v>193</v>
      </c>
      <c r="G4" s="54" t="s">
        <v>269</v>
      </c>
      <c r="H4" s="54" t="s">
        <v>270</v>
      </c>
      <c r="I4" s="227" t="s">
        <v>55</v>
      </c>
      <c r="J4" s="15" t="s">
        <v>271</v>
      </c>
      <c r="K4" s="16"/>
      <c r="L4" s="16"/>
      <c r="M4" s="43"/>
      <c r="N4" s="15" t="s">
        <v>198</v>
      </c>
      <c r="O4" s="16"/>
      <c r="P4" s="43"/>
      <c r="Q4" s="54" t="s">
        <v>61</v>
      </c>
      <c r="R4" s="15" t="s">
        <v>62</v>
      </c>
      <c r="S4" s="16"/>
      <c r="T4" s="16"/>
      <c r="U4" s="16"/>
      <c r="V4" s="16"/>
      <c r="W4" s="43"/>
    </row>
    <row r="5" s="2" customFormat="1" ht="21.75" customHeight="1" spans="1:23">
      <c r="A5" s="55"/>
      <c r="B5" s="222"/>
      <c r="C5" s="55"/>
      <c r="D5" s="55"/>
      <c r="E5" s="56"/>
      <c r="F5" s="56"/>
      <c r="G5" s="56"/>
      <c r="H5" s="56"/>
      <c r="I5" s="222"/>
      <c r="J5" s="228" t="s">
        <v>58</v>
      </c>
      <c r="K5" s="229"/>
      <c r="L5" s="54" t="s">
        <v>59</v>
      </c>
      <c r="M5" s="54" t="s">
        <v>60</v>
      </c>
      <c r="N5" s="54" t="s">
        <v>58</v>
      </c>
      <c r="O5" s="54" t="s">
        <v>59</v>
      </c>
      <c r="P5" s="54" t="s">
        <v>60</v>
      </c>
      <c r="Q5" s="56"/>
      <c r="R5" s="54" t="s">
        <v>57</v>
      </c>
      <c r="S5" s="54" t="s">
        <v>63</v>
      </c>
      <c r="T5" s="54" t="s">
        <v>204</v>
      </c>
      <c r="U5" s="54" t="s">
        <v>65</v>
      </c>
      <c r="V5" s="54" t="s">
        <v>66</v>
      </c>
      <c r="W5" s="54" t="s">
        <v>67</v>
      </c>
    </row>
    <row r="6" s="2" customFormat="1" ht="21" customHeight="1" spans="1:23">
      <c r="A6" s="222"/>
      <c r="B6" s="222"/>
      <c r="C6" s="222"/>
      <c r="D6" s="222"/>
      <c r="E6" s="222"/>
      <c r="F6" s="222"/>
      <c r="G6" s="222"/>
      <c r="H6" s="222"/>
      <c r="I6" s="222"/>
      <c r="J6" s="230"/>
      <c r="K6" s="231"/>
      <c r="L6" s="222"/>
      <c r="M6" s="222"/>
      <c r="N6" s="222"/>
      <c r="O6" s="222"/>
      <c r="P6" s="222"/>
      <c r="Q6" s="222"/>
      <c r="R6" s="222"/>
      <c r="S6" s="222"/>
      <c r="T6" s="222"/>
      <c r="U6" s="222"/>
      <c r="V6" s="222"/>
      <c r="W6" s="222"/>
    </row>
    <row r="7" s="2" customFormat="1" ht="39.75" customHeight="1" spans="1:23">
      <c r="A7" s="57"/>
      <c r="B7" s="71"/>
      <c r="C7" s="57"/>
      <c r="D7" s="57"/>
      <c r="E7" s="58"/>
      <c r="F7" s="58"/>
      <c r="G7" s="58"/>
      <c r="H7" s="58"/>
      <c r="I7" s="71"/>
      <c r="J7" s="20" t="s">
        <v>57</v>
      </c>
      <c r="K7" s="20" t="s">
        <v>272</v>
      </c>
      <c r="L7" s="58"/>
      <c r="M7" s="58"/>
      <c r="N7" s="58"/>
      <c r="O7" s="58"/>
      <c r="P7" s="58"/>
      <c r="Q7" s="58"/>
      <c r="R7" s="58"/>
      <c r="S7" s="58"/>
      <c r="T7" s="58"/>
      <c r="U7" s="71"/>
      <c r="V7" s="58"/>
      <c r="W7" s="58"/>
    </row>
    <row r="8" s="2" customFormat="1" ht="15" customHeight="1" spans="1:23">
      <c r="A8" s="59">
        <v>1</v>
      </c>
      <c r="B8" s="59">
        <v>2</v>
      </c>
      <c r="C8" s="59">
        <v>3</v>
      </c>
      <c r="D8" s="59">
        <v>4</v>
      </c>
      <c r="E8" s="59">
        <v>5</v>
      </c>
      <c r="F8" s="59">
        <v>6</v>
      </c>
      <c r="G8" s="59">
        <v>7</v>
      </c>
      <c r="H8" s="59">
        <v>8</v>
      </c>
      <c r="I8" s="59">
        <v>9</v>
      </c>
      <c r="J8" s="59">
        <v>10</v>
      </c>
      <c r="K8" s="59">
        <v>11</v>
      </c>
      <c r="L8" s="219">
        <v>12</v>
      </c>
      <c r="M8" s="219">
        <v>13</v>
      </c>
      <c r="N8" s="219">
        <v>14</v>
      </c>
      <c r="O8" s="219">
        <v>15</v>
      </c>
      <c r="P8" s="219">
        <v>16</v>
      </c>
      <c r="Q8" s="219">
        <v>17</v>
      </c>
      <c r="R8" s="219">
        <v>18</v>
      </c>
      <c r="S8" s="219">
        <v>19</v>
      </c>
      <c r="T8" s="219">
        <v>20</v>
      </c>
      <c r="U8" s="59">
        <v>21</v>
      </c>
      <c r="V8" s="219">
        <v>22</v>
      </c>
      <c r="W8" s="59">
        <v>23</v>
      </c>
    </row>
    <row r="9" s="2" customFormat="1" ht="21.75" customHeight="1" spans="1:23">
      <c r="A9" s="215" t="s">
        <v>273</v>
      </c>
      <c r="B9" s="215" t="s">
        <v>274</v>
      </c>
      <c r="C9" s="215" t="s">
        <v>275</v>
      </c>
      <c r="D9" s="215" t="s">
        <v>69</v>
      </c>
      <c r="E9" s="215" t="s">
        <v>101</v>
      </c>
      <c r="F9" s="215" t="s">
        <v>102</v>
      </c>
      <c r="G9" s="215" t="s">
        <v>244</v>
      </c>
      <c r="H9" s="215" t="s">
        <v>245</v>
      </c>
      <c r="I9" s="61">
        <v>50000</v>
      </c>
      <c r="J9" s="61">
        <v>50000</v>
      </c>
      <c r="K9" s="72">
        <v>50000</v>
      </c>
      <c r="L9" s="61"/>
      <c r="M9" s="61"/>
      <c r="N9" s="61"/>
      <c r="O9" s="61"/>
      <c r="P9" s="61"/>
      <c r="Q9" s="61"/>
      <c r="R9" s="61"/>
      <c r="S9" s="61"/>
      <c r="T9" s="61"/>
      <c r="U9" s="61"/>
      <c r="V9" s="61"/>
      <c r="W9" s="61"/>
    </row>
    <row r="10" s="2" customFormat="1" ht="21.75" customHeight="1" spans="1:23">
      <c r="A10" s="215" t="s">
        <v>273</v>
      </c>
      <c r="B10" s="215" t="s">
        <v>276</v>
      </c>
      <c r="C10" s="215" t="s">
        <v>277</v>
      </c>
      <c r="D10" s="215" t="s">
        <v>69</v>
      </c>
      <c r="E10" s="215" t="s">
        <v>107</v>
      </c>
      <c r="F10" s="215" t="s">
        <v>108</v>
      </c>
      <c r="G10" s="215" t="s">
        <v>244</v>
      </c>
      <c r="H10" s="215" t="s">
        <v>245</v>
      </c>
      <c r="I10" s="61">
        <v>100000</v>
      </c>
      <c r="J10" s="61"/>
      <c r="K10" s="72"/>
      <c r="L10" s="61"/>
      <c r="M10" s="61"/>
      <c r="N10" s="61"/>
      <c r="O10" s="61"/>
      <c r="P10" s="61"/>
      <c r="Q10" s="61"/>
      <c r="R10" s="61">
        <v>100000</v>
      </c>
      <c r="S10" s="61"/>
      <c r="T10" s="61"/>
      <c r="U10" s="61"/>
      <c r="V10" s="61"/>
      <c r="W10" s="61">
        <v>100000</v>
      </c>
    </row>
    <row r="11" s="2" customFormat="1" ht="21.75" customHeight="1" spans="1:23">
      <c r="A11" s="215" t="s">
        <v>278</v>
      </c>
      <c r="B11" s="215" t="s">
        <v>279</v>
      </c>
      <c r="C11" s="215" t="s">
        <v>280</v>
      </c>
      <c r="D11" s="215" t="s">
        <v>69</v>
      </c>
      <c r="E11" s="215" t="s">
        <v>107</v>
      </c>
      <c r="F11" s="215" t="s">
        <v>108</v>
      </c>
      <c r="G11" s="215" t="s">
        <v>244</v>
      </c>
      <c r="H11" s="215" t="s">
        <v>245</v>
      </c>
      <c r="I11" s="61">
        <v>70000</v>
      </c>
      <c r="J11" s="61">
        <v>70000</v>
      </c>
      <c r="K11" s="72">
        <v>70000</v>
      </c>
      <c r="L11" s="61"/>
      <c r="M11" s="61"/>
      <c r="N11" s="61"/>
      <c r="O11" s="61"/>
      <c r="P11" s="61"/>
      <c r="Q11" s="61"/>
      <c r="R11" s="61"/>
      <c r="S11" s="61"/>
      <c r="T11" s="61"/>
      <c r="U11" s="61"/>
      <c r="V11" s="61"/>
      <c r="W11" s="61"/>
    </row>
    <row r="12" s="2" customFormat="1" ht="21.75" customHeight="1" spans="1:23">
      <c r="A12" s="215" t="s">
        <v>278</v>
      </c>
      <c r="B12" s="215" t="s">
        <v>281</v>
      </c>
      <c r="C12" s="215" t="s">
        <v>282</v>
      </c>
      <c r="D12" s="215" t="s">
        <v>69</v>
      </c>
      <c r="E12" s="215" t="s">
        <v>111</v>
      </c>
      <c r="F12" s="215" t="s">
        <v>112</v>
      </c>
      <c r="G12" s="215" t="s">
        <v>244</v>
      </c>
      <c r="H12" s="215" t="s">
        <v>245</v>
      </c>
      <c r="I12" s="61">
        <v>30000</v>
      </c>
      <c r="J12" s="61">
        <v>30000</v>
      </c>
      <c r="K12" s="72">
        <v>30000</v>
      </c>
      <c r="L12" s="61"/>
      <c r="M12" s="61"/>
      <c r="N12" s="61"/>
      <c r="O12" s="61"/>
      <c r="P12" s="61"/>
      <c r="Q12" s="61"/>
      <c r="R12" s="61"/>
      <c r="S12" s="61"/>
      <c r="T12" s="61"/>
      <c r="U12" s="61"/>
      <c r="V12" s="61"/>
      <c r="W12" s="61"/>
    </row>
    <row r="13" s="2" customFormat="1" ht="21.75" customHeight="1" spans="1:23">
      <c r="A13" s="215" t="s">
        <v>278</v>
      </c>
      <c r="B13" s="215" t="s">
        <v>283</v>
      </c>
      <c r="C13" s="215" t="s">
        <v>284</v>
      </c>
      <c r="D13" s="215" t="s">
        <v>69</v>
      </c>
      <c r="E13" s="215" t="s">
        <v>111</v>
      </c>
      <c r="F13" s="215" t="s">
        <v>112</v>
      </c>
      <c r="G13" s="215" t="s">
        <v>244</v>
      </c>
      <c r="H13" s="215" t="s">
        <v>245</v>
      </c>
      <c r="I13" s="61">
        <v>20000</v>
      </c>
      <c r="J13" s="61">
        <v>20000</v>
      </c>
      <c r="K13" s="72">
        <v>20000</v>
      </c>
      <c r="L13" s="61"/>
      <c r="M13" s="61"/>
      <c r="N13" s="61"/>
      <c r="O13" s="61"/>
      <c r="P13" s="61"/>
      <c r="Q13" s="61"/>
      <c r="R13" s="61"/>
      <c r="S13" s="61"/>
      <c r="T13" s="61"/>
      <c r="U13" s="61"/>
      <c r="V13" s="61"/>
      <c r="W13" s="61"/>
    </row>
    <row r="14" s="2" customFormat="1" ht="21.75" customHeight="1" spans="1:23">
      <c r="A14" s="215" t="s">
        <v>278</v>
      </c>
      <c r="B14" s="215" t="s">
        <v>285</v>
      </c>
      <c r="C14" s="215" t="s">
        <v>286</v>
      </c>
      <c r="D14" s="215" t="s">
        <v>69</v>
      </c>
      <c r="E14" s="215" t="s">
        <v>111</v>
      </c>
      <c r="F14" s="215" t="s">
        <v>112</v>
      </c>
      <c r="G14" s="215" t="s">
        <v>244</v>
      </c>
      <c r="H14" s="215" t="s">
        <v>245</v>
      </c>
      <c r="I14" s="61">
        <v>30000</v>
      </c>
      <c r="J14" s="61">
        <v>30000</v>
      </c>
      <c r="K14" s="72">
        <v>30000</v>
      </c>
      <c r="L14" s="61"/>
      <c r="M14" s="61"/>
      <c r="N14" s="61"/>
      <c r="O14" s="61"/>
      <c r="P14" s="61"/>
      <c r="Q14" s="61"/>
      <c r="R14" s="61"/>
      <c r="S14" s="61"/>
      <c r="T14" s="61"/>
      <c r="U14" s="61"/>
      <c r="V14" s="61"/>
      <c r="W14" s="61"/>
    </row>
    <row r="15" s="2" customFormat="1" ht="18.75" customHeight="1" spans="1:23">
      <c r="A15" s="223" t="s">
        <v>179</v>
      </c>
      <c r="B15" s="224"/>
      <c r="C15" s="224"/>
      <c r="D15" s="224"/>
      <c r="E15" s="224"/>
      <c r="F15" s="224"/>
      <c r="G15" s="224"/>
      <c r="H15" s="226"/>
      <c r="I15" s="61">
        <v>300000</v>
      </c>
      <c r="J15" s="61">
        <v>200000</v>
      </c>
      <c r="K15" s="72">
        <v>200000</v>
      </c>
      <c r="L15" s="61"/>
      <c r="M15" s="61"/>
      <c r="N15" s="61"/>
      <c r="O15" s="61"/>
      <c r="P15" s="61"/>
      <c r="Q15" s="61"/>
      <c r="R15" s="61">
        <v>100000</v>
      </c>
      <c r="S15" s="61"/>
      <c r="T15" s="61"/>
      <c r="U15" s="61"/>
      <c r="V15" s="61"/>
      <c r="W15" s="61">
        <v>100000</v>
      </c>
    </row>
    <row r="19" customHeight="1" spans="4:4">
      <c r="D19" s="225"/>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5"/>
  <sheetViews>
    <sheetView showZeros="0" topLeftCell="B31" workbookViewId="0">
      <selection activeCell="A2" sqref="$A2:$XFD35"/>
    </sheetView>
  </sheetViews>
  <sheetFormatPr defaultColWidth="9.14166666666667" defaultRowHeight="12" customHeight="1"/>
  <cols>
    <col min="1" max="1" width="34.2833333333333" style="48" customWidth="1"/>
    <col min="2" max="2" width="29" style="48" customWidth="1"/>
    <col min="3" max="5" width="23.575" style="48" customWidth="1"/>
    <col min="6" max="6" width="11.2833333333333" style="48" customWidth="1"/>
    <col min="7" max="7" width="25.1416666666667" style="48" customWidth="1"/>
    <col min="8" max="8" width="15.575" style="48" customWidth="1"/>
    <col min="9" max="9" width="13.425" style="48" customWidth="1"/>
    <col min="10" max="10" width="18.8583333333333" style="48" customWidth="1"/>
    <col min="11" max="16384" width="9.14166666666667" style="48"/>
  </cols>
  <sheetData>
    <row r="1" ht="18" customHeight="1" spans="10:10">
      <c r="J1" s="67" t="s">
        <v>287</v>
      </c>
    </row>
    <row r="2" s="2" customFormat="1" ht="39.75" customHeight="1" spans="1:10">
      <c r="A2" s="213" t="str">
        <f>"2026"&amp;"年部门项目支出绩效目标表（本级）"</f>
        <v>2026年部门项目支出绩效目标表（本级）</v>
      </c>
      <c r="B2" s="50"/>
      <c r="C2" s="50"/>
      <c r="D2" s="50"/>
      <c r="E2" s="50"/>
      <c r="F2" s="180"/>
      <c r="G2" s="50"/>
      <c r="H2" s="180"/>
      <c r="I2" s="180"/>
      <c r="J2" s="50"/>
    </row>
    <row r="3" s="2" customFormat="1" ht="17.25" customHeight="1" spans="1:1">
      <c r="A3" s="51" t="str">
        <f>"单位名称："&amp;"中国共产党昆明市晋宁区委员会统一战线工作部"</f>
        <v>单位名称：中国共产党昆明市晋宁区委员会统一战线工作部</v>
      </c>
    </row>
    <row r="4" s="2" customFormat="1" ht="44.25" customHeight="1" spans="1:10">
      <c r="A4" s="20" t="s">
        <v>191</v>
      </c>
      <c r="B4" s="20" t="s">
        <v>288</v>
      </c>
      <c r="C4" s="20" t="s">
        <v>289</v>
      </c>
      <c r="D4" s="20" t="s">
        <v>290</v>
      </c>
      <c r="E4" s="20" t="s">
        <v>291</v>
      </c>
      <c r="F4" s="218" t="s">
        <v>292</v>
      </c>
      <c r="G4" s="20" t="s">
        <v>293</v>
      </c>
      <c r="H4" s="218" t="s">
        <v>294</v>
      </c>
      <c r="I4" s="218" t="s">
        <v>295</v>
      </c>
      <c r="J4" s="20" t="s">
        <v>296</v>
      </c>
    </row>
    <row r="5" s="2" customFormat="1" ht="18.75" customHeight="1" spans="1:10">
      <c r="A5" s="214">
        <v>1</v>
      </c>
      <c r="B5" s="214">
        <v>2</v>
      </c>
      <c r="C5" s="214">
        <v>3</v>
      </c>
      <c r="D5" s="214">
        <v>4</v>
      </c>
      <c r="E5" s="214">
        <v>5</v>
      </c>
      <c r="F5" s="219">
        <v>6</v>
      </c>
      <c r="G5" s="214">
        <v>7</v>
      </c>
      <c r="H5" s="219">
        <v>8</v>
      </c>
      <c r="I5" s="219">
        <v>9</v>
      </c>
      <c r="J5" s="214">
        <v>10</v>
      </c>
    </row>
    <row r="6" s="2" customFormat="1" ht="39" customHeight="1" spans="1:10">
      <c r="A6" s="21" t="s">
        <v>69</v>
      </c>
      <c r="B6" s="215"/>
      <c r="C6" s="215"/>
      <c r="D6" s="215"/>
      <c r="E6" s="38"/>
      <c r="F6" s="220"/>
      <c r="G6" s="38"/>
      <c r="H6" s="220"/>
      <c r="I6" s="220"/>
      <c r="J6" s="38"/>
    </row>
    <row r="7" s="2" customFormat="1" ht="39" customHeight="1" spans="1:10">
      <c r="A7" s="216" t="s">
        <v>69</v>
      </c>
      <c r="B7" s="63"/>
      <c r="C7" s="63"/>
      <c r="D7" s="63"/>
      <c r="E7" s="63"/>
      <c r="F7" s="63"/>
      <c r="G7" s="63"/>
      <c r="H7" s="63"/>
      <c r="I7" s="63"/>
      <c r="J7" s="63"/>
    </row>
    <row r="8" s="2" customFormat="1" ht="20" customHeight="1" spans="1:10">
      <c r="A8" s="217" t="s">
        <v>286</v>
      </c>
      <c r="B8" s="63" t="s">
        <v>297</v>
      </c>
      <c r="C8" s="63" t="s">
        <v>298</v>
      </c>
      <c r="D8" s="63" t="s">
        <v>299</v>
      </c>
      <c r="E8" s="63" t="s">
        <v>300</v>
      </c>
      <c r="F8" s="63" t="s">
        <v>301</v>
      </c>
      <c r="G8" s="63" t="s">
        <v>86</v>
      </c>
      <c r="H8" s="63" t="s">
        <v>302</v>
      </c>
      <c r="I8" s="63" t="s">
        <v>303</v>
      </c>
      <c r="J8" s="63" t="s">
        <v>304</v>
      </c>
    </row>
    <row r="9" s="2" customFormat="1" ht="25" customHeight="1" spans="1:10">
      <c r="A9" s="217"/>
      <c r="B9" s="63"/>
      <c r="C9" s="63" t="s">
        <v>298</v>
      </c>
      <c r="D9" s="63" t="s">
        <v>299</v>
      </c>
      <c r="E9" s="63" t="s">
        <v>305</v>
      </c>
      <c r="F9" s="63" t="s">
        <v>301</v>
      </c>
      <c r="G9" s="63" t="s">
        <v>306</v>
      </c>
      <c r="H9" s="63" t="s">
        <v>307</v>
      </c>
      <c r="I9" s="63" t="s">
        <v>308</v>
      </c>
      <c r="J9" s="63" t="s">
        <v>309</v>
      </c>
    </row>
    <row r="10" s="2" customFormat="1" ht="27" customHeight="1" spans="1:10">
      <c r="A10" s="217"/>
      <c r="B10" s="63"/>
      <c r="C10" s="63" t="s">
        <v>298</v>
      </c>
      <c r="D10" s="63" t="s">
        <v>310</v>
      </c>
      <c r="E10" s="63" t="s">
        <v>311</v>
      </c>
      <c r="F10" s="63" t="s">
        <v>301</v>
      </c>
      <c r="G10" s="63" t="s">
        <v>312</v>
      </c>
      <c r="H10" s="63" t="s">
        <v>307</v>
      </c>
      <c r="I10" s="63" t="s">
        <v>308</v>
      </c>
      <c r="J10" s="63" t="s">
        <v>311</v>
      </c>
    </row>
    <row r="11" s="2" customFormat="1" ht="39" customHeight="1" spans="1:10">
      <c r="A11" s="217"/>
      <c r="B11" s="63"/>
      <c r="C11" s="63" t="s">
        <v>313</v>
      </c>
      <c r="D11" s="63" t="s">
        <v>314</v>
      </c>
      <c r="E11" s="63" t="s">
        <v>315</v>
      </c>
      <c r="F11" s="63" t="s">
        <v>301</v>
      </c>
      <c r="G11" s="63" t="s">
        <v>306</v>
      </c>
      <c r="H11" s="63" t="s">
        <v>307</v>
      </c>
      <c r="I11" s="63" t="s">
        <v>308</v>
      </c>
      <c r="J11" s="63" t="s">
        <v>316</v>
      </c>
    </row>
    <row r="12" s="2" customFormat="1" ht="30" customHeight="1" spans="1:10">
      <c r="A12" s="217"/>
      <c r="B12" s="63"/>
      <c r="C12" s="63" t="s">
        <v>317</v>
      </c>
      <c r="D12" s="63" t="s">
        <v>318</v>
      </c>
      <c r="E12" s="63" t="s">
        <v>319</v>
      </c>
      <c r="F12" s="63" t="s">
        <v>301</v>
      </c>
      <c r="G12" s="63" t="s">
        <v>306</v>
      </c>
      <c r="H12" s="63" t="s">
        <v>307</v>
      </c>
      <c r="I12" s="63" t="s">
        <v>308</v>
      </c>
      <c r="J12" s="63" t="s">
        <v>320</v>
      </c>
    </row>
    <row r="13" s="2" customFormat="1" ht="24" customHeight="1" spans="1:10">
      <c r="A13" s="217" t="s">
        <v>284</v>
      </c>
      <c r="B13" s="63" t="s">
        <v>321</v>
      </c>
      <c r="C13" s="63" t="s">
        <v>298</v>
      </c>
      <c r="D13" s="63" t="s">
        <v>299</v>
      </c>
      <c r="E13" s="63" t="s">
        <v>322</v>
      </c>
      <c r="F13" s="63" t="s">
        <v>301</v>
      </c>
      <c r="G13" s="63" t="s">
        <v>323</v>
      </c>
      <c r="H13" s="63" t="s">
        <v>324</v>
      </c>
      <c r="I13" s="63" t="s">
        <v>303</v>
      </c>
      <c r="J13" s="63" t="s">
        <v>322</v>
      </c>
    </row>
    <row r="14" s="2" customFormat="1" ht="27" customHeight="1" spans="1:10">
      <c r="A14" s="217"/>
      <c r="B14" s="63"/>
      <c r="C14" s="63" t="s">
        <v>298</v>
      </c>
      <c r="D14" s="63" t="s">
        <v>325</v>
      </c>
      <c r="E14" s="63" t="s">
        <v>326</v>
      </c>
      <c r="F14" s="63" t="s">
        <v>301</v>
      </c>
      <c r="G14" s="63" t="s">
        <v>306</v>
      </c>
      <c r="H14" s="63" t="s">
        <v>307</v>
      </c>
      <c r="I14" s="63" t="s">
        <v>308</v>
      </c>
      <c r="J14" s="63" t="s">
        <v>327</v>
      </c>
    </row>
    <row r="15" s="2" customFormat="1" ht="30" customHeight="1" spans="1:10">
      <c r="A15" s="217"/>
      <c r="B15" s="63"/>
      <c r="C15" s="63" t="s">
        <v>313</v>
      </c>
      <c r="D15" s="63" t="s">
        <v>314</v>
      </c>
      <c r="E15" s="63" t="s">
        <v>328</v>
      </c>
      <c r="F15" s="63" t="s">
        <v>301</v>
      </c>
      <c r="G15" s="63" t="s">
        <v>306</v>
      </c>
      <c r="H15" s="63" t="s">
        <v>307</v>
      </c>
      <c r="I15" s="63" t="s">
        <v>308</v>
      </c>
      <c r="J15" s="63" t="s">
        <v>329</v>
      </c>
    </row>
    <row r="16" s="2" customFormat="1" ht="27" customHeight="1" spans="1:10">
      <c r="A16" s="217"/>
      <c r="B16" s="63"/>
      <c r="C16" s="63" t="s">
        <v>317</v>
      </c>
      <c r="D16" s="63" t="s">
        <v>318</v>
      </c>
      <c r="E16" s="63" t="s">
        <v>330</v>
      </c>
      <c r="F16" s="63" t="s">
        <v>301</v>
      </c>
      <c r="G16" s="63" t="s">
        <v>312</v>
      </c>
      <c r="H16" s="63" t="s">
        <v>307</v>
      </c>
      <c r="I16" s="63" t="s">
        <v>308</v>
      </c>
      <c r="J16" s="63" t="s">
        <v>331</v>
      </c>
    </row>
    <row r="17" s="2" customFormat="1" ht="17" customHeight="1" spans="1:10">
      <c r="A17" s="217" t="s">
        <v>282</v>
      </c>
      <c r="B17" s="63" t="s">
        <v>332</v>
      </c>
      <c r="C17" s="63" t="s">
        <v>298</v>
      </c>
      <c r="D17" s="63" t="s">
        <v>299</v>
      </c>
      <c r="E17" s="63" t="s">
        <v>333</v>
      </c>
      <c r="F17" s="63" t="s">
        <v>301</v>
      </c>
      <c r="G17" s="63" t="s">
        <v>334</v>
      </c>
      <c r="H17" s="63" t="s">
        <v>324</v>
      </c>
      <c r="I17" s="63" t="s">
        <v>303</v>
      </c>
      <c r="J17" s="63" t="s">
        <v>335</v>
      </c>
    </row>
    <row r="18" s="2" customFormat="1" ht="29" customHeight="1" spans="1:10">
      <c r="A18" s="217"/>
      <c r="B18" s="63"/>
      <c r="C18" s="63" t="s">
        <v>298</v>
      </c>
      <c r="D18" s="63" t="s">
        <v>299</v>
      </c>
      <c r="E18" s="63" t="s">
        <v>336</v>
      </c>
      <c r="F18" s="63" t="s">
        <v>301</v>
      </c>
      <c r="G18" s="63" t="s">
        <v>83</v>
      </c>
      <c r="H18" s="63" t="s">
        <v>302</v>
      </c>
      <c r="I18" s="63" t="s">
        <v>308</v>
      </c>
      <c r="J18" s="63" t="s">
        <v>336</v>
      </c>
    </row>
    <row r="19" s="2" customFormat="1" ht="27" customHeight="1" spans="1:10">
      <c r="A19" s="217"/>
      <c r="B19" s="63"/>
      <c r="C19" s="63" t="s">
        <v>298</v>
      </c>
      <c r="D19" s="63" t="s">
        <v>310</v>
      </c>
      <c r="E19" s="63" t="s">
        <v>337</v>
      </c>
      <c r="F19" s="63" t="s">
        <v>301</v>
      </c>
      <c r="G19" s="63" t="s">
        <v>306</v>
      </c>
      <c r="H19" s="63" t="s">
        <v>307</v>
      </c>
      <c r="I19" s="63" t="s">
        <v>308</v>
      </c>
      <c r="J19" s="63" t="s">
        <v>338</v>
      </c>
    </row>
    <row r="20" s="2" customFormat="1" ht="28" customHeight="1" spans="1:10">
      <c r="A20" s="217"/>
      <c r="B20" s="63"/>
      <c r="C20" s="63" t="s">
        <v>313</v>
      </c>
      <c r="D20" s="63" t="s">
        <v>314</v>
      </c>
      <c r="E20" s="63" t="s">
        <v>339</v>
      </c>
      <c r="F20" s="63" t="s">
        <v>301</v>
      </c>
      <c r="G20" s="63" t="s">
        <v>306</v>
      </c>
      <c r="H20" s="63" t="s">
        <v>307</v>
      </c>
      <c r="I20" s="63" t="s">
        <v>308</v>
      </c>
      <c r="J20" s="63" t="s">
        <v>340</v>
      </c>
    </row>
    <row r="21" s="2" customFormat="1" ht="28" customHeight="1" spans="1:10">
      <c r="A21" s="217"/>
      <c r="B21" s="63"/>
      <c r="C21" s="63" t="s">
        <v>317</v>
      </c>
      <c r="D21" s="63" t="s">
        <v>318</v>
      </c>
      <c r="E21" s="63" t="s">
        <v>341</v>
      </c>
      <c r="F21" s="63" t="s">
        <v>301</v>
      </c>
      <c r="G21" s="63" t="s">
        <v>306</v>
      </c>
      <c r="H21" s="63" t="s">
        <v>307</v>
      </c>
      <c r="I21" s="63" t="s">
        <v>308</v>
      </c>
      <c r="J21" s="63" t="s">
        <v>342</v>
      </c>
    </row>
    <row r="22" s="2" customFormat="1" ht="34" customHeight="1" spans="1:10">
      <c r="A22" s="217" t="s">
        <v>275</v>
      </c>
      <c r="B22" s="63" t="s">
        <v>343</v>
      </c>
      <c r="C22" s="63" t="s">
        <v>298</v>
      </c>
      <c r="D22" s="63" t="s">
        <v>299</v>
      </c>
      <c r="E22" s="63" t="s">
        <v>344</v>
      </c>
      <c r="F22" s="63" t="s">
        <v>301</v>
      </c>
      <c r="G22" s="63" t="s">
        <v>84</v>
      </c>
      <c r="H22" s="63" t="s">
        <v>345</v>
      </c>
      <c r="I22" s="63" t="s">
        <v>303</v>
      </c>
      <c r="J22" s="63" t="s">
        <v>346</v>
      </c>
    </row>
    <row r="23" s="2" customFormat="1" ht="51" customHeight="1" spans="1:10">
      <c r="A23" s="217"/>
      <c r="B23" s="63"/>
      <c r="C23" s="63" t="s">
        <v>298</v>
      </c>
      <c r="D23" s="63" t="s">
        <v>325</v>
      </c>
      <c r="E23" s="63" t="s">
        <v>347</v>
      </c>
      <c r="F23" s="63" t="s">
        <v>348</v>
      </c>
      <c r="G23" s="63" t="s">
        <v>349</v>
      </c>
      <c r="H23" s="63" t="s">
        <v>307</v>
      </c>
      <c r="I23" s="63" t="s">
        <v>308</v>
      </c>
      <c r="J23" s="63" t="s">
        <v>350</v>
      </c>
    </row>
    <row r="24" s="2" customFormat="1" ht="29" customHeight="1" spans="1:10">
      <c r="A24" s="217"/>
      <c r="B24" s="63"/>
      <c r="C24" s="63" t="s">
        <v>298</v>
      </c>
      <c r="D24" s="63" t="s">
        <v>310</v>
      </c>
      <c r="E24" s="63" t="s">
        <v>351</v>
      </c>
      <c r="F24" s="63" t="s">
        <v>301</v>
      </c>
      <c r="G24" s="63" t="s">
        <v>312</v>
      </c>
      <c r="H24" s="63" t="s">
        <v>307</v>
      </c>
      <c r="I24" s="63" t="s">
        <v>308</v>
      </c>
      <c r="J24" s="63" t="s">
        <v>352</v>
      </c>
    </row>
    <row r="25" s="2" customFormat="1" ht="22" customHeight="1" spans="1:10">
      <c r="A25" s="217"/>
      <c r="B25" s="63"/>
      <c r="C25" s="63" t="s">
        <v>313</v>
      </c>
      <c r="D25" s="63" t="s">
        <v>353</v>
      </c>
      <c r="E25" s="63" t="s">
        <v>354</v>
      </c>
      <c r="F25" s="63" t="s">
        <v>301</v>
      </c>
      <c r="G25" s="63" t="s">
        <v>306</v>
      </c>
      <c r="H25" s="63" t="s">
        <v>307</v>
      </c>
      <c r="I25" s="63" t="s">
        <v>308</v>
      </c>
      <c r="J25" s="63" t="s">
        <v>355</v>
      </c>
    </row>
    <row r="26" s="2" customFormat="1" ht="21" customHeight="1" spans="1:10">
      <c r="A26" s="217"/>
      <c r="B26" s="63"/>
      <c r="C26" s="63" t="s">
        <v>313</v>
      </c>
      <c r="D26" s="63" t="s">
        <v>314</v>
      </c>
      <c r="E26" s="63" t="s">
        <v>356</v>
      </c>
      <c r="F26" s="63" t="s">
        <v>301</v>
      </c>
      <c r="G26" s="63" t="s">
        <v>312</v>
      </c>
      <c r="H26" s="63" t="s">
        <v>307</v>
      </c>
      <c r="I26" s="63" t="s">
        <v>308</v>
      </c>
      <c r="J26" s="63" t="s">
        <v>357</v>
      </c>
    </row>
    <row r="27" s="2" customFormat="1" ht="29" customHeight="1" spans="1:10">
      <c r="A27" s="217"/>
      <c r="B27" s="63"/>
      <c r="C27" s="63" t="s">
        <v>313</v>
      </c>
      <c r="D27" s="63" t="s">
        <v>358</v>
      </c>
      <c r="E27" s="63" t="s">
        <v>359</v>
      </c>
      <c r="F27" s="63" t="s">
        <v>301</v>
      </c>
      <c r="G27" s="63" t="s">
        <v>360</v>
      </c>
      <c r="H27" s="63" t="s">
        <v>307</v>
      </c>
      <c r="I27" s="63" t="s">
        <v>308</v>
      </c>
      <c r="J27" s="63" t="s">
        <v>361</v>
      </c>
    </row>
    <row r="28" s="2" customFormat="1" ht="23" customHeight="1" spans="1:10">
      <c r="A28" s="217"/>
      <c r="B28" s="63"/>
      <c r="C28" s="63" t="s">
        <v>317</v>
      </c>
      <c r="D28" s="63" t="s">
        <v>318</v>
      </c>
      <c r="E28" s="63" t="s">
        <v>362</v>
      </c>
      <c r="F28" s="63" t="s">
        <v>301</v>
      </c>
      <c r="G28" s="63" t="s">
        <v>312</v>
      </c>
      <c r="H28" s="63" t="s">
        <v>307</v>
      </c>
      <c r="I28" s="63" t="s">
        <v>308</v>
      </c>
      <c r="J28" s="63" t="s">
        <v>363</v>
      </c>
    </row>
    <row r="29" s="2" customFormat="1" ht="21" customHeight="1" spans="1:10">
      <c r="A29" s="217" t="s">
        <v>277</v>
      </c>
      <c r="B29" s="63" t="s">
        <v>364</v>
      </c>
      <c r="C29" s="63" t="s">
        <v>298</v>
      </c>
      <c r="D29" s="63" t="s">
        <v>310</v>
      </c>
      <c r="E29" s="63" t="s">
        <v>365</v>
      </c>
      <c r="F29" s="63" t="s">
        <v>348</v>
      </c>
      <c r="G29" s="63" t="s">
        <v>349</v>
      </c>
      <c r="H29" s="63" t="s">
        <v>307</v>
      </c>
      <c r="I29" s="63" t="s">
        <v>308</v>
      </c>
      <c r="J29" s="63" t="s">
        <v>365</v>
      </c>
    </row>
    <row r="30" s="2" customFormat="1" ht="24" customHeight="1" spans="1:10">
      <c r="A30" s="217"/>
      <c r="B30" s="63"/>
      <c r="C30" s="63" t="s">
        <v>313</v>
      </c>
      <c r="D30" s="63" t="s">
        <v>314</v>
      </c>
      <c r="E30" s="63" t="s">
        <v>366</v>
      </c>
      <c r="F30" s="63" t="s">
        <v>301</v>
      </c>
      <c r="G30" s="63" t="s">
        <v>306</v>
      </c>
      <c r="H30" s="63" t="s">
        <v>307</v>
      </c>
      <c r="I30" s="63" t="s">
        <v>308</v>
      </c>
      <c r="J30" s="63" t="s">
        <v>366</v>
      </c>
    </row>
    <row r="31" s="2" customFormat="1" ht="18" customHeight="1" spans="1:10">
      <c r="A31" s="217"/>
      <c r="B31" s="63"/>
      <c r="C31" s="63" t="s">
        <v>317</v>
      </c>
      <c r="D31" s="63" t="s">
        <v>318</v>
      </c>
      <c r="E31" s="63" t="s">
        <v>367</v>
      </c>
      <c r="F31" s="63" t="s">
        <v>301</v>
      </c>
      <c r="G31" s="63" t="s">
        <v>306</v>
      </c>
      <c r="H31" s="63" t="s">
        <v>307</v>
      </c>
      <c r="I31" s="63" t="s">
        <v>308</v>
      </c>
      <c r="J31" s="63" t="s">
        <v>367</v>
      </c>
    </row>
    <row r="32" s="2" customFormat="1" ht="22" customHeight="1" spans="1:10">
      <c r="A32" s="217" t="s">
        <v>280</v>
      </c>
      <c r="B32" s="63" t="s">
        <v>368</v>
      </c>
      <c r="C32" s="63" t="s">
        <v>298</v>
      </c>
      <c r="D32" s="63" t="s">
        <v>299</v>
      </c>
      <c r="E32" s="63" t="s">
        <v>369</v>
      </c>
      <c r="F32" s="63" t="s">
        <v>301</v>
      </c>
      <c r="G32" s="63" t="s">
        <v>83</v>
      </c>
      <c r="H32" s="63" t="s">
        <v>302</v>
      </c>
      <c r="I32" s="63" t="s">
        <v>308</v>
      </c>
      <c r="J32" s="63" t="s">
        <v>370</v>
      </c>
    </row>
    <row r="33" s="2" customFormat="1" ht="19" customHeight="1" spans="1:10">
      <c r="A33" s="217"/>
      <c r="B33" s="63"/>
      <c r="C33" s="63" t="s">
        <v>298</v>
      </c>
      <c r="D33" s="63" t="s">
        <v>310</v>
      </c>
      <c r="E33" s="63" t="s">
        <v>371</v>
      </c>
      <c r="F33" s="63" t="s">
        <v>301</v>
      </c>
      <c r="G33" s="63" t="s">
        <v>306</v>
      </c>
      <c r="H33" s="63" t="s">
        <v>307</v>
      </c>
      <c r="I33" s="63" t="s">
        <v>308</v>
      </c>
      <c r="J33" s="63" t="s">
        <v>372</v>
      </c>
    </row>
    <row r="34" s="2" customFormat="1" ht="27" customHeight="1" spans="1:10">
      <c r="A34" s="217"/>
      <c r="B34" s="63"/>
      <c r="C34" s="63" t="s">
        <v>313</v>
      </c>
      <c r="D34" s="63" t="s">
        <v>314</v>
      </c>
      <c r="E34" s="63" t="s">
        <v>373</v>
      </c>
      <c r="F34" s="63" t="s">
        <v>301</v>
      </c>
      <c r="G34" s="63" t="s">
        <v>306</v>
      </c>
      <c r="H34" s="63" t="s">
        <v>307</v>
      </c>
      <c r="I34" s="63" t="s">
        <v>308</v>
      </c>
      <c r="J34" s="63" t="s">
        <v>374</v>
      </c>
    </row>
    <row r="35" s="2" customFormat="1" ht="25" customHeight="1" spans="1:10">
      <c r="A35" s="217"/>
      <c r="B35" s="63"/>
      <c r="C35" s="63" t="s">
        <v>317</v>
      </c>
      <c r="D35" s="63" t="s">
        <v>318</v>
      </c>
      <c r="E35" s="63" t="s">
        <v>375</v>
      </c>
      <c r="F35" s="63" t="s">
        <v>301</v>
      </c>
      <c r="G35" s="63" t="s">
        <v>312</v>
      </c>
      <c r="H35" s="63" t="s">
        <v>307</v>
      </c>
      <c r="I35" s="63" t="s">
        <v>308</v>
      </c>
      <c r="J35" s="63" t="s">
        <v>376</v>
      </c>
    </row>
  </sheetData>
  <mergeCells count="14">
    <mergeCell ref="A2:J2"/>
    <mergeCell ref="A3:H3"/>
    <mergeCell ref="A8:A12"/>
    <mergeCell ref="A13:A16"/>
    <mergeCell ref="A17:A21"/>
    <mergeCell ref="A22:A28"/>
    <mergeCell ref="A29:A31"/>
    <mergeCell ref="A32:A35"/>
    <mergeCell ref="B8:B12"/>
    <mergeCell ref="B13:B16"/>
    <mergeCell ref="B17:B21"/>
    <mergeCell ref="B22:B28"/>
    <mergeCell ref="B29:B31"/>
    <mergeCell ref="B32:B3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2026-02-03T15:40:00Z</dcterms:created>
  <dcterms:modified xsi:type="dcterms:W3CDTF">2026-03-25T09:47:56Z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2052-12.8.2.15091</vt:lpwstr>
  </property>
</Properties>
</file>