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<sst xmlns="http://schemas.openxmlformats.org/spreadsheetml/2006/main" count="796" uniqueCount="361">
  <si>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</si>
  <si>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</si>
  <si>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</si>
  <si>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</si>
  <si>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</si>
  <si>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</si>
  <si>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</si>
  <si>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</si>
  <si>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</si>
  <si>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</si>
  <si>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</si>
  <si>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</si>
  <si>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</si>
  <si>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</si>
  <si>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</si>
  <si>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</si>
  <si>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</si>
  <si>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</si>
  <si>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</si>
  <si>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</si>
  <si>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</si>
  <si>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</si>
  <si>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</si>
  <si>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</si>
  <si>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</si>
  <si>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</si>
  <si>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</si>
  <si>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</si>
  <si>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</si>
  <si>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</si>
  <si>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</si>
  <si>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</si>
  <si>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</si>
  <si>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</si>
  <si>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</si>
  <si>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</si>
  <si>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</si>
  <si>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</si>
  <si>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</si>
  <si>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</si>
  <si>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</si>
  <si>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</si>
  <si>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</si>
  <si>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</si>
  <si>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</si>
  <si>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</si>
  <si>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</si>
  <si>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</si>
  <si>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</si>
  <si>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</si>
  <si>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</si>
  <si>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</si>
  <si>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</si>
  <si>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</si>
  <si>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</si>
  <si>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</si>
  <si>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</si>
  <si>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</si>
  <si>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</si>
  <si>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</si>
  <si>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</si>
  <si>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</si>
  <si>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</si>
  <si>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</si>
  <si>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</si>
  <si>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</si>
  <si>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</si>
  <si>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</si>
  <si>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</si>
  <si>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126010</t>
  </si>
  <si>
    <t>昆明市晋宁区搬迁安置办公室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</si>
  <si>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</si>
  <si>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</si>
  <si>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</si>
  <si>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</si>
  <si>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</si>
  <si>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</si>
  <si>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</si>
  <si>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</si>
  <si>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</si>
  <si>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</si>
  <si>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</si>
  <si>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</si>
  <si>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</si>
  <si>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</si>
  <si>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</si>
  <si>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</si>
  <si>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</si>
  <si>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</si>
  <si>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</si>
  <si>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</si>
  <si>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</si>
  <si>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</si>
  <si>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</si>
  <si>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</si>
  <si>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</si>
  <si>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</si>
  <si>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</si>
  <si>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</si>
  <si>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</si>
  <si>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</si>
  <si>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</si>
  <si>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</si>
  <si>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</si>
  <si>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</si>
  <si>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</si>
  <si>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</si>
  <si>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</si>
  <si>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</si>
  <si>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</si>
  <si>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</si>
  <si>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</si>
  <si>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</si>
  <si>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</si>
  <si>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</si>
  <si>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21303</t>
  </si>
  <si>
    <t>水利</t>
  </si>
  <si>
    <t>2130311</t>
  </si>
  <si>
    <t>水资源节约管理与保护</t>
  </si>
  <si>
    <t>2130321</t>
  </si>
  <si>
    <t>大中型水库移民后期扶持专项支出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</si>
  <si>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</si>
  <si>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</si>
  <si>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</si>
  <si>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</si>
  <si>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</si>
  <si>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</si>
  <si>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</si>
  <si>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</si>
  <si>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</si>
  <si>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</si>
  <si>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</si>
  <si>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</si>
  <si>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</si>
  <si>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</si>
  <si>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</si>
  <si>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</si>
  <si>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</si>
  <si>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</si>
  <si>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</si>
  <si>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</si>
  <si>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</si>
  <si>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</si>
  <si>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</si>
  <si>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</si>
  <si>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</si>
  <si>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</si>
  <si>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</si>
  <si>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</si>
  <si>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</si>
  <si>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</si>
  <si>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</si>
  <si>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</si>
  <si>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</si>
  <si>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</si>
  <si>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</si>
  <si>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</si>
  <si>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</si>
  <si>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</si>
  <si>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</si>
  <si>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</si>
  <si>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</si>
  <si>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</si>
  <si>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</si>
  <si>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</si>
  <si>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</si>
  <si>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</si>
  <si>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</si>
  <si>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</si>
  <si>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</si>
  <si>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</si>
  <si>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</si>
  <si>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</si>
  <si>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</si>
  <si>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</si>
  <si>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</si>
  <si>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</si>
  <si>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</si>
  <si>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</si>
  <si>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</si>
  <si>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</si>
  <si>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</si>
  <si>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</si>
  <si>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</si>
  <si>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</si>
  <si>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</si>
  <si>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</si>
  <si>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</si>
  <si>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</si>
  <si>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</si>
  <si>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</si>
  <si>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</si>
  <si>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</si>
  <si>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昆明市晋宁区水务局</t>
  </si>
  <si>
    <t>530122210000000004261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</si>
  <si>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</si>
  <si>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</si>
  <si>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</si>
  <si>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</si>
  <si>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</si>
  <si>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</si>
  <si>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</si>
  <si>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</si>
  <si>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</si>
  <si>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530122210000000004262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</si>
  <si>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</si>
  <si>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</si>
  <si>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</si>
  <si>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</si>
  <si>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</si>
  <si>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</si>
  <si>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</si>
  <si>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</si>
  <si>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</si>
  <si>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530122210000000004263</t>
  </si>
  <si>
    <t>30113</t>
  </si>
  <si>
    <t>530122210000000004265</t>
  </si>
  <si>
    <t>30217</t>
  </si>
  <si>
    <t>530122210000000004267</t>
  </si>
  <si>
    <t>工会经费</t>
  </si>
  <si>
    <t>30228</t>
  </si>
  <si>
    <t>530122210000000004268</t>
  </si>
  <si>
    <t>一般公用经费</t>
  </si>
  <si>
    <t>30201</t>
  </si>
  <si>
    <t>办公费</t>
  </si>
  <si>
    <t>30211</t>
  </si>
  <si>
    <t>差旅费</t>
  </si>
  <si>
    <t>30299</t>
  </si>
  <si>
    <t>其他商品和服务支出</t>
  </si>
  <si>
    <t>530122231100001426798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</si>
  <si>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</si>
  <si>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</si>
  <si>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</si>
  <si>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</si>
  <si>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</si>
  <si>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</si>
  <si>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</si>
  <si>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</si>
  <si>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</si>
  <si>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530122221100000786371</t>
  </si>
  <si>
    <t>晋宁区大中型水库移民后期扶持政策实施专项资金</t>
  </si>
  <si>
    <t>31005</t>
  </si>
  <si>
    <t>基础设施建设</t>
  </si>
  <si>
    <t>530122251100003612087</t>
  </si>
  <si>
    <t>晋宁区大中型水库移民应急维稳工作经费</t>
  </si>
  <si>
    <t>30227</t>
  </si>
  <si>
    <t>委托业务费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</si>
  <si>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</si>
  <si>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</si>
  <si>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</si>
  <si>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</si>
  <si>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</si>
  <si>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</si>
  <si>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</si>
  <si>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</si>
  <si>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</si>
  <si>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</si>
  <si>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《国务院关于完善大中型水库移民后期扶持政策的意见》（国发〔2006〕17号）和《晋宁区大中型水利水电工程移民搬迁安置和后期扶持“十四五”规划报告》，通过发放后扶直补资金，实施美丽家园建设、产业转型升级、移民就业创业、就业能力建设和就业扶持等，加快库区和移民安置区经济社会发展，促进移民收入持续稳定增长，总体达到当地农村平均水平；库区和安置区基础设施人居环境明显改善，基础设施和公共服务设施进一步完善，移民村社会治理能力得到提升；促进库区和移民安置区乡村振兴，确保库区和移民安置区和谐稳定。</t>
  </si>
  <si>
    <t>产出指标</t>
  </si>
  <si>
    <t>数量指标</t>
  </si>
  <si>
    <t>工程数量</t>
  </si>
  <si>
    <t>=</t>
  </si>
  <si>
    <t>个/标段</t>
  </si>
  <si>
    <t>定量指标</t>
  </si>
  <si>
    <t>反映工程设计实现的功能数量或工程的相对独立单元的数量。</t>
  </si>
  <si>
    <t>质量指标</t>
  </si>
  <si>
    <t>验收合格率</t>
  </si>
  <si>
    <t>100</t>
  </si>
  <si>
    <t>%</t>
  </si>
  <si>
    <t>反映项目验收情况。
验收合格率=（验收合格单元工程数量/完工单元工程总数）×100%。       竣工验收合格率=（验收合格单位工程数量/完工单位工程总数）×100%。</t>
  </si>
  <si>
    <t>效益指标</t>
  </si>
  <si>
    <t>社会效益</t>
  </si>
  <si>
    <t>设计功能实现率</t>
  </si>
  <si>
    <t>&gt;=</t>
  </si>
  <si>
    <t>90</t>
  </si>
  <si>
    <t>反映建设项目设施设计功能的实现情况。
设计功能实现率=（实际实现设计功能数/计划实现设计功能数）*100%</t>
  </si>
  <si>
    <t>满意度指标</t>
  </si>
  <si>
    <t>服务对象满意度</t>
  </si>
  <si>
    <t>受益人群满意度</t>
  </si>
  <si>
    <t>调查人群中对设施建设或设施运行的满意度。
受益人群覆盖率=（调查人群中对设施建设或设施运行的人数/问卷调查人数）*100%</t>
  </si>
  <si>
    <t>贯彻落实国家法律法规、大中型水库移民扶持政策，做好移民后期扶持政策的宣传、培训和普及工作，落实信访工作制度和信访维稳形势研判制度，处理好移民来信来访；不定期深入移民安置区开展矛盾排查化解活动，及时全面掌握矛盾纠纷动态，综合运用政策、教育等手段化解调处移民矛盾纠纷；及时处置库区和移民安置区突发应急事件，确保库区和移民安置区和谐稳定。</t>
  </si>
  <si>
    <t>与移民后期扶持有关的非正常越级上访事件</t>
  </si>
  <si>
    <t>0</t>
  </si>
  <si>
    <t>起</t>
  </si>
  <si>
    <t>反映通过相关媒体、网络等发布或推送稿件的篇数情况。</t>
  </si>
  <si>
    <t>政策知晓率</t>
  </si>
  <si>
    <t>反映通过抽查方式完成，相关受众群体对移民政策法规的知晓程度。
政策知晓率=被调查对象中知晓人数/被调查对象的人数*100%
（具体应用时指标名称根据项目进行具体化，比如具体为重大事件知晓率、宣贯政策知晓率、重要政策知晓率等。）</t>
  </si>
  <si>
    <t>社会公众满意度</t>
  </si>
  <si>
    <t>反映社会公众对宣传的满意程度。</t>
  </si>
  <si>
    <t>预算06表</t>
  </si>
  <si>
    <t>政府性基金预算支出预算表</t>
  </si>
  <si>
    <t>单位名称：昆明市发展和改革委员会</t>
  </si>
  <si>
    <t>政府性基金预算支出</t>
  </si>
  <si>
    <t>备注：本单位无政府性基金支出预算，此表以空表进行公开。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</si>
  <si>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</si>
  <si>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</si>
  <si>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</si>
  <si>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</si>
  <si>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</si>
  <si>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</si>
  <si>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</si>
  <si>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</si>
  <si>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</si>
  <si>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</si>
  <si>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</si>
  <si>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 xml:space="preserve">      本单位无政府采购预算，此表以空表进行公开。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</si>
  <si>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</si>
  <si>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</si>
  <si>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</si>
  <si>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</si>
  <si>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</si>
  <si>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</si>
  <si>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</si>
  <si>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备注：本单位无政府购买服务预算，此表以空表进行公开。</t>
  </si>
  <si>
    <t>预算09-1表</t>
  </si>
  <si>
    <t>单位名称（项目）</t>
  </si>
  <si>
    <t>地区</t>
  </si>
  <si>
    <t>磨憨经济合作区</t>
  </si>
  <si>
    <t>备注：本单位无对下转移支付预算，此表以空表进行公开。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</si>
  <si>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</si>
  <si>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</si>
  <si>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</si>
  <si>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</si>
  <si>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</si>
  <si>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</si>
  <si>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</si>
  <si>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</si>
  <si>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</si>
  <si>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备注：本单位无新增资产配置预算，此表以空表进行公开。</t>
  </si>
  <si>
    <t>预算11表</t>
  </si>
  <si>
    <t>上级补助</t>
  </si>
  <si>
    <t>备注：本单位无上级转移支付补助项目支出预算，此表以空表进行公开。</t>
  </si>
  <si>
    <t>预算12表</t>
  </si>
  <si>
    <t>项目级次</t>
  </si>
  <si>
    <t/>
  </si>
  <si>
    <t>备注：本单位无项目中期规划预算，此表以空表进行公开。</t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</si>
  <si>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</si>
  <si>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</si>
  <si>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</si>
  <si>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</si>
  <si>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</si>
  <si>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</si>
  <si>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</si>
  <si>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</si>
  <si>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</si>
  <si>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</si>
  <si>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</si>
  <si>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</si>
  <si>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</si>
  <si>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</si>
  <si>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</si>
  <si>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</si>
  <si>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</si>
  <si>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</si>
  <si>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</si>
  <si>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</si>
  <si>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</si>
  <si>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</si>
  <si>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</si>
  <si>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</si>
  <si>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备注：此表由主管部门进行公开，本单位以空表公开。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</si>
</sst>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6" borderId="20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7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176" fontId="40" fillId="0" borderId="1">
      <alignment horizontal="right" vertical="center"/>
    </xf>
    <xf numFmtId="177" fontId="40" fillId="0" borderId="1">
      <alignment horizontal="right" vertical="center"/>
    </xf>
    <xf numFmtId="10" fontId="40" fillId="0" borderId="1">
      <alignment horizontal="right" vertical="center"/>
    </xf>
    <xf numFmtId="178" fontId="40" fillId="0" borderId="1">
      <alignment horizontal="right" vertical="center"/>
    </xf>
    <xf numFmtId="49" fontId="40" fillId="0" borderId="1">
      <alignment horizontal="left" vertical="center" wrapText="1"/>
    </xf>
    <xf numFmtId="178" fontId="40" fillId="0" borderId="1">
      <alignment horizontal="right" vertical="center"/>
    </xf>
    <xf numFmtId="179" fontId="40" fillId="0" borderId="1">
      <alignment horizontal="right" vertical="center"/>
    </xf>
    <xf numFmtId="180" fontId="40" fillId="0" borderId="1">
      <alignment horizontal="right" vertical="center"/>
    </xf>
  </cellStyleXfs>
  <cellXfs count="249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4" fontId="2" fillId="0" borderId="5" xfId="0" applyNumberFormat="1" applyFont="1" applyBorder="1" applyAlignment="1" applyProtection="1">
      <alignment horizontal="right" vertical="center" wrapText="1"/>
      <protection locked="0"/>
    </xf>
    <xf numFmtId="0" fontId="6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10" fillId="0" borderId="1" xfId="54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4" fontId="2" fillId="0" borderId="5" xfId="0" applyNumberFormat="1" applyFont="1" applyBorder="1" applyAlignment="1">
      <alignment horizontal="right" vertical="center" wrapText="1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5" xfId="0" applyFont="1" applyBorder="1" applyAlignment="1">
      <alignment horizontal="left"/>
    </xf>
    <xf numFmtId="0" fontId="2" fillId="2" borderId="5" xfId="0" applyFont="1" applyFill="1" applyBorder="1" applyAlignment="1">
      <alignment horizontal="right" vertical="center"/>
    </xf>
    <xf numFmtId="3" fontId="2" fillId="2" borderId="5" xfId="0" applyNumberFormat="1" applyFont="1" applyFill="1" applyBorder="1" applyAlignment="1" applyProtection="1">
      <alignment horizontal="right" vertical="center"/>
      <protection locked="0"/>
    </xf>
    <xf numFmtId="4" fontId="2" fillId="0" borderId="5" xfId="0" applyNumberFormat="1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9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left" vertical="center" wrapText="1"/>
    </xf>
    <xf numFmtId="178" fontId="10" fillId="0" borderId="10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vertical="center" wrapText="1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 wrapText="1"/>
    </xf>
    <xf numFmtId="178" fontId="10" fillId="0" borderId="1" xfId="0" applyNumberFormat="1" applyFont="1" applyBorder="1" applyAlignment="1">
      <alignment horizontal="right"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178" fontId="10" fillId="0" borderId="5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10" fillId="0" borderId="1" xfId="56" applyNumberFormat="1" applyFont="1" applyBorder="1" applyAlignment="1">
      <alignment horizontal="center" vertical="center"/>
    </xf>
    <xf numFmtId="180" fontId="10" fillId="0" borderId="1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10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 applyProtection="1">
      <alignment horizontal="right"/>
      <protection locked="0"/>
    </xf>
    <xf numFmtId="49" fontId="15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10" fillId="0" borderId="1" xfId="53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78" fontId="20" fillId="0" borderId="1" xfId="0" applyNumberFormat="1" applyFont="1" applyBorder="1" applyAlignment="1">
      <alignment horizontal="right" vertical="center"/>
    </xf>
    <xf numFmtId="0" fontId="18" fillId="2" borderId="6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2" borderId="8" xfId="0" applyFont="1" applyFill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C21" sqref="C2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6"/>
      <c r="B1" s="86"/>
      <c r="C1" s="86"/>
      <c r="D1" s="87" t="s">
        <v>0</v>
      </c>
    </row>
    <row r="2" ht="41.25" customHeight="1" spans="1:4">
      <c r="A2" s="81" t="str">
        <f>"2026"&amp;"年部门财务收支预算总表"</f>
        <v>2026年部门财务收支预算总表</v>
      </c>
    </row>
    <row r="3" ht="17.25" customHeight="1" spans="1:4">
      <c r="A3" s="84" t="str">
        <f>"单位名称："&amp;"昆明市晋宁区搬迁安置办公室"</f>
        <v>单位名称：昆明市晋宁区搬迁安置办公室</v>
      </c>
      <c r="B3" s="212"/>
      <c r="D3" s="183" t="s">
        <v>1</v>
      </c>
    </row>
    <row r="4" ht="23.25" customHeight="1" spans="1:4">
      <c r="A4" s="213" t="s">
        <v>2</v>
      </c>
      <c r="B4" s="214"/>
      <c r="C4" s="213" t="s">
        <v>3</v>
      </c>
      <c r="D4" s="214"/>
    </row>
    <row r="5" ht="24" customHeight="1" spans="1:4">
      <c r="A5" s="213" t="s">
        <v>4</v>
      </c>
      <c r="B5" s="213" t="s">
        <v>5</v>
      </c>
      <c r="C5" s="213" t="s">
        <v>6</v>
      </c>
      <c r="D5" s="213" t="s">
        <v>5</v>
      </c>
    </row>
    <row r="6" ht="17.25" customHeight="1" spans="1:4">
      <c r="A6" s="215" t="s">
        <v>7</v>
      </c>
      <c r="B6" s="152">
        <v>2420172.78</v>
      </c>
      <c r="C6" s="215" t="s">
        <v>8</v>
      </c>
      <c r="D6" s="152"/>
    </row>
    <row r="7" ht="17.25" customHeight="1" spans="1:4">
      <c r="A7" s="215" t="s">
        <v>9</v>
      </c>
      <c r="B7" s="152"/>
      <c r="C7" s="215" t="s">
        <v>10</v>
      </c>
      <c r="D7" s="152"/>
    </row>
    <row r="8" ht="17.25" customHeight="1" spans="1:4">
      <c r="A8" s="215" t="s">
        <v>11</v>
      </c>
      <c r="B8" s="152"/>
      <c r="C8" s="248" t="s">
        <v>12</v>
      </c>
      <c r="D8" s="152"/>
    </row>
    <row r="9" ht="17.25" customHeight="1" spans="1:4">
      <c r="A9" s="215" t="s">
        <v>13</v>
      </c>
      <c r="B9" s="152"/>
      <c r="C9" s="248" t="s">
        <v>14</v>
      </c>
      <c r="D9" s="152"/>
    </row>
    <row r="10" ht="17.25" customHeight="1" spans="1:4">
      <c r="A10" s="215" t="s">
        <v>15</v>
      </c>
      <c r="B10" s="152">
        <v>673204.16</v>
      </c>
      <c r="C10" s="248" t="s">
        <v>16</v>
      </c>
      <c r="D10" s="152"/>
    </row>
    <row r="11" ht="17.25" customHeight="1" spans="1:4">
      <c r="A11" s="215" t="s">
        <v>17</v>
      </c>
      <c r="B11" s="152"/>
      <c r="C11" s="248" t="s">
        <v>18</v>
      </c>
      <c r="D11" s="152"/>
    </row>
    <row r="12" ht="17.25" customHeight="1" spans="1:4">
      <c r="A12" s="215" t="s">
        <v>19</v>
      </c>
      <c r="B12" s="152"/>
      <c r="C12" s="72" t="s">
        <v>20</v>
      </c>
      <c r="D12" s="152"/>
    </row>
    <row r="13" ht="17.25" customHeight="1" spans="1:4">
      <c r="A13" s="215" t="s">
        <v>21</v>
      </c>
      <c r="B13" s="152"/>
      <c r="C13" s="72" t="s">
        <v>22</v>
      </c>
      <c r="D13" s="152">
        <v>241355.52</v>
      </c>
    </row>
    <row r="14" ht="17.25" customHeight="1" spans="1:4">
      <c r="A14" s="215" t="s">
        <v>23</v>
      </c>
      <c r="B14" s="152"/>
      <c r="C14" s="72" t="s">
        <v>24</v>
      </c>
      <c r="D14" s="152">
        <v>177183.28</v>
      </c>
    </row>
    <row r="15" ht="17.25" customHeight="1" spans="1:4">
      <c r="A15" s="215" t="s">
        <v>25</v>
      </c>
      <c r="B15" s="152">
        <v>673204.16</v>
      </c>
      <c r="C15" s="72" t="s">
        <v>26</v>
      </c>
      <c r="D15" s="152"/>
    </row>
    <row r="16" ht="17.25" customHeight="1" spans="1:4">
      <c r="A16" s="30"/>
      <c r="B16" s="152"/>
      <c r="C16" s="72" t="s">
        <v>27</v>
      </c>
      <c r="D16" s="152"/>
    </row>
    <row r="17" ht="17.25" customHeight="1" spans="1:4">
      <c r="A17" s="216"/>
      <c r="B17" s="152"/>
      <c r="C17" s="72" t="s">
        <v>28</v>
      </c>
      <c r="D17" s="152">
        <v>2455277.5</v>
      </c>
    </row>
    <row r="18" ht="17.25" customHeight="1" spans="1:4">
      <c r="A18" s="216"/>
      <c r="B18" s="152"/>
      <c r="C18" s="72" t="s">
        <v>29</v>
      </c>
      <c r="D18" s="152"/>
    </row>
    <row r="19" ht="17.25" customHeight="1" spans="1:4">
      <c r="A19" s="216"/>
      <c r="B19" s="152"/>
      <c r="C19" s="72" t="s">
        <v>30</v>
      </c>
      <c r="D19" s="152"/>
    </row>
    <row r="20" ht="17.25" customHeight="1" spans="1:4">
      <c r="A20" s="216"/>
      <c r="B20" s="152"/>
      <c r="C20" s="72" t="s">
        <v>31</v>
      </c>
      <c r="D20" s="152"/>
    </row>
    <row r="21" ht="17.25" customHeight="1" spans="1:4">
      <c r="A21" s="216"/>
      <c r="B21" s="152"/>
      <c r="C21" s="72" t="s">
        <v>32</v>
      </c>
      <c r="D21" s="152"/>
    </row>
    <row r="22" ht="17.25" customHeight="1" spans="1:4">
      <c r="A22" s="216"/>
      <c r="B22" s="152"/>
      <c r="C22" s="72" t="s">
        <v>33</v>
      </c>
      <c r="D22" s="152"/>
    </row>
    <row r="23" ht="17.25" customHeight="1" spans="1:4">
      <c r="A23" s="216"/>
      <c r="B23" s="152"/>
      <c r="C23" s="72" t="s">
        <v>34</v>
      </c>
      <c r="D23" s="152"/>
    </row>
    <row r="24" ht="17.25" customHeight="1" spans="1:4">
      <c r="A24" s="216"/>
      <c r="B24" s="152"/>
      <c r="C24" s="72" t="s">
        <v>35</v>
      </c>
      <c r="D24" s="152">
        <v>219560.64</v>
      </c>
    </row>
    <row r="25" ht="17.25" customHeight="1" spans="1:4">
      <c r="A25" s="216"/>
      <c r="B25" s="152"/>
      <c r="C25" s="72" t="s">
        <v>36</v>
      </c>
      <c r="D25" s="152"/>
    </row>
    <row r="26" ht="17.25" customHeight="1" spans="1:4">
      <c r="A26" s="216"/>
      <c r="B26" s="152"/>
      <c r="C26" s="30" t="s">
        <v>37</v>
      </c>
      <c r="D26" s="152"/>
    </row>
    <row r="27" ht="17.25" customHeight="1" spans="1:4">
      <c r="A27" s="216"/>
      <c r="B27" s="152"/>
      <c r="C27" s="72" t="s">
        <v>38</v>
      </c>
      <c r="D27" s="152"/>
    </row>
    <row r="28" ht="16.5" customHeight="1" spans="1:4">
      <c r="A28" s="216"/>
      <c r="B28" s="152"/>
      <c r="C28" s="72" t="s">
        <v>39</v>
      </c>
      <c r="D28" s="152"/>
    </row>
    <row r="29" ht="16.5" customHeight="1" spans="1:4">
      <c r="A29" s="216"/>
      <c r="B29" s="152"/>
      <c r="C29" s="30" t="s">
        <v>40</v>
      </c>
      <c r="D29" s="152"/>
    </row>
    <row r="30" ht="17.25" customHeight="1" spans="1:4">
      <c r="A30" s="216"/>
      <c r="B30" s="152"/>
      <c r="C30" s="30" t="s">
        <v>41</v>
      </c>
      <c r="D30" s="152"/>
    </row>
    <row r="31" ht="17.25" customHeight="1" spans="1:4">
      <c r="A31" s="216"/>
      <c r="B31" s="152"/>
      <c r="C31" s="72" t="s">
        <v>42</v>
      </c>
      <c r="D31" s="152"/>
    </row>
    <row r="32" ht="16.5" customHeight="1" spans="1:4">
      <c r="A32" s="216" t="s">
        <v>43</v>
      </c>
      <c r="B32" s="152">
        <v>3093376.94</v>
      </c>
      <c r="C32" s="216" t="s">
        <v>44</v>
      </c>
      <c r="D32" s="152">
        <v>3093376.94</v>
      </c>
    </row>
    <row r="33" ht="16.5" customHeight="1" spans="1:4">
      <c r="A33" s="30" t="s">
        <v>45</v>
      </c>
      <c r="B33" s="152"/>
      <c r="C33" s="30" t="s">
        <v>46</v>
      </c>
      <c r="D33" s="152"/>
    </row>
    <row r="34" ht="16.5" customHeight="1" spans="1:4">
      <c r="A34" s="72" t="s">
        <v>47</v>
      </c>
      <c r="B34" s="152"/>
      <c r="C34" s="72" t="s">
        <v>47</v>
      </c>
      <c r="D34" s="152"/>
    </row>
    <row r="35" ht="16.5" customHeight="1" spans="1:4">
      <c r="A35" s="72" t="s">
        <v>48</v>
      </c>
      <c r="B35" s="152"/>
      <c r="C35" s="72" t="s">
        <v>49</v>
      </c>
      <c r="D35" s="152"/>
    </row>
    <row r="36" ht="16.5" customHeight="1" spans="1:4">
      <c r="A36" s="217" t="s">
        <v>50</v>
      </c>
      <c r="B36" s="152">
        <v>3093376.94</v>
      </c>
      <c r="C36" s="217" t="s">
        <v>51</v>
      </c>
      <c r="D36" s="152">
        <v>3093376.94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8" sqref="C18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166666666667" customWidth="1"/>
  </cols>
  <sheetData>
    <row r="1" ht="12" customHeight="1" spans="1:6">
      <c r="A1" s="168">
        <v>1</v>
      </c>
      <c r="B1" s="169">
        <v>0</v>
      </c>
      <c r="C1" s="168">
        <v>1</v>
      </c>
      <c r="D1" s="170"/>
      <c r="E1" s="170"/>
      <c r="F1" s="158" t="s">
        <v>289</v>
      </c>
    </row>
    <row r="2" ht="42" customHeight="1" spans="1:6">
      <c r="A2" s="171" t="str">
        <f>"2026"&amp;"年部门政府性基金预算支出预算表"</f>
        <v>2026年部门政府性基金预算支出预算表</v>
      </c>
      <c r="B2" s="171" t="s">
        <v>290</v>
      </c>
      <c r="C2" s="172"/>
      <c r="D2" s="173"/>
      <c r="E2" s="173"/>
      <c r="F2" s="173"/>
    </row>
    <row r="3" ht="13.5" customHeight="1" spans="1:6">
      <c r="A3" s="49" t="str">
        <f>"单位名称："&amp;"昆明市晋宁区搬迁安置办公室"</f>
        <v>单位名称：昆明市晋宁区搬迁安置办公室</v>
      </c>
      <c r="B3" s="49" t="s">
        <v>291</v>
      </c>
      <c r="C3" s="168"/>
      <c r="D3" s="170"/>
      <c r="E3" s="170"/>
      <c r="F3" s="158" t="s">
        <v>1</v>
      </c>
    </row>
    <row r="4" ht="19.5" customHeight="1" spans="1:6">
      <c r="A4" s="174" t="s">
        <v>175</v>
      </c>
      <c r="B4" s="175" t="s">
        <v>72</v>
      </c>
      <c r="C4" s="174" t="s">
        <v>73</v>
      </c>
      <c r="D4" s="17" t="s">
        <v>292</v>
      </c>
      <c r="E4" s="18"/>
      <c r="F4" s="19"/>
    </row>
    <row r="5" ht="18.75" customHeight="1" spans="1:6">
      <c r="A5" s="176"/>
      <c r="B5" s="177"/>
      <c r="C5" s="176"/>
      <c r="D5" s="57" t="s">
        <v>55</v>
      </c>
      <c r="E5" s="17" t="s">
        <v>75</v>
      </c>
      <c r="F5" s="57" t="s">
        <v>76</v>
      </c>
    </row>
    <row r="6" ht="18.75" customHeight="1" spans="1:6">
      <c r="A6" s="109">
        <v>1</v>
      </c>
      <c r="B6" s="178" t="s">
        <v>83</v>
      </c>
      <c r="C6" s="109">
        <v>3</v>
      </c>
      <c r="D6" s="21">
        <v>4</v>
      </c>
      <c r="E6" s="21">
        <v>5</v>
      </c>
      <c r="F6" s="21">
        <v>6</v>
      </c>
    </row>
    <row r="7" ht="21" customHeight="1" spans="1:6">
      <c r="A7" s="62"/>
      <c r="B7" s="62"/>
      <c r="C7" s="62"/>
      <c r="D7" s="152"/>
      <c r="E7" s="152"/>
      <c r="F7" s="152"/>
    </row>
    <row r="8" ht="21" customHeight="1" spans="1:6">
      <c r="A8" s="62"/>
      <c r="B8" s="62"/>
      <c r="C8" s="62"/>
      <c r="D8" s="152"/>
      <c r="E8" s="152"/>
      <c r="F8" s="152"/>
    </row>
    <row r="9" ht="18.75" customHeight="1" spans="1:6">
      <c r="A9" s="179" t="s">
        <v>165</v>
      </c>
      <c r="B9" s="179" t="s">
        <v>165</v>
      </c>
      <c r="C9" s="179" t="s">
        <v>165</v>
      </c>
      <c r="D9" s="154"/>
      <c r="E9" s="154"/>
      <c r="F9" s="154"/>
    </row>
    <row r="10" customHeight="1" spans="1:6">
      <c r="A10" s="155" t="s">
        <v>293</v>
      </c>
      <c r="B10" s="156"/>
      <c r="C10" s="156"/>
      <c r="D10" s="156"/>
      <c r="E10" s="156"/>
      <c r="F10" s="156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B20" sqref="B20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166666666667" customWidth="1"/>
    <col min="5" max="5" width="35.275" customWidth="1"/>
    <col min="6" max="6" width="7.71666666666667" customWidth="1"/>
    <col min="7" max="7" width="11.1416666666667" customWidth="1"/>
    <col min="8" max="8" width="13.275" customWidth="1"/>
    <col min="9" max="18" width="20" customWidth="1"/>
    <col min="19" max="19" width="19.85" customWidth="1"/>
  </cols>
  <sheetData>
    <row r="1" ht="15.75" customHeight="1" spans="1:19">
      <c r="B1" s="127"/>
      <c r="C1" s="127"/>
      <c r="R1" s="47"/>
      <c r="S1" s="47" t="s">
        <v>294</v>
      </c>
    </row>
    <row r="2" ht="41.25" customHeight="1" spans="1:19">
      <c r="A2" s="113" t="str">
        <f>"2026"&amp;"年部门政府采购预算表"</f>
        <v>2026年部门政府采购预算表</v>
      </c>
      <c r="B2" s="108"/>
      <c r="C2" s="108"/>
      <c r="D2" s="48"/>
      <c r="E2" s="48"/>
      <c r="F2" s="48"/>
      <c r="G2" s="48"/>
      <c r="H2" s="48"/>
      <c r="I2" s="48"/>
      <c r="J2" s="48"/>
      <c r="K2" s="48"/>
      <c r="L2" s="48"/>
      <c r="M2" s="108"/>
      <c r="N2" s="48"/>
      <c r="O2" s="48"/>
      <c r="P2" s="108"/>
      <c r="Q2" s="48"/>
      <c r="R2" s="108"/>
      <c r="S2" s="108"/>
    </row>
    <row r="3" ht="18.75" customHeight="1" spans="1:19">
      <c r="A3" s="157" t="str">
        <f>"单位名称："&amp;"昆明市晋宁区搬迁安置办公室"</f>
        <v>单位名称：昆明市晋宁区搬迁安置办公室</v>
      </c>
      <c r="B3" s="132"/>
      <c r="C3" s="132"/>
      <c r="D3" s="51"/>
      <c r="E3" s="51"/>
      <c r="F3" s="51"/>
      <c r="G3" s="51"/>
      <c r="H3" s="51"/>
      <c r="I3" s="51"/>
      <c r="J3" s="51"/>
      <c r="K3" s="51"/>
      <c r="L3" s="51"/>
      <c r="R3" s="52"/>
      <c r="S3" s="158" t="s">
        <v>1</v>
      </c>
    </row>
    <row r="4" ht="15.75" customHeight="1" spans="1:19">
      <c r="A4" s="54" t="s">
        <v>174</v>
      </c>
      <c r="B4" s="134" t="s">
        <v>175</v>
      </c>
      <c r="C4" s="134" t="s">
        <v>295</v>
      </c>
      <c r="D4" s="135" t="s">
        <v>296</v>
      </c>
      <c r="E4" s="135" t="s">
        <v>297</v>
      </c>
      <c r="F4" s="135" t="s">
        <v>298</v>
      </c>
      <c r="G4" s="135" t="s">
        <v>299</v>
      </c>
      <c r="H4" s="135" t="s">
        <v>300</v>
      </c>
      <c r="I4" s="136" t="s">
        <v>182</v>
      </c>
      <c r="J4" s="136"/>
      <c r="K4" s="136"/>
      <c r="L4" s="136"/>
      <c r="M4" s="137"/>
      <c r="N4" s="136"/>
      <c r="O4" s="136"/>
      <c r="P4" s="138"/>
      <c r="Q4" s="136"/>
      <c r="R4" s="137"/>
      <c r="S4" s="139"/>
    </row>
    <row r="5" ht="17.25" customHeight="1" spans="1:19">
      <c r="A5" s="56"/>
      <c r="B5" s="140"/>
      <c r="C5" s="140"/>
      <c r="D5" s="141"/>
      <c r="E5" s="141"/>
      <c r="F5" s="141"/>
      <c r="G5" s="141"/>
      <c r="H5" s="141"/>
      <c r="I5" s="141" t="s">
        <v>55</v>
      </c>
      <c r="J5" s="141" t="s">
        <v>58</v>
      </c>
      <c r="K5" s="141" t="s">
        <v>184</v>
      </c>
      <c r="L5" s="141" t="s">
        <v>301</v>
      </c>
      <c r="M5" s="142" t="s">
        <v>302</v>
      </c>
      <c r="N5" s="143" t="s">
        <v>303</v>
      </c>
      <c r="O5" s="143"/>
      <c r="P5" s="144"/>
      <c r="Q5" s="143"/>
      <c r="R5" s="145"/>
      <c r="S5" s="146"/>
    </row>
    <row r="6" ht="54" customHeight="1" spans="1:19">
      <c r="A6" s="59"/>
      <c r="B6" s="146"/>
      <c r="C6" s="146"/>
      <c r="D6" s="147"/>
      <c r="E6" s="147"/>
      <c r="F6" s="147"/>
      <c r="G6" s="147"/>
      <c r="H6" s="147"/>
      <c r="I6" s="147"/>
      <c r="J6" s="147" t="s">
        <v>57</v>
      </c>
      <c r="K6" s="147"/>
      <c r="L6" s="147"/>
      <c r="M6" s="148"/>
      <c r="N6" s="147" t="s">
        <v>57</v>
      </c>
      <c r="O6" s="147" t="s">
        <v>64</v>
      </c>
      <c r="P6" s="146" t="s">
        <v>65</v>
      </c>
      <c r="Q6" s="147" t="s">
        <v>66</v>
      </c>
      <c r="R6" s="148" t="s">
        <v>67</v>
      </c>
      <c r="S6" s="146" t="s">
        <v>68</v>
      </c>
    </row>
    <row r="7" ht="18" customHeight="1" spans="1:19">
      <c r="A7" s="159">
        <v>1</v>
      </c>
      <c r="B7" s="159" t="s">
        <v>83</v>
      </c>
      <c r="C7" s="160">
        <v>3</v>
      </c>
      <c r="D7" s="160">
        <v>4</v>
      </c>
      <c r="E7" s="159">
        <v>5</v>
      </c>
      <c r="F7" s="159">
        <v>6</v>
      </c>
      <c r="G7" s="159">
        <v>7</v>
      </c>
      <c r="H7" s="159">
        <v>8</v>
      </c>
      <c r="I7" s="159">
        <v>9</v>
      </c>
      <c r="J7" s="159">
        <v>10</v>
      </c>
      <c r="K7" s="159">
        <v>11</v>
      </c>
      <c r="L7" s="159">
        <v>12</v>
      </c>
      <c r="M7" s="159">
        <v>13</v>
      </c>
      <c r="N7" s="159">
        <v>14</v>
      </c>
      <c r="O7" s="159">
        <v>15</v>
      </c>
      <c r="P7" s="159">
        <v>16</v>
      </c>
      <c r="Q7" s="159">
        <v>17</v>
      </c>
      <c r="R7" s="159">
        <v>18</v>
      </c>
      <c r="S7" s="159">
        <v>19</v>
      </c>
    </row>
    <row r="8" ht="21" customHeight="1" spans="1:19">
      <c r="A8" s="149"/>
      <c r="B8" s="150"/>
      <c r="C8" s="150"/>
      <c r="D8" s="151"/>
      <c r="E8" s="151"/>
      <c r="F8" s="151"/>
      <c r="G8" s="161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</row>
    <row r="9" ht="21" customHeight="1" spans="1:19">
      <c r="A9" s="162" t="s">
        <v>165</v>
      </c>
      <c r="B9" s="163"/>
      <c r="C9" s="163"/>
      <c r="D9" s="164"/>
      <c r="E9" s="164"/>
      <c r="F9" s="164"/>
      <c r="G9" s="165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</row>
    <row r="10" ht="21" customHeight="1" spans="1:19">
      <c r="A10" s="157" t="s">
        <v>304</v>
      </c>
      <c r="B10" s="49"/>
      <c r="C10" s="49"/>
      <c r="D10" s="157"/>
      <c r="E10" s="157"/>
      <c r="F10" s="157"/>
      <c r="G10" s="166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</row>
    <row r="11" customHeight="1" spans="1:19">
      <c r="A11" s="157" t="s">
        <v>305</v>
      </c>
      <c r="B11" s="49"/>
      <c r="C11" s="49"/>
      <c r="D11" s="157"/>
      <c r="E11" s="157"/>
      <c r="F11" s="157"/>
      <c r="G11" s="166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</row>
  </sheetData>
  <mergeCells count="20">
    <mergeCell ref="A2:S2"/>
    <mergeCell ref="A3:H3"/>
    <mergeCell ref="I4:S4"/>
    <mergeCell ref="N5:S5"/>
    <mergeCell ref="A9:G9"/>
    <mergeCell ref="A10:S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2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topLeftCell="J1" workbookViewId="0">
      <selection activeCell="C25" sqref="C25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75" customWidth="1"/>
  </cols>
  <sheetData>
    <row r="1" ht="16.5" customHeight="1" spans="1:20">
      <c r="A1" s="126"/>
      <c r="B1" s="127"/>
      <c r="C1" s="127"/>
      <c r="D1" s="127"/>
      <c r="E1" s="127"/>
      <c r="F1" s="127"/>
      <c r="G1" s="127"/>
      <c r="H1" s="126"/>
      <c r="I1" s="126"/>
      <c r="J1" s="126"/>
      <c r="K1" s="126"/>
      <c r="L1" s="126"/>
      <c r="M1" s="126"/>
      <c r="N1" s="128"/>
      <c r="O1" s="126"/>
      <c r="P1" s="126"/>
      <c r="Q1" s="127"/>
      <c r="R1" s="126"/>
      <c r="S1" s="129"/>
      <c r="T1" s="129" t="s">
        <v>306</v>
      </c>
    </row>
    <row r="2" ht="41.25" customHeight="1" spans="1:20">
      <c r="A2" s="113" t="str">
        <f>"2026"&amp;"年部门政府购买服务预算表"</f>
        <v>2026年部门政府购买服务预算表</v>
      </c>
      <c r="B2" s="108"/>
      <c r="C2" s="108"/>
      <c r="D2" s="108"/>
      <c r="E2" s="108"/>
      <c r="F2" s="108"/>
      <c r="G2" s="108"/>
      <c r="H2" s="130"/>
      <c r="I2" s="130"/>
      <c r="J2" s="130"/>
      <c r="K2" s="130"/>
      <c r="L2" s="130"/>
      <c r="M2" s="130"/>
      <c r="N2" s="131"/>
      <c r="O2" s="130"/>
      <c r="P2" s="130"/>
      <c r="Q2" s="108"/>
      <c r="R2" s="130"/>
      <c r="S2" s="131"/>
      <c r="T2" s="108"/>
    </row>
    <row r="3" ht="22.5" customHeight="1" spans="1:20">
      <c r="A3" s="114" t="str">
        <f>"单位名称："&amp;"昆明市晋宁区搬迁安置办公室"</f>
        <v>单位名称：昆明市晋宁区搬迁安置办公室</v>
      </c>
      <c r="B3" s="132"/>
      <c r="C3" s="132"/>
      <c r="D3" s="132"/>
      <c r="E3" s="132"/>
      <c r="F3" s="132"/>
      <c r="G3" s="132"/>
      <c r="H3" s="115"/>
      <c r="I3" s="115"/>
      <c r="J3" s="115"/>
      <c r="K3" s="115"/>
      <c r="L3" s="115"/>
      <c r="M3" s="115"/>
      <c r="N3" s="128"/>
      <c r="O3" s="126"/>
      <c r="P3" s="126"/>
      <c r="Q3" s="127"/>
      <c r="R3" s="126"/>
      <c r="S3" s="133"/>
      <c r="T3" s="129" t="s">
        <v>1</v>
      </c>
    </row>
    <row r="4" ht="24" customHeight="1" spans="1:20">
      <c r="A4" s="54" t="s">
        <v>174</v>
      </c>
      <c r="B4" s="134" t="s">
        <v>175</v>
      </c>
      <c r="C4" s="134" t="s">
        <v>295</v>
      </c>
      <c r="D4" s="134" t="s">
        <v>307</v>
      </c>
      <c r="E4" s="134" t="s">
        <v>308</v>
      </c>
      <c r="F4" s="134" t="s">
        <v>309</v>
      </c>
      <c r="G4" s="134" t="s">
        <v>310</v>
      </c>
      <c r="H4" s="135" t="s">
        <v>311</v>
      </c>
      <c r="I4" s="135" t="s">
        <v>312</v>
      </c>
      <c r="J4" s="136" t="s">
        <v>182</v>
      </c>
      <c r="K4" s="136"/>
      <c r="L4" s="136"/>
      <c r="M4" s="136"/>
      <c r="N4" s="137"/>
      <c r="O4" s="136"/>
      <c r="P4" s="136"/>
      <c r="Q4" s="138"/>
      <c r="R4" s="136"/>
      <c r="S4" s="137"/>
      <c r="T4" s="139"/>
    </row>
    <row r="5" ht="24" customHeight="1" spans="1:20">
      <c r="A5" s="56"/>
      <c r="B5" s="140"/>
      <c r="C5" s="140"/>
      <c r="D5" s="140"/>
      <c r="E5" s="140"/>
      <c r="F5" s="140"/>
      <c r="G5" s="140"/>
      <c r="H5" s="141"/>
      <c r="I5" s="141"/>
      <c r="J5" s="141" t="s">
        <v>55</v>
      </c>
      <c r="K5" s="141" t="s">
        <v>58</v>
      </c>
      <c r="L5" s="141" t="s">
        <v>184</v>
      </c>
      <c r="M5" s="141" t="s">
        <v>301</v>
      </c>
      <c r="N5" s="142" t="s">
        <v>302</v>
      </c>
      <c r="O5" s="143" t="s">
        <v>303</v>
      </c>
      <c r="P5" s="143"/>
      <c r="Q5" s="144"/>
      <c r="R5" s="143"/>
      <c r="S5" s="145"/>
      <c r="T5" s="146"/>
    </row>
    <row r="6" ht="54" customHeight="1" spans="1:20">
      <c r="A6" s="59"/>
      <c r="B6" s="146"/>
      <c r="C6" s="146"/>
      <c r="D6" s="146"/>
      <c r="E6" s="146"/>
      <c r="F6" s="146"/>
      <c r="G6" s="146"/>
      <c r="H6" s="147"/>
      <c r="I6" s="147"/>
      <c r="J6" s="147"/>
      <c r="K6" s="147" t="s">
        <v>57</v>
      </c>
      <c r="L6" s="147"/>
      <c r="M6" s="147"/>
      <c r="N6" s="148"/>
      <c r="O6" s="147" t="s">
        <v>57</v>
      </c>
      <c r="P6" s="147" t="s">
        <v>64</v>
      </c>
      <c r="Q6" s="146" t="s">
        <v>65</v>
      </c>
      <c r="R6" s="147" t="s">
        <v>66</v>
      </c>
      <c r="S6" s="148" t="s">
        <v>67</v>
      </c>
      <c r="T6" s="146" t="s">
        <v>68</v>
      </c>
    </row>
    <row r="7" ht="17.25" customHeight="1" spans="1:20">
      <c r="A7" s="60">
        <v>1</v>
      </c>
      <c r="B7" s="146">
        <v>2</v>
      </c>
      <c r="C7" s="60">
        <v>3</v>
      </c>
      <c r="D7" s="60">
        <v>4</v>
      </c>
      <c r="E7" s="146">
        <v>5</v>
      </c>
      <c r="F7" s="60">
        <v>6</v>
      </c>
      <c r="G7" s="60">
        <v>7</v>
      </c>
      <c r="H7" s="146">
        <v>8</v>
      </c>
      <c r="I7" s="60">
        <v>9</v>
      </c>
      <c r="J7" s="60">
        <v>10</v>
      </c>
      <c r="K7" s="146">
        <v>11</v>
      </c>
      <c r="L7" s="60">
        <v>12</v>
      </c>
      <c r="M7" s="60">
        <v>13</v>
      </c>
      <c r="N7" s="146">
        <v>14</v>
      </c>
      <c r="O7" s="60">
        <v>15</v>
      </c>
      <c r="P7" s="60">
        <v>16</v>
      </c>
      <c r="Q7" s="146">
        <v>17</v>
      </c>
      <c r="R7" s="60">
        <v>18</v>
      </c>
      <c r="S7" s="60">
        <v>19</v>
      </c>
      <c r="T7" s="60">
        <v>20</v>
      </c>
    </row>
    <row r="8" ht="21" customHeight="1" spans="1:20">
      <c r="A8" s="149"/>
      <c r="B8" s="150"/>
      <c r="C8" s="150"/>
      <c r="D8" s="150"/>
      <c r="E8" s="150"/>
      <c r="F8" s="150"/>
      <c r="G8" s="150"/>
      <c r="H8" s="151"/>
      <c r="I8" s="151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</row>
    <row r="9" ht="21" customHeight="1" spans="1:20">
      <c r="A9" s="100" t="s">
        <v>165</v>
      </c>
      <c r="B9" s="153"/>
      <c r="C9" s="153"/>
      <c r="D9" s="153"/>
      <c r="E9" s="153"/>
      <c r="F9" s="153"/>
      <c r="G9" s="153"/>
      <c r="H9" s="74"/>
      <c r="I9" s="75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</row>
    <row r="10" customHeight="1" spans="1:20">
      <c r="A10" s="155" t="s">
        <v>313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</row>
  </sheetData>
  <mergeCells count="20">
    <mergeCell ref="A2:T2"/>
    <mergeCell ref="A3:I3"/>
    <mergeCell ref="J4:T4"/>
    <mergeCell ref="O5:T5"/>
    <mergeCell ref="A9:I9"/>
    <mergeCell ref="A10:T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2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J14" sqref="J14"/>
    </sheetView>
  </sheetViews>
  <sheetFormatPr defaultColWidth="9.14166666666667" defaultRowHeight="14.25" customHeight="1" outlineLevelCol="4"/>
  <cols>
    <col min="1" max="1" width="37.7166666666667" customWidth="1"/>
    <col min="2" max="5" width="20" customWidth="1"/>
  </cols>
  <sheetData>
    <row r="1" ht="17.25" customHeight="1" spans="1:5">
      <c r="D1" s="112"/>
      <c r="E1" s="47" t="s">
        <v>314</v>
      </c>
    </row>
    <row r="2" ht="41.25" customHeight="1" spans="1:5">
      <c r="A2" s="113" t="str">
        <f>"2026"&amp;"年对下转移支付预算表"</f>
        <v>2026年对下转移支付预算表</v>
      </c>
      <c r="B2" s="48"/>
      <c r="C2" s="48"/>
      <c r="D2" s="48"/>
      <c r="E2" s="108"/>
    </row>
    <row r="3" ht="18" customHeight="1" spans="1:5">
      <c r="A3" s="114" t="str">
        <f>"单位名称："&amp;"昆明市晋宁区搬迁安置办公室"</f>
        <v>单位名称：昆明市晋宁区搬迁安置办公室</v>
      </c>
      <c r="B3" s="115"/>
      <c r="C3" s="115"/>
      <c r="D3" s="116"/>
      <c r="E3" s="52" t="s">
        <v>1</v>
      </c>
    </row>
    <row r="4" ht="19.5" customHeight="1" spans="1:5">
      <c r="A4" s="67" t="s">
        <v>315</v>
      </c>
      <c r="B4" s="17" t="s">
        <v>182</v>
      </c>
      <c r="C4" s="18"/>
      <c r="D4" s="18"/>
      <c r="E4" s="109" t="s">
        <v>316</v>
      </c>
    </row>
    <row r="5" ht="40.5" customHeight="1" spans="1:5">
      <c r="A5" s="68"/>
      <c r="B5" s="68" t="s">
        <v>55</v>
      </c>
      <c r="C5" s="54" t="s">
        <v>58</v>
      </c>
      <c r="D5" s="117" t="s">
        <v>184</v>
      </c>
      <c r="E5" s="118" t="s">
        <v>317</v>
      </c>
    </row>
    <row r="6" ht="19.5" customHeight="1" spans="1:5">
      <c r="A6" s="119">
        <v>1</v>
      </c>
      <c r="B6" s="119">
        <v>2</v>
      </c>
      <c r="C6" s="119">
        <v>3</v>
      </c>
      <c r="D6" s="119">
        <v>4</v>
      </c>
      <c r="E6" s="120">
        <v>5</v>
      </c>
    </row>
    <row r="7" ht="19.5" customHeight="1" spans="1:5">
      <c r="A7" s="121"/>
      <c r="B7" s="122"/>
      <c r="C7" s="122"/>
      <c r="D7" s="122"/>
      <c r="E7" s="122"/>
    </row>
    <row r="8" ht="19.5" customHeight="1" spans="1:5">
      <c r="A8" s="123"/>
      <c r="B8" s="122"/>
      <c r="C8" s="122"/>
      <c r="D8" s="122"/>
      <c r="E8" s="122"/>
    </row>
    <row r="9" customHeight="1" spans="1:5">
      <c r="A9" s="124" t="s">
        <v>318</v>
      </c>
      <c r="B9" s="125"/>
      <c r="C9" s="125"/>
      <c r="D9" s="125"/>
      <c r="E9" s="125"/>
    </row>
  </sheetData>
  <mergeCells count="6">
    <mergeCell ref="A2:E2"/>
    <mergeCell ref="A3:D3"/>
    <mergeCell ref="B4:D4"/>
    <mergeCell ref="A9:E9"/>
    <mergeCell ref="A4:A5"/>
    <mergeCell ref="E4:E5"/>
  </mergeCells>
  <printOptions horizontalCentered="1"/>
  <pageMargins left="0.96" right="0.96" top="0.72" bottom="0.72" header="0" footer="0"/>
  <pageSetup paperSize="9" scale="8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17" sqref="C17"/>
    </sheetView>
  </sheetViews>
  <sheetFormatPr defaultColWidth="9.14166666666667" defaultRowHeight="12" customHeight="1" outlineLevelRow="7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47" t="s">
        <v>319</v>
      </c>
    </row>
    <row r="2" ht="41.25" customHeight="1" spans="1:10">
      <c r="A2" s="107" t="str">
        <f>"2026"&amp;"年对下转移支付绩效目标表"</f>
        <v>2026年对下转移支付绩效目标表</v>
      </c>
      <c r="B2" s="48"/>
      <c r="C2" s="48"/>
      <c r="D2" s="48"/>
      <c r="E2" s="48"/>
      <c r="F2" s="108"/>
      <c r="G2" s="48"/>
      <c r="H2" s="108"/>
      <c r="I2" s="108"/>
      <c r="J2" s="48"/>
    </row>
    <row r="3" ht="17.25" customHeight="1" spans="1:10">
      <c r="A3" s="49" t="str">
        <f>"单位名称："&amp;"昆明市晋宁区搬迁安置办公室"</f>
        <v>单位名称：昆明市晋宁区搬迁安置办公室</v>
      </c>
    </row>
    <row r="4" ht="44.25" customHeight="1" spans="1:10">
      <c r="A4" s="25" t="s">
        <v>315</v>
      </c>
      <c r="B4" s="25" t="s">
        <v>248</v>
      </c>
      <c r="C4" s="25" t="s">
        <v>249</v>
      </c>
      <c r="D4" s="25" t="s">
        <v>250</v>
      </c>
      <c r="E4" s="25" t="s">
        <v>251</v>
      </c>
      <c r="F4" s="109" t="s">
        <v>252</v>
      </c>
      <c r="G4" s="25" t="s">
        <v>253</v>
      </c>
      <c r="H4" s="109" t="s">
        <v>254</v>
      </c>
      <c r="I4" s="109" t="s">
        <v>255</v>
      </c>
      <c r="J4" s="25" t="s">
        <v>256</v>
      </c>
    </row>
    <row r="5" ht="14.25" customHeight="1" spans="1:10">
      <c r="A5" s="25">
        <v>1</v>
      </c>
      <c r="B5" s="25">
        <v>2</v>
      </c>
      <c r="C5" s="25">
        <v>3</v>
      </c>
      <c r="D5" s="25">
        <v>4</v>
      </c>
      <c r="E5" s="25">
        <v>5</v>
      </c>
      <c r="F5" s="109">
        <v>6</v>
      </c>
      <c r="G5" s="25">
        <v>7</v>
      </c>
      <c r="H5" s="109">
        <v>8</v>
      </c>
      <c r="I5" s="109">
        <v>9</v>
      </c>
      <c r="J5" s="25">
        <v>10</v>
      </c>
    </row>
    <row r="6" ht="42" customHeight="1" spans="1:10">
      <c r="A6" s="26"/>
      <c r="B6" s="110"/>
      <c r="C6" s="110"/>
      <c r="D6" s="110"/>
      <c r="E6" s="95"/>
      <c r="F6" s="111"/>
      <c r="G6" s="95"/>
      <c r="H6" s="111"/>
      <c r="I6" s="111"/>
      <c r="J6" s="95"/>
    </row>
    <row r="7" ht="42" customHeight="1" spans="1:10">
      <c r="A7" s="43"/>
      <c r="B7" s="41"/>
      <c r="C7" s="41"/>
      <c r="D7" s="41"/>
      <c r="E7" s="43"/>
      <c r="F7" s="41"/>
      <c r="G7" s="43"/>
      <c r="H7" s="41"/>
      <c r="I7" s="41"/>
      <c r="J7" s="43"/>
    </row>
    <row r="8" s="106" customFormat="1" ht="19" customHeight="1" spans="1:10">
      <c r="A8" s="44" t="s">
        <v>318</v>
      </c>
      <c r="B8" s="45"/>
      <c r="C8" s="45"/>
      <c r="D8" s="45"/>
      <c r="E8" s="45"/>
      <c r="F8" s="45"/>
      <c r="G8" s="45"/>
      <c r="H8" s="45"/>
      <c r="I8" s="45"/>
      <c r="J8" s="45"/>
    </row>
  </sheetData>
  <mergeCells count="3">
    <mergeCell ref="A2:J2"/>
    <mergeCell ref="A3:H3"/>
    <mergeCell ref="A8:J8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C11" sqref="C11"/>
    </sheetView>
  </sheetViews>
  <sheetFormatPr defaultColWidth="10.425" defaultRowHeight="14.25" customHeight="1"/>
  <cols>
    <col min="1" max="3" width="33.7166666666667" customWidth="1"/>
    <col min="4" max="4" width="45.575" customWidth="1"/>
    <col min="5" max="5" width="27.575" customWidth="1"/>
    <col min="6" max="6" width="21.7166666666667" customWidth="1"/>
    <col min="7" max="9" width="26.275" customWidth="1"/>
  </cols>
  <sheetData>
    <row r="1" customHeight="1" spans="1:9">
      <c r="A1" s="77"/>
      <c r="B1" s="78"/>
      <c r="C1" s="78"/>
      <c r="D1" s="79"/>
      <c r="E1" s="79"/>
      <c r="F1" s="79"/>
      <c r="G1" s="78"/>
      <c r="H1" s="78"/>
      <c r="I1" s="80" t="s">
        <v>320</v>
      </c>
    </row>
    <row r="2" ht="41.25" customHeight="1" spans="1:9">
      <c r="A2" s="81" t="str">
        <f>"2026"&amp;"年新增资产配置预算表"</f>
        <v>2026年新增资产配置预算表</v>
      </c>
      <c r="B2" s="82"/>
      <c r="C2" s="82"/>
      <c r="D2" s="83"/>
      <c r="E2" s="83"/>
      <c r="F2" s="83"/>
      <c r="G2" s="82"/>
      <c r="H2" s="82"/>
      <c r="I2" s="83"/>
    </row>
    <row r="3" customHeight="1" spans="1:9">
      <c r="A3" s="84" t="str">
        <f>"单位名称："&amp;"昆明市晋宁区搬迁安置办公室"</f>
        <v>单位名称：昆明市晋宁区搬迁安置办公室</v>
      </c>
      <c r="B3" s="85"/>
      <c r="C3" s="85"/>
      <c r="D3" s="86"/>
      <c r="F3" s="83"/>
      <c r="G3" s="82"/>
      <c r="H3" s="82"/>
      <c r="I3" s="87" t="s">
        <v>1</v>
      </c>
    </row>
    <row r="4" ht="28.5" customHeight="1" spans="1:9">
      <c r="A4" s="88" t="s">
        <v>174</v>
      </c>
      <c r="B4" s="89" t="s">
        <v>175</v>
      </c>
      <c r="C4" s="90" t="s">
        <v>321</v>
      </c>
      <c r="D4" s="88" t="s">
        <v>322</v>
      </c>
      <c r="E4" s="88" t="s">
        <v>323</v>
      </c>
      <c r="F4" s="88" t="s">
        <v>324</v>
      </c>
      <c r="G4" s="89" t="s">
        <v>325</v>
      </c>
      <c r="H4" s="69"/>
      <c r="I4" s="88"/>
    </row>
    <row r="5" ht="21" customHeight="1" spans="1:9">
      <c r="A5" s="90"/>
      <c r="B5" s="91"/>
      <c r="C5" s="91"/>
      <c r="D5" s="92"/>
      <c r="E5" s="91"/>
      <c r="F5" s="91"/>
      <c r="G5" s="89" t="s">
        <v>299</v>
      </c>
      <c r="H5" s="89" t="s">
        <v>326</v>
      </c>
      <c r="I5" s="89" t="s">
        <v>327</v>
      </c>
    </row>
    <row r="6" ht="17.25" customHeight="1" spans="1:9">
      <c r="A6" s="93" t="s">
        <v>82</v>
      </c>
      <c r="B6" s="94" t="s">
        <v>83</v>
      </c>
      <c r="C6" s="93" t="s">
        <v>84</v>
      </c>
      <c r="D6" s="95" t="s">
        <v>85</v>
      </c>
      <c r="E6" s="93" t="s">
        <v>86</v>
      </c>
      <c r="F6" s="94" t="s">
        <v>87</v>
      </c>
      <c r="G6" s="96" t="s">
        <v>88</v>
      </c>
      <c r="H6" s="95" t="s">
        <v>89</v>
      </c>
      <c r="I6" s="95">
        <v>9</v>
      </c>
    </row>
    <row r="7" ht="19.5" customHeight="1" spans="1:9">
      <c r="A7" s="97"/>
      <c r="B7" s="72"/>
      <c r="C7" s="72"/>
      <c r="D7" s="26"/>
      <c r="E7" s="62"/>
      <c r="F7" s="96"/>
      <c r="G7" s="98"/>
      <c r="H7" s="99"/>
      <c r="I7" s="99"/>
    </row>
    <row r="8" ht="19.5" customHeight="1" spans="1:9">
      <c r="A8" s="100" t="s">
        <v>55</v>
      </c>
      <c r="B8" s="101"/>
      <c r="C8" s="101"/>
      <c r="D8" s="102"/>
      <c r="E8" s="103"/>
      <c r="F8" s="103"/>
      <c r="G8" s="104"/>
      <c r="H8" s="105"/>
      <c r="I8" s="105"/>
    </row>
    <row r="9" ht="21" customHeight="1" spans="1:9">
      <c r="A9" s="44" t="s">
        <v>328</v>
      </c>
      <c r="B9" s="45"/>
      <c r="C9" s="45"/>
      <c r="D9" s="45"/>
      <c r="E9" s="45"/>
      <c r="F9" s="45"/>
      <c r="G9" s="45"/>
      <c r="H9" s="45"/>
      <c r="I9" s="45"/>
    </row>
  </sheetData>
  <mergeCells count="11">
    <mergeCell ref="A2:I2"/>
    <mergeCell ref="A3:C3"/>
    <mergeCell ref="G4:I4"/>
    <mergeCell ref="A8:F8"/>
    <mergeCell ref="A9:I9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scale="43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6" sqref="B16"/>
    </sheetView>
  </sheetViews>
  <sheetFormatPr defaultColWidth="9.14166666666667" defaultRowHeight="14.25" customHeight="1"/>
  <cols>
    <col min="1" max="1" width="19.275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1:11">
      <c r="D1" s="46"/>
      <c r="E1" s="46"/>
      <c r="F1" s="46"/>
      <c r="G1" s="46"/>
      <c r="K1" s="47" t="s">
        <v>329</v>
      </c>
    </row>
    <row r="2" ht="41.25" customHeight="1" spans="1:11">
      <c r="A2" s="48" t="str">
        <f>"2026"&amp;"年上级转移支付补助项目支出预算表"</f>
        <v>2026年上级转移支付补助项目支出预算表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13.5" customHeight="1" spans="1:11">
      <c r="A3" s="49" t="str">
        <f>"单位名称："&amp;"昆明市晋宁区搬迁安置办公室"</f>
        <v>单位名称：昆明市晋宁区搬迁安置办公室</v>
      </c>
      <c r="B3" s="50"/>
      <c r="C3" s="50"/>
      <c r="D3" s="50"/>
      <c r="E3" s="50"/>
      <c r="F3" s="50"/>
      <c r="G3" s="50"/>
      <c r="H3" s="51"/>
      <c r="I3" s="51"/>
      <c r="J3" s="51"/>
      <c r="K3" s="52" t="s">
        <v>1</v>
      </c>
    </row>
    <row r="4" ht="21.75" customHeight="1" spans="1:11">
      <c r="A4" s="53" t="s">
        <v>232</v>
      </c>
      <c r="B4" s="53" t="s">
        <v>177</v>
      </c>
      <c r="C4" s="53" t="s">
        <v>233</v>
      </c>
      <c r="D4" s="54" t="s">
        <v>178</v>
      </c>
      <c r="E4" s="54" t="s">
        <v>179</v>
      </c>
      <c r="F4" s="54" t="s">
        <v>234</v>
      </c>
      <c r="G4" s="54" t="s">
        <v>235</v>
      </c>
      <c r="H4" s="67" t="s">
        <v>55</v>
      </c>
      <c r="I4" s="17" t="s">
        <v>330</v>
      </c>
      <c r="J4" s="18"/>
      <c r="K4" s="19"/>
    </row>
    <row r="5" ht="21.75" customHeight="1" spans="1:11">
      <c r="A5" s="55"/>
      <c r="B5" s="55"/>
      <c r="C5" s="55"/>
      <c r="D5" s="56"/>
      <c r="E5" s="56"/>
      <c r="F5" s="56"/>
      <c r="G5" s="56"/>
      <c r="H5" s="68"/>
      <c r="I5" s="54" t="s">
        <v>58</v>
      </c>
      <c r="J5" s="54" t="s">
        <v>59</v>
      </c>
      <c r="K5" s="54" t="s">
        <v>60</v>
      </c>
    </row>
    <row r="6" ht="40.5" customHeight="1" spans="1:11">
      <c r="A6" s="58"/>
      <c r="B6" s="58"/>
      <c r="C6" s="58"/>
      <c r="D6" s="59"/>
      <c r="E6" s="59"/>
      <c r="F6" s="59"/>
      <c r="G6" s="59"/>
      <c r="H6" s="60"/>
      <c r="I6" s="59" t="s">
        <v>57</v>
      </c>
      <c r="J6" s="59"/>
      <c r="K6" s="59"/>
    </row>
    <row r="7" ht="15" customHeight="1" spans="1:11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  <c r="H7" s="61">
        <v>8</v>
      </c>
      <c r="I7" s="61">
        <v>9</v>
      </c>
      <c r="J7" s="69">
        <v>10</v>
      </c>
      <c r="K7" s="69">
        <v>11</v>
      </c>
    </row>
    <row r="8" ht="18.75" customHeight="1" spans="1:11">
      <c r="A8" s="26"/>
      <c r="B8" s="62"/>
      <c r="C8" s="26"/>
      <c r="D8" s="26"/>
      <c r="E8" s="26"/>
      <c r="F8" s="26"/>
      <c r="G8" s="26"/>
      <c r="H8" s="70"/>
      <c r="I8" s="71"/>
      <c r="J8" s="71"/>
      <c r="K8" s="70"/>
    </row>
    <row r="9" ht="18.75" customHeight="1" spans="1:11">
      <c r="A9" s="72"/>
      <c r="B9" s="62"/>
      <c r="C9" s="62"/>
      <c r="D9" s="62"/>
      <c r="E9" s="62"/>
      <c r="F9" s="62"/>
      <c r="G9" s="62"/>
      <c r="H9" s="64"/>
      <c r="I9" s="64"/>
      <c r="J9" s="64"/>
      <c r="K9" s="70"/>
    </row>
    <row r="10" ht="18.75" customHeight="1" spans="1:11">
      <c r="A10" s="73" t="s">
        <v>165</v>
      </c>
      <c r="B10" s="74"/>
      <c r="C10" s="74"/>
      <c r="D10" s="74"/>
      <c r="E10" s="74"/>
      <c r="F10" s="74"/>
      <c r="G10" s="75"/>
      <c r="H10" s="66"/>
      <c r="I10" s="66"/>
      <c r="J10" s="66"/>
      <c r="K10" s="76"/>
    </row>
    <row r="11" ht="19" customHeight="1" spans="1:11">
      <c r="A11" s="45" t="s">
        <v>331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F28" sqref="F28"/>
    </sheetView>
  </sheetViews>
  <sheetFormatPr defaultColWidth="9.14166666666667" defaultRowHeight="14.25" customHeight="1" outlineLevelCol="6"/>
  <cols>
    <col min="1" max="1" width="35.275" customWidth="1"/>
    <col min="2" max="4" width="28" customWidth="1"/>
    <col min="5" max="7" width="23.85" customWidth="1"/>
  </cols>
  <sheetData>
    <row r="1" ht="13.5" customHeight="1" spans="1:7">
      <c r="D1" s="46"/>
      <c r="G1" s="47" t="s">
        <v>332</v>
      </c>
    </row>
    <row r="2" ht="41.25" customHeight="1" spans="1:7">
      <c r="A2" s="48" t="str">
        <f>"2026"&amp;"年部门项目中期规划预算表"</f>
        <v>2026年部门项目中期规划预算表</v>
      </c>
      <c r="B2" s="48"/>
      <c r="C2" s="48"/>
      <c r="D2" s="48"/>
      <c r="E2" s="48"/>
      <c r="F2" s="48"/>
      <c r="G2" s="48"/>
    </row>
    <row r="3" ht="13.5" customHeight="1" spans="1:7">
      <c r="A3" s="49" t="str">
        <f>"单位名称："&amp;"昆明市晋宁区搬迁安置办公室"</f>
        <v>单位名称：昆明市晋宁区搬迁安置办公室</v>
      </c>
      <c r="B3" s="50"/>
      <c r="C3" s="50"/>
      <c r="D3" s="50"/>
      <c r="E3" s="51"/>
      <c r="F3" s="51"/>
      <c r="G3" s="52" t="s">
        <v>1</v>
      </c>
    </row>
    <row r="4" ht="21.75" customHeight="1" spans="1:7">
      <c r="A4" s="53" t="s">
        <v>233</v>
      </c>
      <c r="B4" s="53" t="s">
        <v>232</v>
      </c>
      <c r="C4" s="53" t="s">
        <v>177</v>
      </c>
      <c r="D4" s="54" t="s">
        <v>333</v>
      </c>
      <c r="E4" s="17" t="s">
        <v>58</v>
      </c>
      <c r="F4" s="18"/>
      <c r="G4" s="19"/>
    </row>
    <row r="5" ht="21.75" customHeight="1" spans="1:7">
      <c r="A5" s="55"/>
      <c r="B5" s="55"/>
      <c r="C5" s="55"/>
      <c r="D5" s="56"/>
      <c r="E5" s="57" t="str">
        <f>"2026"&amp;"年"</f>
        <v>2026年</v>
      </c>
      <c r="F5" s="54" t="str">
        <f>("2026"+1)&amp;"年"</f>
        <v>2027年</v>
      </c>
      <c r="G5" s="54" t="str">
        <f>("2026"+2)&amp;"年"</f>
        <v>2028年</v>
      </c>
    </row>
    <row r="6" ht="40.5" customHeight="1" spans="1:7">
      <c r="A6" s="58"/>
      <c r="B6" s="58"/>
      <c r="C6" s="58"/>
      <c r="D6" s="59"/>
      <c r="E6" s="60"/>
      <c r="F6" s="59" t="s">
        <v>57</v>
      </c>
      <c r="G6" s="59"/>
    </row>
    <row r="7" ht="15" customHeight="1" spans="1:7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</row>
    <row r="8" ht="17.25" customHeight="1" spans="1:7">
      <c r="A8" s="62"/>
      <c r="B8" s="63"/>
      <c r="C8" s="63"/>
      <c r="D8" s="62"/>
      <c r="E8" s="64"/>
      <c r="F8" s="64"/>
      <c r="G8" s="64"/>
    </row>
    <row r="9" ht="18.75" customHeight="1" spans="1:7">
      <c r="A9" s="62"/>
      <c r="B9" s="62"/>
      <c r="C9" s="62"/>
      <c r="D9" s="62"/>
      <c r="E9" s="64"/>
      <c r="F9" s="64"/>
      <c r="G9" s="64"/>
    </row>
    <row r="10" ht="18.75" customHeight="1" spans="1:7">
      <c r="A10" s="40" t="s">
        <v>55</v>
      </c>
      <c r="B10" s="65" t="s">
        <v>334</v>
      </c>
      <c r="C10" s="65"/>
      <c r="D10" s="65"/>
      <c r="E10" s="66"/>
      <c r="F10" s="66"/>
      <c r="G10" s="66"/>
    </row>
    <row r="11" ht="18" customHeight="1" spans="1:7">
      <c r="A11" s="45" t="s">
        <v>335</v>
      </c>
      <c r="B11" s="45"/>
      <c r="C11" s="45"/>
      <c r="D11" s="45"/>
      <c r="E11" s="45"/>
      <c r="F11" s="45"/>
      <c r="G11" s="45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abSelected="1" workbookViewId="0">
      <selection activeCell="C8" sqref="C8:I8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336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"单位名称："&amp;"昆明市晋宁区搬迁安置办公室"</f>
        <v>单位名称：昆明市晋宁区搬迁安置办公室</v>
      </c>
      <c r="B3" s="4"/>
      <c r="C3" s="5"/>
      <c r="D3" s="6"/>
      <c r="E3" s="6"/>
      <c r="F3" s="6"/>
      <c r="G3" s="6"/>
      <c r="H3" s="6"/>
      <c r="I3" s="6"/>
      <c r="J3" s="249" t="s">
        <v>1</v>
      </c>
    </row>
    <row r="4" ht="30" customHeight="1" spans="1:10">
      <c r="A4" s="7" t="s">
        <v>337</v>
      </c>
      <c r="B4" s="8"/>
      <c r="C4" s="9"/>
      <c r="D4" s="9"/>
      <c r="E4" s="10"/>
      <c r="F4" s="11" t="s">
        <v>337</v>
      </c>
      <c r="G4" s="10"/>
      <c r="H4" s="12"/>
      <c r="I4" s="9"/>
      <c r="J4" s="10"/>
    </row>
    <row r="5" ht="32.25" customHeight="1" spans="1:10">
      <c r="A5" s="13" t="s">
        <v>338</v>
      </c>
      <c r="B5" s="14"/>
      <c r="C5" s="14"/>
      <c r="D5" s="14"/>
      <c r="E5" s="14"/>
      <c r="F5" s="14"/>
      <c r="G5" s="14"/>
      <c r="H5" s="14"/>
      <c r="I5" s="15"/>
      <c r="J5" s="16"/>
    </row>
    <row r="6" ht="32.25" customHeight="1" spans="1:10">
      <c r="A6" s="17" t="s">
        <v>339</v>
      </c>
      <c r="B6" s="18"/>
      <c r="C6" s="18"/>
      <c r="D6" s="18"/>
      <c r="E6" s="18"/>
      <c r="F6" s="18"/>
      <c r="G6" s="18"/>
      <c r="H6" s="18"/>
      <c r="I6" s="19"/>
      <c r="J6" s="20" t="s">
        <v>340</v>
      </c>
    </row>
    <row r="7" ht="99.75" customHeight="1" spans="1:10">
      <c r="A7" s="21" t="s">
        <v>341</v>
      </c>
      <c r="B7" s="22" t="s">
        <v>342</v>
      </c>
      <c r="C7" s="23"/>
      <c r="D7" s="23"/>
      <c r="E7" s="23"/>
      <c r="F7" s="23"/>
      <c r="G7" s="23"/>
      <c r="H7" s="23"/>
      <c r="I7" s="23"/>
      <c r="J7" s="24" t="s">
        <v>343</v>
      </c>
    </row>
    <row r="8" ht="99.75" customHeight="1" spans="1:10">
      <c r="A8" s="21"/>
      <c r="B8" s="22" t="str">
        <f>"总体绩效目标（"&amp;"2026"&amp;"-"&amp;("2026"+2)&amp;"年期间）"</f>
        <v>总体绩效目标（2026-2028年期间）</v>
      </c>
      <c r="C8" s="23"/>
      <c r="D8" s="23"/>
      <c r="E8" s="23"/>
      <c r="F8" s="23"/>
      <c r="G8" s="23"/>
      <c r="H8" s="23"/>
      <c r="I8" s="23"/>
      <c r="J8" s="24" t="s">
        <v>344</v>
      </c>
    </row>
    <row r="9" ht="75" customHeight="1" spans="1:10">
      <c r="A9" s="22" t="s">
        <v>345</v>
      </c>
      <c r="B9" s="25" t="str">
        <f>"预算年度（"&amp;"2026"&amp;"年）绩效目标"</f>
        <v>预算年度（2026年）绩效目标</v>
      </c>
      <c r="C9" s="26"/>
      <c r="D9" s="26"/>
      <c r="E9" s="26"/>
      <c r="F9" s="26"/>
      <c r="G9" s="26"/>
      <c r="H9" s="26"/>
      <c r="I9" s="26"/>
      <c r="J9" s="27" t="s">
        <v>346</v>
      </c>
    </row>
    <row r="10" ht="32.25" customHeight="1" spans="1:10">
      <c r="A10" s="28" t="s">
        <v>347</v>
      </c>
      <c r="B10" s="28"/>
      <c r="C10" s="28"/>
      <c r="D10" s="28"/>
      <c r="E10" s="28"/>
      <c r="F10" s="28"/>
      <c r="G10" s="28"/>
      <c r="H10" s="28"/>
      <c r="I10" s="28"/>
      <c r="J10" s="28"/>
    </row>
    <row r="11" ht="32.25" customHeight="1" spans="1:10">
      <c r="A11" s="22" t="s">
        <v>348</v>
      </c>
      <c r="B11" s="22"/>
      <c r="C11" s="21" t="s">
        <v>349</v>
      </c>
      <c r="D11" s="21"/>
      <c r="E11" s="21" t="s">
        <v>350</v>
      </c>
      <c r="F11" s="21"/>
      <c r="G11" s="21"/>
      <c r="H11" s="21" t="s">
        <v>351</v>
      </c>
      <c r="I11" s="21"/>
      <c r="J11" s="21"/>
    </row>
    <row r="12" ht="32.25" customHeight="1" spans="1:10">
      <c r="A12" s="22"/>
      <c r="B12" s="22"/>
      <c r="C12" s="21"/>
      <c r="D12" s="21"/>
      <c r="E12" s="22" t="s">
        <v>352</v>
      </c>
      <c r="F12" s="22" t="s">
        <v>353</v>
      </c>
      <c r="G12" s="22" t="s">
        <v>354</v>
      </c>
      <c r="H12" s="22" t="s">
        <v>352</v>
      </c>
      <c r="I12" s="22" t="s">
        <v>353</v>
      </c>
      <c r="J12" s="22" t="s">
        <v>354</v>
      </c>
    </row>
    <row r="13" ht="24" customHeight="1" spans="1:10">
      <c r="A13" s="29" t="s">
        <v>55</v>
      </c>
      <c r="B13" s="30"/>
      <c r="C13" s="30"/>
      <c r="D13" s="30"/>
      <c r="E13" s="31"/>
      <c r="F13" s="31"/>
      <c r="G13" s="31"/>
      <c r="H13" s="32"/>
      <c r="I13" s="32"/>
      <c r="J13" s="32"/>
    </row>
    <row r="14" ht="34.5" customHeight="1" spans="1:10">
      <c r="A14" s="23"/>
      <c r="B14" s="33"/>
      <c r="C14" s="23"/>
      <c r="D14" s="33"/>
      <c r="E14" s="32"/>
      <c r="F14" s="32"/>
      <c r="G14" s="32"/>
      <c r="H14" s="32"/>
      <c r="I14" s="32"/>
      <c r="J14" s="32"/>
    </row>
    <row r="15" ht="32.25" customHeight="1" spans="1:10">
      <c r="A15" s="28" t="s">
        <v>355</v>
      </c>
      <c r="B15" s="28"/>
      <c r="C15" s="28"/>
      <c r="D15" s="28"/>
      <c r="E15" s="28"/>
      <c r="F15" s="28"/>
      <c r="G15" s="28"/>
      <c r="H15" s="28"/>
      <c r="I15" s="28"/>
      <c r="J15" s="28"/>
    </row>
    <row r="16" ht="32.25" customHeight="1" spans="1:10">
      <c r="A16" s="34" t="s">
        <v>356</v>
      </c>
      <c r="B16" s="34"/>
      <c r="C16" s="34"/>
      <c r="D16" s="34"/>
      <c r="E16" s="34"/>
      <c r="F16" s="34"/>
      <c r="G16" s="34"/>
      <c r="H16" s="35" t="s">
        <v>357</v>
      </c>
      <c r="I16" s="36" t="s">
        <v>256</v>
      </c>
      <c r="J16" s="35" t="s">
        <v>358</v>
      </c>
    </row>
    <row r="17" ht="36" customHeight="1" spans="1:10">
      <c r="A17" s="37" t="s">
        <v>249</v>
      </c>
      <c r="B17" s="37" t="s">
        <v>359</v>
      </c>
      <c r="C17" s="38" t="s">
        <v>251</v>
      </c>
      <c r="D17" s="38" t="s">
        <v>252</v>
      </c>
      <c r="E17" s="38" t="s">
        <v>253</v>
      </c>
      <c r="F17" s="38" t="s">
        <v>254</v>
      </c>
      <c r="G17" s="38" t="s">
        <v>255</v>
      </c>
      <c r="H17" s="39"/>
      <c r="I17" s="39"/>
      <c r="J17" s="39"/>
    </row>
    <row r="18" ht="32.25" customHeight="1" spans="1:10">
      <c r="A18" s="40"/>
      <c r="B18" s="40"/>
      <c r="C18" s="41"/>
      <c r="D18" s="40"/>
      <c r="E18" s="40"/>
      <c r="F18" s="40"/>
      <c r="G18" s="40"/>
      <c r="H18" s="42"/>
      <c r="I18" s="43"/>
      <c r="J18" s="42"/>
    </row>
    <row r="19" ht="21" customHeight="1" spans="1:10">
      <c r="A19" s="44" t="s">
        <v>360</v>
      </c>
      <c r="B19" s="45"/>
      <c r="C19" s="45"/>
      <c r="D19" s="45"/>
      <c r="E19" s="45"/>
      <c r="F19" s="45"/>
      <c r="G19" s="45"/>
      <c r="H19" s="45"/>
      <c r="I19" s="45"/>
      <c r="J19" s="45"/>
    </row>
  </sheetData>
  <mergeCells count="23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19:J19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87" t="s">
        <v>52</v>
      </c>
    </row>
    <row r="2" ht="41.25" customHeight="1" spans="1:19">
      <c r="A2" s="81" t="str">
        <f>"2026"&amp;"年部门收入预算表"</f>
        <v>2026年部门收入预算表</v>
      </c>
    </row>
    <row r="3" ht="17.25" customHeight="1" spans="1:19">
      <c r="A3" s="84" t="str">
        <f>"单位名称："&amp;"昆明市晋宁区搬迁安置办公室"</f>
        <v>单位名称：昆明市晋宁区搬迁安置办公室</v>
      </c>
      <c r="S3" s="86" t="s">
        <v>1</v>
      </c>
    </row>
    <row r="4" ht="21.75" customHeight="1" spans="1:19">
      <c r="A4" s="233" t="s">
        <v>53</v>
      </c>
      <c r="B4" s="234" t="s">
        <v>54</v>
      </c>
      <c r="C4" s="234" t="s">
        <v>55</v>
      </c>
      <c r="D4" s="235" t="s">
        <v>56</v>
      </c>
      <c r="E4" s="235"/>
      <c r="F4" s="235"/>
      <c r="G4" s="235"/>
      <c r="H4" s="235"/>
      <c r="I4" s="236"/>
      <c r="J4" s="235"/>
      <c r="K4" s="235"/>
      <c r="L4" s="235"/>
      <c r="M4" s="235"/>
      <c r="N4" s="237"/>
      <c r="O4" s="235" t="s">
        <v>45</v>
      </c>
      <c r="P4" s="235"/>
      <c r="Q4" s="235"/>
      <c r="R4" s="235"/>
      <c r="S4" s="237"/>
    </row>
    <row r="5" ht="27" customHeight="1" spans="1:19">
      <c r="A5" s="238"/>
      <c r="B5" s="239"/>
      <c r="C5" s="239"/>
      <c r="D5" s="239" t="s">
        <v>57</v>
      </c>
      <c r="E5" s="239" t="s">
        <v>58</v>
      </c>
      <c r="F5" s="239" t="s">
        <v>59</v>
      </c>
      <c r="G5" s="239" t="s">
        <v>60</v>
      </c>
      <c r="H5" s="239" t="s">
        <v>61</v>
      </c>
      <c r="I5" s="240" t="s">
        <v>62</v>
      </c>
      <c r="J5" s="241"/>
      <c r="K5" s="241"/>
      <c r="L5" s="241"/>
      <c r="M5" s="241"/>
      <c r="N5" s="242"/>
      <c r="O5" s="239" t="s">
        <v>57</v>
      </c>
      <c r="P5" s="239" t="s">
        <v>58</v>
      </c>
      <c r="Q5" s="239" t="s">
        <v>59</v>
      </c>
      <c r="R5" s="239" t="s">
        <v>60</v>
      </c>
      <c r="S5" s="239" t="s">
        <v>63</v>
      </c>
    </row>
    <row r="6" ht="30" customHeight="1" spans="1:19">
      <c r="A6" s="243"/>
      <c r="B6" s="244"/>
      <c r="C6" s="165"/>
      <c r="D6" s="165"/>
      <c r="E6" s="165"/>
      <c r="F6" s="165"/>
      <c r="G6" s="165"/>
      <c r="H6" s="165"/>
      <c r="I6" s="111" t="s">
        <v>57</v>
      </c>
      <c r="J6" s="242" t="s">
        <v>64</v>
      </c>
      <c r="K6" s="242" t="s">
        <v>65</v>
      </c>
      <c r="L6" s="242" t="s">
        <v>66</v>
      </c>
      <c r="M6" s="242" t="s">
        <v>67</v>
      </c>
      <c r="N6" s="242" t="s">
        <v>68</v>
      </c>
      <c r="O6" s="245"/>
      <c r="P6" s="245"/>
      <c r="Q6" s="245"/>
      <c r="R6" s="245"/>
      <c r="S6" s="165"/>
    </row>
    <row r="7" ht="15" customHeight="1" spans="1:19">
      <c r="A7" s="246">
        <v>1</v>
      </c>
      <c r="B7" s="246">
        <v>2</v>
      </c>
      <c r="C7" s="246">
        <v>3</v>
      </c>
      <c r="D7" s="246">
        <v>4</v>
      </c>
      <c r="E7" s="246">
        <v>5</v>
      </c>
      <c r="F7" s="246">
        <v>6</v>
      </c>
      <c r="G7" s="246">
        <v>7</v>
      </c>
      <c r="H7" s="246">
        <v>8</v>
      </c>
      <c r="I7" s="111">
        <v>9</v>
      </c>
      <c r="J7" s="246">
        <v>10</v>
      </c>
      <c r="K7" s="246">
        <v>11</v>
      </c>
      <c r="L7" s="246">
        <v>12</v>
      </c>
      <c r="M7" s="246">
        <v>13</v>
      </c>
      <c r="N7" s="246">
        <v>14</v>
      </c>
      <c r="O7" s="246">
        <v>15</v>
      </c>
      <c r="P7" s="246">
        <v>16</v>
      </c>
      <c r="Q7" s="246">
        <v>17</v>
      </c>
      <c r="R7" s="246">
        <v>18</v>
      </c>
      <c r="S7" s="246">
        <v>19</v>
      </c>
    </row>
    <row r="8" ht="18" customHeight="1" spans="1:19">
      <c r="A8" s="62" t="s">
        <v>69</v>
      </c>
      <c r="B8" s="62" t="s">
        <v>70</v>
      </c>
      <c r="C8" s="152">
        <v>3093376.94</v>
      </c>
      <c r="D8" s="152">
        <v>3093376.94</v>
      </c>
      <c r="E8" s="152">
        <v>2420172.78</v>
      </c>
      <c r="F8" s="152"/>
      <c r="G8" s="152"/>
      <c r="H8" s="152"/>
      <c r="I8" s="152">
        <v>673204.16</v>
      </c>
      <c r="J8" s="152"/>
      <c r="K8" s="152"/>
      <c r="L8" s="152"/>
      <c r="M8" s="152"/>
      <c r="N8" s="152">
        <v>673204.16</v>
      </c>
      <c r="O8" s="152"/>
      <c r="P8" s="152"/>
      <c r="Q8" s="152"/>
      <c r="R8" s="152"/>
      <c r="S8" s="152"/>
    </row>
    <row r="9" ht="18" customHeight="1" spans="1:19">
      <c r="A9" s="90" t="s">
        <v>55</v>
      </c>
      <c r="B9" s="247"/>
      <c r="C9" s="152">
        <v>3093376.94</v>
      </c>
      <c r="D9" s="152">
        <v>3093376.94</v>
      </c>
      <c r="E9" s="152">
        <v>2420172.78</v>
      </c>
      <c r="F9" s="152"/>
      <c r="G9" s="152"/>
      <c r="H9" s="152"/>
      <c r="I9" s="152">
        <v>673204.16</v>
      </c>
      <c r="J9" s="152"/>
      <c r="K9" s="152"/>
      <c r="L9" s="152"/>
      <c r="M9" s="152"/>
      <c r="N9" s="152">
        <v>673204.16</v>
      </c>
      <c r="O9" s="152"/>
      <c r="P9" s="152"/>
      <c r="Q9" s="152"/>
      <c r="R9" s="152"/>
      <c r="S9" s="152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75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5">
      <c r="A1" s="86" t="s">
        <v>71</v>
      </c>
    </row>
    <row r="2" ht="41.25" customHeight="1" spans="1:15">
      <c r="A2" s="81" t="str">
        <f>"2026"&amp;"年部门支出预算表"</f>
        <v>2026年部门支出预算表</v>
      </c>
    </row>
    <row r="3" ht="17.25" customHeight="1" spans="1:15">
      <c r="A3" s="84" t="str">
        <f>"单位名称："&amp;"昆明市晋宁区搬迁安置办公室"</f>
        <v>单位名称：昆明市晋宁区搬迁安置办公室</v>
      </c>
      <c r="O3" s="86" t="s">
        <v>1</v>
      </c>
    </row>
    <row r="4" ht="27" customHeight="1" spans="1:15">
      <c r="A4" s="219" t="s">
        <v>72</v>
      </c>
      <c r="B4" s="219" t="s">
        <v>73</v>
      </c>
      <c r="C4" s="219" t="s">
        <v>55</v>
      </c>
      <c r="D4" s="220" t="s">
        <v>58</v>
      </c>
      <c r="E4" s="221"/>
      <c r="F4" s="222"/>
      <c r="G4" s="223" t="s">
        <v>59</v>
      </c>
      <c r="H4" s="223" t="s">
        <v>60</v>
      </c>
      <c r="I4" s="223" t="s">
        <v>74</v>
      </c>
      <c r="J4" s="220" t="s">
        <v>62</v>
      </c>
      <c r="K4" s="221"/>
      <c r="L4" s="221"/>
      <c r="M4" s="221"/>
      <c r="N4" s="224"/>
      <c r="O4" s="225"/>
    </row>
    <row r="5" ht="42" customHeight="1" spans="1:15">
      <c r="A5" s="226"/>
      <c r="B5" s="226"/>
      <c r="C5" s="227"/>
      <c r="D5" s="228" t="s">
        <v>57</v>
      </c>
      <c r="E5" s="228" t="s">
        <v>75</v>
      </c>
      <c r="F5" s="228" t="s">
        <v>76</v>
      </c>
      <c r="G5" s="227"/>
      <c r="H5" s="227"/>
      <c r="I5" s="229"/>
      <c r="J5" s="228" t="s">
        <v>57</v>
      </c>
      <c r="K5" s="213" t="s">
        <v>77</v>
      </c>
      <c r="L5" s="213" t="s">
        <v>78</v>
      </c>
      <c r="M5" s="213" t="s">
        <v>79</v>
      </c>
      <c r="N5" s="213" t="s">
        <v>80</v>
      </c>
      <c r="O5" s="213" t="s">
        <v>81</v>
      </c>
    </row>
    <row r="6" ht="18" customHeight="1" spans="1:15">
      <c r="A6" s="93" t="s">
        <v>82</v>
      </c>
      <c r="B6" s="93" t="s">
        <v>83</v>
      </c>
      <c r="C6" s="93" t="s">
        <v>84</v>
      </c>
      <c r="D6" s="96" t="s">
        <v>85</v>
      </c>
      <c r="E6" s="96" t="s">
        <v>86</v>
      </c>
      <c r="F6" s="96" t="s">
        <v>87</v>
      </c>
      <c r="G6" s="96" t="s">
        <v>88</v>
      </c>
      <c r="H6" s="96" t="s">
        <v>89</v>
      </c>
      <c r="I6" s="96" t="s">
        <v>90</v>
      </c>
      <c r="J6" s="96" t="s">
        <v>91</v>
      </c>
      <c r="K6" s="96" t="s">
        <v>92</v>
      </c>
      <c r="L6" s="96" t="s">
        <v>93</v>
      </c>
      <c r="M6" s="96" t="s">
        <v>94</v>
      </c>
      <c r="N6" s="93" t="s">
        <v>95</v>
      </c>
      <c r="O6" s="96" t="s">
        <v>96</v>
      </c>
    </row>
    <row r="7" ht="21" customHeight="1" spans="1:15">
      <c r="A7" s="97" t="s">
        <v>97</v>
      </c>
      <c r="B7" s="97" t="s">
        <v>98</v>
      </c>
      <c r="C7" s="152">
        <v>241355.52</v>
      </c>
      <c r="D7" s="152">
        <v>241355.52</v>
      </c>
      <c r="E7" s="152">
        <v>241355.52</v>
      </c>
      <c r="F7" s="152"/>
      <c r="G7" s="152"/>
      <c r="H7" s="152"/>
      <c r="I7" s="152"/>
      <c r="J7" s="152"/>
      <c r="K7" s="152"/>
      <c r="L7" s="152"/>
      <c r="M7" s="152"/>
      <c r="N7" s="152"/>
      <c r="O7" s="152"/>
    </row>
    <row r="8" ht="21" customHeight="1" spans="1:15">
      <c r="A8" s="230" t="s">
        <v>99</v>
      </c>
      <c r="B8" s="230" t="s">
        <v>100</v>
      </c>
      <c r="C8" s="152">
        <v>241355.52</v>
      </c>
      <c r="D8" s="152">
        <v>241355.52</v>
      </c>
      <c r="E8" s="152">
        <v>241355.52</v>
      </c>
      <c r="F8" s="152"/>
      <c r="G8" s="152"/>
      <c r="H8" s="152"/>
      <c r="I8" s="152"/>
      <c r="J8" s="152"/>
      <c r="K8" s="152"/>
      <c r="L8" s="152"/>
      <c r="M8" s="152"/>
      <c r="N8" s="152"/>
      <c r="O8" s="152"/>
    </row>
    <row r="9" ht="21" customHeight="1" spans="1:15">
      <c r="A9" s="231" t="s">
        <v>101</v>
      </c>
      <c r="B9" s="231" t="s">
        <v>102</v>
      </c>
      <c r="C9" s="152">
        <v>241355.52</v>
      </c>
      <c r="D9" s="152">
        <v>241355.52</v>
      </c>
      <c r="E9" s="152">
        <v>241355.52</v>
      </c>
      <c r="F9" s="152"/>
      <c r="G9" s="152"/>
      <c r="H9" s="152"/>
      <c r="I9" s="152"/>
      <c r="J9" s="152"/>
      <c r="K9" s="152"/>
      <c r="L9" s="152"/>
      <c r="M9" s="152"/>
      <c r="N9" s="152"/>
      <c r="O9" s="152"/>
    </row>
    <row r="10" ht="21" customHeight="1" spans="1:15">
      <c r="A10" s="97" t="s">
        <v>103</v>
      </c>
      <c r="B10" s="97" t="s">
        <v>104</v>
      </c>
      <c r="C10" s="152">
        <v>177183.28</v>
      </c>
      <c r="D10" s="152">
        <v>177183.28</v>
      </c>
      <c r="E10" s="152">
        <v>177183.28</v>
      </c>
      <c r="F10" s="152"/>
      <c r="G10" s="152"/>
      <c r="H10" s="152"/>
      <c r="I10" s="152"/>
      <c r="J10" s="152"/>
      <c r="K10" s="152"/>
      <c r="L10" s="152"/>
      <c r="M10" s="152"/>
      <c r="N10" s="152"/>
      <c r="O10" s="152"/>
    </row>
    <row r="11" ht="21" customHeight="1" spans="1:15">
      <c r="A11" s="230" t="s">
        <v>105</v>
      </c>
      <c r="B11" s="230" t="s">
        <v>106</v>
      </c>
      <c r="C11" s="152">
        <v>177183.28</v>
      </c>
      <c r="D11" s="152">
        <v>177183.28</v>
      </c>
      <c r="E11" s="152">
        <v>177183.28</v>
      </c>
      <c r="F11" s="152"/>
      <c r="G11" s="152"/>
      <c r="H11" s="152"/>
      <c r="I11" s="152"/>
      <c r="J11" s="152"/>
      <c r="K11" s="152"/>
      <c r="L11" s="152"/>
      <c r="M11" s="152"/>
      <c r="N11" s="152"/>
      <c r="O11" s="152"/>
    </row>
    <row r="12" ht="21" customHeight="1" spans="1:15">
      <c r="A12" s="231" t="s">
        <v>107</v>
      </c>
      <c r="B12" s="231" t="s">
        <v>108</v>
      </c>
      <c r="C12" s="152">
        <v>102484.49</v>
      </c>
      <c r="D12" s="152">
        <v>102484.49</v>
      </c>
      <c r="E12" s="152">
        <v>102484.49</v>
      </c>
      <c r="F12" s="152"/>
      <c r="G12" s="152"/>
      <c r="H12" s="152"/>
      <c r="I12" s="152"/>
      <c r="J12" s="152"/>
      <c r="K12" s="152"/>
      <c r="L12" s="152"/>
      <c r="M12" s="152"/>
      <c r="N12" s="152"/>
      <c r="O12" s="152"/>
    </row>
    <row r="13" ht="21" customHeight="1" spans="1:15">
      <c r="A13" s="231" t="s">
        <v>109</v>
      </c>
      <c r="B13" s="231" t="s">
        <v>110</v>
      </c>
      <c r="C13" s="152">
        <v>64863.6</v>
      </c>
      <c r="D13" s="152">
        <v>64863.6</v>
      </c>
      <c r="E13" s="152">
        <v>64863.6</v>
      </c>
      <c r="F13" s="152"/>
      <c r="G13" s="152"/>
      <c r="H13" s="152"/>
      <c r="I13" s="152"/>
      <c r="J13" s="152"/>
      <c r="K13" s="152"/>
      <c r="L13" s="152"/>
      <c r="M13" s="152"/>
      <c r="N13" s="152"/>
      <c r="O13" s="152"/>
    </row>
    <row r="14" ht="21" customHeight="1" spans="1:15">
      <c r="A14" s="231" t="s">
        <v>111</v>
      </c>
      <c r="B14" s="231" t="s">
        <v>112</v>
      </c>
      <c r="C14" s="152">
        <v>9835.19</v>
      </c>
      <c r="D14" s="152">
        <v>9835.19</v>
      </c>
      <c r="E14" s="152">
        <v>9835.19</v>
      </c>
      <c r="F14" s="152"/>
      <c r="G14" s="152"/>
      <c r="H14" s="152"/>
      <c r="I14" s="152"/>
      <c r="J14" s="152"/>
      <c r="K14" s="152"/>
      <c r="L14" s="152"/>
      <c r="M14" s="152"/>
      <c r="N14" s="152"/>
      <c r="O14" s="152"/>
    </row>
    <row r="15" ht="21" customHeight="1" spans="1:15">
      <c r="A15" s="97" t="s">
        <v>113</v>
      </c>
      <c r="B15" s="97" t="s">
        <v>114</v>
      </c>
      <c r="C15" s="152">
        <v>2455277.5</v>
      </c>
      <c r="D15" s="152">
        <v>1782073.34</v>
      </c>
      <c r="E15" s="152">
        <v>1782073.34</v>
      </c>
      <c r="F15" s="152"/>
      <c r="G15" s="152"/>
      <c r="H15" s="152"/>
      <c r="I15" s="152"/>
      <c r="J15" s="152">
        <v>673204.16</v>
      </c>
      <c r="K15" s="152"/>
      <c r="L15" s="152"/>
      <c r="M15" s="152"/>
      <c r="N15" s="152"/>
      <c r="O15" s="152">
        <v>673204.16</v>
      </c>
    </row>
    <row r="16" ht="21" customHeight="1" spans="1:15">
      <c r="A16" s="230" t="s">
        <v>115</v>
      </c>
      <c r="B16" s="230" t="s">
        <v>116</v>
      </c>
      <c r="C16" s="152">
        <v>2455277.5</v>
      </c>
      <c r="D16" s="152">
        <v>1782073.34</v>
      </c>
      <c r="E16" s="152">
        <v>1782073.34</v>
      </c>
      <c r="F16" s="152"/>
      <c r="G16" s="152"/>
      <c r="H16" s="152"/>
      <c r="I16" s="152"/>
      <c r="J16" s="152">
        <v>673204.16</v>
      </c>
      <c r="K16" s="152"/>
      <c r="L16" s="152"/>
      <c r="M16" s="152"/>
      <c r="N16" s="152"/>
      <c r="O16" s="152">
        <v>673204.16</v>
      </c>
    </row>
    <row r="17" ht="21" customHeight="1" spans="1:15">
      <c r="A17" s="231" t="s">
        <v>117</v>
      </c>
      <c r="B17" s="231" t="s">
        <v>118</v>
      </c>
      <c r="C17" s="152">
        <v>1782073.34</v>
      </c>
      <c r="D17" s="152">
        <v>1782073.34</v>
      </c>
      <c r="E17" s="152">
        <v>1782073.34</v>
      </c>
      <c r="F17" s="152"/>
      <c r="G17" s="152"/>
      <c r="H17" s="152"/>
      <c r="I17" s="152"/>
      <c r="J17" s="152"/>
      <c r="K17" s="152"/>
      <c r="L17" s="152"/>
      <c r="M17" s="152"/>
      <c r="N17" s="152"/>
      <c r="O17" s="152"/>
    </row>
    <row r="18" ht="21" customHeight="1" spans="1:15">
      <c r="A18" s="231" t="s">
        <v>119</v>
      </c>
      <c r="B18" s="231" t="s">
        <v>120</v>
      </c>
      <c r="C18" s="152">
        <v>673204.16</v>
      </c>
      <c r="D18" s="152"/>
      <c r="E18" s="152"/>
      <c r="F18" s="152"/>
      <c r="G18" s="152"/>
      <c r="H18" s="152"/>
      <c r="I18" s="152"/>
      <c r="J18" s="152">
        <v>673204.16</v>
      </c>
      <c r="K18" s="152"/>
      <c r="L18" s="152"/>
      <c r="M18" s="152"/>
      <c r="N18" s="152"/>
      <c r="O18" s="152">
        <v>673204.16</v>
      </c>
    </row>
    <row r="19" ht="21" customHeight="1" spans="1:15">
      <c r="A19" s="97" t="s">
        <v>121</v>
      </c>
      <c r="B19" s="97" t="s">
        <v>122</v>
      </c>
      <c r="C19" s="152">
        <v>219560.64</v>
      </c>
      <c r="D19" s="152">
        <v>219560.64</v>
      </c>
      <c r="E19" s="152">
        <v>219560.64</v>
      </c>
      <c r="F19" s="152"/>
      <c r="G19" s="152"/>
      <c r="H19" s="152"/>
      <c r="I19" s="152"/>
      <c r="J19" s="152"/>
      <c r="K19" s="152"/>
      <c r="L19" s="152"/>
      <c r="M19" s="152"/>
      <c r="N19" s="152"/>
      <c r="O19" s="152"/>
    </row>
    <row r="20" ht="21" customHeight="1" spans="1:15">
      <c r="A20" s="230" t="s">
        <v>123</v>
      </c>
      <c r="B20" s="230" t="s">
        <v>124</v>
      </c>
      <c r="C20" s="152">
        <v>219560.64</v>
      </c>
      <c r="D20" s="152">
        <v>219560.64</v>
      </c>
      <c r="E20" s="152">
        <v>219560.64</v>
      </c>
      <c r="F20" s="152"/>
      <c r="G20" s="152"/>
      <c r="H20" s="152"/>
      <c r="I20" s="152"/>
      <c r="J20" s="152"/>
      <c r="K20" s="152"/>
      <c r="L20" s="152"/>
      <c r="M20" s="152"/>
      <c r="N20" s="152"/>
      <c r="O20" s="152"/>
    </row>
    <row r="21" ht="21" customHeight="1" spans="1:15">
      <c r="A21" s="231" t="s">
        <v>125</v>
      </c>
      <c r="B21" s="231" t="s">
        <v>126</v>
      </c>
      <c r="C21" s="152">
        <v>219560.64</v>
      </c>
      <c r="D21" s="152">
        <v>219560.64</v>
      </c>
      <c r="E21" s="152">
        <v>219560.64</v>
      </c>
      <c r="F21" s="152"/>
      <c r="G21" s="152"/>
      <c r="H21" s="152"/>
      <c r="I21" s="152"/>
      <c r="J21" s="152"/>
      <c r="K21" s="152"/>
      <c r="L21" s="152"/>
      <c r="M21" s="152"/>
      <c r="N21" s="152"/>
      <c r="O21" s="152"/>
    </row>
    <row r="22" ht="21" customHeight="1" spans="1:15">
      <c r="A22" s="232" t="s">
        <v>55</v>
      </c>
      <c r="B22" s="190"/>
      <c r="C22" s="152">
        <v>3093376.94</v>
      </c>
      <c r="D22" s="152">
        <v>2420172.78</v>
      </c>
      <c r="E22" s="152">
        <v>2420172.78</v>
      </c>
      <c r="F22" s="152"/>
      <c r="G22" s="152"/>
      <c r="H22" s="152"/>
      <c r="I22" s="152"/>
      <c r="J22" s="152">
        <v>673204.16</v>
      </c>
      <c r="K22" s="152"/>
      <c r="L22" s="152"/>
      <c r="M22" s="152"/>
      <c r="N22" s="152"/>
      <c r="O22" s="152">
        <v>673204.16</v>
      </c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4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82"/>
      <c r="B1" s="86"/>
      <c r="C1" s="86"/>
      <c r="D1" s="86" t="s">
        <v>127</v>
      </c>
    </row>
    <row r="2" ht="41.25" customHeight="1" spans="1:4">
      <c r="A2" s="81" t="str">
        <f>"2026"&amp;"年部门财政拨款收支预算总表"</f>
        <v>2026年部门财政拨款收支预算总表</v>
      </c>
    </row>
    <row r="3" ht="17.25" customHeight="1" spans="1:4">
      <c r="A3" s="84" t="str">
        <f>"单位名称："&amp;"昆明市晋宁区搬迁安置办公室"</f>
        <v>单位名称：昆明市晋宁区搬迁安置办公室</v>
      </c>
      <c r="B3" s="212"/>
      <c r="D3" s="86" t="s">
        <v>1</v>
      </c>
    </row>
    <row r="4" ht="17.25" customHeight="1" spans="1:4">
      <c r="A4" s="213" t="s">
        <v>2</v>
      </c>
      <c r="B4" s="214"/>
      <c r="C4" s="213" t="s">
        <v>3</v>
      </c>
      <c r="D4" s="214"/>
    </row>
    <row r="5" ht="18.75" customHeight="1" spans="1:4">
      <c r="A5" s="213" t="s">
        <v>4</v>
      </c>
      <c r="B5" s="213" t="s">
        <v>5</v>
      </c>
      <c r="C5" s="213" t="s">
        <v>6</v>
      </c>
      <c r="D5" s="213" t="s">
        <v>5</v>
      </c>
    </row>
    <row r="6" ht="16.5" customHeight="1" spans="1:4">
      <c r="A6" s="215" t="s">
        <v>128</v>
      </c>
      <c r="B6" s="152">
        <v>2420172.78</v>
      </c>
      <c r="C6" s="215" t="s">
        <v>129</v>
      </c>
      <c r="D6" s="152">
        <v>2420172.78</v>
      </c>
    </row>
    <row r="7" ht="16.5" customHeight="1" spans="1:4">
      <c r="A7" s="215" t="s">
        <v>130</v>
      </c>
      <c r="B7" s="152">
        <v>2420172.78</v>
      </c>
      <c r="C7" s="215" t="s">
        <v>131</v>
      </c>
      <c r="D7" s="152"/>
    </row>
    <row r="8" ht="16.5" customHeight="1" spans="1:4">
      <c r="A8" s="215" t="s">
        <v>132</v>
      </c>
      <c r="B8" s="152"/>
      <c r="C8" s="215" t="s">
        <v>133</v>
      </c>
      <c r="D8" s="152"/>
    </row>
    <row r="9" ht="16.5" customHeight="1" spans="1:4">
      <c r="A9" s="215" t="s">
        <v>134</v>
      </c>
      <c r="B9" s="152"/>
      <c r="C9" s="215" t="s">
        <v>135</v>
      </c>
      <c r="D9" s="152"/>
    </row>
    <row r="10" ht="16.5" customHeight="1" spans="1:4">
      <c r="A10" s="215" t="s">
        <v>136</v>
      </c>
      <c r="B10" s="152"/>
      <c r="C10" s="215" t="s">
        <v>137</v>
      </c>
      <c r="D10" s="152"/>
    </row>
    <row r="11" ht="16.5" customHeight="1" spans="1:4">
      <c r="A11" s="215" t="s">
        <v>130</v>
      </c>
      <c r="B11" s="152"/>
      <c r="C11" s="215" t="s">
        <v>138</v>
      </c>
      <c r="D11" s="152"/>
    </row>
    <row r="12" ht="16.5" customHeight="1" spans="1:4">
      <c r="A12" s="30" t="s">
        <v>132</v>
      </c>
      <c r="B12" s="152"/>
      <c r="C12" s="110" t="s">
        <v>139</v>
      </c>
      <c r="D12" s="152"/>
    </row>
    <row r="13" ht="16.5" customHeight="1" spans="1:4">
      <c r="A13" s="30" t="s">
        <v>134</v>
      </c>
      <c r="B13" s="152"/>
      <c r="C13" s="110" t="s">
        <v>140</v>
      </c>
      <c r="D13" s="152"/>
    </row>
    <row r="14" ht="16.5" customHeight="1" spans="1:4">
      <c r="A14" s="216"/>
      <c r="B14" s="152"/>
      <c r="C14" s="110" t="s">
        <v>141</v>
      </c>
      <c r="D14" s="152">
        <v>241355.52</v>
      </c>
    </row>
    <row r="15" ht="16.5" customHeight="1" spans="1:4">
      <c r="A15" s="216"/>
      <c r="B15" s="152"/>
      <c r="C15" s="110" t="s">
        <v>142</v>
      </c>
      <c r="D15" s="152">
        <v>177183.28</v>
      </c>
    </row>
    <row r="16" ht="16.5" customHeight="1" spans="1:4">
      <c r="A16" s="216"/>
      <c r="B16" s="152"/>
      <c r="C16" s="110" t="s">
        <v>143</v>
      </c>
      <c r="D16" s="152"/>
    </row>
    <row r="17" ht="16.5" customHeight="1" spans="1:4">
      <c r="A17" s="216"/>
      <c r="B17" s="152"/>
      <c r="C17" s="110" t="s">
        <v>144</v>
      </c>
      <c r="D17" s="152"/>
    </row>
    <row r="18" ht="16.5" customHeight="1" spans="1:4">
      <c r="A18" s="216"/>
      <c r="B18" s="152"/>
      <c r="C18" s="110" t="s">
        <v>145</v>
      </c>
      <c r="D18" s="152">
        <v>1782073.34</v>
      </c>
    </row>
    <row r="19" ht="16.5" customHeight="1" spans="1:4">
      <c r="A19" s="216"/>
      <c r="B19" s="152"/>
      <c r="C19" s="110" t="s">
        <v>146</v>
      </c>
      <c r="D19" s="152"/>
    </row>
    <row r="20" ht="16.5" customHeight="1" spans="1:4">
      <c r="A20" s="216"/>
      <c r="B20" s="152"/>
      <c r="C20" s="110" t="s">
        <v>147</v>
      </c>
      <c r="D20" s="152"/>
    </row>
    <row r="21" ht="16.5" customHeight="1" spans="1:4">
      <c r="A21" s="216"/>
      <c r="B21" s="152"/>
      <c r="C21" s="110" t="s">
        <v>148</v>
      </c>
      <c r="D21" s="152"/>
    </row>
    <row r="22" ht="16.5" customHeight="1" spans="1:4">
      <c r="A22" s="216"/>
      <c r="B22" s="152"/>
      <c r="C22" s="110" t="s">
        <v>149</v>
      </c>
      <c r="D22" s="152"/>
    </row>
    <row r="23" ht="16.5" customHeight="1" spans="1:4">
      <c r="A23" s="216"/>
      <c r="B23" s="152"/>
      <c r="C23" s="110" t="s">
        <v>150</v>
      </c>
      <c r="D23" s="152"/>
    </row>
    <row r="24" ht="16.5" customHeight="1" spans="1:4">
      <c r="A24" s="216"/>
      <c r="B24" s="152"/>
      <c r="C24" s="110" t="s">
        <v>151</v>
      </c>
      <c r="D24" s="152"/>
    </row>
    <row r="25" ht="16.5" customHeight="1" spans="1:4">
      <c r="A25" s="216"/>
      <c r="B25" s="152"/>
      <c r="C25" s="110" t="s">
        <v>152</v>
      </c>
      <c r="D25" s="152">
        <v>219560.64</v>
      </c>
    </row>
    <row r="26" ht="16.5" customHeight="1" spans="1:4">
      <c r="A26" s="216"/>
      <c r="B26" s="152"/>
      <c r="C26" s="110" t="s">
        <v>153</v>
      </c>
      <c r="D26" s="152"/>
    </row>
    <row r="27" ht="16.5" customHeight="1" spans="1:4">
      <c r="A27" s="216"/>
      <c r="B27" s="152"/>
      <c r="C27" s="110" t="s">
        <v>154</v>
      </c>
      <c r="D27" s="152"/>
    </row>
    <row r="28" ht="16.5" customHeight="1" spans="1:4">
      <c r="A28" s="216"/>
      <c r="B28" s="152"/>
      <c r="C28" s="110" t="s">
        <v>155</v>
      </c>
      <c r="D28" s="152"/>
    </row>
    <row r="29" ht="16.5" customHeight="1" spans="1:4">
      <c r="A29" s="216"/>
      <c r="B29" s="152"/>
      <c r="C29" s="110" t="s">
        <v>156</v>
      </c>
      <c r="D29" s="152"/>
    </row>
    <row r="30" ht="16.5" customHeight="1" spans="1:4">
      <c r="A30" s="216"/>
      <c r="B30" s="152"/>
      <c r="C30" s="110" t="s">
        <v>157</v>
      </c>
      <c r="D30" s="152"/>
    </row>
    <row r="31" ht="16.5" customHeight="1" spans="1:4">
      <c r="A31" s="216"/>
      <c r="B31" s="152"/>
      <c r="C31" s="30" t="s">
        <v>158</v>
      </c>
      <c r="D31" s="152"/>
    </row>
    <row r="32" ht="16.5" customHeight="1" spans="1:4">
      <c r="A32" s="216"/>
      <c r="B32" s="152"/>
      <c r="C32" s="30" t="s">
        <v>159</v>
      </c>
      <c r="D32" s="152"/>
    </row>
    <row r="33" ht="16.5" customHeight="1" spans="1:4">
      <c r="A33" s="216"/>
      <c r="B33" s="152"/>
      <c r="C33" s="26" t="s">
        <v>160</v>
      </c>
      <c r="D33" s="152"/>
    </row>
    <row r="34" ht="15" customHeight="1" spans="1:4">
      <c r="A34" s="217" t="s">
        <v>50</v>
      </c>
      <c r="B34" s="218">
        <v>2420172.78</v>
      </c>
      <c r="C34" s="217" t="s">
        <v>51</v>
      </c>
      <c r="D34" s="218">
        <v>2420172.78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82"/>
      <c r="F1" s="112"/>
      <c r="G1" s="183" t="s">
        <v>161</v>
      </c>
    </row>
    <row r="2" ht="41.25" customHeight="1" spans="1:7">
      <c r="A2" s="173" t="str">
        <f>"2026"&amp;"年一般公共预算支出预算表（按功能科目分类）"</f>
        <v>2026年一般公共预算支出预算表（按功能科目分类）</v>
      </c>
      <c r="B2" s="173"/>
      <c r="C2" s="173"/>
      <c r="D2" s="173"/>
      <c r="E2" s="173"/>
      <c r="F2" s="173"/>
      <c r="G2" s="173"/>
    </row>
    <row r="3" ht="18" customHeight="1" spans="1:7">
      <c r="A3" s="49" t="str">
        <f>"单位名称："&amp;"昆明市晋宁区搬迁安置办公室"</f>
        <v>单位名称：昆明市晋宁区搬迁安置办公室</v>
      </c>
      <c r="F3" s="170"/>
      <c r="G3" s="183" t="s">
        <v>1</v>
      </c>
    </row>
    <row r="4" ht="20.25" customHeight="1" spans="1:7">
      <c r="A4" s="206" t="s">
        <v>162</v>
      </c>
      <c r="B4" s="207"/>
      <c r="C4" s="174" t="s">
        <v>55</v>
      </c>
      <c r="D4" s="194" t="s">
        <v>75</v>
      </c>
      <c r="E4" s="18"/>
      <c r="F4" s="19"/>
      <c r="G4" s="185" t="s">
        <v>76</v>
      </c>
    </row>
    <row r="5" ht="20.25" customHeight="1" spans="1:7">
      <c r="A5" s="208" t="s">
        <v>72</v>
      </c>
      <c r="B5" s="208" t="s">
        <v>73</v>
      </c>
      <c r="C5" s="60"/>
      <c r="D5" s="21" t="s">
        <v>57</v>
      </c>
      <c r="E5" s="21" t="s">
        <v>163</v>
      </c>
      <c r="F5" s="21" t="s">
        <v>164</v>
      </c>
      <c r="G5" s="187"/>
    </row>
    <row r="6" ht="15" customHeight="1" spans="1:7">
      <c r="A6" s="29" t="s">
        <v>82</v>
      </c>
      <c r="B6" s="29" t="s">
        <v>83</v>
      </c>
      <c r="C6" s="29" t="s">
        <v>84</v>
      </c>
      <c r="D6" s="29" t="s">
        <v>85</v>
      </c>
      <c r="E6" s="29" t="s">
        <v>86</v>
      </c>
      <c r="F6" s="29" t="s">
        <v>87</v>
      </c>
      <c r="G6" s="29" t="s">
        <v>88</v>
      </c>
    </row>
    <row r="7" ht="18" customHeight="1" spans="1:7">
      <c r="A7" s="26" t="s">
        <v>97</v>
      </c>
      <c r="B7" s="26" t="s">
        <v>98</v>
      </c>
      <c r="C7" s="152">
        <v>241355.52</v>
      </c>
      <c r="D7" s="152">
        <v>241355.52</v>
      </c>
      <c r="E7" s="152">
        <v>241355.52</v>
      </c>
      <c r="F7" s="152"/>
      <c r="G7" s="152"/>
    </row>
    <row r="8" ht="18" customHeight="1" spans="1:7">
      <c r="A8" s="181" t="s">
        <v>99</v>
      </c>
      <c r="B8" s="181" t="s">
        <v>100</v>
      </c>
      <c r="C8" s="152">
        <v>241355.52</v>
      </c>
      <c r="D8" s="152">
        <v>241355.52</v>
      </c>
      <c r="E8" s="152">
        <v>241355.52</v>
      </c>
      <c r="F8" s="152"/>
      <c r="G8" s="152"/>
    </row>
    <row r="9" ht="18" customHeight="1" spans="1:7">
      <c r="A9" s="209" t="s">
        <v>101</v>
      </c>
      <c r="B9" s="209" t="s">
        <v>102</v>
      </c>
      <c r="C9" s="152">
        <v>241355.52</v>
      </c>
      <c r="D9" s="152">
        <v>241355.52</v>
      </c>
      <c r="E9" s="152">
        <v>241355.52</v>
      </c>
      <c r="F9" s="152"/>
      <c r="G9" s="152"/>
    </row>
    <row r="10" ht="18" customHeight="1" spans="1:7">
      <c r="A10" s="26" t="s">
        <v>103</v>
      </c>
      <c r="B10" s="26" t="s">
        <v>104</v>
      </c>
      <c r="C10" s="152">
        <v>177183.28</v>
      </c>
      <c r="D10" s="152">
        <v>177183.28</v>
      </c>
      <c r="E10" s="152">
        <v>177183.28</v>
      </c>
      <c r="F10" s="152"/>
      <c r="G10" s="152"/>
    </row>
    <row r="11" ht="18" customHeight="1" spans="1:7">
      <c r="A11" s="181" t="s">
        <v>105</v>
      </c>
      <c r="B11" s="181" t="s">
        <v>106</v>
      </c>
      <c r="C11" s="152">
        <v>177183.28</v>
      </c>
      <c r="D11" s="152">
        <v>177183.28</v>
      </c>
      <c r="E11" s="152">
        <v>177183.28</v>
      </c>
      <c r="F11" s="152"/>
      <c r="G11" s="152"/>
    </row>
    <row r="12" ht="18" customHeight="1" spans="1:7">
      <c r="A12" s="209" t="s">
        <v>107</v>
      </c>
      <c r="B12" s="209" t="s">
        <v>108</v>
      </c>
      <c r="C12" s="152">
        <v>102484.49</v>
      </c>
      <c r="D12" s="152">
        <v>102484.49</v>
      </c>
      <c r="E12" s="152">
        <v>102484.49</v>
      </c>
      <c r="F12" s="152"/>
      <c r="G12" s="152"/>
    </row>
    <row r="13" ht="18" customHeight="1" spans="1:7">
      <c r="A13" s="209" t="s">
        <v>109</v>
      </c>
      <c r="B13" s="209" t="s">
        <v>110</v>
      </c>
      <c r="C13" s="152">
        <v>64863.6</v>
      </c>
      <c r="D13" s="152">
        <v>64863.6</v>
      </c>
      <c r="E13" s="152">
        <v>64863.6</v>
      </c>
      <c r="F13" s="152"/>
      <c r="G13" s="152"/>
    </row>
    <row r="14" ht="18" customHeight="1" spans="1:7">
      <c r="A14" s="209" t="s">
        <v>111</v>
      </c>
      <c r="B14" s="209" t="s">
        <v>112</v>
      </c>
      <c r="C14" s="152">
        <v>9835.19</v>
      </c>
      <c r="D14" s="152">
        <v>9835.19</v>
      </c>
      <c r="E14" s="152">
        <v>9835.19</v>
      </c>
      <c r="F14" s="152"/>
      <c r="G14" s="152"/>
    </row>
    <row r="15" ht="18" customHeight="1" spans="1:7">
      <c r="A15" s="26" t="s">
        <v>113</v>
      </c>
      <c r="B15" s="26" t="s">
        <v>114</v>
      </c>
      <c r="C15" s="152">
        <v>1782073.34</v>
      </c>
      <c r="D15" s="152">
        <v>1782073.34</v>
      </c>
      <c r="E15" s="152">
        <v>1660179.9</v>
      </c>
      <c r="F15" s="152">
        <v>121893.44</v>
      </c>
      <c r="G15" s="152"/>
    </row>
    <row r="16" ht="18" customHeight="1" spans="1:7">
      <c r="A16" s="181" t="s">
        <v>115</v>
      </c>
      <c r="B16" s="181" t="s">
        <v>116</v>
      </c>
      <c r="C16" s="152">
        <v>1782073.34</v>
      </c>
      <c r="D16" s="152">
        <v>1782073.34</v>
      </c>
      <c r="E16" s="152">
        <v>1660179.9</v>
      </c>
      <c r="F16" s="152">
        <v>121893.44</v>
      </c>
      <c r="G16" s="152"/>
    </row>
    <row r="17" ht="18" customHeight="1" spans="1:7">
      <c r="A17" s="209" t="s">
        <v>117</v>
      </c>
      <c r="B17" s="209" t="s">
        <v>118</v>
      </c>
      <c r="C17" s="152">
        <v>1782073.34</v>
      </c>
      <c r="D17" s="152">
        <v>1782073.34</v>
      </c>
      <c r="E17" s="152">
        <v>1660179.9</v>
      </c>
      <c r="F17" s="152">
        <v>121893.44</v>
      </c>
      <c r="G17" s="152"/>
    </row>
    <row r="18" ht="18" customHeight="1" spans="1:7">
      <c r="A18" s="26" t="s">
        <v>121</v>
      </c>
      <c r="B18" s="26" t="s">
        <v>122</v>
      </c>
      <c r="C18" s="152">
        <v>219560.64</v>
      </c>
      <c r="D18" s="152">
        <v>219560.64</v>
      </c>
      <c r="E18" s="152">
        <v>219560.64</v>
      </c>
      <c r="F18" s="152"/>
      <c r="G18" s="152"/>
    </row>
    <row r="19" ht="18" customHeight="1" spans="1:7">
      <c r="A19" s="181" t="s">
        <v>123</v>
      </c>
      <c r="B19" s="181" t="s">
        <v>124</v>
      </c>
      <c r="C19" s="152">
        <v>219560.64</v>
      </c>
      <c r="D19" s="152">
        <v>219560.64</v>
      </c>
      <c r="E19" s="152">
        <v>219560.64</v>
      </c>
      <c r="F19" s="152"/>
      <c r="G19" s="152"/>
    </row>
    <row r="20" ht="18" customHeight="1" spans="1:7">
      <c r="A20" s="209" t="s">
        <v>125</v>
      </c>
      <c r="B20" s="209" t="s">
        <v>126</v>
      </c>
      <c r="C20" s="152">
        <v>219560.64</v>
      </c>
      <c r="D20" s="152">
        <v>219560.64</v>
      </c>
      <c r="E20" s="152">
        <v>219560.64</v>
      </c>
      <c r="F20" s="152"/>
      <c r="G20" s="152"/>
    </row>
    <row r="21" ht="18" customHeight="1" spans="1:7">
      <c r="A21" s="210" t="s">
        <v>165</v>
      </c>
      <c r="B21" s="211" t="s">
        <v>165</v>
      </c>
      <c r="C21" s="152">
        <v>2420172.78</v>
      </c>
      <c r="D21" s="152">
        <v>2420172.78</v>
      </c>
      <c r="E21" s="152">
        <v>2298279.34</v>
      </c>
      <c r="F21" s="152">
        <v>121893.44</v>
      </c>
      <c r="G21" s="152"/>
    </row>
  </sheetData>
  <mergeCells count="6">
    <mergeCell ref="A2:G2"/>
    <mergeCell ref="A4:B4"/>
    <mergeCell ref="D4:F4"/>
    <mergeCell ref="A21:B21"/>
    <mergeCell ref="C4:C5"/>
    <mergeCell ref="G4:G5"/>
  </mergeCells>
  <printOptions horizontalCentered="1"/>
  <pageMargins left="0.37" right="0.37" top="0.56" bottom="0.56" header="0.48" footer="0.48"/>
  <pageSetup paperSize="9" scale="6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83"/>
      <c r="B1" s="83"/>
      <c r="C1" s="83"/>
      <c r="D1" s="83"/>
      <c r="E1" s="82"/>
      <c r="F1" s="202" t="s">
        <v>166</v>
      </c>
    </row>
    <row r="2" ht="41.25" customHeight="1" spans="1:6">
      <c r="A2" s="203" t="str">
        <f>"2026"&amp;"年一般公共预算“三公”经费支出预算表"</f>
        <v>2026年一般公共预算“三公”经费支出预算表</v>
      </c>
      <c r="B2" s="83"/>
      <c r="C2" s="83"/>
      <c r="D2" s="83"/>
      <c r="E2" s="82"/>
      <c r="F2" s="83"/>
    </row>
    <row r="3" customHeight="1" spans="1:6">
      <c r="A3" s="157" t="str">
        <f>"单位名称："&amp;"昆明市晋宁区搬迁安置办公室"</f>
        <v>单位名称：昆明市晋宁区搬迁安置办公室</v>
      </c>
      <c r="B3" s="204"/>
      <c r="D3" s="83"/>
      <c r="E3" s="82"/>
      <c r="F3" s="87" t="s">
        <v>1</v>
      </c>
    </row>
    <row r="4" ht="27" customHeight="1" spans="1:6">
      <c r="A4" s="88" t="s">
        <v>167</v>
      </c>
      <c r="B4" s="88" t="s">
        <v>168</v>
      </c>
      <c r="C4" s="90" t="s">
        <v>169</v>
      </c>
      <c r="D4" s="88"/>
      <c r="E4" s="89"/>
      <c r="F4" s="88" t="s">
        <v>170</v>
      </c>
    </row>
    <row r="5" ht="28.5" customHeight="1" spans="1:6">
      <c r="A5" s="205"/>
      <c r="B5" s="92"/>
      <c r="C5" s="89" t="s">
        <v>57</v>
      </c>
      <c r="D5" s="89" t="s">
        <v>171</v>
      </c>
      <c r="E5" s="89" t="s">
        <v>172</v>
      </c>
      <c r="F5" s="91"/>
    </row>
    <row r="6" ht="17.25" customHeight="1" spans="1:6">
      <c r="A6" s="96" t="s">
        <v>82</v>
      </c>
      <c r="B6" s="96" t="s">
        <v>83</v>
      </c>
      <c r="C6" s="96" t="s">
        <v>84</v>
      </c>
      <c r="D6" s="96" t="s">
        <v>85</v>
      </c>
      <c r="E6" s="96" t="s">
        <v>86</v>
      </c>
      <c r="F6" s="96" t="s">
        <v>87</v>
      </c>
    </row>
    <row r="7" ht="17.25" customHeight="1" spans="1:6">
      <c r="A7" s="152">
        <v>5000</v>
      </c>
      <c r="B7" s="152"/>
      <c r="C7" s="152"/>
      <c r="D7" s="152"/>
      <c r="E7" s="152"/>
      <c r="F7" s="152">
        <v>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1"/>
  <sheetViews>
    <sheetView showZeros="0" topLeftCell="E6" workbookViewId="0">
      <selection activeCell="K24" sqref="K24"/>
    </sheetView>
  </sheetViews>
  <sheetFormatPr defaultColWidth="9.14166666666667" defaultRowHeight="14.25" customHeight="1"/>
  <cols>
    <col min="1" max="2" width="32.85" customWidth="1"/>
    <col min="3" max="3" width="20.7166666666667" customWidth="1"/>
    <col min="4" max="4" width="31.275" customWidth="1"/>
    <col min="5" max="5" width="10.1416666666667" customWidth="1"/>
    <col min="6" max="6" width="17.575" customWidth="1"/>
    <col min="7" max="7" width="10.275" customWidth="1"/>
    <col min="8" max="8" width="23" customWidth="1"/>
    <col min="9" max="26" width="18.7166666666667" customWidth="1"/>
  </cols>
  <sheetData>
    <row r="1" ht="13.5" customHeight="1" spans="1:26">
      <c r="B1" s="182"/>
      <c r="C1" s="191"/>
      <c r="E1" s="192"/>
      <c r="F1" s="192"/>
      <c r="G1" s="192"/>
      <c r="H1" s="192"/>
      <c r="I1" s="127"/>
      <c r="J1" s="127"/>
      <c r="K1" s="127"/>
      <c r="L1" s="127"/>
      <c r="M1" s="127"/>
      <c r="N1" s="127"/>
      <c r="T1" s="127"/>
      <c r="X1" s="191"/>
      <c r="Z1" s="47" t="s">
        <v>173</v>
      </c>
    </row>
    <row r="2" ht="45.75" customHeight="1" spans="1:26">
      <c r="A2" s="108" t="str">
        <f>"2026"&amp;"年部门基本支出预算表"</f>
        <v>2026年部门基本支出预算表</v>
      </c>
      <c r="B2" s="4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48"/>
      <c r="P2" s="48"/>
      <c r="Q2" s="48"/>
      <c r="R2" s="48"/>
      <c r="S2" s="48"/>
      <c r="T2" s="108"/>
      <c r="U2" s="108"/>
      <c r="V2" s="108"/>
      <c r="W2" s="108"/>
      <c r="X2" s="108"/>
      <c r="Y2" s="108"/>
      <c r="Z2" s="108"/>
    </row>
    <row r="3" ht="18.75" customHeight="1" spans="1:26">
      <c r="A3" s="49" t="str">
        <f>"单位名称："&amp;"昆明市晋宁区搬迁安置办公室"</f>
        <v>单位名称：昆明市晋宁区搬迁安置办公室</v>
      </c>
      <c r="B3" s="50"/>
      <c r="C3" s="193"/>
      <c r="D3" s="193"/>
      <c r="E3" s="193"/>
      <c r="F3" s="193"/>
      <c r="G3" s="193"/>
      <c r="H3" s="193"/>
      <c r="I3" s="132"/>
      <c r="J3" s="132"/>
      <c r="K3" s="132"/>
      <c r="L3" s="132"/>
      <c r="M3" s="132"/>
      <c r="N3" s="132"/>
      <c r="O3" s="51"/>
      <c r="P3" s="51"/>
      <c r="Q3" s="51"/>
      <c r="R3" s="51"/>
      <c r="S3" s="51"/>
      <c r="T3" s="132"/>
      <c r="X3" s="191"/>
      <c r="Z3" s="47" t="s">
        <v>1</v>
      </c>
    </row>
    <row r="4" ht="18" customHeight="1" spans="1:26">
      <c r="A4" s="53" t="s">
        <v>174</v>
      </c>
      <c r="B4" s="53" t="s">
        <v>175</v>
      </c>
      <c r="C4" s="53" t="s">
        <v>176</v>
      </c>
      <c r="D4" s="53" t="s">
        <v>177</v>
      </c>
      <c r="E4" s="53" t="s">
        <v>178</v>
      </c>
      <c r="F4" s="53" t="s">
        <v>179</v>
      </c>
      <c r="G4" s="53" t="s">
        <v>180</v>
      </c>
      <c r="H4" s="53" t="s">
        <v>181</v>
      </c>
      <c r="I4" s="194" t="s">
        <v>182</v>
      </c>
      <c r="J4" s="138" t="s">
        <v>182</v>
      </c>
      <c r="K4" s="138"/>
      <c r="L4" s="138"/>
      <c r="M4" s="138"/>
      <c r="N4" s="138"/>
      <c r="O4" s="18"/>
      <c r="P4" s="18"/>
      <c r="Q4" s="18"/>
      <c r="R4" s="18"/>
      <c r="S4" s="18"/>
      <c r="T4" s="137" t="s">
        <v>61</v>
      </c>
      <c r="U4" s="138" t="s">
        <v>62</v>
      </c>
      <c r="V4" s="138"/>
      <c r="W4" s="138"/>
      <c r="X4" s="138"/>
      <c r="Y4" s="138"/>
      <c r="Z4" s="139"/>
    </row>
    <row r="5" ht="18" customHeight="1" spans="1:26">
      <c r="A5" s="55"/>
      <c r="B5" s="68"/>
      <c r="C5" s="176"/>
      <c r="D5" s="55"/>
      <c r="E5" s="55"/>
      <c r="F5" s="55"/>
      <c r="G5" s="55"/>
      <c r="H5" s="55"/>
      <c r="I5" s="174" t="s">
        <v>183</v>
      </c>
      <c r="J5" s="194" t="s">
        <v>58</v>
      </c>
      <c r="K5" s="138"/>
      <c r="L5" s="138"/>
      <c r="M5" s="138"/>
      <c r="N5" s="139"/>
      <c r="O5" s="17" t="s">
        <v>184</v>
      </c>
      <c r="P5" s="17" t="s">
        <v>60</v>
      </c>
      <c r="Q5" s="17" t="s">
        <v>185</v>
      </c>
      <c r="R5" s="18"/>
      <c r="S5" s="19"/>
      <c r="T5" s="53" t="s">
        <v>61</v>
      </c>
      <c r="U5" s="194" t="s">
        <v>62</v>
      </c>
      <c r="V5" s="137" t="s">
        <v>64</v>
      </c>
      <c r="W5" s="138" t="s">
        <v>62</v>
      </c>
      <c r="X5" s="137" t="s">
        <v>66</v>
      </c>
      <c r="Y5" s="137" t="s">
        <v>67</v>
      </c>
      <c r="Z5" s="195" t="s">
        <v>68</v>
      </c>
    </row>
    <row r="6" ht="19.5" customHeight="1" spans="1:26">
      <c r="A6" s="68"/>
      <c r="B6" s="68"/>
      <c r="C6" s="68"/>
      <c r="D6" s="68"/>
      <c r="E6" s="68"/>
      <c r="F6" s="68"/>
      <c r="G6" s="68"/>
      <c r="H6" s="68"/>
      <c r="I6" s="68"/>
      <c r="J6" s="196" t="s">
        <v>186</v>
      </c>
      <c r="K6" s="53" t="s">
        <v>187</v>
      </c>
      <c r="L6" s="53" t="s">
        <v>188</v>
      </c>
      <c r="M6" s="53" t="s">
        <v>189</v>
      </c>
      <c r="N6" s="53" t="s">
        <v>190</v>
      </c>
      <c r="O6" s="53"/>
      <c r="P6" s="53"/>
      <c r="Q6" s="53" t="s">
        <v>58</v>
      </c>
      <c r="R6" s="53" t="s">
        <v>59</v>
      </c>
      <c r="S6" s="53" t="s">
        <v>60</v>
      </c>
      <c r="T6" s="68"/>
      <c r="U6" s="53" t="s">
        <v>57</v>
      </c>
      <c r="V6" s="53" t="s">
        <v>64</v>
      </c>
      <c r="W6" s="53" t="s">
        <v>191</v>
      </c>
      <c r="X6" s="53" t="s">
        <v>66</v>
      </c>
      <c r="Y6" s="53" t="s">
        <v>67</v>
      </c>
      <c r="Z6" s="53" t="s">
        <v>68</v>
      </c>
    </row>
    <row r="7" ht="37.5" customHeight="1" spans="1:26">
      <c r="A7" s="197"/>
      <c r="B7" s="60"/>
      <c r="C7" s="197"/>
      <c r="D7" s="197"/>
      <c r="E7" s="197"/>
      <c r="F7" s="197"/>
      <c r="G7" s="197"/>
      <c r="H7" s="197"/>
      <c r="I7" s="197"/>
      <c r="J7" s="198" t="s">
        <v>57</v>
      </c>
      <c r="K7" s="58" t="s">
        <v>192</v>
      </c>
      <c r="L7" s="58" t="s">
        <v>188</v>
      </c>
      <c r="M7" s="58" t="s">
        <v>189</v>
      </c>
      <c r="N7" s="58" t="s">
        <v>190</v>
      </c>
      <c r="O7" s="58"/>
      <c r="P7" s="58"/>
      <c r="Q7" s="58" t="s">
        <v>188</v>
      </c>
      <c r="R7" s="58" t="s">
        <v>189</v>
      </c>
      <c r="S7" s="58" t="s">
        <v>190</v>
      </c>
      <c r="T7" s="58" t="s">
        <v>61</v>
      </c>
      <c r="U7" s="58" t="s">
        <v>57</v>
      </c>
      <c r="V7" s="58" t="s">
        <v>64</v>
      </c>
      <c r="W7" s="58" t="s">
        <v>191</v>
      </c>
      <c r="X7" s="58" t="s">
        <v>66</v>
      </c>
      <c r="Y7" s="58" t="s">
        <v>67</v>
      </c>
      <c r="Z7" s="58" t="s">
        <v>68</v>
      </c>
    </row>
    <row r="8" customHeight="1" spans="1:26">
      <c r="A8" s="69">
        <v>1</v>
      </c>
      <c r="B8" s="69">
        <v>2</v>
      </c>
      <c r="C8" s="69">
        <v>3</v>
      </c>
      <c r="D8" s="69">
        <v>4</v>
      </c>
      <c r="E8" s="69">
        <v>5</v>
      </c>
      <c r="F8" s="69">
        <v>6</v>
      </c>
      <c r="G8" s="69">
        <v>7</v>
      </c>
      <c r="H8" s="69">
        <v>8</v>
      </c>
      <c r="I8" s="69">
        <v>9</v>
      </c>
      <c r="J8" s="69">
        <v>10</v>
      </c>
      <c r="K8" s="69">
        <v>11</v>
      </c>
      <c r="L8" s="69">
        <v>12</v>
      </c>
      <c r="M8" s="69">
        <v>13</v>
      </c>
      <c r="N8" s="69">
        <v>14</v>
      </c>
      <c r="O8" s="69">
        <v>15</v>
      </c>
      <c r="P8" s="69">
        <v>16</v>
      </c>
      <c r="Q8" s="69">
        <v>17</v>
      </c>
      <c r="R8" s="69">
        <v>18</v>
      </c>
      <c r="S8" s="69">
        <v>19</v>
      </c>
      <c r="T8" s="69">
        <v>20</v>
      </c>
      <c r="U8" s="69">
        <v>21</v>
      </c>
      <c r="V8" s="69">
        <v>22</v>
      </c>
      <c r="W8" s="69">
        <v>23</v>
      </c>
      <c r="X8" s="69">
        <v>24</v>
      </c>
      <c r="Y8" s="69">
        <v>25</v>
      </c>
      <c r="Z8" s="69">
        <v>26</v>
      </c>
    </row>
    <row r="9" ht="20.25" customHeight="1" spans="1:26">
      <c r="A9" s="30"/>
      <c r="B9" s="30"/>
      <c r="C9" s="30"/>
      <c r="D9" s="30"/>
      <c r="E9" s="30"/>
      <c r="F9" s="30"/>
      <c r="G9" s="30"/>
      <c r="H9" s="30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</row>
    <row r="10" ht="20.25" customHeight="1" spans="1:26">
      <c r="A10" s="30" t="s">
        <v>193</v>
      </c>
      <c r="B10" s="30" t="s">
        <v>70</v>
      </c>
      <c r="C10" s="30" t="s">
        <v>194</v>
      </c>
      <c r="D10" s="30" t="s">
        <v>195</v>
      </c>
      <c r="E10" s="30" t="s">
        <v>117</v>
      </c>
      <c r="F10" s="30" t="s">
        <v>118</v>
      </c>
      <c r="G10" s="30" t="s">
        <v>196</v>
      </c>
      <c r="H10" s="30" t="s">
        <v>197</v>
      </c>
      <c r="I10" s="152">
        <v>681924</v>
      </c>
      <c r="J10" s="152">
        <v>681924</v>
      </c>
      <c r="K10" s="199"/>
      <c r="L10" s="199"/>
      <c r="M10" s="152">
        <v>681924</v>
      </c>
      <c r="N10" s="199"/>
      <c r="O10" s="199"/>
      <c r="P10" s="199"/>
      <c r="Q10" s="152"/>
      <c r="R10" s="152"/>
      <c r="S10" s="152"/>
      <c r="T10" s="152"/>
      <c r="U10" s="152"/>
      <c r="V10" s="152"/>
      <c r="W10" s="152"/>
      <c r="X10" s="152"/>
      <c r="Y10" s="152"/>
      <c r="Z10" s="152"/>
    </row>
    <row r="11" ht="20.25" customHeight="1" spans="1:26">
      <c r="A11" s="30" t="s">
        <v>193</v>
      </c>
      <c r="B11" s="30" t="s">
        <v>70</v>
      </c>
      <c r="C11" s="30" t="s">
        <v>194</v>
      </c>
      <c r="D11" s="30" t="s">
        <v>195</v>
      </c>
      <c r="E11" s="30" t="s">
        <v>117</v>
      </c>
      <c r="F11" s="30" t="s">
        <v>118</v>
      </c>
      <c r="G11" s="30" t="s">
        <v>198</v>
      </c>
      <c r="H11" s="30" t="s">
        <v>199</v>
      </c>
      <c r="I11" s="152">
        <v>51120</v>
      </c>
      <c r="J11" s="152">
        <v>51120</v>
      </c>
      <c r="K11" s="199"/>
      <c r="L11" s="199"/>
      <c r="M11" s="152">
        <v>51120</v>
      </c>
      <c r="N11" s="199"/>
      <c r="O11" s="199"/>
      <c r="P11" s="199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ht="20.25" customHeight="1" spans="1:26">
      <c r="A12" s="30" t="s">
        <v>193</v>
      </c>
      <c r="B12" s="30" t="s">
        <v>70</v>
      </c>
      <c r="C12" s="30" t="s">
        <v>194</v>
      </c>
      <c r="D12" s="30" t="s">
        <v>195</v>
      </c>
      <c r="E12" s="30" t="s">
        <v>117</v>
      </c>
      <c r="F12" s="30" t="s">
        <v>118</v>
      </c>
      <c r="G12" s="30" t="s">
        <v>200</v>
      </c>
      <c r="H12" s="30" t="s">
        <v>201</v>
      </c>
      <c r="I12" s="152">
        <v>56827</v>
      </c>
      <c r="J12" s="152">
        <v>56827</v>
      </c>
      <c r="K12" s="199"/>
      <c r="L12" s="199"/>
      <c r="M12" s="152">
        <v>56827</v>
      </c>
      <c r="N12" s="199"/>
      <c r="O12" s="199"/>
      <c r="P12" s="199"/>
      <c r="Q12" s="152"/>
      <c r="R12" s="152"/>
      <c r="S12" s="152"/>
      <c r="T12" s="152"/>
      <c r="U12" s="152"/>
      <c r="V12" s="152"/>
      <c r="W12" s="152"/>
      <c r="X12" s="152"/>
      <c r="Y12" s="152"/>
      <c r="Z12" s="152"/>
    </row>
    <row r="13" ht="20.25" customHeight="1" spans="1:26">
      <c r="A13" s="30" t="s">
        <v>193</v>
      </c>
      <c r="B13" s="30" t="s">
        <v>70</v>
      </c>
      <c r="C13" s="30" t="s">
        <v>194</v>
      </c>
      <c r="D13" s="30" t="s">
        <v>195</v>
      </c>
      <c r="E13" s="30" t="s">
        <v>117</v>
      </c>
      <c r="F13" s="30" t="s">
        <v>118</v>
      </c>
      <c r="G13" s="30" t="s">
        <v>202</v>
      </c>
      <c r="H13" s="30" t="s">
        <v>203</v>
      </c>
      <c r="I13" s="152">
        <v>218040</v>
      </c>
      <c r="J13" s="152">
        <v>218040</v>
      </c>
      <c r="K13" s="199"/>
      <c r="L13" s="199"/>
      <c r="M13" s="152">
        <v>218040</v>
      </c>
      <c r="N13" s="199"/>
      <c r="O13" s="199"/>
      <c r="P13" s="199"/>
      <c r="Q13" s="152"/>
      <c r="R13" s="152"/>
      <c r="S13" s="152"/>
      <c r="T13" s="152"/>
      <c r="U13" s="152"/>
      <c r="V13" s="152"/>
      <c r="W13" s="152"/>
      <c r="X13" s="152"/>
      <c r="Y13" s="152"/>
      <c r="Z13" s="152"/>
    </row>
    <row r="14" ht="20.25" customHeight="1" spans="1:26">
      <c r="A14" s="30" t="s">
        <v>193</v>
      </c>
      <c r="B14" s="30" t="s">
        <v>70</v>
      </c>
      <c r="C14" s="30" t="s">
        <v>194</v>
      </c>
      <c r="D14" s="30" t="s">
        <v>195</v>
      </c>
      <c r="E14" s="30" t="s">
        <v>117</v>
      </c>
      <c r="F14" s="30" t="s">
        <v>118</v>
      </c>
      <c r="G14" s="30" t="s">
        <v>202</v>
      </c>
      <c r="H14" s="30" t="s">
        <v>203</v>
      </c>
      <c r="I14" s="152">
        <v>223488</v>
      </c>
      <c r="J14" s="152">
        <v>223488</v>
      </c>
      <c r="K14" s="199"/>
      <c r="L14" s="199"/>
      <c r="M14" s="152">
        <v>223488</v>
      </c>
      <c r="N14" s="199"/>
      <c r="O14" s="199"/>
      <c r="P14" s="199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ht="20.25" customHeight="1" spans="1:26">
      <c r="A15" s="30" t="s">
        <v>193</v>
      </c>
      <c r="B15" s="30" t="s">
        <v>70</v>
      </c>
      <c r="C15" s="30" t="s">
        <v>194</v>
      </c>
      <c r="D15" s="30" t="s">
        <v>195</v>
      </c>
      <c r="E15" s="30" t="s">
        <v>117</v>
      </c>
      <c r="F15" s="30" t="s">
        <v>118</v>
      </c>
      <c r="G15" s="30" t="s">
        <v>202</v>
      </c>
      <c r="H15" s="30" t="s">
        <v>203</v>
      </c>
      <c r="I15" s="152">
        <v>122700</v>
      </c>
      <c r="J15" s="152">
        <v>122700</v>
      </c>
      <c r="K15" s="199"/>
      <c r="L15" s="199"/>
      <c r="M15" s="152">
        <v>122700</v>
      </c>
      <c r="N15" s="199"/>
      <c r="O15" s="199"/>
      <c r="P15" s="199"/>
      <c r="Q15" s="152"/>
      <c r="R15" s="152"/>
      <c r="S15" s="152"/>
      <c r="T15" s="152"/>
      <c r="U15" s="152"/>
      <c r="V15" s="152"/>
      <c r="W15" s="152"/>
      <c r="X15" s="152"/>
      <c r="Y15" s="152"/>
      <c r="Z15" s="152"/>
    </row>
    <row r="16" ht="20.25" customHeight="1" spans="1:26">
      <c r="A16" s="30" t="s">
        <v>193</v>
      </c>
      <c r="B16" s="30" t="s">
        <v>70</v>
      </c>
      <c r="C16" s="30" t="s">
        <v>204</v>
      </c>
      <c r="D16" s="30" t="s">
        <v>205</v>
      </c>
      <c r="E16" s="30" t="s">
        <v>101</v>
      </c>
      <c r="F16" s="30" t="s">
        <v>102</v>
      </c>
      <c r="G16" s="30" t="s">
        <v>206</v>
      </c>
      <c r="H16" s="30" t="s">
        <v>207</v>
      </c>
      <c r="I16" s="152">
        <v>241355.52</v>
      </c>
      <c r="J16" s="152">
        <v>241355.52</v>
      </c>
      <c r="K16" s="199"/>
      <c r="L16" s="199"/>
      <c r="M16" s="152">
        <v>241355.52</v>
      </c>
      <c r="N16" s="199"/>
      <c r="O16" s="199"/>
      <c r="P16" s="199"/>
      <c r="Q16" s="152"/>
      <c r="R16" s="152"/>
      <c r="S16" s="152"/>
      <c r="T16" s="152"/>
      <c r="U16" s="152"/>
      <c r="V16" s="152"/>
      <c r="W16" s="152"/>
      <c r="X16" s="152"/>
      <c r="Y16" s="152"/>
      <c r="Z16" s="152"/>
    </row>
    <row r="17" ht="20.25" customHeight="1" spans="1:26">
      <c r="A17" s="30" t="s">
        <v>193</v>
      </c>
      <c r="B17" s="30" t="s">
        <v>70</v>
      </c>
      <c r="C17" s="30" t="s">
        <v>204</v>
      </c>
      <c r="D17" s="30" t="s">
        <v>205</v>
      </c>
      <c r="E17" s="30" t="s">
        <v>107</v>
      </c>
      <c r="F17" s="30" t="s">
        <v>108</v>
      </c>
      <c r="G17" s="30" t="s">
        <v>208</v>
      </c>
      <c r="H17" s="30" t="s">
        <v>209</v>
      </c>
      <c r="I17" s="152">
        <v>102484.49</v>
      </c>
      <c r="J17" s="152">
        <v>102484.49</v>
      </c>
      <c r="K17" s="199"/>
      <c r="L17" s="199"/>
      <c r="M17" s="152">
        <v>102484.49</v>
      </c>
      <c r="N17" s="199"/>
      <c r="O17" s="199"/>
      <c r="P17" s="199"/>
      <c r="Q17" s="152"/>
      <c r="R17" s="152"/>
      <c r="S17" s="152"/>
      <c r="T17" s="152"/>
      <c r="U17" s="152"/>
      <c r="V17" s="152"/>
      <c r="W17" s="152"/>
      <c r="X17" s="152"/>
      <c r="Y17" s="152"/>
      <c r="Z17" s="152"/>
    </row>
    <row r="18" ht="20.25" customHeight="1" spans="1:26">
      <c r="A18" s="30" t="s">
        <v>193</v>
      </c>
      <c r="B18" s="30" t="s">
        <v>70</v>
      </c>
      <c r="C18" s="30" t="s">
        <v>204</v>
      </c>
      <c r="D18" s="30" t="s">
        <v>205</v>
      </c>
      <c r="E18" s="30" t="s">
        <v>109</v>
      </c>
      <c r="F18" s="30" t="s">
        <v>110</v>
      </c>
      <c r="G18" s="30" t="s">
        <v>210</v>
      </c>
      <c r="H18" s="30" t="s">
        <v>211</v>
      </c>
      <c r="I18" s="152">
        <v>64863.6</v>
      </c>
      <c r="J18" s="152">
        <v>64863.6</v>
      </c>
      <c r="K18" s="199"/>
      <c r="L18" s="199"/>
      <c r="M18" s="152">
        <v>64863.6</v>
      </c>
      <c r="N18" s="199"/>
      <c r="O18" s="199"/>
      <c r="P18" s="199"/>
      <c r="Q18" s="152"/>
      <c r="R18" s="152"/>
      <c r="S18" s="152"/>
      <c r="T18" s="152"/>
      <c r="U18" s="152"/>
      <c r="V18" s="152"/>
      <c r="W18" s="152"/>
      <c r="X18" s="152"/>
      <c r="Y18" s="152"/>
      <c r="Z18" s="152"/>
    </row>
    <row r="19" ht="20.25" customHeight="1" spans="1:26">
      <c r="A19" s="30" t="s">
        <v>193</v>
      </c>
      <c r="B19" s="30" t="s">
        <v>70</v>
      </c>
      <c r="C19" s="30" t="s">
        <v>204</v>
      </c>
      <c r="D19" s="30" t="s">
        <v>205</v>
      </c>
      <c r="E19" s="30" t="s">
        <v>111</v>
      </c>
      <c r="F19" s="30" t="s">
        <v>112</v>
      </c>
      <c r="G19" s="30" t="s">
        <v>212</v>
      </c>
      <c r="H19" s="30" t="s">
        <v>213</v>
      </c>
      <c r="I19" s="152">
        <v>4151.27</v>
      </c>
      <c r="J19" s="152">
        <v>4151.27</v>
      </c>
      <c r="K19" s="199"/>
      <c r="L19" s="199"/>
      <c r="M19" s="152">
        <v>4151.27</v>
      </c>
      <c r="N19" s="199"/>
      <c r="O19" s="199"/>
      <c r="P19" s="199"/>
      <c r="Q19" s="152"/>
      <c r="R19" s="152"/>
      <c r="S19" s="152"/>
      <c r="T19" s="152"/>
      <c r="U19" s="152"/>
      <c r="V19" s="152"/>
      <c r="W19" s="152"/>
      <c r="X19" s="152"/>
      <c r="Y19" s="152"/>
      <c r="Z19" s="152"/>
    </row>
    <row r="20" ht="20.25" customHeight="1" spans="1:26">
      <c r="A20" s="30" t="s">
        <v>193</v>
      </c>
      <c r="B20" s="30" t="s">
        <v>70</v>
      </c>
      <c r="C20" s="30" t="s">
        <v>204</v>
      </c>
      <c r="D20" s="30" t="s">
        <v>205</v>
      </c>
      <c r="E20" s="30" t="s">
        <v>111</v>
      </c>
      <c r="F20" s="30" t="s">
        <v>112</v>
      </c>
      <c r="G20" s="30" t="s">
        <v>212</v>
      </c>
      <c r="H20" s="30" t="s">
        <v>213</v>
      </c>
      <c r="I20" s="152">
        <v>5683.92</v>
      </c>
      <c r="J20" s="152">
        <v>5683.92</v>
      </c>
      <c r="K20" s="199"/>
      <c r="L20" s="199"/>
      <c r="M20" s="152">
        <v>5683.92</v>
      </c>
      <c r="N20" s="199"/>
      <c r="O20" s="199"/>
      <c r="P20" s="199"/>
      <c r="Q20" s="152"/>
      <c r="R20" s="152"/>
      <c r="S20" s="152"/>
      <c r="T20" s="152"/>
      <c r="U20" s="152"/>
      <c r="V20" s="152"/>
      <c r="W20" s="152"/>
      <c r="X20" s="152"/>
      <c r="Y20" s="152"/>
      <c r="Z20" s="152"/>
    </row>
    <row r="21" ht="20.25" customHeight="1" spans="1:26">
      <c r="A21" s="30" t="s">
        <v>193</v>
      </c>
      <c r="B21" s="30" t="s">
        <v>70</v>
      </c>
      <c r="C21" s="30" t="s">
        <v>204</v>
      </c>
      <c r="D21" s="30" t="s">
        <v>205</v>
      </c>
      <c r="E21" s="30" t="s">
        <v>117</v>
      </c>
      <c r="F21" s="30" t="s">
        <v>118</v>
      </c>
      <c r="G21" s="30" t="s">
        <v>212</v>
      </c>
      <c r="H21" s="30" t="s">
        <v>213</v>
      </c>
      <c r="I21" s="152">
        <v>9080.9</v>
      </c>
      <c r="J21" s="152">
        <v>9080.9</v>
      </c>
      <c r="K21" s="199"/>
      <c r="L21" s="199"/>
      <c r="M21" s="152">
        <v>9080.9</v>
      </c>
      <c r="N21" s="199"/>
      <c r="O21" s="199"/>
      <c r="P21" s="199"/>
      <c r="Q21" s="152"/>
      <c r="R21" s="152"/>
      <c r="S21" s="152"/>
      <c r="T21" s="152"/>
      <c r="U21" s="152"/>
      <c r="V21" s="152"/>
      <c r="W21" s="152"/>
      <c r="X21" s="152"/>
      <c r="Y21" s="152"/>
      <c r="Z21" s="152"/>
    </row>
    <row r="22" ht="20.25" customHeight="1" spans="1:26">
      <c r="A22" s="30" t="s">
        <v>193</v>
      </c>
      <c r="B22" s="30" t="s">
        <v>70</v>
      </c>
      <c r="C22" s="30" t="s">
        <v>214</v>
      </c>
      <c r="D22" s="30" t="s">
        <v>126</v>
      </c>
      <c r="E22" s="30" t="s">
        <v>125</v>
      </c>
      <c r="F22" s="30" t="s">
        <v>126</v>
      </c>
      <c r="G22" s="30" t="s">
        <v>215</v>
      </c>
      <c r="H22" s="30" t="s">
        <v>126</v>
      </c>
      <c r="I22" s="152">
        <v>219560.64</v>
      </c>
      <c r="J22" s="152">
        <v>219560.64</v>
      </c>
      <c r="K22" s="199"/>
      <c r="L22" s="199"/>
      <c r="M22" s="152">
        <v>219560.64</v>
      </c>
      <c r="N22" s="199"/>
      <c r="O22" s="199"/>
      <c r="P22" s="199"/>
      <c r="Q22" s="152"/>
      <c r="R22" s="152"/>
      <c r="S22" s="152"/>
      <c r="T22" s="152"/>
      <c r="U22" s="152"/>
      <c r="V22" s="152"/>
      <c r="W22" s="152"/>
      <c r="X22" s="152"/>
      <c r="Y22" s="152"/>
      <c r="Z22" s="152"/>
    </row>
    <row r="23" ht="20.25" customHeight="1" spans="1:26">
      <c r="A23" s="30" t="s">
        <v>193</v>
      </c>
      <c r="B23" s="30" t="s">
        <v>70</v>
      </c>
      <c r="C23" s="30" t="s">
        <v>216</v>
      </c>
      <c r="D23" s="30" t="s">
        <v>170</v>
      </c>
      <c r="E23" s="30" t="s">
        <v>117</v>
      </c>
      <c r="F23" s="30" t="s">
        <v>118</v>
      </c>
      <c r="G23" s="30" t="s">
        <v>217</v>
      </c>
      <c r="H23" s="30" t="s">
        <v>170</v>
      </c>
      <c r="I23" s="152">
        <v>5000</v>
      </c>
      <c r="J23" s="152">
        <v>5000</v>
      </c>
      <c r="K23" s="199"/>
      <c r="L23" s="199"/>
      <c r="M23" s="152">
        <v>5000</v>
      </c>
      <c r="N23" s="199"/>
      <c r="O23" s="199"/>
      <c r="P23" s="199"/>
      <c r="Q23" s="152"/>
      <c r="R23" s="152"/>
      <c r="S23" s="152"/>
      <c r="T23" s="152"/>
      <c r="U23" s="152"/>
      <c r="V23" s="152"/>
      <c r="W23" s="152"/>
      <c r="X23" s="152"/>
      <c r="Y23" s="152"/>
      <c r="Z23" s="152"/>
    </row>
    <row r="24" ht="20.25" customHeight="1" spans="1:26">
      <c r="A24" s="30" t="s">
        <v>193</v>
      </c>
      <c r="B24" s="30" t="s">
        <v>70</v>
      </c>
      <c r="C24" s="30" t="s">
        <v>218</v>
      </c>
      <c r="D24" s="30" t="s">
        <v>219</v>
      </c>
      <c r="E24" s="30" t="s">
        <v>117</v>
      </c>
      <c r="F24" s="30" t="s">
        <v>118</v>
      </c>
      <c r="G24" s="30" t="s">
        <v>220</v>
      </c>
      <c r="H24" s="30" t="s">
        <v>219</v>
      </c>
      <c r="I24" s="152">
        <v>29905.44</v>
      </c>
      <c r="J24" s="152">
        <v>29905.44</v>
      </c>
      <c r="K24" s="199"/>
      <c r="L24" s="199"/>
      <c r="M24" s="152">
        <v>29905.44</v>
      </c>
      <c r="N24" s="199"/>
      <c r="O24" s="199"/>
      <c r="P24" s="199"/>
      <c r="Q24" s="152"/>
      <c r="R24" s="152"/>
      <c r="S24" s="152"/>
      <c r="T24" s="152"/>
      <c r="U24" s="152"/>
      <c r="V24" s="152"/>
      <c r="W24" s="152"/>
      <c r="X24" s="152"/>
      <c r="Y24" s="152"/>
      <c r="Z24" s="152"/>
    </row>
    <row r="25" ht="20.25" customHeight="1" spans="1:26">
      <c r="A25" s="30" t="s">
        <v>193</v>
      </c>
      <c r="B25" s="30" t="s">
        <v>70</v>
      </c>
      <c r="C25" s="30" t="s">
        <v>221</v>
      </c>
      <c r="D25" s="30" t="s">
        <v>222</v>
      </c>
      <c r="E25" s="30" t="s">
        <v>117</v>
      </c>
      <c r="F25" s="30" t="s">
        <v>118</v>
      </c>
      <c r="G25" s="30" t="s">
        <v>223</v>
      </c>
      <c r="H25" s="30" t="s">
        <v>224</v>
      </c>
      <c r="I25" s="152">
        <v>34188</v>
      </c>
      <c r="J25" s="152">
        <v>34188</v>
      </c>
      <c r="K25" s="199"/>
      <c r="L25" s="199"/>
      <c r="M25" s="152">
        <v>34188</v>
      </c>
      <c r="N25" s="199"/>
      <c r="O25" s="199"/>
      <c r="P25" s="199"/>
      <c r="Q25" s="152"/>
      <c r="R25" s="152"/>
      <c r="S25" s="152"/>
      <c r="T25" s="152"/>
      <c r="U25" s="152"/>
      <c r="V25" s="152"/>
      <c r="W25" s="152"/>
      <c r="X25" s="152"/>
      <c r="Y25" s="152"/>
      <c r="Z25" s="152"/>
    </row>
    <row r="26" ht="20.25" customHeight="1" spans="1:26">
      <c r="A26" s="30" t="s">
        <v>193</v>
      </c>
      <c r="B26" s="30" t="s">
        <v>70</v>
      </c>
      <c r="C26" s="30" t="s">
        <v>221</v>
      </c>
      <c r="D26" s="30" t="s">
        <v>222</v>
      </c>
      <c r="E26" s="30" t="s">
        <v>117</v>
      </c>
      <c r="F26" s="30" t="s">
        <v>118</v>
      </c>
      <c r="G26" s="30" t="s">
        <v>225</v>
      </c>
      <c r="H26" s="30" t="s">
        <v>226</v>
      </c>
      <c r="I26" s="152">
        <v>22000</v>
      </c>
      <c r="J26" s="152">
        <v>22000</v>
      </c>
      <c r="K26" s="199"/>
      <c r="L26" s="199"/>
      <c r="M26" s="152">
        <v>22000</v>
      </c>
      <c r="N26" s="199"/>
      <c r="O26" s="199"/>
      <c r="P26" s="199"/>
      <c r="Q26" s="152"/>
      <c r="R26" s="152"/>
      <c r="S26" s="152"/>
      <c r="T26" s="152"/>
      <c r="U26" s="152"/>
      <c r="V26" s="152"/>
      <c r="W26" s="152"/>
      <c r="X26" s="152"/>
      <c r="Y26" s="152"/>
      <c r="Z26" s="152"/>
    </row>
    <row r="27" ht="20.25" customHeight="1" spans="1:26">
      <c r="A27" s="30" t="s">
        <v>193</v>
      </c>
      <c r="B27" s="30" t="s">
        <v>70</v>
      </c>
      <c r="C27" s="30" t="s">
        <v>221</v>
      </c>
      <c r="D27" s="30" t="s">
        <v>222</v>
      </c>
      <c r="E27" s="30" t="s">
        <v>117</v>
      </c>
      <c r="F27" s="30" t="s">
        <v>118</v>
      </c>
      <c r="G27" s="30" t="s">
        <v>227</v>
      </c>
      <c r="H27" s="30" t="s">
        <v>228</v>
      </c>
      <c r="I27" s="152">
        <v>30800</v>
      </c>
      <c r="J27" s="152">
        <v>30800</v>
      </c>
      <c r="K27" s="199"/>
      <c r="L27" s="199"/>
      <c r="M27" s="152">
        <v>30800</v>
      </c>
      <c r="N27" s="199"/>
      <c r="O27" s="199"/>
      <c r="P27" s="199"/>
      <c r="Q27" s="152"/>
      <c r="R27" s="152"/>
      <c r="S27" s="152"/>
      <c r="T27" s="152"/>
      <c r="U27" s="152"/>
      <c r="V27" s="152"/>
      <c r="W27" s="152"/>
      <c r="X27" s="152"/>
      <c r="Y27" s="152"/>
      <c r="Z27" s="152"/>
    </row>
    <row r="28" ht="20.25" customHeight="1" spans="1:26">
      <c r="A28" s="30" t="s">
        <v>193</v>
      </c>
      <c r="B28" s="30" t="s">
        <v>70</v>
      </c>
      <c r="C28" s="30" t="s">
        <v>229</v>
      </c>
      <c r="D28" s="30" t="s">
        <v>230</v>
      </c>
      <c r="E28" s="30" t="s">
        <v>117</v>
      </c>
      <c r="F28" s="30" t="s">
        <v>118</v>
      </c>
      <c r="G28" s="30" t="s">
        <v>200</v>
      </c>
      <c r="H28" s="30" t="s">
        <v>201</v>
      </c>
      <c r="I28" s="152">
        <v>99000</v>
      </c>
      <c r="J28" s="152">
        <v>99000</v>
      </c>
      <c r="K28" s="199"/>
      <c r="L28" s="199"/>
      <c r="M28" s="152">
        <v>99000</v>
      </c>
      <c r="N28" s="199"/>
      <c r="O28" s="199"/>
      <c r="P28" s="199"/>
      <c r="Q28" s="152"/>
      <c r="R28" s="152"/>
      <c r="S28" s="152"/>
      <c r="T28" s="152"/>
      <c r="U28" s="152"/>
      <c r="V28" s="152"/>
      <c r="W28" s="152"/>
      <c r="X28" s="152"/>
      <c r="Y28" s="152"/>
      <c r="Z28" s="152"/>
    </row>
    <row r="29" ht="20.25" customHeight="1" spans="1:26">
      <c r="A29" s="30" t="s">
        <v>193</v>
      </c>
      <c r="B29" s="30" t="s">
        <v>70</v>
      </c>
      <c r="C29" s="30" t="s">
        <v>229</v>
      </c>
      <c r="D29" s="30" t="s">
        <v>230</v>
      </c>
      <c r="E29" s="30" t="s">
        <v>117</v>
      </c>
      <c r="F29" s="30" t="s">
        <v>118</v>
      </c>
      <c r="G29" s="30" t="s">
        <v>202</v>
      </c>
      <c r="H29" s="30" t="s">
        <v>203</v>
      </c>
      <c r="I29" s="152">
        <v>105600</v>
      </c>
      <c r="J29" s="152">
        <v>105600</v>
      </c>
      <c r="K29" s="199"/>
      <c r="L29" s="199"/>
      <c r="M29" s="152">
        <v>105600</v>
      </c>
      <c r="N29" s="199"/>
      <c r="O29" s="199"/>
      <c r="P29" s="199"/>
      <c r="Q29" s="152"/>
      <c r="R29" s="152"/>
      <c r="S29" s="152"/>
      <c r="T29" s="152"/>
      <c r="U29" s="152"/>
      <c r="V29" s="152"/>
      <c r="W29" s="152"/>
      <c r="X29" s="152"/>
      <c r="Y29" s="152"/>
      <c r="Z29" s="152"/>
    </row>
    <row r="30" ht="20.25" customHeight="1" spans="1:26">
      <c r="A30" s="30" t="s">
        <v>193</v>
      </c>
      <c r="B30" s="30" t="s">
        <v>70</v>
      </c>
      <c r="C30" s="30" t="s">
        <v>229</v>
      </c>
      <c r="D30" s="30" t="s">
        <v>230</v>
      </c>
      <c r="E30" s="30" t="s">
        <v>117</v>
      </c>
      <c r="F30" s="30" t="s">
        <v>118</v>
      </c>
      <c r="G30" s="30" t="s">
        <v>202</v>
      </c>
      <c r="H30" s="30" t="s">
        <v>203</v>
      </c>
      <c r="I30" s="152">
        <v>92400</v>
      </c>
      <c r="J30" s="152">
        <v>92400</v>
      </c>
      <c r="K30" s="199"/>
      <c r="L30" s="199"/>
      <c r="M30" s="152">
        <v>92400</v>
      </c>
      <c r="N30" s="199"/>
      <c r="O30" s="199"/>
      <c r="P30" s="199"/>
      <c r="Q30" s="152"/>
      <c r="R30" s="152"/>
      <c r="S30" s="152"/>
      <c r="T30" s="152"/>
      <c r="U30" s="152"/>
      <c r="V30" s="152"/>
      <c r="W30" s="152"/>
      <c r="X30" s="152"/>
      <c r="Y30" s="152"/>
      <c r="Z30" s="152"/>
    </row>
    <row r="31" ht="17.25" customHeight="1" spans="1:26">
      <c r="A31" s="188">
        <v>2420172.78</v>
      </c>
      <c r="B31" s="189"/>
      <c r="C31" s="200"/>
      <c r="D31" s="200"/>
      <c r="E31" s="200"/>
      <c r="F31" s="200"/>
      <c r="G31" s="200"/>
      <c r="H31" s="201"/>
      <c r="I31" s="152">
        <v>2420172.78</v>
      </c>
      <c r="J31" s="152">
        <v>2420172.78</v>
      </c>
      <c r="K31" s="152"/>
      <c r="L31" s="152"/>
      <c r="M31" s="152">
        <v>2420172.78</v>
      </c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</row>
  </sheetData>
  <mergeCells count="34">
    <mergeCell ref="A2:Z2"/>
    <mergeCell ref="A3:H3"/>
    <mergeCell ref="I4:Z4"/>
    <mergeCell ref="J5:N5"/>
    <mergeCell ref="Q5:S5"/>
    <mergeCell ref="U5:Z5"/>
    <mergeCell ref="A31:H31"/>
    <mergeCell ref="A31:H3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2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75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75" customWidth="1"/>
    <col min="15" max="15" width="12.716666666666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82"/>
      <c r="E1" s="46"/>
      <c r="F1" s="46"/>
      <c r="G1" s="46"/>
      <c r="H1" s="46"/>
      <c r="U1" s="182"/>
      <c r="W1" s="183" t="s">
        <v>231</v>
      </c>
    </row>
    <row r="2" ht="46.5" customHeight="1" spans="1:23">
      <c r="A2" s="48" t="str">
        <f>"2026"&amp;"年部门项目支出预算表"</f>
        <v>2026年部门项目支出预算表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ht="13.5" customHeight="1" spans="1:23">
      <c r="A3" s="49" t="str">
        <f>"单位名称："&amp;"昆明市晋宁区搬迁安置办公室"</f>
        <v>单位名称：昆明市晋宁区搬迁安置办公室</v>
      </c>
      <c r="B3" s="50"/>
      <c r="C3" s="50"/>
      <c r="D3" s="50"/>
      <c r="E3" s="50"/>
      <c r="F3" s="50"/>
      <c r="G3" s="50"/>
      <c r="H3" s="50"/>
      <c r="I3" s="51"/>
      <c r="J3" s="51"/>
      <c r="K3" s="51"/>
      <c r="L3" s="51"/>
      <c r="M3" s="51"/>
      <c r="N3" s="51"/>
      <c r="O3" s="51"/>
      <c r="P3" s="51"/>
      <c r="Q3" s="51"/>
      <c r="U3" s="182"/>
      <c r="W3" s="158" t="s">
        <v>1</v>
      </c>
    </row>
    <row r="4" ht="21.75" customHeight="1" spans="1:23">
      <c r="A4" s="53" t="s">
        <v>232</v>
      </c>
      <c r="B4" s="54" t="s">
        <v>176</v>
      </c>
      <c r="C4" s="53" t="s">
        <v>177</v>
      </c>
      <c r="D4" s="53" t="s">
        <v>233</v>
      </c>
      <c r="E4" s="54" t="s">
        <v>178</v>
      </c>
      <c r="F4" s="54" t="s">
        <v>179</v>
      </c>
      <c r="G4" s="54" t="s">
        <v>234</v>
      </c>
      <c r="H4" s="54" t="s">
        <v>235</v>
      </c>
      <c r="I4" s="67" t="s">
        <v>55</v>
      </c>
      <c r="J4" s="17" t="s">
        <v>236</v>
      </c>
      <c r="K4" s="18"/>
      <c r="L4" s="18"/>
      <c r="M4" s="19"/>
      <c r="N4" s="17" t="s">
        <v>185</v>
      </c>
      <c r="O4" s="18"/>
      <c r="P4" s="19"/>
      <c r="Q4" s="54" t="s">
        <v>61</v>
      </c>
      <c r="R4" s="17" t="s">
        <v>62</v>
      </c>
      <c r="S4" s="18"/>
      <c r="T4" s="18"/>
      <c r="U4" s="18"/>
      <c r="V4" s="18"/>
      <c r="W4" s="19"/>
    </row>
    <row r="5" ht="21.75" customHeight="1" spans="1:23">
      <c r="A5" s="55"/>
      <c r="B5" s="68"/>
      <c r="C5" s="55"/>
      <c r="D5" s="55"/>
      <c r="E5" s="56"/>
      <c r="F5" s="56"/>
      <c r="G5" s="56"/>
      <c r="H5" s="56"/>
      <c r="I5" s="68"/>
      <c r="J5" s="184" t="s">
        <v>58</v>
      </c>
      <c r="K5" s="185"/>
      <c r="L5" s="54" t="s">
        <v>59</v>
      </c>
      <c r="M5" s="54" t="s">
        <v>60</v>
      </c>
      <c r="N5" s="54" t="s">
        <v>58</v>
      </c>
      <c r="O5" s="54" t="s">
        <v>59</v>
      </c>
      <c r="P5" s="54" t="s">
        <v>60</v>
      </c>
      <c r="Q5" s="56"/>
      <c r="R5" s="54" t="s">
        <v>57</v>
      </c>
      <c r="S5" s="54" t="s">
        <v>64</v>
      </c>
      <c r="T5" s="54" t="s">
        <v>191</v>
      </c>
      <c r="U5" s="54" t="s">
        <v>66</v>
      </c>
      <c r="V5" s="54" t="s">
        <v>67</v>
      </c>
      <c r="W5" s="54" t="s">
        <v>68</v>
      </c>
    </row>
    <row r="6" ht="21" customHeight="1" spans="1:23">
      <c r="A6" s="68"/>
      <c r="B6" s="68"/>
      <c r="C6" s="68"/>
      <c r="D6" s="68"/>
      <c r="E6" s="68"/>
      <c r="F6" s="68"/>
      <c r="G6" s="68"/>
      <c r="H6" s="68"/>
      <c r="I6" s="68"/>
      <c r="J6" s="186" t="s">
        <v>57</v>
      </c>
      <c r="K6" s="187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</row>
    <row r="7" ht="39.75" customHeight="1" spans="1:23">
      <c r="A7" s="58"/>
      <c r="B7" s="60"/>
      <c r="C7" s="58"/>
      <c r="D7" s="58"/>
      <c r="E7" s="59"/>
      <c r="F7" s="59"/>
      <c r="G7" s="59"/>
      <c r="H7" s="59"/>
      <c r="I7" s="60"/>
      <c r="J7" s="25" t="s">
        <v>57</v>
      </c>
      <c r="K7" s="25" t="s">
        <v>237</v>
      </c>
      <c r="L7" s="59"/>
      <c r="M7" s="59"/>
      <c r="N7" s="59"/>
      <c r="O7" s="59"/>
      <c r="P7" s="59"/>
      <c r="Q7" s="59"/>
      <c r="R7" s="59"/>
      <c r="S7" s="59"/>
      <c r="T7" s="59"/>
      <c r="U7" s="60"/>
      <c r="V7" s="59"/>
      <c r="W7" s="59"/>
    </row>
    <row r="8" ht="15" customHeight="1" spans="1:23">
      <c r="A8" s="61">
        <v>1</v>
      </c>
      <c r="B8" s="61">
        <v>2</v>
      </c>
      <c r="C8" s="61">
        <v>3</v>
      </c>
      <c r="D8" s="61">
        <v>4</v>
      </c>
      <c r="E8" s="61">
        <v>5</v>
      </c>
      <c r="F8" s="61">
        <v>6</v>
      </c>
      <c r="G8" s="61">
        <v>7</v>
      </c>
      <c r="H8" s="61">
        <v>8</v>
      </c>
      <c r="I8" s="61">
        <v>9</v>
      </c>
      <c r="J8" s="61">
        <v>10</v>
      </c>
      <c r="K8" s="61">
        <v>11</v>
      </c>
      <c r="L8" s="69">
        <v>12</v>
      </c>
      <c r="M8" s="69">
        <v>13</v>
      </c>
      <c r="N8" s="69">
        <v>14</v>
      </c>
      <c r="O8" s="69">
        <v>15</v>
      </c>
      <c r="P8" s="69">
        <v>16</v>
      </c>
      <c r="Q8" s="69">
        <v>17</v>
      </c>
      <c r="R8" s="69">
        <v>18</v>
      </c>
      <c r="S8" s="69">
        <v>19</v>
      </c>
      <c r="T8" s="69">
        <v>20</v>
      </c>
      <c r="U8" s="61">
        <v>21</v>
      </c>
      <c r="V8" s="69">
        <v>22</v>
      </c>
      <c r="W8" s="61">
        <v>23</v>
      </c>
    </row>
    <row r="9" ht="21.75" customHeight="1" spans="1:23">
      <c r="A9" s="110" t="s">
        <v>238</v>
      </c>
      <c r="B9" s="110" t="s">
        <v>239</v>
      </c>
      <c r="C9" s="110" t="s">
        <v>240</v>
      </c>
      <c r="D9" s="110" t="s">
        <v>70</v>
      </c>
      <c r="E9" s="110" t="s">
        <v>119</v>
      </c>
      <c r="F9" s="110" t="s">
        <v>120</v>
      </c>
      <c r="G9" s="110" t="s">
        <v>241</v>
      </c>
      <c r="H9" s="110" t="s">
        <v>242</v>
      </c>
      <c r="I9" s="152">
        <v>473547.16</v>
      </c>
      <c r="J9" s="152"/>
      <c r="K9" s="152"/>
      <c r="L9" s="152"/>
      <c r="M9" s="152"/>
      <c r="N9" s="152"/>
      <c r="O9" s="152"/>
      <c r="P9" s="152"/>
      <c r="Q9" s="152"/>
      <c r="R9" s="152">
        <v>473547.16</v>
      </c>
      <c r="S9" s="152"/>
      <c r="T9" s="152"/>
      <c r="U9" s="152"/>
      <c r="V9" s="152"/>
      <c r="W9" s="152">
        <v>473547.16</v>
      </c>
    </row>
    <row r="10" ht="21.75" customHeight="1" spans="1:23">
      <c r="A10" s="110" t="s">
        <v>238</v>
      </c>
      <c r="B10" s="110" t="s">
        <v>243</v>
      </c>
      <c r="C10" s="110" t="s">
        <v>244</v>
      </c>
      <c r="D10" s="110" t="s">
        <v>70</v>
      </c>
      <c r="E10" s="110" t="s">
        <v>119</v>
      </c>
      <c r="F10" s="110" t="s">
        <v>120</v>
      </c>
      <c r="G10" s="110" t="s">
        <v>223</v>
      </c>
      <c r="H10" s="110" t="s">
        <v>224</v>
      </c>
      <c r="I10" s="152">
        <v>49657</v>
      </c>
      <c r="J10" s="152"/>
      <c r="K10" s="152"/>
      <c r="L10" s="152"/>
      <c r="M10" s="152"/>
      <c r="N10" s="152"/>
      <c r="O10" s="152"/>
      <c r="P10" s="152"/>
      <c r="Q10" s="152"/>
      <c r="R10" s="152">
        <v>49657</v>
      </c>
      <c r="S10" s="152"/>
      <c r="T10" s="152"/>
      <c r="U10" s="152"/>
      <c r="V10" s="152"/>
      <c r="W10" s="152">
        <v>49657</v>
      </c>
    </row>
    <row r="11" ht="21.75" customHeight="1" spans="1:23">
      <c r="A11" s="110" t="s">
        <v>238</v>
      </c>
      <c r="B11" s="110" t="s">
        <v>243</v>
      </c>
      <c r="C11" s="110" t="s">
        <v>244</v>
      </c>
      <c r="D11" s="110" t="s">
        <v>70</v>
      </c>
      <c r="E11" s="110" t="s">
        <v>119</v>
      </c>
      <c r="F11" s="110" t="s">
        <v>120</v>
      </c>
      <c r="G11" s="110" t="s">
        <v>245</v>
      </c>
      <c r="H11" s="110" t="s">
        <v>246</v>
      </c>
      <c r="I11" s="152">
        <v>150000</v>
      </c>
      <c r="J11" s="152"/>
      <c r="K11" s="152"/>
      <c r="L11" s="152"/>
      <c r="M11" s="152"/>
      <c r="N11" s="152"/>
      <c r="O11" s="152"/>
      <c r="P11" s="152"/>
      <c r="Q11" s="152"/>
      <c r="R11" s="152">
        <v>150000</v>
      </c>
      <c r="S11" s="152"/>
      <c r="T11" s="152"/>
      <c r="U11" s="152"/>
      <c r="V11" s="152"/>
      <c r="W11" s="152">
        <v>150000</v>
      </c>
    </row>
    <row r="12" ht="18.75" customHeight="1" spans="1:23">
      <c r="A12" s="188" t="s">
        <v>165</v>
      </c>
      <c r="B12" s="189"/>
      <c r="C12" s="189"/>
      <c r="D12" s="189"/>
      <c r="E12" s="189"/>
      <c r="F12" s="189"/>
      <c r="G12" s="189"/>
      <c r="H12" s="190"/>
      <c r="I12" s="152">
        <v>673204.16</v>
      </c>
      <c r="J12" s="152"/>
      <c r="K12" s="152"/>
      <c r="L12" s="152"/>
      <c r="M12" s="152"/>
      <c r="N12" s="152"/>
      <c r="O12" s="152"/>
      <c r="P12" s="152"/>
      <c r="Q12" s="152"/>
      <c r="R12" s="152">
        <v>673204.16</v>
      </c>
      <c r="S12" s="152"/>
      <c r="T12" s="152"/>
      <c r="U12" s="152"/>
      <c r="V12" s="152"/>
      <c r="W12" s="152">
        <v>673204.16</v>
      </c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3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47" t="s">
        <v>247</v>
      </c>
    </row>
    <row r="2" ht="39.75" customHeight="1" spans="1:10">
      <c r="A2" s="107" t="str">
        <f>"2026"&amp;"年部门项目支出绩效目标表"</f>
        <v>2026年部门项目支出绩效目标表</v>
      </c>
      <c r="B2" s="48"/>
      <c r="C2" s="48"/>
      <c r="D2" s="48"/>
      <c r="E2" s="48"/>
      <c r="F2" s="108"/>
      <c r="G2" s="48"/>
      <c r="H2" s="108"/>
      <c r="I2" s="108"/>
      <c r="J2" s="48"/>
    </row>
    <row r="3" ht="17.25" customHeight="1" spans="1:10">
      <c r="A3" s="49" t="str">
        <f>"单位名称："&amp;"昆明市晋宁区搬迁安置办公室"</f>
        <v>单位名称：昆明市晋宁区搬迁安置办公室</v>
      </c>
    </row>
    <row r="4" ht="44.25" customHeight="1" spans="1:10">
      <c r="A4" s="25" t="s">
        <v>177</v>
      </c>
      <c r="B4" s="25" t="s">
        <v>248</v>
      </c>
      <c r="C4" s="25" t="s">
        <v>249</v>
      </c>
      <c r="D4" s="25" t="s">
        <v>250</v>
      </c>
      <c r="E4" s="25" t="s">
        <v>251</v>
      </c>
      <c r="F4" s="109" t="s">
        <v>252</v>
      </c>
      <c r="G4" s="25" t="s">
        <v>253</v>
      </c>
      <c r="H4" s="109" t="s">
        <v>254</v>
      </c>
      <c r="I4" s="109" t="s">
        <v>255</v>
      </c>
      <c r="J4" s="25" t="s">
        <v>256</v>
      </c>
    </row>
    <row r="5" ht="18.75" customHeight="1" spans="1:10">
      <c r="A5" s="180">
        <v>1</v>
      </c>
      <c r="B5" s="180">
        <v>2</v>
      </c>
      <c r="C5" s="180">
        <v>3</v>
      </c>
      <c r="D5" s="180">
        <v>4</v>
      </c>
      <c r="E5" s="180">
        <v>5</v>
      </c>
      <c r="F5" s="69">
        <v>6</v>
      </c>
      <c r="G5" s="180">
        <v>7</v>
      </c>
      <c r="H5" s="69">
        <v>8</v>
      </c>
      <c r="I5" s="69">
        <v>9</v>
      </c>
      <c r="J5" s="180">
        <v>10</v>
      </c>
    </row>
    <row r="6" ht="42" customHeight="1" spans="1:10">
      <c r="A6" s="26" t="s">
        <v>70</v>
      </c>
      <c r="B6" s="110"/>
      <c r="C6" s="110"/>
      <c r="D6" s="110"/>
      <c r="E6" s="95"/>
      <c r="F6" s="111"/>
      <c r="G6" s="95"/>
      <c r="H6" s="111"/>
      <c r="I6" s="111"/>
      <c r="J6" s="95"/>
    </row>
    <row r="7" ht="42" customHeight="1" spans="1:10">
      <c r="A7" s="181" t="s">
        <v>240</v>
      </c>
      <c r="B7" s="62" t="s">
        <v>257</v>
      </c>
      <c r="C7" s="62" t="s">
        <v>258</v>
      </c>
      <c r="D7" s="62" t="s">
        <v>259</v>
      </c>
      <c r="E7" s="26" t="s">
        <v>260</v>
      </c>
      <c r="F7" s="62" t="s">
        <v>261</v>
      </c>
      <c r="G7" s="26" t="s">
        <v>83</v>
      </c>
      <c r="H7" s="62" t="s">
        <v>262</v>
      </c>
      <c r="I7" s="62" t="s">
        <v>263</v>
      </c>
      <c r="J7" s="26" t="s">
        <v>264</v>
      </c>
    </row>
    <row r="8" ht="42" customHeight="1" spans="1:10">
      <c r="A8" s="181" t="s">
        <v>240</v>
      </c>
      <c r="B8" s="62" t="s">
        <v>257</v>
      </c>
      <c r="C8" s="62" t="s">
        <v>258</v>
      </c>
      <c r="D8" s="62" t="s">
        <v>265</v>
      </c>
      <c r="E8" s="26" t="s">
        <v>266</v>
      </c>
      <c r="F8" s="62" t="s">
        <v>261</v>
      </c>
      <c r="G8" s="26" t="s">
        <v>267</v>
      </c>
      <c r="H8" s="62" t="s">
        <v>268</v>
      </c>
      <c r="I8" s="62" t="s">
        <v>263</v>
      </c>
      <c r="J8" s="26" t="s">
        <v>269</v>
      </c>
    </row>
    <row r="9" ht="42" customHeight="1" spans="1:10">
      <c r="A9" s="181" t="s">
        <v>240</v>
      </c>
      <c r="B9" s="62" t="s">
        <v>257</v>
      </c>
      <c r="C9" s="62" t="s">
        <v>270</v>
      </c>
      <c r="D9" s="62" t="s">
        <v>271</v>
      </c>
      <c r="E9" s="26" t="s">
        <v>272</v>
      </c>
      <c r="F9" s="62" t="s">
        <v>273</v>
      </c>
      <c r="G9" s="26" t="s">
        <v>274</v>
      </c>
      <c r="H9" s="62" t="s">
        <v>268</v>
      </c>
      <c r="I9" s="62" t="s">
        <v>263</v>
      </c>
      <c r="J9" s="26" t="s">
        <v>275</v>
      </c>
    </row>
    <row r="10" ht="42" customHeight="1" spans="1:10">
      <c r="A10" s="181" t="s">
        <v>240</v>
      </c>
      <c r="B10" s="62" t="s">
        <v>257</v>
      </c>
      <c r="C10" s="62" t="s">
        <v>276</v>
      </c>
      <c r="D10" s="62" t="s">
        <v>277</v>
      </c>
      <c r="E10" s="26" t="s">
        <v>278</v>
      </c>
      <c r="F10" s="62" t="s">
        <v>273</v>
      </c>
      <c r="G10" s="26" t="s">
        <v>274</v>
      </c>
      <c r="H10" s="62" t="s">
        <v>268</v>
      </c>
      <c r="I10" s="62" t="s">
        <v>263</v>
      </c>
      <c r="J10" s="26" t="s">
        <v>279</v>
      </c>
    </row>
    <row r="11" ht="42" customHeight="1" spans="1:10">
      <c r="A11" s="181" t="s">
        <v>244</v>
      </c>
      <c r="B11" s="62" t="s">
        <v>280</v>
      </c>
      <c r="C11" s="62" t="s">
        <v>258</v>
      </c>
      <c r="D11" s="62" t="s">
        <v>259</v>
      </c>
      <c r="E11" s="26" t="s">
        <v>281</v>
      </c>
      <c r="F11" s="62" t="s">
        <v>261</v>
      </c>
      <c r="G11" s="26" t="s">
        <v>282</v>
      </c>
      <c r="H11" s="62" t="s">
        <v>283</v>
      </c>
      <c r="I11" s="62" t="s">
        <v>263</v>
      </c>
      <c r="J11" s="26" t="s">
        <v>284</v>
      </c>
    </row>
    <row r="12" ht="42" customHeight="1" spans="1:10">
      <c r="A12" s="181" t="s">
        <v>244</v>
      </c>
      <c r="B12" s="62" t="s">
        <v>280</v>
      </c>
      <c r="C12" s="62" t="s">
        <v>270</v>
      </c>
      <c r="D12" s="62" t="s">
        <v>271</v>
      </c>
      <c r="E12" s="26" t="s">
        <v>285</v>
      </c>
      <c r="F12" s="62" t="s">
        <v>273</v>
      </c>
      <c r="G12" s="26" t="s">
        <v>274</v>
      </c>
      <c r="H12" s="62" t="s">
        <v>268</v>
      </c>
      <c r="I12" s="62" t="s">
        <v>263</v>
      </c>
      <c r="J12" s="26" t="s">
        <v>286</v>
      </c>
    </row>
    <row r="13" ht="42" customHeight="1" spans="1:10">
      <c r="A13" s="181" t="s">
        <v>244</v>
      </c>
      <c r="B13" s="62" t="s">
        <v>280</v>
      </c>
      <c r="C13" s="62" t="s">
        <v>276</v>
      </c>
      <c r="D13" s="62" t="s">
        <v>277</v>
      </c>
      <c r="E13" s="26" t="s">
        <v>287</v>
      </c>
      <c r="F13" s="62" t="s">
        <v>273</v>
      </c>
      <c r="G13" s="26" t="s">
        <v>274</v>
      </c>
      <c r="H13" s="62" t="s">
        <v>268</v>
      </c>
      <c r="I13" s="62" t="s">
        <v>263</v>
      </c>
      <c r="J13" s="26" t="s">
        <v>288</v>
      </c>
    </row>
  </sheetData>
  <mergeCells count="6">
    <mergeCell ref="A2:J2"/>
    <mergeCell ref="A3:H3"/>
    <mergeCell ref="A7:A10"/>
    <mergeCell ref="A11:A13"/>
    <mergeCell ref="B7:B10"/>
    <mergeCell ref="B11:B13"/>
  </mergeCells>
  <printOptions horizontalCentered="1"/>
  <pageMargins left="0.96" right="0.96" top="0.72" bottom="0.72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陈浩！</cp:lastModifiedBy>
  <dcterms:created xsi:type="dcterms:W3CDTF">2026-03-23T08:16:00Z</dcterms:created>
  <dcterms:modified xsi:type="dcterms:W3CDTF">2026-03-24T03:20:43Z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CFAC3217444940B38A0A64E60835F85B_12</vt:lpwstr>
  </property>
  <property fmtid="{D5CDD505-2E9C-101B-9397-08002B2CF9AE}" pid="4" name="CalculationRule">
    <vt:i4>0</vt:i4>
  </property>
</Properties>
</file>