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 name="上级转移支付补助项目支出预算表11" sheetId="16" r:id="rId17"/>
    <sheet name="部门项目中期规划预算表12" sheetId="17" r:id="rId18"/>
    <sheet name="部门整体支出绩效目标表13" sheetId="18" r:id="rId19"/>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0" iterate="0" iterateCount="100" iterateDelta="0.001"/>
</workbook>
</file>

<file path=xl/sharedStrings.xml><?xml version="1.0" encoding="utf-8"?>
<sst xmlns="http://schemas.openxmlformats.org/spreadsheetml/2006/main" count="989" uniqueCount="448">
  <si>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</si>
  <si>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</si>
  <si>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</si>
  <si>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</si>
  <si>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</si>
  <si>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</si>
  <si>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</si>
  <si>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</si>
  <si>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</si>
  <si>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</si>
  <si>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</si>
  <si>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</si>
  <si>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</si>
  <si>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</si>
  <si>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</si>
  <si>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</si>
  <si>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</si>
  <si>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</si>
  <si>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</si>
  <si>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</si>
  <si>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</si>
  <si>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</si>
  <si>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</si>
  <si>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</si>
  <si>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</si>
  <si>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</si>
  <si>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</si>
  <si>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</si>
  <si>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</si>
  <si>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</si>
  <si>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</si>
  <si>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</si>
  <si>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</si>
  <si>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</si>
  <si>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</si>
  <si>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</si>
  <si>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</si>
  <si>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</si>
  <si>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</si>
  <si>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</si>
  <si>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</si>
  <si>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</si>
  <si>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</si>
  <si>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</si>
  <si>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</si>
  <si>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</si>
  <si>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</si>
  <si>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</si>
  <si>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</si>
  <si>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</si>
  <si>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</si>
  <si>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</si>
  <si>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</si>
  <si>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</si>
  <si>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</si>
  <si>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</si>
  <si>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</si>
  <si>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</si>
  <si>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</si>
  <si>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</si>
  <si>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</si>
  <si>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</si>
  <si>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</si>
  <si>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</si>
  <si>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</si>
  <si>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</si>
  <si>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</si>
  <si>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</si>
  <si>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</si>
  <si>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263</t>
  </si>
  <si>
    <t>中国共产党昆明市晋宁区委员会机构编制委员会办公室</t>
  </si>
  <si>
    <t>263001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</si>
  <si>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</si>
  <si>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</si>
  <si>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</si>
  <si>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</si>
  <si>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</si>
  <si>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</si>
  <si>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</si>
  <si>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</si>
  <si>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</si>
  <si>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</si>
  <si>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</si>
  <si>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</si>
  <si>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</si>
  <si>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</si>
  <si>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</si>
  <si>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</si>
  <si>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</si>
  <si>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</si>
  <si>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</si>
  <si>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</si>
  <si>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</si>
  <si>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</si>
  <si>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</si>
  <si>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</si>
  <si>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</si>
  <si>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</si>
  <si>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</si>
  <si>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</si>
  <si>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20132</t>
  </si>
  <si>
    <t>组织事务</t>
  </si>
  <si>
    <t>2013201</t>
  </si>
  <si>
    <t>行政运行</t>
  </si>
  <si>
    <t>2013202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</si>
  <si>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</si>
  <si>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</si>
  <si>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</si>
  <si>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</si>
  <si>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</si>
  <si>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</si>
  <si>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</si>
  <si>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</si>
  <si>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</si>
  <si>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</si>
  <si>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</si>
  <si>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</si>
  <si>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</si>
  <si>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</si>
  <si>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</si>
  <si>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</si>
  <si>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</si>
  <si>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</si>
  <si>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</si>
  <si>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</si>
  <si>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</si>
  <si>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</si>
  <si>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</si>
  <si>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</si>
  <si>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</si>
  <si>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</si>
  <si>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</si>
  <si>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</si>
  <si>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</si>
  <si>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</si>
  <si>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</si>
  <si>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</si>
  <si>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</si>
  <si>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</si>
  <si>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</si>
  <si>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</si>
  <si>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</si>
  <si>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</si>
  <si>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</si>
  <si>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</si>
  <si>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</si>
  <si>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</si>
  <si>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</si>
  <si>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</si>
  <si>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</si>
  <si>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</si>
  <si>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</si>
  <si>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</si>
  <si>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</si>
  <si>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</si>
  <si>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</si>
  <si>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</si>
  <si>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</si>
  <si>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</si>
  <si>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</si>
  <si>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</si>
  <si>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</si>
  <si>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</si>
  <si>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</si>
  <si>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</si>
  <si>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</si>
  <si>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</si>
  <si>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</si>
  <si>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</si>
  <si>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</si>
  <si>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</si>
  <si>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</si>
  <si>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</si>
  <si>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</si>
  <si>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</si>
  <si>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</si>
  <si>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</si>
  <si>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</si>
  <si>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</si>
  <si>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</si>
  <si>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</si>
  <si>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</si>
  <si>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</si>
  <si>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</si>
  <si>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</si>
  <si>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</si>
  <si>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</si>
  <si>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</si>
  <si>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</si>
  <si>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</si>
  <si>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</si>
  <si>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</si>
  <si>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</si>
  <si>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</si>
  <si>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</si>
  <si>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530122210000000003478</t>
  </si>
  <si>
    <t>行政人员支出工资</t>
  </si>
  <si>
    <t>30101</t>
  </si>
  <si>
    <t>基本工资</t>
  </si>
  <si>
    <t>30102</t>
  </si>
  <si>
    <t>津贴补贴</t>
  </si>
  <si>
    <t>30103</t>
  </si>
  <si>
    <t>奖金</t>
  </si>
  <si>
    <t>530122210000000003480</t>
  </si>
  <si>
    <t>社会保障缴费</t>
  </si>
  <si>
    <t>30108</t>
  </si>
  <si>
    <t>机关事业单位基本养老保险缴费</t>
  </si>
  <si>
    <t>30110</t>
  </si>
  <si>
    <t>职工基本医疗保险缴费</t>
  </si>
  <si>
    <t>30111</t>
  </si>
  <si>
    <t>公务员医疗补助缴费</t>
  </si>
  <si>
    <t>30112</t>
  </si>
  <si>
    <t>其他社会保障缴费</t>
  </si>
  <si>
    <t>530122210000000003481</t>
  </si>
  <si>
    <t>30113</t>
  </si>
  <si>
    <t>530122210000000003484</t>
  </si>
  <si>
    <t>30217</t>
  </si>
  <si>
    <t>530122210000000003485</t>
  </si>
  <si>
    <t>公务交通补贴</t>
  </si>
  <si>
    <t>30239</t>
  </si>
  <si>
    <t>其他交通费用</t>
  </si>
  <si>
    <t>530122210000000003486</t>
  </si>
  <si>
    <t>工会经费</t>
  </si>
  <si>
    <t>30228</t>
  </si>
  <si>
    <t>530122210000000003487</t>
  </si>
  <si>
    <t>一般公用经费</t>
  </si>
  <si>
    <t>30201</t>
  </si>
  <si>
    <t>办公费</t>
  </si>
  <si>
    <t>30211</t>
  </si>
  <si>
    <t>差旅费</t>
  </si>
  <si>
    <t>30214</t>
  </si>
  <si>
    <t>租赁费</t>
  </si>
  <si>
    <t>30227</t>
  </si>
  <si>
    <t>委托业务费</t>
  </si>
  <si>
    <t>30229</t>
  </si>
  <si>
    <t>福利费</t>
  </si>
  <si>
    <t>530122231100001225098</t>
  </si>
  <si>
    <t>离退休人员支出</t>
  </si>
  <si>
    <t>30305</t>
  </si>
  <si>
    <t>生活补助</t>
  </si>
  <si>
    <t>530122231100001422656</t>
  </si>
  <si>
    <t>行政人员绩效奖励</t>
  </si>
  <si>
    <t>预算05-1表</t>
  </si>
  <si>
    <t>项目分类</t>
  </si>
  <si>
    <t>项目单位</t>
  </si>
  <si>
    <t>经济科目编码</t>
  </si>
  <si>
    <t>经济科目名称</t>
  </si>
  <si>
    <t>本年拨款</t>
  </si>
  <si>
    <t>其中：本次下达</t>
  </si>
  <si>
    <t>专项业务类</t>
  </si>
  <si>
    <t>530122210000000002410</t>
  </si>
  <si>
    <t>政府采购专项经费</t>
  </si>
  <si>
    <t>30902</t>
  </si>
  <si>
    <t>办公设备购置</t>
  </si>
  <si>
    <t>530122251100004063741</t>
  </si>
  <si>
    <t>乡镇（街道）履职清单工作经费</t>
  </si>
  <si>
    <t>事业发展类</t>
  </si>
  <si>
    <t>530122251100003637751</t>
  </si>
  <si>
    <t>工作开展保障经费</t>
  </si>
  <si>
    <t>预算05-2表</t>
  </si>
  <si>
    <t>项目年度绩效目标</t>
  </si>
  <si>
    <t>一级指标</t>
  </si>
  <si>
    <t>二级指标</t>
  </si>
  <si>
    <t>三级指标</t>
  </si>
  <si>
    <t>指标性质</t>
  </si>
  <si>
    <t>指标值</t>
  </si>
  <si>
    <t>度量单位</t>
  </si>
  <si>
    <t>指标属性</t>
  </si>
  <si>
    <t>指标内容</t>
  </si>
  <si>
    <t>保障2025年电子法人证移动专网、实名制机房工作维护、残保费的缴纳，保证机构编制管理、事业单位登记管理等工作正常开展</t>
  </si>
  <si>
    <t>产出指标</t>
  </si>
  <si>
    <t>数量指标</t>
  </si>
  <si>
    <t>支付三方费用</t>
  </si>
  <si>
    <t>=</t>
  </si>
  <si>
    <t>户</t>
  </si>
  <si>
    <t>定量指标</t>
  </si>
  <si>
    <t>支付移动专网费、实名制机房工作维护费、残保费</t>
  </si>
  <si>
    <t>时效指标</t>
  </si>
  <si>
    <t>按时支付费用_x0009__x0009_84250_x0009_元/年</t>
  </si>
  <si>
    <t>&lt;=</t>
  </si>
  <si>
    <t>46635.8</t>
  </si>
  <si>
    <t>元</t>
  </si>
  <si>
    <t>按时支付移动公司、运维公司、残联相关费用</t>
  </si>
  <si>
    <t>效益指标</t>
  </si>
  <si>
    <t>可持续影响</t>
  </si>
  <si>
    <t>保障单位日常工作正常运转</t>
  </si>
  <si>
    <t>1.00</t>
  </si>
  <si>
    <t>年</t>
  </si>
  <si>
    <t>定性指标</t>
  </si>
  <si>
    <t xml:space="preserve">保障单位日常工作正常运转
</t>
  </si>
  <si>
    <t>满意度指标</t>
  </si>
  <si>
    <t>服务对象满意度</t>
  </si>
  <si>
    <t>单位职工满意</t>
  </si>
  <si>
    <t>&gt;=</t>
  </si>
  <si>
    <t>95</t>
  </si>
  <si>
    <t>%</t>
  </si>
  <si>
    <t xml:space="preserve">单位职工满意度
</t>
  </si>
  <si>
    <t>根据采购计划制定，预计采购一般人员办公桌2套，办公椅2套，预算金额3400元。</t>
  </si>
  <si>
    <t>采购办公桌、办公椅</t>
  </si>
  <si>
    <t>台/套</t>
  </si>
  <si>
    <t>采购办公桌、办公椅各2套</t>
  </si>
  <si>
    <t>质量指标</t>
  </si>
  <si>
    <t>验收通过率</t>
  </si>
  <si>
    <t>100</t>
  </si>
  <si>
    <t>反映设备购置的产品质量情况。
验收通过率=（通过验收的购置数量/购置总数量）*100%。</t>
  </si>
  <si>
    <t>设备部署及时率</t>
  </si>
  <si>
    <t>反映新购设备按时部署情况。
设备部署及时率=（及时部署设备数量/新购设备总数）*100%。</t>
  </si>
  <si>
    <t>设备使用年限</t>
  </si>
  <si>
    <t>反映新投入设备使用年限情况。</t>
  </si>
  <si>
    <t>使用人员满意度</t>
  </si>
  <si>
    <t>反映服务对象对购置设备的整体满意情况。
使用人员满意度=（对购置设备满意的人数/问卷调查人数）*100%。</t>
  </si>
  <si>
    <t>顺利完成晋宁区乡镇（街道）履职清单工作</t>
  </si>
  <si>
    <t>按省市安排部署，在时间节点内完成工作</t>
  </si>
  <si>
    <t>月</t>
  </si>
  <si>
    <t>按省市安排部署，在时间节点内完成相关工作</t>
  </si>
  <si>
    <t>成本指标</t>
  </si>
  <si>
    <t>经济成本指标</t>
  </si>
  <si>
    <t>万元</t>
  </si>
  <si>
    <t>节约工作经费</t>
  </si>
  <si>
    <t>社会效益</t>
  </si>
  <si>
    <t>专项工作取得实质性效果</t>
  </si>
  <si>
    <t>工作取得实质性成效，印发相关通知</t>
  </si>
  <si>
    <t>区级、乡镇街道满意度</t>
  </si>
  <si>
    <t>区级机关、乡镇街道承接相关工作，不推诿扯皮</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</si>
  <si>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</si>
  <si>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</si>
  <si>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</si>
  <si>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</si>
  <si>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</si>
  <si>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</si>
  <si>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</si>
  <si>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</si>
  <si>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</si>
  <si>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</si>
  <si>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</si>
  <si>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</si>
  <si>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</si>
  <si>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</si>
  <si>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</si>
  <si>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办公椅</t>
  </si>
  <si>
    <t>办公桌</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</si>
  <si>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</si>
  <si>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</si>
  <si>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</si>
  <si>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</si>
  <si>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</si>
  <si>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</si>
  <si>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</si>
  <si>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</si>
  <si>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</si>
  <si>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</si>
  <si>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</si>
  <si>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</si>
  <si>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</si>
  <si>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</si>
  <si>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</si>
  <si>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</si>
  <si>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</si>
  <si>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</si>
  <si>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</si>
  <si>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</si>
  <si>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</si>
  <si>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</si>
  <si>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</si>
  <si>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</si>
  <si>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</si>
  <si>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</si>
  <si>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</si>
  <si>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</si>
  <si>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</si>
  <si>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</si>
  <si>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</si>
  <si>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</si>
  <si>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预算10表</t>
  </si>
  <si>
    <t>资产类别</t>
  </si>
  <si>
    <t>资产分类代码.名称</t>
  </si>
  <si>
    <t>资产名称</t>
  </si>
  <si>
    <t>计量单位</t>
  </si>
  <si>
    <t>财政部门批复数（元）</t>
  </si>
  <si>
    <t>单价</t>
  </si>
  <si>
    <t>金额</t>
  </si>
  <si>
    <t>A05 家具和用品</t>
  </si>
  <si>
    <t>A05010201 办公桌</t>
  </si>
  <si>
    <t>套</t>
  </si>
  <si>
    <t>A05010301 办公椅</t>
  </si>
  <si>
    <t>A08 无形资产</t>
  </si>
  <si>
    <t>A08060399 其他计算机软件</t>
  </si>
  <si>
    <t>防火墙设备及系统</t>
  </si>
  <si>
    <t>预算11表</t>
  </si>
  <si>
    <t>上级补助</t>
  </si>
  <si>
    <t>预算12表</t>
  </si>
  <si>
    <t>项目级次</t>
  </si>
  <si>
    <t>311 专项业务类</t>
  </si>
  <si>
    <t>本级</t>
  </si>
  <si>
    <t>313 事业发展类</t>
  </si>
  <si>
    <t/>
  </si>
  <si>
    <t>预算13表</t>
  </si>
  <si>
    <t>部门编码</t>
  </si>
  <si>
    <t>部门名称</t>
  </si>
  <si>
    <t>内容</t>
  </si>
  <si>
    <t>说明</t>
  </si>
  <si>
    <t>部门总体目标</t>
  </si>
  <si>
    <t>部门职责</t>
  </si>
  <si>
    <t>拟订全区行政、事业单位管理体制和机构改革以及机构编制管理政策并组织实施和事业单位的机构编制工作。负责全区行政编制、事业编制总量控制和动态调整机制的建立；拟订全区事业单位编制总量控制目标和调整方案。审核区行政、事业单位人员编制、领导职数；审核区级各部门的职能配置与调整，协调区级各部门与乡镇（街道）之间的职责分工。负责全区机构编制基础数据库和信息化建设，承担机构编制统计工作和实名制管理工作；负责监督检查全区各级各部门贯彻执行机构编制法律法规和政策规定执行情况，组织实施机构编制执行情况评估工作。负责事业单位登记管理及事业单位登记监督检查工作。</t>
  </si>
  <si>
    <t>根据三定方案归纳</t>
  </si>
  <si>
    <t>保证办公室各项工作正常运转，做好事业单位改革工作，做好乡镇权责清单工作，完成实名制工作和登记管理工作任务，做好执法体制改革、编外用工管理、超编整改、机构编制动态管理和其他机构编制事项。</t>
  </si>
  <si>
    <t>根据部门职责，中长期规划，各级党委，各级政府要求归纳</t>
  </si>
  <si>
    <t>部门年度目标</t>
  </si>
  <si>
    <t>保证办公室各项工作正常运转，做好乡镇街道权责清单工作，完成实名制工作和登记管理工作任务，做好执法体制改革、编外用工管理、超编整改、机构编制动态管理和其他机构编制事项。</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</si>
  <si>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</si>
  <si>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</si>
  <si>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</si>
  <si>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</si>
  <si>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</si>
  <si>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</si>
  <si>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</si>
  <si>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</si>
  <si>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</si>
  <si>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乡镇街道权责清单、机构编制管理</t>
  </si>
  <si>
    <t>三、部门整体支出绩效指标</t>
  </si>
  <si>
    <t>绩效指标</t>
  </si>
  <si>
    <t>评（扣）分标准</t>
  </si>
  <si>
    <t>绩效指标设定依据及指标值数据来源</t>
  </si>
  <si>
    <t xml:space="preserve">二级指标 </t>
  </si>
  <si>
    <t>研究报告数量</t>
  </si>
  <si>
    <t>篇</t>
  </si>
  <si>
    <t>报告未形成不得分，形成未通过1个扣5分，2个扣10分</t>
  </si>
  <si>
    <t>形成最终研究报告个数。</t>
  </si>
  <si>
    <t>按照机构编制工作测定</t>
  </si>
  <si>
    <t>物管人员在岗率</t>
  </si>
  <si>
    <t>每发现一次不在岗扣1分，大于三次为不及格。</t>
  </si>
  <si>
    <t>反映安保、消防服务人员等物管人员在岗的情况。物管人员在岗率=实际在岗工时/应在岗工时*100%</t>
  </si>
  <si>
    <t>根据合同设定</t>
  </si>
  <si>
    <t>信息数据安全</t>
  </si>
  <si>
    <t>发生1次或大于1次数据安全隐患则得分为0分。</t>
  </si>
  <si>
    <t>反映信息系统相关数据安全的保障情况。</t>
  </si>
  <si>
    <t>物管人员在岗率=实际在岗工时/应在岗工时*100%</t>
  </si>
  <si>
    <t>检查（核查）任务及时完成率</t>
  </si>
  <si>
    <t>按照通知要求，每延迟7天提交报告扣2分。</t>
  </si>
  <si>
    <t>反映是否按时完成检查核查任务。</t>
  </si>
  <si>
    <t>根据事业单位法人年审完成时间测定。</t>
  </si>
  <si>
    <t>部门运转</t>
  </si>
  <si>
    <t>部门全年正常运转，得分；反之，不得分。</t>
  </si>
  <si>
    <t>反映部门运转情况</t>
  </si>
  <si>
    <t>部门年度工作总结及相关考核材料。</t>
  </si>
  <si>
    <t>单位人员工作环境满意度</t>
  </si>
  <si>
    <t>满意度≥90%得满分；满意介于60%（含）至90%（不含）之间，满意度×指标分值；满意度＜60%，不得分。</t>
  </si>
  <si>
    <t>反映部门人员的满意程度</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</si>
</sst>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20">
    <font>
      <sz val="11"/>
      <color theme="1"/>
      <name val="Calibri"/>
      <scheme val="minor"/>
    </font>
    <font>
      <sz val="9"/>
      <color auto="1"/>
      <name val="宋体"/>
    </font>
    <font>
      <sz val="10"/>
      <color rgb="FF000000"/>
      <name val="宋体"/>
    </font>
    <font>
      <sz val="9"/>
      <color rgb="FF000000"/>
      <name val="宋体"/>
    </font>
    <font>
      <b/>
      <sz val="23.950000000000003"/>
      <color rgb="FF000000"/>
      <name val="宋体"/>
    </font>
    <font>
      <sz val="10"/>
      <color rgb="FF000000"/>
      <name val="Arial"/>
    </font>
    <font>
      <sz val="9.75"/>
      <color rgb="FF000000"/>
      <name val="SimSun"/>
    </font>
    <font>
      <sz val="9"/>
      <color theme="1"/>
      <name val="宋体"/>
    </font>
    <font>
      <b/>
      <sz val="9"/>
      <color rgb="FF000000"/>
      <name val="宋体"/>
    </font>
    <font>
      <b/>
      <sz val="9"/>
      <color theme="1"/>
      <name val="宋体"/>
    </font>
    <font>
      <b/>
      <sz val="21"/>
      <color rgb="FF000000"/>
      <name val="宋体"/>
    </font>
    <font>
      <sz val="11"/>
      <color rgb="FF000000"/>
      <name val="宋体"/>
    </font>
    <font>
      <b/>
      <sz val="18"/>
      <color rgb="FF000000"/>
      <name val="宋体"/>
    </font>
    <font>
      <b/>
      <sz val="23"/>
      <color rgb="FF000000"/>
      <name val="宋体"/>
    </font>
    <font>
      <b/>
      <sz val="22"/>
      <color rgb="FF000000"/>
      <name val="宋体"/>
    </font>
    <font>
      <sz val="10"/>
      <color rgb="FFFFFFFF"/>
      <name val="宋体"/>
    </font>
    <font>
      <b/>
      <sz val="24"/>
      <color rgb="FF000000"/>
      <name val="宋体"/>
    </font>
    <font>
      <b/>
      <sz val="10"/>
      <color rgb="FF000000"/>
      <name val="宋体"/>
    </font>
    <font>
      <b/>
      <sz val="11"/>
      <color rgb="FF000000"/>
      <name val="宋体"/>
    </font>
    <font>
      <sz val="12"/>
      <color rgb="FF000000"/>
      <name val="宋体"/>
    </font>
  </fonts>
  <fills count="4">
    <fill>
      <patternFill patternType="none"/>
    </fill>
    <fill>
      <patternFill patternType="gray125"/>
    </fill>
    <fill>
      <patternFill patternType="solid">
        <fgColor rgb="FFFFFFFF"/>
      </patternFill>
    </fill>
    <fill>
      <patternFill patternType="solid">
        <fgColor rgb="FFDBEEF4"/>
      </patternFill>
    </fill>
  </fills>
  <borders count="16">
    <border>
      <left/>
      <right/>
      <top/>
      <bottom/>
    </border>
    <border>
      <left>
        <color rgb="0"/>
      </left>
      <right>
        <color rgb="0"/>
      </right>
      <top>
        <color rgb="0"/>
      </top>
      <bottom>
        <color rgb="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color rgb="0"/>
      </bottom>
    </border>
    <border>
      <left>
        <color rgb="0"/>
      </left>
      <right style="thin">
        <color rgb="FF000000"/>
      </right>
      <top style="thin">
        <color rgb="FF000000"/>
      </top>
      <bottom>
        <color rgb="0"/>
      </bottom>
    </border>
    <border>
      <left>
        <color rgb="0"/>
      </left>
      <right>
        <color rgb="0"/>
      </right>
      <top style="thin">
        <color rgb="FF000000"/>
      </top>
      <bottom style="thin">
        <color rgb="FF000000"/>
      </bottom>
    </border>
    <border>
      <left>
        <color rgb="0"/>
      </left>
      <right style="thin">
        <color rgb="FF000000"/>
      </right>
      <top style="thin">
        <color rgb="FF000000"/>
      </top>
      <bottom style="thin">
        <color rgb="FF000000"/>
      </bottom>
    </border>
    <border>
      <left style="thin">
        <color rgb="FF000000"/>
      </left>
      <right style="thin">
        <color rgb="FF000000"/>
      </right>
      <top>
        <color rgb="0"/>
      </top>
      <bottom>
        <color rgb="0"/>
      </bottom>
    </border>
    <border>
      <left>
        <color rgb="0"/>
      </left>
      <right style="thin">
        <color rgb="FF000000"/>
      </right>
      <top>
        <color rgb="0"/>
      </top>
      <bottom>
        <color rgb="0"/>
      </bottom>
    </border>
    <border>
      <left>
        <color rgb="0"/>
      </left>
      <right>
        <color rgb="0"/>
      </right>
      <top>
        <color rgb="0"/>
      </top>
      <bottom style="thin">
        <color rgb="FF000000"/>
      </bottom>
    </border>
    <border>
      <left>
        <color rgb="0"/>
      </left>
      <right style="thin">
        <color rgb="FF000000"/>
      </right>
      <top>
        <color rgb="0"/>
      </top>
      <bottom style="thin">
        <color rgb="FF000000"/>
      </bottom>
    </border>
    <border>
      <left style="thin">
        <color rgb="FF000000"/>
      </left>
      <right style="thin">
        <color rgb="FF000000"/>
      </right>
      <top>
        <color rgb="0"/>
      </top>
      <bottom style="thin">
        <color rgb="FF000000"/>
      </bottom>
    </border>
    <border>
      <left style="thin">
        <color rgb="FF000000"/>
      </left>
      <right>
        <color rgb="0"/>
      </right>
      <top style="thin">
        <color rgb="FF000000"/>
      </top>
      <bottom style="thin">
        <color rgb="FF000000"/>
      </bottom>
    </border>
    <border>
      <left style="thin">
        <color rgb="FF000000"/>
      </left>
      <right>
        <color rgb="0"/>
      </right>
      <top style="thin">
        <color rgb="FF000000"/>
      </top>
      <bottom>
        <color rgb="0"/>
      </bottom>
    </border>
    <border>
      <left style="thin">
        <color rgb="FF000000"/>
      </left>
      <right>
        <color rgb="0"/>
      </right>
      <top>
        <color rgb="0"/>
      </top>
      <bottom style="thin">
        <color rgb="FF000000"/>
      </bottom>
    </border>
    <border>
      <left>
        <color rgb="FF800080"/>
      </left>
      <right>
        <color rgb="FF800080"/>
      </right>
      <top>
        <color rgb="FF800080"/>
      </top>
      <bottom>
        <color rgb="FF800080"/>
      </bottom>
    </border>
  </borders>
  <cellStyleXfs count="8">
    <xf numFmtId="0" fontId="0" fillId="0" borderId="1" quotePrefix="0"/>
    <xf numFmtId="171" fontId="1" fillId="0" borderId="2">
      <alignment horizontal="right" vertical="center"/>
    </xf>
    <xf numFmtId="49" fontId="1" fillId="0" borderId="2">
      <alignment horizontal="left" vertical="center" wrapText="1"/>
    </xf>
    <xf numFmtId="173" fontId="1" fillId="0" borderId="2">
      <alignment horizontal="right" vertical="center"/>
    </xf>
    <xf numFmtId="174" fontId="1" fillId="0" borderId="2">
      <alignment horizontal="right" vertical="center"/>
    </xf>
    <xf numFmtId="175" fontId="1" fillId="0" borderId="2">
      <alignment horizontal="right" vertical="center"/>
    </xf>
    <xf numFmtId="10" fontId="1" fillId="0" borderId="2">
      <alignment horizontal="right" vertical="center"/>
    </xf>
    <xf numFmtId="172" fontId="1" fillId="0" borderId="2">
      <alignment horizontal="right" vertical="center"/>
    </xf>
  </cellStyleXfs>
  <cellXfs count="238">
    <xf numFmtId="0" fontId="0" fillId="0" borderId="1" xfId="0" applyFont="1" applyBorder="1" quotePrefix="0"/>
    <xf numFmtId="171" fontId="1" fillId="0" borderId="2" xfId="1" applyFont="1" applyBorder="1" applyNumberFormat="1">
      <alignment horizontal="right" vertical="center"/>
    </xf>
    <xf numFmtId="49" fontId="1" fillId="0" borderId="2" xfId="2" applyFont="1" applyBorder="1" applyNumberFormat="1">
      <alignment horizontal="left" vertical="center" wrapText="1"/>
    </xf>
    <xf numFmtId="173" fontId="1" fillId="0" borderId="2" xfId="3" applyFont="1" applyBorder="1" applyNumberFormat="1">
      <alignment horizontal="right" vertical="center"/>
    </xf>
    <xf numFmtId="174" fontId="1" fillId="0" borderId="2" xfId="4" applyFont="1" applyBorder="1" applyNumberFormat="1">
      <alignment horizontal="right" vertical="center"/>
    </xf>
    <xf numFmtId="175" fontId="1" fillId="0" borderId="2" xfId="5" applyFont="1" applyBorder="1" applyNumberFormat="1">
      <alignment horizontal="right" vertical="center"/>
    </xf>
    <xf numFmtId="10" fontId="1" fillId="0" borderId="2" xfId="6" applyFont="1" applyBorder="1" applyNumberFormat="1">
      <alignment horizontal="right" vertical="center"/>
    </xf>
    <xf numFmtId="172" fontId="1" fillId="0" borderId="2" xfId="7" applyFont="1" applyBorder="1" applyNumberFormat="1">
      <alignment horizontal="right" vertical="center"/>
    </xf>
    <xf numFmtId="0" fontId="2" fillId="2" borderId="1" xfId="0" applyFont="1" applyFill="1" applyBorder="1" quotePrefix="0">
      <alignment horizontal="right" vertical="center" wrapText="1"/>
      <protection locked="0"/>
    </xf>
    <xf numFmtId="0" fontId="3" fillId="2" borderId="1" xfId="0" applyFont="1" applyFill="1" applyBorder="1" quotePrefix="0">
      <alignment horizontal="right" vertical="center" wrapText="1"/>
      <protection locked="0"/>
    </xf>
    <xf numFmtId="0" fontId="4" fillId="2" borderId="1" xfId="0" applyFont="1" applyFill="1" applyBorder="1" quotePrefix="1">
      <alignment horizontal="center" vertical="center" wrapText="1"/>
      <protection locked="0"/>
    </xf>
    <xf numFmtId="0" fontId="3" fillId="2" borderId="1" xfId="0" applyFont="1" applyFill="1" applyBorder="1" quotePrefix="0">
      <alignment horizontal="left" vertical="center" wrapText="1"/>
      <protection locked="0"/>
    </xf>
    <xf numFmtId="0" fontId="5" fillId="2" borderId="1" xfId="0" applyFont="1" applyFill="1" applyBorder="1" quotePrefix="0">
      <alignment horizontal="left" vertical="center"/>
    </xf>
    <xf numFmtId="0" fontId="3" fillId="0" borderId="1" xfId="0" applyFont="1" applyBorder="1" quotePrefix="0">
      <alignment horizontal="right" vertical="center"/>
    </xf>
    <xf numFmtId="0" fontId="6" fillId="0" borderId="2" xfId="0" applyFont="1" applyBorder="1" quotePrefix="0">
      <alignment horizontal="center" vertical="center" wrapText="1"/>
      <protection locked="0"/>
    </xf>
    <xf numFmtId="0" fontId="6" fillId="0" borderId="2" xfId="0" applyFont="1" applyBorder="1" quotePrefix="0">
      <alignment vertical="top" wrapText="1"/>
      <protection locked="0"/>
    </xf>
    <xf numFmtId="0" fontId="3" fillId="0" borderId="2" xfId="0" applyFont="1" applyBorder="1" quotePrefix="0">
      <alignment vertical="center" wrapText="1"/>
      <protection locked="0"/>
    </xf>
    <xf numFmtId="171" fontId="7" fillId="0" borderId="2" xfId="0" applyFont="1" applyBorder="1" applyNumberFormat="1" quotePrefix="0">
      <alignment horizontal="right" vertical="center"/>
    </xf>
    <xf numFmtId="0" fontId="3" fillId="0" borderId="2" xfId="0" applyFont="1" applyBorder="1" quotePrefix="0">
      <alignment vertical="center"/>
      <protection locked="0"/>
    </xf>
    <xf numFmtId="0" fontId="3" fillId="0" borderId="2" xfId="0" applyFont="1" applyBorder="1" quotePrefix="0">
      <alignment horizontal="left" vertical="center" wrapText="1"/>
      <protection locked="0"/>
    </xf>
    <xf numFmtId="0" fontId="3" fillId="0" borderId="2" xfId="0" applyFont="1" applyBorder="1" quotePrefix="0">
      <alignment horizontal="left" vertical="center"/>
    </xf>
    <xf numFmtId="0" fontId="8" fillId="0" borderId="2" xfId="0" applyFont="1" applyBorder="1" quotePrefix="0">
      <alignment horizontal="center" vertical="center"/>
    </xf>
    <xf numFmtId="0" fontId="8" fillId="0" borderId="2" xfId="0" applyFont="1" applyBorder="1" quotePrefix="0">
      <alignment horizontal="center" vertical="center" wrapText="1"/>
      <protection locked="0"/>
    </xf>
    <xf numFmtId="0" fontId="4" fillId="2" borderId="1" xfId="0" applyFont="1" applyFill="1" applyBorder="1" quotePrefix="0">
      <alignment horizontal="center" vertical="center" wrapText="1"/>
      <protection locked="0"/>
    </xf>
    <xf numFmtId="0" fontId="2" fillId="0" borderId="3" xfId="0" applyFont="1" applyBorder="1" quotePrefix="0">
      <alignment horizontal="center" vertical="center" wrapText="1"/>
      <protection locked="0"/>
    </xf>
    <xf numFmtId="0" fontId="2" fillId="0" borderId="4" xfId="0" applyFont="1" applyBorder="1" quotePrefix="0">
      <alignment horizontal="center" vertical="center" wrapText="1"/>
      <protection locked="0"/>
    </xf>
    <xf numFmtId="0" fontId="2" fillId="0" borderId="5" xfId="0" applyFont="1" applyBorder="1" quotePrefix="0">
      <alignment horizontal="center" vertical="center" wrapText="1"/>
      <protection locked="0"/>
    </xf>
    <xf numFmtId="0" fontId="2" fillId="0" borderId="5" xfId="0" applyFont="1" applyBorder="1" quotePrefix="0">
      <alignment horizontal="center" vertical="center"/>
      <protection locked="0"/>
    </xf>
    <xf numFmtId="0" fontId="2" fillId="0" borderId="6" xfId="0" applyFont="1" applyBorder="1" quotePrefix="0">
      <alignment horizontal="center" vertical="center" wrapText="1"/>
      <protection locked="0"/>
    </xf>
    <xf numFmtId="0" fontId="2" fillId="0" borderId="7" xfId="0" applyFont="1" applyBorder="1" quotePrefix="0">
      <alignment horizontal="center" vertical="center" wrapText="1"/>
      <protection locked="0"/>
    </xf>
    <xf numFmtId="0" fontId="2" fillId="0" borderId="8" xfId="0" applyFont="1" applyBorder="1" quotePrefix="0">
      <alignment horizontal="center" vertical="center" wrapText="1"/>
      <protection locked="0"/>
    </xf>
    <xf numFmtId="0" fontId="2" fillId="0" borderId="9" xfId="0" applyFont="1" applyBorder="1" quotePrefix="0">
      <alignment horizontal="center" vertical="center"/>
      <protection locked="0"/>
    </xf>
    <xf numFmtId="0" fontId="2" fillId="0" borderId="9" xfId="0" applyFont="1" applyBorder="1" quotePrefix="0">
      <alignment horizontal="center" vertical="center" wrapText="1"/>
      <protection locked="0"/>
    </xf>
    <xf numFmtId="0" fontId="2" fillId="0" borderId="10" xfId="0" applyFont="1" applyBorder="1" quotePrefix="0">
      <alignment horizontal="center" vertical="center" wrapText="1"/>
      <protection locked="0"/>
    </xf>
    <xf numFmtId="0" fontId="3" fillId="2" borderId="11" xfId="0" applyFont="1" applyFill="1" applyBorder="1" quotePrefix="0">
      <alignment horizontal="left" vertical="center"/>
    </xf>
    <xf numFmtId="0" fontId="3" fillId="2" borderId="10" xfId="0" applyFont="1" applyFill="1" applyBorder="1" quotePrefix="0">
      <alignment horizontal="left" vertical="center"/>
    </xf>
    <xf numFmtId="0" fontId="3" fillId="2" borderId="10" xfId="0" applyFont="1" applyFill="1" applyBorder="1" quotePrefix="0">
      <alignment horizontal="right" vertical="center"/>
    </xf>
    <xf numFmtId="0" fontId="3" fillId="2" borderId="2" xfId="0" applyFont="1" applyFill="1" applyBorder="1" quotePrefix="0">
      <alignment horizontal="center" vertical="center"/>
      <protection locked="0"/>
    </xf>
    <xf numFmtId="0" fontId="3" fillId="2" borderId="10" xfId="0" applyFont="1" applyFill="1" applyBorder="1" quotePrefix="0">
      <alignment horizontal="right" vertical="center"/>
      <protection locked="0"/>
    </xf>
    <xf numFmtId="0" fontId="3" fillId="2" borderId="2" xfId="0" applyFont="1" applyFill="1" applyBorder="1" quotePrefix="0">
      <alignment horizontal="center" vertical="center"/>
    </xf>
    <xf numFmtId="0" fontId="3" fillId="2" borderId="2" xfId="0" applyFont="1" applyFill="1" applyBorder="1" quotePrefix="0">
      <alignment horizontal="left" vertical="center" wrapText="1"/>
      <protection locked="0"/>
    </xf>
    <xf numFmtId="0" fontId="3" fillId="2" borderId="2" xfId="0" applyFont="1" applyFill="1" applyBorder="1" quotePrefix="0">
      <alignment horizontal="left" vertical="center" wrapText="1" indent="1"/>
      <protection locked="0"/>
    </xf>
    <xf numFmtId="0" fontId="2" fillId="2" borderId="2" xfId="0" applyFont="1" applyFill="1" applyBorder="1" quotePrefix="0">
      <alignment horizontal="center" vertical="center" wrapText="1"/>
      <protection locked="0"/>
    </xf>
    <xf numFmtId="0" fontId="5" fillId="0" borderId="2" xfId="0" applyFont="1" applyBorder="1" quotePrefix="0">
      <alignment vertical="top" wrapText="1"/>
      <protection locked="0"/>
    </xf>
    <xf numFmtId="0" fontId="6" fillId="2" borderId="3" xfId="0" applyFont="1" applyFill="1" applyBorder="1" quotePrefix="0">
      <alignment horizontal="center" vertical="center"/>
    </xf>
    <xf numFmtId="0" fontId="6" fillId="0" borderId="12" xfId="0" applyFont="1" applyBorder="1" quotePrefix="0">
      <alignment horizontal="center" vertical="center"/>
      <protection locked="0"/>
    </xf>
    <xf numFmtId="0" fontId="6" fillId="0" borderId="5" xfId="0" applyFont="1" applyBorder="1" quotePrefix="0">
      <alignment horizontal="center" vertical="center"/>
      <protection locked="0"/>
    </xf>
    <xf numFmtId="0" fontId="6" fillId="0" borderId="6" xfId="0" applyFont="1" applyBorder="1" quotePrefix="0">
      <alignment horizontal="center" vertical="center"/>
      <protection locked="0"/>
    </xf>
    <xf numFmtId="0" fontId="6" fillId="0" borderId="3" xfId="0" applyFont="1" applyBorder="1" quotePrefix="0">
      <alignment horizontal="center" vertical="center"/>
      <protection locked="0"/>
    </xf>
    <xf numFmtId="0" fontId="6" fillId="0" borderId="5" xfId="0" applyFont="1" applyBorder="1" quotePrefix="0">
      <alignment horizontal="center" vertical="center"/>
    </xf>
    <xf numFmtId="0" fontId="6" fillId="0" borderId="6" xfId="0" applyFont="1" applyBorder="1" quotePrefix="0">
      <alignment horizontal="center" vertical="center"/>
    </xf>
    <xf numFmtId="0" fontId="6" fillId="2" borderId="11" xfId="0" applyFont="1" applyFill="1" applyBorder="1" quotePrefix="0">
      <alignment horizontal="center" vertical="center" wrapText="1"/>
      <protection locked="0"/>
    </xf>
    <xf numFmtId="0" fontId="6" fillId="0" borderId="11" xfId="0" applyFont="1" applyBorder="1" quotePrefix="0">
      <alignment horizontal="center" vertical="center"/>
      <protection locked="0"/>
    </xf>
    <xf numFmtId="0" fontId="6" fillId="0" borderId="2" xfId="0" applyFont="1" applyBorder="1" quotePrefix="0">
      <alignment horizontal="center" vertical="center"/>
      <protection locked="0"/>
    </xf>
    <xf numFmtId="0" fontId="6" fillId="0" borderId="11" xfId="0" applyFont="1" applyBorder="1" quotePrefix="0">
      <alignment horizontal="center" vertical="center" wrapText="1"/>
      <protection locked="0"/>
    </xf>
    <xf numFmtId="0" fontId="3" fillId="2" borderId="2" xfId="0" applyFont="1" applyFill="1" applyBorder="1" quotePrefix="0">
      <alignment horizontal="center" vertical="center" wrapText="1"/>
    </xf>
    <xf numFmtId="0" fontId="3" fillId="2" borderId="2" xfId="0" applyFont="1" applyFill="1" applyBorder="1" quotePrefix="0">
      <alignment horizontal="center" vertical="center" wrapText="1"/>
      <protection locked="0"/>
    </xf>
    <xf numFmtId="0" fontId="3" fillId="2" borderId="2" xfId="0" applyFont="1" applyFill="1" applyBorder="1" quotePrefix="0">
      <alignment horizontal="left" vertical="center" wrapText="1"/>
    </xf>
    <xf numFmtId="0" fontId="3" fillId="2" borderId="2" xfId="0" applyFont="1" applyFill="1" applyBorder="1" quotePrefix="0">
      <alignment horizontal="left" vertical="center" wrapText="1" indent="1"/>
    </xf>
    <xf numFmtId="0" fontId="3" fillId="2" borderId="2" xfId="0" applyFont="1" applyFill="1" applyBorder="1" quotePrefix="0">
      <alignment horizontal="left" vertical="center" wrapText="1" indent="2"/>
    </xf>
    <xf numFmtId="0" fontId="3" fillId="2" borderId="12" xfId="0" applyFont="1" applyFill="1" applyBorder="1" quotePrefix="0">
      <alignment horizontal="center" vertical="center" wrapText="1"/>
    </xf>
    <xf numFmtId="0" fontId="3" fillId="2" borderId="6" xfId="0" applyFont="1" applyFill="1" applyBorder="1" quotePrefix="0">
      <alignment horizontal="left" vertical="center"/>
    </xf>
    <xf numFmtId="0" fontId="5" fillId="0" borderId="1" xfId="0" applyFont="1" applyBorder="1" quotePrefix="0">
      <protection locked="0"/>
    </xf>
    <xf numFmtId="0" fontId="3" fillId="0" borderId="2" xfId="0" applyFont="1" applyBorder="1" quotePrefix="0">
      <alignment vertical="center" wrapText="1"/>
    </xf>
    <xf numFmtId="0" fontId="3" fillId="0" borderId="2" xfId="0" applyFont="1" applyBorder="1" quotePrefix="0">
      <alignment horizontal="left" vertical="center" wrapText="1"/>
    </xf>
    <xf numFmtId="171" fontId="9" fillId="0" borderId="2" xfId="0" applyFont="1" applyBorder="1" applyNumberFormat="1" quotePrefix="0">
      <alignment horizontal="right" vertical="center"/>
    </xf>
    <xf numFmtId="0" fontId="2" fillId="0" borderId="1" xfId="0" applyFont="1" applyBorder="1" quotePrefix="0">
      <alignment vertical="top"/>
    </xf>
    <xf numFmtId="0" fontId="2" fillId="0" borderId="1" xfId="0" applyFont="1" applyBorder="1" quotePrefix="0">
      <alignment horizontal="right" vertical="center"/>
    </xf>
    <xf numFmtId="0" fontId="10" fillId="0" borderId="1" xfId="0" applyFont="1" applyBorder="1" quotePrefix="0">
      <alignment horizontal="center" vertical="center"/>
    </xf>
    <xf numFmtId="0" fontId="3" fillId="0" borderId="1" xfId="0" applyFont="1" applyBorder="1" quotePrefix="0">
      <alignment horizontal="left" vertical="center"/>
      <protection locked="0"/>
    </xf>
    <xf numFmtId="0" fontId="2" fillId="0" borderId="1" xfId="0" applyFont="1" applyBorder="1" quotePrefix="0">
      <alignment horizontal="right"/>
    </xf>
    <xf numFmtId="49" fontId="11" fillId="0" borderId="12" xfId="0" applyFont="1" applyBorder="1" applyNumberFormat="1" quotePrefix="0">
      <alignment horizontal="center" vertical="center" wrapText="1"/>
    </xf>
    <xf numFmtId="49" fontId="11" fillId="0" borderId="6" xfId="0" applyFont="1" applyBorder="1" applyNumberFormat="1" quotePrefix="0">
      <alignment horizontal="center" vertical="center" wrapText="1"/>
    </xf>
    <xf numFmtId="0" fontId="11" fillId="0" borderId="3" xfId="0" applyFont="1" applyBorder="1" quotePrefix="0">
      <alignment horizontal="center" vertical="center"/>
      <protection locked="0"/>
    </xf>
    <xf numFmtId="0" fontId="11" fillId="0" borderId="12" xfId="0" applyFont="1" applyBorder="1" quotePrefix="0">
      <alignment horizontal="center" vertical="center"/>
      <protection locked="0"/>
    </xf>
    <xf numFmtId="0" fontId="11" fillId="0" borderId="5" xfId="0" applyFont="1" applyBorder="1" quotePrefix="0">
      <alignment horizontal="center" vertical="center"/>
    </xf>
    <xf numFmtId="0" fontId="11" fillId="0" borderId="6" xfId="0" applyFont="1" applyBorder="1" quotePrefix="0">
      <alignment horizontal="center" vertical="center"/>
    </xf>
    <xf numFmtId="0" fontId="11" fillId="0" borderId="4" xfId="0" applyFont="1" applyBorder="1" quotePrefix="0">
      <alignment horizontal="center" vertical="center"/>
    </xf>
    <xf numFmtId="49" fontId="11" fillId="0" borderId="2" xfId="0" applyFont="1" applyBorder="1" applyNumberFormat="1" quotePrefix="0">
      <alignment horizontal="center" vertical="center"/>
    </xf>
    <xf numFmtId="0" fontId="11" fillId="0" borderId="11" xfId="0" applyFont="1" applyBorder="1" quotePrefix="0">
      <alignment horizontal="center" vertical="center"/>
    </xf>
    <xf numFmtId="0" fontId="11" fillId="0" borderId="2" xfId="0" applyFont="1" applyBorder="1" quotePrefix="0">
      <alignment horizontal="center" vertical="center"/>
    </xf>
    <xf numFmtId="0" fontId="11" fillId="0" borderId="10" xfId="0" applyFont="1" applyBorder="1" quotePrefix="0">
      <alignment horizontal="center" vertical="center"/>
    </xf>
    <xf numFmtId="0" fontId="3" fillId="0" borderId="2" xfId="0" applyFont="1" applyBorder="1" quotePrefix="0">
      <alignment horizontal="center" vertical="center"/>
    </xf>
    <xf numFmtId="0" fontId="3" fillId="0" borderId="2" xfId="0" applyFont="1" applyBorder="1" quotePrefix="0">
      <alignment horizontal="left" vertical="center" wrapText="1" indent="1"/>
    </xf>
    <xf numFmtId="0" fontId="3" fillId="0" borderId="2" xfId="0" applyFont="1" applyBorder="1" quotePrefix="0">
      <alignment horizontal="left" vertical="center" wrapText="1" indent="2"/>
    </xf>
    <xf numFmtId="0" fontId="2" fillId="0" borderId="12" xfId="0" applyFont="1" applyBorder="1" quotePrefix="0">
      <alignment horizontal="center" vertical="center"/>
    </xf>
    <xf numFmtId="0" fontId="2" fillId="0" borderId="6" xfId="0" applyFont="1" applyBorder="1" quotePrefix="0">
      <alignment horizontal="center" vertical="center"/>
    </xf>
    <xf numFmtId="0" fontId="5" fillId="0" borderId="1" xfId="0" applyFont="1" applyBorder="1" quotePrefix="0"/>
    <xf numFmtId="0" fontId="3" fillId="0" borderId="1" xfId="0" applyFont="1" applyBorder="1" quotePrefix="0">
      <alignment horizontal="right" vertical="center" wrapText="1"/>
    </xf>
    <xf numFmtId="0" fontId="12" fillId="0" borderId="1" xfId="0" applyFont="1" applyBorder="1" quotePrefix="0">
      <alignment horizontal="center" vertical="center"/>
    </xf>
    <xf numFmtId="0" fontId="3" fillId="0" borderId="1" xfId="0" applyFont="1" applyBorder="1" quotePrefix="0">
      <alignment horizontal="left" vertical="center"/>
    </xf>
    <xf numFmtId="0" fontId="2" fillId="2" borderId="1" xfId="0" applyFont="1" applyFill="1" applyBorder="1" quotePrefix="0">
      <alignment horizontal="left" vertical="center" wrapText="1"/>
      <protection locked="0"/>
    </xf>
    <xf numFmtId="0" fontId="2" fillId="0" borderId="2" xfId="0" applyFont="1" applyBorder="1" quotePrefix="0">
      <alignment horizontal="center" vertical="center" wrapText="1"/>
      <protection locked="0"/>
    </xf>
    <xf numFmtId="0" fontId="2" fillId="2" borderId="2" xfId="0" applyFont="1" applyFill="1" applyBorder="1" quotePrefix="0">
      <alignment horizontal="center" vertical="center"/>
      <protection locked="0"/>
    </xf>
    <xf numFmtId="0" fontId="5" fillId="2" borderId="2" xfId="0" applyFont="1" applyFill="1" applyBorder="1" quotePrefix="0">
      <alignment vertical="top" wrapText="1"/>
      <protection locked="0"/>
    </xf>
    <xf numFmtId="0" fontId="2" fillId="2" borderId="2" xfId="0" applyFont="1" applyFill="1" applyBorder="1" quotePrefix="0">
      <alignment horizontal="right" vertical="center" wrapText="1"/>
      <protection locked="0"/>
    </xf>
    <xf numFmtId="0" fontId="2" fillId="2" borderId="2" xfId="0" applyFont="1" applyFill="1" applyBorder="1" quotePrefix="0">
      <alignment horizontal="right" vertical="center"/>
      <protection locked="0"/>
    </xf>
    <xf numFmtId="0" fontId="2" fillId="0" borderId="1" xfId="0" applyFont="1" applyBorder="1" quotePrefix="0">
      <alignment vertical="top"/>
      <protection locked="0"/>
    </xf>
    <xf numFmtId="49" fontId="2" fillId="0" borderId="1" xfId="0" applyFont="1" applyBorder="1" applyNumberFormat="1" quotePrefix="0">
      <protection locked="0"/>
    </xf>
    <xf numFmtId="0" fontId="2" fillId="0" borderId="1" xfId="0" applyFont="1" applyBorder="1" quotePrefix="0">
      <protection locked="0"/>
    </xf>
    <xf numFmtId="0" fontId="3" fillId="0" borderId="1" xfId="0" applyFont="1" applyBorder="1" quotePrefix="0">
      <alignment horizontal="right" vertical="center"/>
      <protection locked="0"/>
    </xf>
    <xf numFmtId="0" fontId="13" fillId="0" borderId="1" xfId="0" applyFont="1" applyBorder="1" quotePrefix="0">
      <alignment horizontal="center" vertical="center"/>
      <protection locked="0"/>
    </xf>
    <xf numFmtId="0" fontId="13" fillId="0" borderId="1" xfId="0" applyFont="1" applyBorder="1" quotePrefix="0">
      <alignment horizontal="center" vertical="center"/>
    </xf>
    <xf numFmtId="0" fontId="11" fillId="0" borderId="1" xfId="0" applyFont="1" applyBorder="1" quotePrefix="0">
      <alignment horizontal="left" vertical="center"/>
    </xf>
    <xf numFmtId="0" fontId="11" fillId="0" borderId="1" xfId="0" applyFont="1" applyBorder="1" quotePrefix="0">
      <alignment horizontal="left" vertical="center"/>
      <protection locked="0"/>
    </xf>
    <xf numFmtId="0" fontId="11" fillId="0" borderId="1" xfId="0" applyFont="1" applyBorder="1" quotePrefix="0">
      <protection locked="0"/>
    </xf>
    <xf numFmtId="0" fontId="11" fillId="0" borderId="1" xfId="0" applyFont="1" applyBorder="1" quotePrefix="0"/>
    <xf numFmtId="0" fontId="11" fillId="0" borderId="3" xfId="0" applyFont="1" applyBorder="1" quotePrefix="0">
      <alignment horizontal="center" vertical="center" wrapText="1"/>
      <protection locked="0"/>
    </xf>
    <xf numFmtId="0" fontId="11" fillId="0" borderId="5" xfId="0" applyFont="1" applyBorder="1" quotePrefix="0">
      <alignment horizontal="center" vertical="center"/>
      <protection locked="0"/>
    </xf>
    <xf numFmtId="0" fontId="11" fillId="0" borderId="5" xfId="0" applyFont="1" applyBorder="1" quotePrefix="0">
      <alignment horizontal="center" vertical="center" wrapText="1"/>
      <protection locked="0"/>
    </xf>
    <xf numFmtId="0" fontId="11" fillId="0" borderId="6" xfId="0" applyFont="1" applyBorder="1" quotePrefix="0">
      <alignment horizontal="center" vertical="center"/>
      <protection locked="0"/>
    </xf>
    <xf numFmtId="0" fontId="11" fillId="0" borderId="7" xfId="0" applyFont="1" applyBorder="1" quotePrefix="0">
      <alignment horizontal="center" vertical="center" wrapText="1"/>
      <protection locked="0"/>
    </xf>
    <xf numFmtId="0" fontId="11" fillId="0" borderId="7" xfId="0" applyFont="1" applyBorder="1" quotePrefix="0">
      <alignment horizontal="center" vertical="center"/>
    </xf>
    <xf numFmtId="0" fontId="11" fillId="0" borderId="7" xfId="0" applyFont="1" applyBorder="1" quotePrefix="0">
      <alignment horizontal="center" vertical="center"/>
      <protection locked="0"/>
    </xf>
    <xf numFmtId="0" fontId="11" fillId="0" borderId="12" xfId="0" applyFont="1" applyBorder="1" quotePrefix="0">
      <alignment horizontal="center" vertical="center"/>
    </xf>
    <xf numFmtId="0" fontId="11" fillId="0" borderId="6" xfId="0" applyFont="1" applyBorder="1" quotePrefix="0">
      <alignment horizontal="center" vertical="center" wrapText="1"/>
      <protection locked="0"/>
    </xf>
    <xf numFmtId="0" fontId="11" fillId="0" borderId="12" xfId="0" applyFont="1" applyBorder="1" quotePrefix="0">
      <alignment horizontal="center" vertical="center" wrapText="1"/>
      <protection locked="0"/>
    </xf>
    <xf numFmtId="0" fontId="11" fillId="0" borderId="11" xfId="0" applyFont="1" applyBorder="1" quotePrefix="0">
      <alignment horizontal="center" vertical="center"/>
      <protection locked="0"/>
    </xf>
    <xf numFmtId="0" fontId="11" fillId="0" borderId="2" xfId="0" applyFont="1" applyBorder="1" quotePrefix="0">
      <alignment horizontal="center" vertical="center" wrapText="1"/>
      <protection locked="0"/>
    </xf>
    <xf numFmtId="0" fontId="11" fillId="2" borderId="11" xfId="0" applyFont="1" applyFill="1" applyBorder="1" quotePrefix="0">
      <alignment horizontal="center" vertical="center" wrapText="1"/>
      <protection locked="0"/>
    </xf>
    <xf numFmtId="0" fontId="2" fillId="0" borderId="2" xfId="0" applyFont="1" applyBorder="1" quotePrefix="0">
      <alignment horizontal="center" vertical="center"/>
      <protection locked="0"/>
    </xf>
    <xf numFmtId="49" fontId="7" fillId="0" borderId="2" xfId="2" applyFont="1" applyBorder="1" applyNumberFormat="1" quotePrefix="0">
      <alignment horizontal="left" vertical="center" wrapText="1"/>
    </xf>
    <xf numFmtId="0" fontId="2" fillId="0" borderId="12" xfId="0" applyFont="1" applyBorder="1" quotePrefix="0">
      <alignment horizontal="center" vertical="center" wrapText="1"/>
      <protection locked="0"/>
    </xf>
    <xf numFmtId="0" fontId="3" fillId="0" borderId="5" xfId="0" applyFont="1" applyBorder="1" quotePrefix="0">
      <alignment horizontal="left" vertical="center"/>
    </xf>
    <xf numFmtId="0" fontId="3" fillId="0" borderId="5" xfId="0" applyFont="1" applyBorder="1" quotePrefix="0">
      <alignment horizontal="left" vertical="center"/>
      <protection locked="0"/>
    </xf>
    <xf numFmtId="0" fontId="3" fillId="0" borderId="6" xfId="0" applyFont="1" applyBorder="1" quotePrefix="0">
      <alignment horizontal="left" vertical="center"/>
      <protection locked="0"/>
    </xf>
    <xf numFmtId="49" fontId="2" fillId="0" borderId="1" xfId="0" applyFont="1" applyBorder="1" applyNumberFormat="1" quotePrefix="0"/>
    <xf numFmtId="0" fontId="3" fillId="0" borderId="1" xfId="0" applyFont="1" applyBorder="1" quotePrefix="0">
      <alignment horizontal="right"/>
    </xf>
    <xf numFmtId="0" fontId="11" fillId="0" borderId="3" xfId="0" applyFont="1" applyBorder="1" quotePrefix="0">
      <alignment horizontal="center" vertical="center" wrapText="1"/>
    </xf>
    <xf numFmtId="0" fontId="11" fillId="2" borderId="3" xfId="0" applyFont="1" applyFill="1" applyBorder="1" quotePrefix="0">
      <alignment horizontal="center" vertical="center"/>
    </xf>
    <xf numFmtId="0" fontId="11" fillId="0" borderId="7" xfId="0" applyFont="1" applyBorder="1" quotePrefix="0">
      <alignment horizontal="center" vertical="center" wrapText="1"/>
    </xf>
    <xf numFmtId="0" fontId="11" fillId="0" borderId="13" xfId="0" applyFont="1" applyBorder="1" quotePrefix="0">
      <alignment horizontal="center" vertical="center"/>
    </xf>
    <xf numFmtId="0" fontId="11" fillId="0" borderId="14" xfId="0" applyFont="1" applyBorder="1" quotePrefix="0">
      <alignment horizontal="center" vertical="center" wrapText="1"/>
      <protection locked="0"/>
    </xf>
    <xf numFmtId="0" fontId="11" fillId="0" borderId="11" xfId="0" applyFont="1" applyBorder="1" quotePrefix="0">
      <alignment horizontal="center" vertical="center" wrapText="1"/>
    </xf>
    <xf numFmtId="0" fontId="11" fillId="0" borderId="2" xfId="0" applyFont="1" applyBorder="1" quotePrefix="0">
      <alignment horizontal="center" vertical="center" wrapText="1"/>
    </xf>
    <xf numFmtId="0" fontId="2" fillId="0" borderId="2" xfId="0" applyFont="1" applyBorder="1" quotePrefix="0">
      <alignment horizontal="center" vertical="center"/>
    </xf>
    <xf numFmtId="0" fontId="14" fillId="0" borderId="1" xfId="0" applyFont="1" applyBorder="1" quotePrefix="1">
      <alignment horizontal="center" vertical="center"/>
    </xf>
    <xf numFmtId="0" fontId="11" fillId="0" borderId="2" xfId="0" applyFont="1" applyBorder="1" quotePrefix="0">
      <alignment horizontal="center" vertical="center"/>
      <protection locked="0"/>
    </xf>
    <xf numFmtId="0" fontId="2" fillId="0" borderId="2" xfId="0" applyFont="1" applyBorder="1" quotePrefix="0">
      <alignment horizontal="center" vertical="center" wrapText="1"/>
    </xf>
    <xf numFmtId="0" fontId="3" fillId="0" borderId="2" xfId="0" applyFont="1" applyBorder="1" quotePrefix="0">
      <alignment horizontal="center" vertical="center" wrapText="1"/>
    </xf>
    <xf numFmtId="0" fontId="15" fillId="0" borderId="1" xfId="0" applyFont="1" applyBorder="1" quotePrefix="0">
      <alignment horizontal="right"/>
      <protection locked="0"/>
    </xf>
    <xf numFmtId="49" fontId="15" fillId="0" borderId="1" xfId="0" applyFont="1" applyBorder="1" applyNumberFormat="1" quotePrefix="0">
      <protection locked="0"/>
    </xf>
    <xf numFmtId="0" fontId="10" fillId="0" borderId="1" xfId="0" applyFont="1" applyBorder="1" quotePrefix="1">
      <alignment horizontal="center" vertical="center" wrapText="1"/>
      <protection locked="0"/>
    </xf>
    <xf numFmtId="0" fontId="10" fillId="0" borderId="1" xfId="0" applyFont="1" applyBorder="1" quotePrefix="0">
      <alignment horizontal="center" vertical="center" wrapText="1"/>
      <protection locked="0"/>
    </xf>
    <xf numFmtId="0" fontId="10" fillId="0" borderId="1" xfId="0" applyFont="1" applyBorder="1" quotePrefix="0">
      <alignment horizontal="center" vertical="center"/>
      <protection locked="0"/>
    </xf>
    <xf numFmtId="49" fontId="11" fillId="0" borderId="3" xfId="0" applyFont="1" applyBorder="1" applyNumberFormat="1" quotePrefix="0">
      <alignment horizontal="center" vertical="center" wrapText="1"/>
      <protection locked="0"/>
    </xf>
    <xf numFmtId="49" fontId="11" fillId="0" borderId="7" xfId="0" applyFont="1" applyBorder="1" applyNumberFormat="1" quotePrefix="0">
      <alignment horizontal="center" vertical="center" wrapText="1"/>
      <protection locked="0"/>
    </xf>
    <xf numFmtId="0" fontId="11" fillId="0" borderId="3" xfId="0" applyFont="1" applyBorder="1" quotePrefix="0">
      <alignment horizontal="center" vertical="center"/>
    </xf>
    <xf numFmtId="49" fontId="11" fillId="0" borderId="2" xfId="0" applyFont="1" applyBorder="1" applyNumberFormat="1" quotePrefix="0">
      <alignment horizontal="center" vertical="center"/>
      <protection locked="0"/>
    </xf>
    <xf numFmtId="0" fontId="2" fillId="0" borderId="6" xfId="0" applyFont="1" applyBorder="1" quotePrefix="0">
      <alignment horizontal="center" vertical="center"/>
      <protection locked="0"/>
    </xf>
    <xf numFmtId="0" fontId="14" fillId="0" borderId="1" xfId="0" applyFont="1" applyBorder="1" quotePrefix="0">
      <alignment horizontal="center" vertical="center" wrapText="1"/>
    </xf>
    <xf numFmtId="0" fontId="3" fillId="0" borderId="1" xfId="0" applyFont="1" applyBorder="1" quotePrefix="0">
      <alignment horizontal="right"/>
      <protection locked="0"/>
    </xf>
    <xf numFmtId="0" fontId="11" fillId="0" borderId="4" xfId="0" applyFont="1" applyBorder="1" quotePrefix="0">
      <alignment horizontal="center" vertical="center"/>
      <protection locked="0"/>
    </xf>
    <xf numFmtId="0" fontId="11" fillId="0" borderId="4" xfId="0" applyFont="1" applyBorder="1" quotePrefix="0">
      <alignment horizontal="center" vertical="center" wrapText="1"/>
    </xf>
    <xf numFmtId="0" fontId="11" fillId="0" borderId="5" xfId="0" applyFont="1" applyBorder="1" quotePrefix="0">
      <alignment horizontal="center" vertical="center" wrapText="1"/>
    </xf>
    <xf numFmtId="0" fontId="11" fillId="0" borderId="8" xfId="0" applyFont="1" applyBorder="1" quotePrefix="0">
      <alignment horizontal="center" vertical="center"/>
      <protection locked="0"/>
    </xf>
    <xf numFmtId="0" fontId="11" fillId="0" borderId="8" xfId="0" applyFont="1" applyBorder="1" quotePrefix="0">
      <alignment horizontal="center" vertical="center" wrapText="1"/>
    </xf>
    <xf numFmtId="0" fontId="11" fillId="0" borderId="8" xfId="0" applyFont="1" applyBorder="1" quotePrefix="0">
      <alignment horizontal="center" vertical="center" wrapText="1"/>
      <protection locked="0"/>
    </xf>
    <xf numFmtId="0" fontId="11" fillId="0" borderId="9" xfId="0" applyFont="1" applyBorder="1" quotePrefix="0">
      <alignment horizontal="center" vertical="center" wrapText="1"/>
    </xf>
    <xf numFmtId="0" fontId="11" fillId="0" borderId="9" xfId="0" applyFont="1" applyBorder="1" quotePrefix="0">
      <alignment horizontal="center" vertical="center"/>
      <protection locked="0"/>
    </xf>
    <xf numFmtId="0" fontId="11" fillId="0" borderId="9" xfId="0" applyFont="1" applyBorder="1" quotePrefix="0">
      <alignment horizontal="center" vertical="center" wrapText="1"/>
      <protection locked="0"/>
    </xf>
    <xf numFmtId="0" fontId="11" fillId="0" borderId="10" xfId="0" applyFont="1" applyBorder="1" quotePrefix="0">
      <alignment horizontal="center" vertical="center"/>
      <protection locked="0"/>
    </xf>
    <xf numFmtId="0" fontId="11" fillId="0" borderId="10" xfId="0" applyFont="1" applyBorder="1" quotePrefix="0">
      <alignment horizontal="center" vertical="center" wrapText="1"/>
    </xf>
    <xf numFmtId="0" fontId="11" fillId="0" borderId="10" xfId="0" applyFont="1" applyBorder="1" quotePrefix="0">
      <alignment horizontal="center" vertical="center" wrapText="1"/>
      <protection locked="0"/>
    </xf>
    <xf numFmtId="172" fontId="7" fillId="0" borderId="2" xfId="7" applyFont="1" applyBorder="1" applyNumberFormat="1" quotePrefix="0">
      <alignment horizontal="center" vertical="center"/>
    </xf>
    <xf numFmtId="172" fontId="7" fillId="0" borderId="2" xfId="0" applyFont="1" applyBorder="1" applyNumberFormat="1" quotePrefix="0">
      <alignment horizontal="center" vertical="center"/>
    </xf>
    <xf numFmtId="0" fontId="3" fillId="0" borderId="11" xfId="0" applyFont="1" applyBorder="1" quotePrefix="0">
      <alignment horizontal="left" vertical="center" wrapText="1"/>
    </xf>
    <xf numFmtId="0" fontId="3" fillId="0" borderId="10" xfId="0" applyFont="1" applyBorder="1" quotePrefix="0">
      <alignment horizontal="left" vertical="center"/>
      <protection locked="0"/>
    </xf>
    <xf numFmtId="0" fontId="3" fillId="0" borderId="10" xfId="0" applyFont="1" applyBorder="1" quotePrefix="0">
      <alignment horizontal="left" vertical="center" wrapText="1"/>
    </xf>
    <xf numFmtId="3" fontId="3" fillId="0" borderId="10" xfId="0" applyFont="1" applyBorder="1" applyNumberFormat="1" quotePrefix="0">
      <alignment horizontal="right" vertical="center"/>
    </xf>
    <xf numFmtId="0" fontId="3" fillId="0" borderId="14" xfId="0" applyFont="1" applyBorder="1" quotePrefix="0">
      <alignment horizontal="center" vertical="center"/>
    </xf>
    <xf numFmtId="0" fontId="3" fillId="0" borderId="9" xfId="0" applyFont="1" applyBorder="1" quotePrefix="0">
      <alignment horizontal="left" vertical="center"/>
      <protection locked="0"/>
    </xf>
    <xf numFmtId="0" fontId="3" fillId="0" borderId="9" xfId="0" applyFont="1" applyBorder="1" quotePrefix="0">
      <alignment horizontal="left" vertical="center"/>
    </xf>
    <xf numFmtId="0" fontId="3" fillId="0" borderId="15" xfId="0" applyFont="1" applyBorder="1" quotePrefix="0">
      <alignment horizontal="left" vertical="center"/>
    </xf>
    <xf numFmtId="0" fontId="3" fillId="0" borderId="15" xfId="0" applyFont="1" applyBorder="1" quotePrefix="0">
      <alignment horizontal="left" vertical="center"/>
      <protection locked="0"/>
    </xf>
    <xf numFmtId="0" fontId="3" fillId="2" borderId="15" xfId="0" applyFont="1" applyFill="1" applyBorder="1" quotePrefix="0">
      <alignment horizontal="left" vertical="center"/>
    </xf>
    <xf numFmtId="171" fontId="7" fillId="0" borderId="15" xfId="0" applyFont="1" applyBorder="1" applyNumberFormat="1" quotePrefix="0">
      <alignment horizontal="left" vertical="center"/>
    </xf>
    <xf numFmtId="0" fontId="2" fillId="0" borderId="1" xfId="0" applyFont="1" applyBorder="1" quotePrefix="0">
      <alignment wrapText="1"/>
    </xf>
    <xf numFmtId="0" fontId="3" fillId="0" borderId="1" xfId="0" applyFont="1" applyBorder="1" quotePrefix="0">
      <alignment vertical="top" wrapText="1"/>
      <protection locked="0"/>
    </xf>
    <xf numFmtId="0" fontId="3" fillId="0" borderId="1" xfId="0" applyFont="1" applyBorder="1" quotePrefix="0">
      <alignment horizontal="right" vertical="center" wrapText="1"/>
      <protection locked="0"/>
    </xf>
    <xf numFmtId="0" fontId="14" fillId="0" borderId="1" xfId="0" applyFont="1" applyBorder="1" quotePrefix="1">
      <alignment horizontal="center" vertical="center" wrapText="1"/>
    </xf>
    <xf numFmtId="0" fontId="13" fillId="0" borderId="1" xfId="0" applyFont="1" applyBorder="1" quotePrefix="0">
      <alignment horizontal="center" vertical="center" wrapText="1"/>
    </xf>
    <xf numFmtId="0" fontId="13" fillId="0" borderId="1" xfId="0" applyFont="1" applyBorder="1" quotePrefix="0">
      <alignment horizontal="center" vertical="center" wrapText="1"/>
      <protection locked="0"/>
    </xf>
    <xf numFmtId="0" fontId="3" fillId="0" borderId="1" xfId="0" applyFont="1" applyBorder="1" quotePrefix="0">
      <alignment horizontal="left" vertical="center" wrapText="1"/>
    </xf>
    <xf numFmtId="0" fontId="11" fillId="0" borderId="1" xfId="0" applyFont="1" applyBorder="1" quotePrefix="0">
      <alignment wrapText="1"/>
    </xf>
    <xf numFmtId="0" fontId="3" fillId="0" borderId="1" xfId="0" applyFont="1" applyBorder="1" quotePrefix="0">
      <alignment horizontal="right" wrapText="1"/>
      <protection locked="0"/>
    </xf>
    <xf numFmtId="0" fontId="2" fillId="0" borderId="1" xfId="0" applyFont="1" applyBorder="1" quotePrefix="0">
      <alignment horizontal="right" wrapText="1"/>
    </xf>
    <xf numFmtId="0" fontId="11" fillId="0" borderId="13" xfId="0" applyFont="1" applyBorder="1" quotePrefix="0">
      <alignment horizontal="center" vertical="center" wrapText="1"/>
    </xf>
    <xf numFmtId="0" fontId="2" fillId="0" borderId="11" xfId="0" applyFont="1" applyBorder="1" quotePrefix="0">
      <alignment horizontal="center" vertical="center"/>
      <protection locked="0"/>
    </xf>
    <xf numFmtId="0" fontId="14" fillId="0" borderId="1" xfId="0" applyFont="1" applyBorder="1" quotePrefix="0">
      <alignment horizontal="center" vertical="center"/>
    </xf>
    <xf numFmtId="0" fontId="3" fillId="2" borderId="1" xfId="0" applyFont="1" applyFill="1" applyBorder="1" quotePrefix="0">
      <alignment horizontal="center" vertical="center" wrapText="1"/>
      <protection locked="0"/>
    </xf>
    <xf numFmtId="0" fontId="5" fillId="0" borderId="1" xfId="0" applyFont="1" applyBorder="1" quotePrefix="0">
      <alignment horizontal="center" vertical="center"/>
      <protection locked="0"/>
    </xf>
    <xf numFmtId="0" fontId="5" fillId="0" borderId="1" xfId="0" applyFont="1" applyBorder="1" quotePrefix="0">
      <alignment horizontal="center" vertical="center"/>
    </xf>
    <xf numFmtId="0" fontId="5" fillId="0" borderId="1" xfId="0" applyFont="1" applyBorder="1" quotePrefix="0">
      <alignment horizontal="right" vertical="center"/>
    </xf>
    <xf numFmtId="0" fontId="2" fillId="2" borderId="1" xfId="0" applyFont="1" applyFill="1" applyBorder="1" quotePrefix="0">
      <alignment horizontal="right" vertical="center"/>
      <protection locked="0"/>
    </xf>
    <xf numFmtId="0" fontId="3" fillId="0" borderId="2" xfId="0" applyFont="1" applyBorder="1" quotePrefix="0">
      <alignment horizontal="center" vertical="center" wrapText="1"/>
      <protection locked="0"/>
    </xf>
    <xf numFmtId="3" fontId="3" fillId="2" borderId="2" xfId="0" applyFont="1" applyFill="1" applyBorder="1" applyNumberFormat="1" quotePrefix="0">
      <alignment horizontal="right" vertical="center"/>
      <protection locked="0"/>
    </xf>
    <xf numFmtId="4" fontId="3" fillId="0" borderId="2" xfId="0" applyFont="1" applyBorder="1" applyNumberFormat="1" quotePrefix="0">
      <alignment horizontal="right" vertical="center"/>
      <protection locked="0"/>
    </xf>
    <xf numFmtId="0" fontId="3" fillId="0" borderId="2" xfId="0" applyFont="1" applyBorder="1" quotePrefix="0">
      <alignment horizontal="left"/>
      <protection locked="0"/>
    </xf>
    <xf numFmtId="0" fontId="3" fillId="0" borderId="2" xfId="0" applyFont="1" applyBorder="1" quotePrefix="0">
      <alignment horizontal="left"/>
    </xf>
    <xf numFmtId="0" fontId="3" fillId="2" borderId="2" xfId="0" applyFont="1" applyFill="1" applyBorder="1" quotePrefix="0">
      <alignment horizontal="right" vertical="center"/>
    </xf>
    <xf numFmtId="0" fontId="13" fillId="0" borderId="1" xfId="0" applyFont="1" applyBorder="1" quotePrefix="1">
      <alignment horizontal="center" vertical="center"/>
    </xf>
    <xf numFmtId="4" fontId="3" fillId="0" borderId="2" xfId="0" applyFont="1" applyBorder="1" applyNumberFormat="1" quotePrefix="0">
      <alignment horizontal="right" vertical="center" wrapText="1"/>
    </xf>
    <xf numFmtId="4" fontId="7" fillId="0" borderId="2" xfId="1" applyFont="1" applyBorder="1" applyNumberFormat="1" quotePrefix="0">
      <alignment horizontal="right" vertical="center"/>
    </xf>
    <xf numFmtId="4" fontId="3" fillId="0" borderId="2" xfId="0" applyFont="1" applyBorder="1" applyNumberFormat="1" quotePrefix="0">
      <alignment horizontal="right" vertical="center" wrapText="1"/>
      <protection locked="0"/>
    </xf>
    <xf numFmtId="0" fontId="3" fillId="0" borderId="2" xfId="0" applyFont="1" applyBorder="1" quotePrefix="0">
      <alignment horizontal="left" vertical="center"/>
      <protection locked="0"/>
    </xf>
    <xf numFmtId="0" fontId="3" fillId="0" borderId="12" xfId="0" applyFont="1" applyBorder="1" quotePrefix="0">
      <alignment horizontal="center" vertical="center" wrapText="1"/>
      <protection locked="0"/>
    </xf>
    <xf numFmtId="0" fontId="3" fillId="0" borderId="5" xfId="0" applyFont="1" applyBorder="1" quotePrefix="0">
      <alignment horizontal="left" vertical="center" wrapText="1"/>
      <protection locked="0"/>
    </xf>
    <xf numFmtId="0" fontId="3" fillId="0" borderId="6" xfId="0" applyFont="1" applyBorder="1" quotePrefix="0">
      <alignment horizontal="left" vertical="center" wrapText="1"/>
      <protection locked="0"/>
    </xf>
    <xf numFmtId="0" fontId="16" fillId="2" borderId="1" xfId="0" applyFont="1" applyFill="1" applyBorder="1" quotePrefix="0">
      <alignment horizontal="center" vertical="center"/>
    </xf>
    <xf numFmtId="0" fontId="3" fillId="2" borderId="1" xfId="0" applyFont="1" applyFill="1" applyBorder="1" quotePrefix="0">
      <alignment horizontal="right" vertical="center" wrapText="1"/>
    </xf>
    <xf numFmtId="0" fontId="16" fillId="3" borderId="1" xfId="0" applyFont="1" applyFill="1" applyBorder="1" quotePrefix="0">
      <alignment horizontal="center" vertical="center"/>
    </xf>
    <xf numFmtId="0" fontId="3" fillId="2" borderId="1" xfId="0" applyFont="1" applyFill="1" applyBorder="1" quotePrefix="0">
      <alignment horizontal="left" vertical="center" wrapText="1"/>
    </xf>
    <xf numFmtId="0" fontId="16" fillId="2" borderId="1" xfId="0" applyFont="1" applyFill="1" applyBorder="1" quotePrefix="0">
      <alignment horizontal="left" vertical="center" wrapText="1"/>
    </xf>
    <xf numFmtId="0" fontId="16" fillId="2" borderId="1" xfId="0" applyFont="1" applyFill="1" applyBorder="1" quotePrefix="0">
      <alignment horizontal="left" vertical="center"/>
    </xf>
    <xf numFmtId="0" fontId="3" fillId="2" borderId="1" xfId="0" applyFont="1" applyFill="1" applyBorder="1" quotePrefix="1">
      <alignment horizontal="right" vertical="center" wrapText="1"/>
    </xf>
    <xf numFmtId="0" fontId="2" fillId="2" borderId="2" xfId="0" applyFont="1" applyFill="1" applyBorder="1" quotePrefix="0">
      <alignment horizontal="center" vertical="center"/>
    </xf>
    <xf numFmtId="0" fontId="2" fillId="2" borderId="12" xfId="0" applyFont="1" applyFill="1" applyBorder="1" quotePrefix="0">
      <alignment horizontal="left" vertical="center"/>
    </xf>
    <xf numFmtId="0" fontId="17" fillId="2" borderId="5" xfId="0" applyFont="1" applyFill="1" applyBorder="1" quotePrefix="0">
      <alignment horizontal="left" vertical="center"/>
    </xf>
    <xf numFmtId="0" fontId="17" fillId="2" borderId="6" xfId="0" applyFont="1" applyFill="1" applyBorder="1" quotePrefix="0">
      <alignment horizontal="left" vertical="center"/>
    </xf>
    <xf numFmtId="0" fontId="2" fillId="2" borderId="12" xfId="0" applyFont="1" applyFill="1" applyBorder="1" quotePrefix="0">
      <alignment horizontal="center" vertical="center"/>
    </xf>
    <xf numFmtId="0" fontId="2" fillId="2" borderId="5" xfId="0" applyFont="1" applyFill="1" applyBorder="1" quotePrefix="0">
      <alignment horizontal="left" vertical="center" wrapText="1"/>
    </xf>
    <xf numFmtId="0" fontId="11" fillId="2" borderId="2" xfId="0" applyFont="1" applyFill="1" applyBorder="1" quotePrefix="0">
      <alignment horizontal="center" vertical="center"/>
    </xf>
    <xf numFmtId="49" fontId="11" fillId="0" borderId="2" xfId="0" applyFont="1" applyBorder="1" applyNumberFormat="1" quotePrefix="0">
      <alignment horizontal="center" vertical="center" wrapText="1"/>
    </xf>
    <xf numFmtId="49" fontId="3" fillId="0" borderId="2" xfId="0" applyFont="1" applyBorder="1" applyNumberFormat="1" quotePrefix="0">
      <alignment horizontal="left" vertical="center" wrapText="1"/>
    </xf>
    <xf numFmtId="49" fontId="11" fillId="0" borderId="2" xfId="0" applyFont="1" applyBorder="1" applyNumberFormat="1" quotePrefix="0">
      <alignment vertical="center" wrapText="1"/>
    </xf>
    <xf numFmtId="0" fontId="11" fillId="0" borderId="2" xfId="0" applyFont="1" applyBorder="1" quotePrefix="0">
      <alignment vertical="center" wrapText="1"/>
    </xf>
    <xf numFmtId="0" fontId="18" fillId="0" borderId="2" xfId="0" applyFont="1" applyBorder="1" quotePrefix="0">
      <alignment horizontal="left" vertical="center"/>
    </xf>
    <xf numFmtId="0" fontId="3" fillId="2" borderId="2" xfId="0" applyFont="1" applyFill="1" applyBorder="1" quotePrefix="0">
      <alignment horizontal="left" vertical="center"/>
    </xf>
    <xf numFmtId="4" fontId="3" fillId="2" borderId="2" xfId="0" applyFont="1" applyFill="1" applyBorder="1" applyNumberFormat="1" quotePrefix="0">
      <alignment horizontal="right" vertical="center"/>
      <protection locked="0"/>
    </xf>
    <xf numFmtId="0" fontId="11" fillId="0" borderId="2" xfId="0" applyFont="1" applyBorder="1" quotePrefix="0"/>
    <xf numFmtId="4" fontId="3" fillId="0" borderId="2" xfId="0" applyFont="1" applyBorder="1" applyNumberFormat="1" quotePrefix="0">
      <alignment horizontal="right" vertical="center"/>
    </xf>
    <xf numFmtId="0" fontId="18" fillId="0" borderId="2" xfId="0" applyFont="1" applyBorder="1" quotePrefix="0">
      <alignment horizontal="center" vertical="center"/>
    </xf>
    <xf numFmtId="49" fontId="19" fillId="0" borderId="2" xfId="0" applyFont="1" applyBorder="1" applyNumberFormat="1" quotePrefix="0">
      <alignment horizontal="center" vertical="center" wrapText="1"/>
    </xf>
    <xf numFmtId="49" fontId="19" fillId="0" borderId="2" xfId="0" applyFont="1" applyBorder="1" applyNumberFormat="1" quotePrefix="0">
      <alignment horizontal="center" vertical="center"/>
    </xf>
    <xf numFmtId="49" fontId="19" fillId="0" borderId="2" xfId="0" applyFont="1" applyBorder="1" applyNumberFormat="1" quotePrefix="0">
      <alignment horizontal="center" vertical="center"/>
      <protection locked="0"/>
    </xf>
    <xf numFmtId="49" fontId="19" fillId="0" borderId="2" xfId="0" applyFont="1" applyBorder="1" applyNumberFormat="1" quotePrefix="0">
      <alignment horizontal="center" vertical="center" wrapText="1"/>
      <protection locked="0"/>
    </xf>
    <xf numFmtId="0" fontId="19" fillId="0" borderId="2" xfId="0" applyFont="1" applyBorder="1" quotePrefix="0">
      <alignment horizontal="center" vertical="center"/>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sharedStrings" Target="sharedStrings.xml"/><Relationship Id="rId21"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5E716-3AEC-0CFF-6733-182DD536A56B}" mc:Ignorable="x14ac xr xr2 xr3">
  <sheetPr>
    <outlinePr summaryRight="0"/>
    <pageSetUpPr fitToPage="1"/>
  </sheetPr>
  <dimension ref="A1:D36"/>
  <sheetViews>
    <sheetView topLeftCell="A1" showGridLines="0" showZeros="0" workbookViewId="0" tabSelected="1"/>
  </sheetViews>
  <sheetFormatPr defaultColWidth="8.57421875" customHeight="1" defaultRowHeight="12.75"/>
  <cols>
    <col min="1" max="4" width="41.00390625" customWidth="1"/>
  </cols>
  <sheetData>
    <row customHeight="1" ht="15">
      <c r="A1" s="8"/>
      <c r="B1" s="8"/>
      <c r="C1" s="8"/>
      <c r="D1" s="9" t="s">
        <v>0</v>
      </c>
    </row>
    <row customHeight="1" ht="41.25">
      <c r="A2" s="10">
        <f>"2025"&amp;"年部门财务收支预算总表"</f>
      </c>
    </row>
    <row customHeight="1" ht="17.25">
      <c r="A3" s="11">
        <f>"单位名称："&amp;"中国共产党昆明市晋宁区委员会机构编制委员会办公室"</f>
      </c>
      <c r="B3" s="12"/>
      <c r="D3" s="13" t="s">
        <v>1</v>
      </c>
    </row>
    <row customHeight="1" ht="23.25">
      <c r="A4" s="14" t="s">
        <v>2</v>
      </c>
      <c r="B4" s="15"/>
      <c r="C4" s="14" t="s">
        <v>3</v>
      </c>
      <c r="D4" s="15"/>
    </row>
    <row customHeight="1" ht="24">
      <c r="A5" s="14" t="s">
        <v>4</v>
      </c>
      <c r="B5" s="14" t="s">
        <v>5</v>
      </c>
      <c r="C5" s="14" t="s">
        <v>6</v>
      </c>
      <c r="D5" s="14" t="s">
        <v>5</v>
      </c>
    </row>
    <row customHeight="1" ht="17.25">
      <c r="A6" s="16" t="s">
        <v>7</v>
      </c>
      <c r="B6" s="17">
        <v>2163498.83</v>
      </c>
      <c r="C6" s="16" t="s">
        <v>8</v>
      </c>
      <c r="D6" s="17">
        <v>1634547.8</v>
      </c>
    </row>
    <row customHeight="1" ht="17.25">
      <c r="A7" s="16" t="s">
        <v>9</v>
      </c>
      <c r="B7" s="17"/>
      <c r="C7" s="16" t="s">
        <v>10</v>
      </c>
      <c r="D7" s="17"/>
    </row>
    <row customHeight="1" ht="17.25">
      <c r="A8" s="16" t="s">
        <v>11</v>
      </c>
      <c r="B8" s="17"/>
      <c r="C8" s="18" t="s">
        <v>12</v>
      </c>
      <c r="D8" s="17"/>
    </row>
    <row customHeight="1" ht="17.25">
      <c r="A9" s="16" t="s">
        <v>13</v>
      </c>
      <c r="B9" s="17"/>
      <c r="C9" s="18" t="s">
        <v>14</v>
      </c>
      <c r="D9" s="17"/>
    </row>
    <row customHeight="1" ht="17.25">
      <c r="A10" s="16" t="s">
        <v>15</v>
      </c>
      <c r="B10" s="17"/>
      <c r="C10" s="18" t="s">
        <v>16</v>
      </c>
      <c r="D10" s="17"/>
    </row>
    <row customHeight="1" ht="17.25">
      <c r="A11" s="16" t="s">
        <v>17</v>
      </c>
      <c r="B11" s="17"/>
      <c r="C11" s="18" t="s">
        <v>18</v>
      </c>
      <c r="D11" s="17"/>
    </row>
    <row customHeight="1" ht="17.25">
      <c r="A12" s="16" t="s">
        <v>19</v>
      </c>
      <c r="B12" s="17"/>
      <c r="C12" s="19" t="s">
        <v>20</v>
      </c>
      <c r="D12" s="17"/>
    </row>
    <row customHeight="1" ht="17.25">
      <c r="A13" s="16" t="s">
        <v>21</v>
      </c>
      <c r="B13" s="17"/>
      <c r="C13" s="19" t="s">
        <v>22</v>
      </c>
      <c r="D13" s="17">
        <v>197342.4</v>
      </c>
    </row>
    <row customHeight="1" ht="17.25">
      <c r="A14" s="16" t="s">
        <v>23</v>
      </c>
      <c r="B14" s="17"/>
      <c r="C14" s="19" t="s">
        <v>24</v>
      </c>
      <c r="D14" s="17">
        <v>150463.83</v>
      </c>
    </row>
    <row customHeight="1" ht="17.25">
      <c r="A15" s="16" t="s">
        <v>25</v>
      </c>
      <c r="B15" s="17"/>
      <c r="C15" s="19" t="s">
        <v>26</v>
      </c>
      <c r="D15" s="17"/>
    </row>
    <row customHeight="1" ht="17.25">
      <c r="A16" s="20"/>
      <c r="B16" s="17"/>
      <c r="C16" s="19" t="s">
        <v>27</v>
      </c>
      <c r="D16" s="17"/>
    </row>
    <row customHeight="1" ht="17.25">
      <c r="A17" s="21"/>
      <c r="B17" s="17"/>
      <c r="C17" s="19" t="s">
        <v>28</v>
      </c>
      <c r="D17" s="17"/>
    </row>
    <row customHeight="1" ht="17.25">
      <c r="A18" s="21"/>
      <c r="B18" s="17"/>
      <c r="C18" s="19" t="s">
        <v>29</v>
      </c>
      <c r="D18" s="17"/>
    </row>
    <row customHeight="1" ht="17.25">
      <c r="A19" s="21"/>
      <c r="B19" s="17"/>
      <c r="C19" s="19" t="s">
        <v>30</v>
      </c>
      <c r="D19" s="17"/>
    </row>
    <row customHeight="1" ht="17.25">
      <c r="A20" s="21"/>
      <c r="B20" s="17"/>
      <c r="C20" s="19" t="s">
        <v>31</v>
      </c>
      <c r="D20" s="17"/>
    </row>
    <row customHeight="1" ht="17.25">
      <c r="A21" s="21"/>
      <c r="B21" s="17"/>
      <c r="C21" s="19" t="s">
        <v>32</v>
      </c>
      <c r="D21" s="17"/>
    </row>
    <row customHeight="1" ht="17.25">
      <c r="A22" s="21"/>
      <c r="B22" s="17"/>
      <c r="C22" s="19" t="s">
        <v>33</v>
      </c>
      <c r="D22" s="17"/>
    </row>
    <row customHeight="1" ht="17.25">
      <c r="A23" s="21"/>
      <c r="B23" s="17"/>
      <c r="C23" s="19" t="s">
        <v>34</v>
      </c>
      <c r="D23" s="17"/>
    </row>
    <row customHeight="1" ht="17.25">
      <c r="A24" s="21"/>
      <c r="B24" s="17"/>
      <c r="C24" s="19" t="s">
        <v>35</v>
      </c>
      <c r="D24" s="17">
        <v>181144.8</v>
      </c>
    </row>
    <row customHeight="1" ht="17.25">
      <c r="A25" s="21"/>
      <c r="B25" s="17"/>
      <c r="C25" s="19" t="s">
        <v>36</v>
      </c>
      <c r="D25" s="17"/>
    </row>
    <row customHeight="1" ht="17.25">
      <c r="A26" s="21"/>
      <c r="B26" s="17"/>
      <c r="C26" s="20" t="s">
        <v>37</v>
      </c>
      <c r="D26" s="17"/>
    </row>
    <row customHeight="1" ht="17.25">
      <c r="A27" s="21"/>
      <c r="B27" s="17"/>
      <c r="C27" s="19" t="s">
        <v>38</v>
      </c>
      <c r="D27" s="17"/>
    </row>
    <row customHeight="1" ht="16.5">
      <c r="A28" s="21"/>
      <c r="B28" s="17"/>
      <c r="C28" s="19" t="s">
        <v>39</v>
      </c>
      <c r="D28" s="17"/>
    </row>
    <row customHeight="1" ht="16.5">
      <c r="A29" s="21"/>
      <c r="B29" s="17"/>
      <c r="C29" s="20" t="s">
        <v>40</v>
      </c>
      <c r="D29" s="17"/>
    </row>
    <row customHeight="1" ht="17.25">
      <c r="A30" s="21"/>
      <c r="B30" s="17"/>
      <c r="C30" s="20" t="s">
        <v>41</v>
      </c>
      <c r="D30" s="17"/>
    </row>
    <row customHeight="1" ht="17.25">
      <c r="A31" s="21"/>
      <c r="B31" s="17"/>
      <c r="C31" s="19" t="s">
        <v>42</v>
      </c>
      <c r="D31" s="17"/>
    </row>
    <row customHeight="1" ht="16.5">
      <c r="A32" s="21" t="s">
        <v>43</v>
      </c>
      <c r="B32" s="17">
        <v>2163498.83</v>
      </c>
      <c r="C32" s="21" t="s">
        <v>44</v>
      </c>
      <c r="D32" s="17">
        <v>2163498.83</v>
      </c>
    </row>
    <row customHeight="1" ht="16.5">
      <c r="A33" s="20" t="s">
        <v>45</v>
      </c>
      <c r="B33" s="17"/>
      <c r="C33" s="20" t="s">
        <v>46</v>
      </c>
      <c r="D33" s="17"/>
    </row>
    <row customHeight="1" ht="16.5">
      <c r="A34" s="19" t="s">
        <v>47</v>
      </c>
      <c r="B34" s="17"/>
      <c r="C34" s="19" t="s">
        <v>47</v>
      </c>
      <c r="D34" s="17"/>
    </row>
    <row customHeight="1" ht="16.5">
      <c r="A35" s="19" t="s">
        <v>48</v>
      </c>
      <c r="B35" s="17"/>
      <c r="C35" s="19" t="s">
        <v>49</v>
      </c>
      <c r="D35" s="17"/>
    </row>
    <row customHeight="1" ht="16.5">
      <c r="A36" s="22" t="s">
        <v>50</v>
      </c>
      <c r="B36" s="17">
        <v>2163498.83</v>
      </c>
      <c r="C36" s="22" t="s">
        <v>51</v>
      </c>
      <c r="D36" s="17">
        <v>2163498.83</v>
      </c>
    </row>
  </sheetData>
  <mergeCells count="4">
    <mergeCell ref="A2:D2"/>
    <mergeCell ref="A3:B3"/>
    <mergeCell ref="A4:B4"/>
    <mergeCell ref="C4:D4"/>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9E3E2-8617-BD56-8273-60CA0792CCDA}" mc:Ignorable="x14ac xr xr2 xr3">
  <sheetPr>
    <outlinePr summaryRight="0"/>
    <pageSetUpPr fitToPage="1"/>
  </sheetPr>
  <dimension ref="A1:S10"/>
  <sheetViews>
    <sheetView topLeftCell="A1" showGridLines="0" showZeros="0" workbookViewId="0" tabSelected="1"/>
  </sheetViews>
  <sheetFormatPr defaultColWidth="8.57421875" customHeight="1" defaultRowHeight="12.75"/>
  <cols>
    <col min="1" max="1" width="15.890625" customWidth="1"/>
    <col min="2" max="2" width="35.00390625" customWidth="1"/>
    <col min="3" max="19" width="22.00390625" customWidth="1"/>
  </cols>
  <sheetData>
    <row customHeight="1" ht="17.25">
      <c r="A1" s="9" t="s">
        <v>52</v>
      </c>
    </row>
    <row customHeight="1" ht="41.25">
      <c r="A2" s="23">
        <f>"2025"&amp;"年部门收入预算表"</f>
      </c>
    </row>
    <row customHeight="1" ht="17.25">
      <c r="A3" s="11">
        <f>"单位名称："&amp;"中国共产党昆明市晋宁区委员会机构编制委员会办公室"</f>
      </c>
      <c r="S3" s="8" t="s">
        <v>1</v>
      </c>
    </row>
    <row customHeight="1" ht="21.75">
      <c r="A4" s="24" t="s">
        <v>53</v>
      </c>
      <c r="B4" s="25" t="s">
        <v>54</v>
      </c>
      <c r="C4" s="25" t="s">
        <v>55</v>
      </c>
      <c r="D4" s="26" t="s">
        <v>56</v>
      </c>
      <c r="E4" s="26"/>
      <c r="F4" s="26"/>
      <c r="G4" s="26"/>
      <c r="H4" s="26"/>
      <c r="I4" s="27"/>
      <c r="J4" s="26"/>
      <c r="K4" s="26"/>
      <c r="L4" s="26"/>
      <c r="M4" s="26"/>
      <c r="N4" s="28"/>
      <c r="O4" s="26" t="s">
        <v>45</v>
      </c>
      <c r="P4" s="26"/>
      <c r="Q4" s="26"/>
      <c r="R4" s="26"/>
      <c r="S4" s="28"/>
    </row>
    <row customHeight="1" ht="27">
      <c r="A5" s="29"/>
      <c r="B5" s="30"/>
      <c r="C5" s="30"/>
      <c r="D5" s="30" t="s">
        <v>57</v>
      </c>
      <c r="E5" s="30" t="s">
        <v>58</v>
      </c>
      <c r="F5" s="30" t="s">
        <v>59</v>
      </c>
      <c r="G5" s="30" t="s">
        <v>60</v>
      </c>
      <c r="H5" s="30" t="s">
        <v>61</v>
      </c>
      <c r="I5" s="31" t="s">
        <v>62</v>
      </c>
      <c r="J5" s="32"/>
      <c r="K5" s="32"/>
      <c r="L5" s="32"/>
      <c r="M5" s="32"/>
      <c r="N5" s="33"/>
      <c r="O5" s="30" t="s">
        <v>57</v>
      </c>
      <c r="P5" s="30" t="s">
        <v>58</v>
      </c>
      <c r="Q5" s="30" t="s">
        <v>59</v>
      </c>
      <c r="R5" s="30" t="s">
        <v>60</v>
      </c>
      <c r="S5" s="30" t="s">
        <v>63</v>
      </c>
    </row>
    <row customHeight="1" ht="30">
      <c r="A6" s="34"/>
      <c r="B6" s="35"/>
      <c r="C6" s="36"/>
      <c r="D6" s="36"/>
      <c r="E6" s="36"/>
      <c r="F6" s="36"/>
      <c r="G6" s="36"/>
      <c r="H6" s="36"/>
      <c r="I6" s="37" t="s">
        <v>57</v>
      </c>
      <c r="J6" s="33" t="s">
        <v>64</v>
      </c>
      <c r="K6" s="33" t="s">
        <v>65</v>
      </c>
      <c r="L6" s="33" t="s">
        <v>66</v>
      </c>
      <c r="M6" s="33" t="s">
        <v>67</v>
      </c>
      <c r="N6" s="33" t="s">
        <v>68</v>
      </c>
      <c r="O6" s="38"/>
      <c r="P6" s="38"/>
      <c r="Q6" s="38"/>
      <c r="R6" s="38"/>
      <c r="S6" s="36"/>
    </row>
    <row customHeight="1" ht="15">
      <c r="A7" s="39">
        <v>1</v>
      </c>
      <c r="B7" s="39">
        <v>2</v>
      </c>
      <c r="C7" s="39">
        <v>3</v>
      </c>
      <c r="D7" s="39">
        <v>4</v>
      </c>
      <c r="E7" s="39">
        <v>5</v>
      </c>
      <c r="F7" s="39">
        <v>6</v>
      </c>
      <c r="G7" s="39">
        <v>7</v>
      </c>
      <c r="H7" s="39">
        <v>8</v>
      </c>
      <c r="I7" s="37">
        <v>9</v>
      </c>
      <c r="J7" s="39">
        <v>10</v>
      </c>
      <c r="K7" s="39">
        <v>11</v>
      </c>
      <c r="L7" s="39">
        <v>12</v>
      </c>
      <c r="M7" s="39">
        <v>13</v>
      </c>
      <c r="N7" s="39">
        <v>14</v>
      </c>
      <c r="O7" s="39">
        <v>15</v>
      </c>
      <c r="P7" s="39">
        <v>16</v>
      </c>
      <c r="Q7" s="39">
        <v>17</v>
      </c>
      <c r="R7" s="39">
        <v>18</v>
      </c>
      <c r="S7" s="39">
        <v>19</v>
      </c>
    </row>
    <row customHeight="1" ht="18">
      <c r="A8" s="40" t="s">
        <v>69</v>
      </c>
      <c r="B8" s="40" t="s">
        <v>70</v>
      </c>
      <c r="C8" s="17">
        <v>2163498.83</v>
      </c>
      <c r="D8" s="17">
        <v>2163498.83</v>
      </c>
      <c r="E8" s="17">
        <v>2163498.83</v>
      </c>
      <c r="F8" s="17"/>
      <c r="G8" s="17"/>
      <c r="H8" s="17"/>
      <c r="I8" s="17"/>
      <c r="J8" s="17"/>
      <c r="K8" s="17"/>
      <c r="L8" s="17"/>
      <c r="M8" s="17"/>
      <c r="N8" s="17"/>
      <c r="O8" s="17"/>
      <c r="P8" s="17"/>
      <c r="Q8" s="17"/>
      <c r="R8" s="17"/>
      <c r="S8" s="17"/>
    </row>
    <row customHeight="1" ht="18">
      <c r="A9" s="41" t="s">
        <v>71</v>
      </c>
      <c r="B9" s="41" t="s">
        <v>70</v>
      </c>
      <c r="C9" s="17">
        <v>2163498.83</v>
      </c>
      <c r="D9" s="17">
        <v>2163498.83</v>
      </c>
      <c r="E9" s="17">
        <v>2163498.83</v>
      </c>
      <c r="F9" s="17"/>
      <c r="G9" s="17"/>
      <c r="H9" s="17"/>
      <c r="I9" s="17"/>
      <c r="J9" s="17"/>
      <c r="K9" s="17"/>
      <c r="L9" s="17"/>
      <c r="M9" s="17"/>
      <c r="N9" s="17"/>
      <c r="O9" s="17"/>
      <c r="P9" s="17"/>
      <c r="Q9" s="17"/>
      <c r="R9" s="17"/>
      <c r="S9" s="17"/>
    </row>
    <row customHeight="1" ht="18">
      <c r="A10" s="42" t="s">
        <v>55</v>
      </c>
      <c r="B10" s="43"/>
      <c r="C10" s="17">
        <v>2163498.83</v>
      </c>
      <c r="D10" s="17">
        <v>2163498.83</v>
      </c>
      <c r="E10" s="17">
        <v>2163498.83</v>
      </c>
      <c r="F10" s="17"/>
      <c r="G10" s="17"/>
      <c r="H10" s="17"/>
      <c r="I10" s="17"/>
      <c r="J10" s="17"/>
      <c r="K10" s="17"/>
      <c r="L10" s="17"/>
      <c r="M10" s="17"/>
      <c r="N10" s="17"/>
      <c r="O10" s="17"/>
      <c r="P10" s="17"/>
      <c r="Q10" s="17"/>
      <c r="R10" s="17"/>
      <c r="S10" s="17"/>
    </row>
  </sheetData>
  <mergeCells count="20">
    <mergeCell ref="S5:S6"/>
    <mergeCell ref="O5:O6"/>
    <mergeCell ref="P5:P6"/>
    <mergeCell ref="Q5:Q6"/>
    <mergeCell ref="R5:R6"/>
    <mergeCell ref="A1:S1"/>
    <mergeCell ref="A2:S2"/>
    <mergeCell ref="A3:B3"/>
    <mergeCell ref="A10:B10"/>
    <mergeCell ref="D4:N4"/>
    <mergeCell ref="O4:S4"/>
    <mergeCell ref="A4:A6"/>
    <mergeCell ref="B4:B6"/>
    <mergeCell ref="C4:C6"/>
    <mergeCell ref="D5:D6"/>
    <mergeCell ref="E5:E6"/>
    <mergeCell ref="F5:F6"/>
    <mergeCell ref="G5:G6"/>
    <mergeCell ref="H5:H6"/>
    <mergeCell ref="I5:N5"/>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4D8DC-AFE2-C6CE-F60E-2670E81653D9}" mc:Ignorable="x14ac xr xr2 xr3">
  <sheetPr>
    <outlinePr summaryRight="0"/>
    <pageSetUpPr fitToPage="1"/>
  </sheetPr>
  <dimension ref="A1:O23"/>
  <sheetViews>
    <sheetView topLeftCell="A1" showGridLines="0" showZeros="0" workbookViewId="0" tabSelected="1"/>
  </sheetViews>
  <sheetFormatPr defaultColWidth="8.57421875" customHeight="1" defaultRowHeight="12.75"/>
  <cols>
    <col min="1" max="1" width="14.28125" customWidth="1"/>
    <col min="2" max="2" width="37.57421875" customWidth="1"/>
    <col min="3" max="8" width="24.57421875" customWidth="1"/>
    <col min="9" max="9" width="26.7109375" customWidth="1"/>
    <col min="10" max="11" width="24.421875" customWidth="1"/>
    <col min="12" max="15" width="24.57421875" customWidth="1"/>
  </cols>
  <sheetData>
    <row customHeight="1" ht="17.25">
      <c r="A1" s="8" t="s">
        <v>72</v>
      </c>
    </row>
    <row customHeight="1" ht="41.25">
      <c r="A2" s="23">
        <f>"2025"&amp;"年部门支出预算表"</f>
      </c>
    </row>
    <row customHeight="1" ht="17.25">
      <c r="A3" s="11">
        <f>"单位名称："&amp;"中国共产党昆明市晋宁区委员会机构编制委员会办公室"</f>
      </c>
      <c r="O3" s="8" t="s">
        <v>1</v>
      </c>
    </row>
    <row customHeight="1" ht="27">
      <c r="A4" s="44" t="s">
        <v>73</v>
      </c>
      <c r="B4" s="44" t="s">
        <v>74</v>
      </c>
      <c r="C4" s="44" t="s">
        <v>55</v>
      </c>
      <c r="D4" s="45" t="s">
        <v>58</v>
      </c>
      <c r="E4" s="46"/>
      <c r="F4" s="47"/>
      <c r="G4" s="48" t="s">
        <v>59</v>
      </c>
      <c r="H4" s="48" t="s">
        <v>60</v>
      </c>
      <c r="I4" s="48" t="s">
        <v>75</v>
      </c>
      <c r="J4" s="45" t="s">
        <v>62</v>
      </c>
      <c r="K4" s="46"/>
      <c r="L4" s="46"/>
      <c r="M4" s="46"/>
      <c r="N4" s="49"/>
      <c r="O4" s="50"/>
    </row>
    <row customHeight="1" ht="42">
      <c r="A5" s="51"/>
      <c r="B5" s="51"/>
      <c r="C5" s="52"/>
      <c r="D5" s="53" t="s">
        <v>57</v>
      </c>
      <c r="E5" s="53" t="s">
        <v>76</v>
      </c>
      <c r="F5" s="53" t="s">
        <v>77</v>
      </c>
      <c r="G5" s="52"/>
      <c r="H5" s="52"/>
      <c r="I5" s="54"/>
      <c r="J5" s="53" t="s">
        <v>57</v>
      </c>
      <c r="K5" s="14" t="s">
        <v>78</v>
      </c>
      <c r="L5" s="14" t="s">
        <v>79</v>
      </c>
      <c r="M5" s="14" t="s">
        <v>80</v>
      </c>
      <c r="N5" s="14" t="s">
        <v>81</v>
      </c>
      <c r="O5" s="14" t="s">
        <v>82</v>
      </c>
    </row>
    <row customHeight="1" ht="18">
      <c r="A6" s="55" t="s">
        <v>83</v>
      </c>
      <c r="B6" s="55" t="s">
        <v>84</v>
      </c>
      <c r="C6" s="55" t="s">
        <v>85</v>
      </c>
      <c r="D6" s="56" t="s">
        <v>86</v>
      </c>
      <c r="E6" s="56" t="s">
        <v>87</v>
      </c>
      <c r="F6" s="56" t="s">
        <v>88</v>
      </c>
      <c r="G6" s="56" t="s">
        <v>89</v>
      </c>
      <c r="H6" s="56" t="s">
        <v>90</v>
      </c>
      <c r="I6" s="56" t="s">
        <v>91</v>
      </c>
      <c r="J6" s="56" t="s">
        <v>92</v>
      </c>
      <c r="K6" s="56" t="s">
        <v>93</v>
      </c>
      <c r="L6" s="56" t="s">
        <v>94</v>
      </c>
      <c r="M6" s="56" t="s">
        <v>95</v>
      </c>
      <c r="N6" s="55" t="s">
        <v>96</v>
      </c>
      <c r="O6" s="56" t="s">
        <v>97</v>
      </c>
    </row>
    <row customHeight="1" ht="21">
      <c r="A7" s="57" t="s">
        <v>98</v>
      </c>
      <c r="B7" s="57" t="s">
        <v>99</v>
      </c>
      <c r="C7" s="17">
        <v>1634547.8</v>
      </c>
      <c r="D7" s="17">
        <v>1634547.8</v>
      </c>
      <c r="E7" s="17">
        <v>1514547.8</v>
      </c>
      <c r="F7" s="17">
        <v>120000</v>
      </c>
      <c r="G7" s="17"/>
      <c r="H7" s="17"/>
      <c r="I7" s="17"/>
      <c r="J7" s="17"/>
      <c r="K7" s="17"/>
      <c r="L7" s="17"/>
      <c r="M7" s="17"/>
      <c r="N7" s="17"/>
      <c r="O7" s="17"/>
    </row>
    <row customHeight="1" ht="21">
      <c r="A8" s="58" t="s">
        <v>100</v>
      </c>
      <c r="B8" s="58" t="s">
        <v>101</v>
      </c>
      <c r="C8" s="17">
        <v>1634547.8</v>
      </c>
      <c r="D8" s="17">
        <v>1634547.8</v>
      </c>
      <c r="E8" s="17">
        <v>1514547.8</v>
      </c>
      <c r="F8" s="17">
        <v>120000</v>
      </c>
      <c r="G8" s="17"/>
      <c r="H8" s="17"/>
      <c r="I8" s="17"/>
      <c r="J8" s="17"/>
      <c r="K8" s="17"/>
      <c r="L8" s="17"/>
      <c r="M8" s="17"/>
      <c r="N8" s="17"/>
      <c r="O8" s="17"/>
    </row>
    <row customHeight="1" ht="21">
      <c r="A9" s="59" t="s">
        <v>102</v>
      </c>
      <c r="B9" s="59" t="s">
        <v>103</v>
      </c>
      <c r="C9" s="17">
        <v>1514547.8</v>
      </c>
      <c r="D9" s="17">
        <v>1514547.8</v>
      </c>
      <c r="E9" s="17">
        <v>1514547.8</v>
      </c>
      <c r="F9" s="17"/>
      <c r="G9" s="17"/>
      <c r="H9" s="17"/>
      <c r="I9" s="17"/>
      <c r="J9" s="17"/>
      <c r="K9" s="17"/>
      <c r="L9" s="17"/>
      <c r="M9" s="17"/>
      <c r="N9" s="17"/>
      <c r="O9" s="17"/>
    </row>
    <row customHeight="1" ht="21">
      <c r="A10" s="59" t="s">
        <v>104</v>
      </c>
      <c r="B10" s="59" t="s">
        <v>105</v>
      </c>
      <c r="C10" s="17">
        <v>120000</v>
      </c>
      <c r="D10" s="17">
        <v>120000</v>
      </c>
      <c r="E10" s="17"/>
      <c r="F10" s="17">
        <v>120000</v>
      </c>
      <c r="G10" s="17"/>
      <c r="H10" s="17"/>
      <c r="I10" s="17"/>
      <c r="J10" s="17"/>
      <c r="K10" s="17"/>
      <c r="L10" s="17"/>
      <c r="M10" s="17"/>
      <c r="N10" s="17"/>
      <c r="O10" s="17"/>
    </row>
    <row customHeight="1" ht="21">
      <c r="A11" s="57" t="s">
        <v>106</v>
      </c>
      <c r="B11" s="57" t="s">
        <v>107</v>
      </c>
      <c r="C11" s="17">
        <v>197342.4</v>
      </c>
      <c r="D11" s="17">
        <v>197342.4</v>
      </c>
      <c r="E11" s="17">
        <v>197342.4</v>
      </c>
      <c r="F11" s="17"/>
      <c r="G11" s="17"/>
      <c r="H11" s="17"/>
      <c r="I11" s="17"/>
      <c r="J11" s="17"/>
      <c r="K11" s="17"/>
      <c r="L11" s="17"/>
      <c r="M11" s="17"/>
      <c r="N11" s="17"/>
      <c r="O11" s="17"/>
    </row>
    <row customHeight="1" ht="21">
      <c r="A12" s="58" t="s">
        <v>108</v>
      </c>
      <c r="B12" s="58" t="s">
        <v>109</v>
      </c>
      <c r="C12" s="17">
        <v>197342.4</v>
      </c>
      <c r="D12" s="17">
        <v>197342.4</v>
      </c>
      <c r="E12" s="17">
        <v>197342.4</v>
      </c>
      <c r="F12" s="17"/>
      <c r="G12" s="17"/>
      <c r="H12" s="17"/>
      <c r="I12" s="17"/>
      <c r="J12" s="17"/>
      <c r="K12" s="17"/>
      <c r="L12" s="17"/>
      <c r="M12" s="17"/>
      <c r="N12" s="17"/>
      <c r="O12" s="17"/>
    </row>
    <row customHeight="1" ht="21">
      <c r="A13" s="59" t="s">
        <v>110</v>
      </c>
      <c r="B13" s="59" t="s">
        <v>111</v>
      </c>
      <c r="C13" s="17">
        <v>30600</v>
      </c>
      <c r="D13" s="17">
        <v>30600</v>
      </c>
      <c r="E13" s="17">
        <v>30600</v>
      </c>
      <c r="F13" s="17"/>
      <c r="G13" s="17"/>
      <c r="H13" s="17"/>
      <c r="I13" s="17"/>
      <c r="J13" s="17"/>
      <c r="K13" s="17"/>
      <c r="L13" s="17"/>
      <c r="M13" s="17"/>
      <c r="N13" s="17"/>
      <c r="O13" s="17"/>
    </row>
    <row customHeight="1" ht="21">
      <c r="A14" s="59" t="s">
        <v>112</v>
      </c>
      <c r="B14" s="59" t="s">
        <v>113</v>
      </c>
      <c r="C14" s="17">
        <v>166742.4</v>
      </c>
      <c r="D14" s="17">
        <v>166742.4</v>
      </c>
      <c r="E14" s="17">
        <v>166742.4</v>
      </c>
      <c r="F14" s="17"/>
      <c r="G14" s="17"/>
      <c r="H14" s="17"/>
      <c r="I14" s="17"/>
      <c r="J14" s="17"/>
      <c r="K14" s="17"/>
      <c r="L14" s="17"/>
      <c r="M14" s="17"/>
      <c r="N14" s="17"/>
      <c r="O14" s="17"/>
    </row>
    <row customHeight="1" ht="21">
      <c r="A15" s="57" t="s">
        <v>114</v>
      </c>
      <c r="B15" s="57" t="s">
        <v>115</v>
      </c>
      <c r="C15" s="17">
        <v>150463.83</v>
      </c>
      <c r="D15" s="17">
        <v>150463.83</v>
      </c>
      <c r="E15" s="17">
        <v>150463.83</v>
      </c>
      <c r="F15" s="17"/>
      <c r="G15" s="17"/>
      <c r="H15" s="17"/>
      <c r="I15" s="17"/>
      <c r="J15" s="17"/>
      <c r="K15" s="17"/>
      <c r="L15" s="17"/>
      <c r="M15" s="17"/>
      <c r="N15" s="17"/>
      <c r="O15" s="17"/>
    </row>
    <row customHeight="1" ht="21">
      <c r="A16" s="58" t="s">
        <v>116</v>
      </c>
      <c r="B16" s="58" t="s">
        <v>117</v>
      </c>
      <c r="C16" s="17">
        <v>150463.83</v>
      </c>
      <c r="D16" s="17">
        <v>150463.83</v>
      </c>
      <c r="E16" s="17">
        <v>150463.83</v>
      </c>
      <c r="F16" s="17"/>
      <c r="G16" s="17"/>
      <c r="H16" s="17"/>
      <c r="I16" s="17"/>
      <c r="J16" s="17"/>
      <c r="K16" s="17"/>
      <c r="L16" s="17"/>
      <c r="M16" s="17"/>
      <c r="N16" s="17"/>
      <c r="O16" s="17"/>
    </row>
    <row customHeight="1" ht="21">
      <c r="A17" s="59" t="s">
        <v>118</v>
      </c>
      <c r="B17" s="59" t="s">
        <v>119</v>
      </c>
      <c r="C17" s="17">
        <v>82329.06</v>
      </c>
      <c r="D17" s="17">
        <v>82329.06</v>
      </c>
      <c r="E17" s="17">
        <v>82329.06</v>
      </c>
      <c r="F17" s="17"/>
      <c r="G17" s="17"/>
      <c r="H17" s="17"/>
      <c r="I17" s="17"/>
      <c r="J17" s="17"/>
      <c r="K17" s="17"/>
      <c r="L17" s="17"/>
      <c r="M17" s="17"/>
      <c r="N17" s="17"/>
      <c r="O17" s="17"/>
    </row>
    <row customHeight="1" ht="21">
      <c r="A18" s="59" t="s">
        <v>120</v>
      </c>
      <c r="B18" s="59" t="s">
        <v>121</v>
      </c>
      <c r="C18" s="17">
        <v>60575</v>
      </c>
      <c r="D18" s="17">
        <v>60575</v>
      </c>
      <c r="E18" s="17">
        <v>60575</v>
      </c>
      <c r="F18" s="17"/>
      <c r="G18" s="17"/>
      <c r="H18" s="17"/>
      <c r="I18" s="17"/>
      <c r="J18" s="17"/>
      <c r="K18" s="17"/>
      <c r="L18" s="17"/>
      <c r="M18" s="17"/>
      <c r="N18" s="17"/>
      <c r="O18" s="17"/>
    </row>
    <row customHeight="1" ht="21">
      <c r="A19" s="59" t="s">
        <v>122</v>
      </c>
      <c r="B19" s="59" t="s">
        <v>123</v>
      </c>
      <c r="C19" s="17">
        <v>7559.77</v>
      </c>
      <c r="D19" s="17">
        <v>7559.77</v>
      </c>
      <c r="E19" s="17">
        <v>7559.77</v>
      </c>
      <c r="F19" s="17"/>
      <c r="G19" s="17"/>
      <c r="H19" s="17"/>
      <c r="I19" s="17"/>
      <c r="J19" s="17"/>
      <c r="K19" s="17"/>
      <c r="L19" s="17"/>
      <c r="M19" s="17"/>
      <c r="N19" s="17"/>
      <c r="O19" s="17"/>
    </row>
    <row customHeight="1" ht="21">
      <c r="A20" s="57" t="s">
        <v>124</v>
      </c>
      <c r="B20" s="57" t="s">
        <v>125</v>
      </c>
      <c r="C20" s="17">
        <v>181144.8</v>
      </c>
      <c r="D20" s="17">
        <v>181144.8</v>
      </c>
      <c r="E20" s="17">
        <v>181144.8</v>
      </c>
      <c r="F20" s="17"/>
      <c r="G20" s="17"/>
      <c r="H20" s="17"/>
      <c r="I20" s="17"/>
      <c r="J20" s="17"/>
      <c r="K20" s="17"/>
      <c r="L20" s="17"/>
      <c r="M20" s="17"/>
      <c r="N20" s="17"/>
      <c r="O20" s="17"/>
    </row>
    <row customHeight="1" ht="21">
      <c r="A21" s="58" t="s">
        <v>126</v>
      </c>
      <c r="B21" s="58" t="s">
        <v>127</v>
      </c>
      <c r="C21" s="17">
        <v>181144.8</v>
      </c>
      <c r="D21" s="17">
        <v>181144.8</v>
      </c>
      <c r="E21" s="17">
        <v>181144.8</v>
      </c>
      <c r="F21" s="17"/>
      <c r="G21" s="17"/>
      <c r="H21" s="17"/>
      <c r="I21" s="17"/>
      <c r="J21" s="17"/>
      <c r="K21" s="17"/>
      <c r="L21" s="17"/>
      <c r="M21" s="17"/>
      <c r="N21" s="17"/>
      <c r="O21" s="17"/>
    </row>
    <row customHeight="1" ht="21">
      <c r="A22" s="59" t="s">
        <v>128</v>
      </c>
      <c r="B22" s="59" t="s">
        <v>129</v>
      </c>
      <c r="C22" s="17">
        <v>181144.8</v>
      </c>
      <c r="D22" s="17">
        <v>181144.8</v>
      </c>
      <c r="E22" s="17">
        <v>181144.8</v>
      </c>
      <c r="F22" s="17"/>
      <c r="G22" s="17"/>
      <c r="H22" s="17"/>
      <c r="I22" s="17"/>
      <c r="J22" s="17"/>
      <c r="K22" s="17"/>
      <c r="L22" s="17"/>
      <c r="M22" s="17"/>
      <c r="N22" s="17"/>
      <c r="O22" s="17"/>
    </row>
    <row customHeight="1" ht="21">
      <c r="A23" s="60" t="s">
        <v>55</v>
      </c>
      <c r="B23" s="61"/>
      <c r="C23" s="17">
        <v>2163498.83</v>
      </c>
      <c r="D23" s="17">
        <v>2163498.83</v>
      </c>
      <c r="E23" s="17">
        <v>2043498.83</v>
      </c>
      <c r="F23" s="17">
        <v>120000</v>
      </c>
      <c r="G23" s="17"/>
      <c r="H23" s="17"/>
      <c r="I23" s="17"/>
      <c r="J23" s="17"/>
      <c r="K23" s="17"/>
      <c r="L23" s="17"/>
      <c r="M23" s="17"/>
      <c r="N23" s="17"/>
      <c r="O23" s="17"/>
    </row>
  </sheetData>
  <mergeCells count="12">
    <mergeCell ref="A1:O1"/>
    <mergeCell ref="A2:O2"/>
    <mergeCell ref="A3:B3"/>
    <mergeCell ref="A23:B23"/>
    <mergeCell ref="G4:G5"/>
    <mergeCell ref="H4:H5"/>
    <mergeCell ref="I4:I5"/>
    <mergeCell ref="C4:C5"/>
    <mergeCell ref="A4:A5"/>
    <mergeCell ref="B4:B5"/>
    <mergeCell ref="J4:O4"/>
    <mergeCell ref="D4:F4"/>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E00B7-A521-3A53-4E35-D38D687CB1AD}" mc:Ignorable="x14ac xr xr2 xr3">
  <sheetPr>
    <outlinePr summaryRight="0"/>
    <pageSetUpPr fitToPage="1"/>
  </sheetPr>
  <dimension ref="A1:D34"/>
  <sheetViews>
    <sheetView topLeftCell="A1" showGridLines="0" showZeros="0" workbookViewId="0" tabSelected="1"/>
  </sheetViews>
  <sheetFormatPr defaultColWidth="8.57421875" customHeight="1" defaultRowHeight="12.75"/>
  <cols>
    <col min="1" max="4" width="35.57421875" customWidth="1"/>
  </cols>
  <sheetData>
    <row customHeight="1" ht="15">
      <c r="A1" s="62"/>
      <c r="B1" s="8"/>
      <c r="C1" s="8"/>
      <c r="D1" s="8" t="s">
        <v>130</v>
      </c>
    </row>
    <row customHeight="1" ht="41.25">
      <c r="A2" s="10">
        <f>"2025"&amp;"年部门财政拨款收支预算总表"</f>
      </c>
    </row>
    <row customHeight="1" ht="17.25">
      <c r="A3" s="11">
        <f>"单位名称："&amp;"中国共产党昆明市晋宁区委员会机构编制委员会办公室"</f>
      </c>
      <c r="B3" s="12"/>
      <c r="D3" s="8" t="s">
        <v>1</v>
      </c>
    </row>
    <row customHeight="1" ht="17.25">
      <c r="A4" s="14" t="s">
        <v>2</v>
      </c>
      <c r="B4" s="15"/>
      <c r="C4" s="14" t="s">
        <v>3</v>
      </c>
      <c r="D4" s="15"/>
    </row>
    <row customHeight="1" ht="18.75">
      <c r="A5" s="14" t="s">
        <v>4</v>
      </c>
      <c r="B5" s="14" t="s">
        <v>5</v>
      </c>
      <c r="C5" s="14" t="s">
        <v>6</v>
      </c>
      <c r="D5" s="14" t="s">
        <v>5</v>
      </c>
    </row>
    <row customHeight="1" ht="16.5">
      <c r="A6" s="16" t="s">
        <v>131</v>
      </c>
      <c r="B6" s="17">
        <v>2163498.83</v>
      </c>
      <c r="C6" s="16" t="s">
        <v>132</v>
      </c>
      <c r="D6" s="17">
        <v>2163498.83</v>
      </c>
    </row>
    <row customHeight="1" ht="16.5">
      <c r="A7" s="16" t="s">
        <v>133</v>
      </c>
      <c r="B7" s="17">
        <v>2163498.83</v>
      </c>
      <c r="C7" s="16" t="s">
        <v>134</v>
      </c>
      <c r="D7" s="17">
        <v>1634547.8</v>
      </c>
    </row>
    <row customHeight="1" ht="16.5">
      <c r="A8" s="16" t="s">
        <v>135</v>
      </c>
      <c r="B8" s="17"/>
      <c r="C8" s="16" t="s">
        <v>136</v>
      </c>
      <c r="D8" s="17"/>
    </row>
    <row customHeight="1" ht="16.5">
      <c r="A9" s="16" t="s">
        <v>137</v>
      </c>
      <c r="B9" s="17"/>
      <c r="C9" s="16" t="s">
        <v>138</v>
      </c>
      <c r="D9" s="17"/>
    </row>
    <row customHeight="1" ht="16.5">
      <c r="A10" s="16" t="s">
        <v>139</v>
      </c>
      <c r="B10" s="17"/>
      <c r="C10" s="16" t="s">
        <v>140</v>
      </c>
      <c r="D10" s="17"/>
    </row>
    <row customHeight="1" ht="16.5">
      <c r="A11" s="16" t="s">
        <v>133</v>
      </c>
      <c r="B11" s="17"/>
      <c r="C11" s="16" t="s">
        <v>141</v>
      </c>
      <c r="D11" s="17"/>
    </row>
    <row customHeight="1" ht="16.5">
      <c r="A12" s="20" t="s">
        <v>135</v>
      </c>
      <c r="B12" s="17"/>
      <c r="C12" s="63" t="s">
        <v>142</v>
      </c>
      <c r="D12" s="17"/>
    </row>
    <row customHeight="1" ht="16.5">
      <c r="A13" s="20" t="s">
        <v>137</v>
      </c>
      <c r="B13" s="17"/>
      <c r="C13" s="63" t="s">
        <v>143</v>
      </c>
      <c r="D13" s="17"/>
    </row>
    <row customHeight="1" ht="16.5">
      <c r="A14" s="21"/>
      <c r="B14" s="17"/>
      <c r="C14" s="63" t="s">
        <v>144</v>
      </c>
      <c r="D14" s="17">
        <v>197342.4</v>
      </c>
    </row>
    <row customHeight="1" ht="16.5">
      <c r="A15" s="21"/>
      <c r="B15" s="17"/>
      <c r="C15" s="63" t="s">
        <v>145</v>
      </c>
      <c r="D15" s="17">
        <v>150463.83</v>
      </c>
    </row>
    <row customHeight="1" ht="16.5">
      <c r="A16" s="21"/>
      <c r="B16" s="17"/>
      <c r="C16" s="63" t="s">
        <v>146</v>
      </c>
      <c r="D16" s="17"/>
    </row>
    <row customHeight="1" ht="16.5">
      <c r="A17" s="21"/>
      <c r="B17" s="17"/>
      <c r="C17" s="63" t="s">
        <v>147</v>
      </c>
      <c r="D17" s="17"/>
    </row>
    <row customHeight="1" ht="16.5">
      <c r="A18" s="21"/>
      <c r="B18" s="17"/>
      <c r="C18" s="63" t="s">
        <v>148</v>
      </c>
      <c r="D18" s="17"/>
    </row>
    <row customHeight="1" ht="16.5">
      <c r="A19" s="21"/>
      <c r="B19" s="17"/>
      <c r="C19" s="63" t="s">
        <v>149</v>
      </c>
      <c r="D19" s="17"/>
    </row>
    <row customHeight="1" ht="16.5">
      <c r="A20" s="21"/>
      <c r="B20" s="17"/>
      <c r="C20" s="63" t="s">
        <v>150</v>
      </c>
      <c r="D20" s="17"/>
    </row>
    <row customHeight="1" ht="16.5">
      <c r="A21" s="21"/>
      <c r="B21" s="17"/>
      <c r="C21" s="63" t="s">
        <v>151</v>
      </c>
      <c r="D21" s="17"/>
    </row>
    <row customHeight="1" ht="16.5">
      <c r="A22" s="21"/>
      <c r="B22" s="17"/>
      <c r="C22" s="63" t="s">
        <v>152</v>
      </c>
      <c r="D22" s="17"/>
    </row>
    <row customHeight="1" ht="16.5">
      <c r="A23" s="21"/>
      <c r="B23" s="17"/>
      <c r="C23" s="63" t="s">
        <v>153</v>
      </c>
      <c r="D23" s="17"/>
    </row>
    <row customHeight="1" ht="16.5">
      <c r="A24" s="21"/>
      <c r="B24" s="17"/>
      <c r="C24" s="63" t="s">
        <v>154</v>
      </c>
      <c r="D24" s="17"/>
    </row>
    <row customHeight="1" ht="16.5">
      <c r="A25" s="21"/>
      <c r="B25" s="17"/>
      <c r="C25" s="63" t="s">
        <v>155</v>
      </c>
      <c r="D25" s="17">
        <v>181144.8</v>
      </c>
    </row>
    <row customHeight="1" ht="16.5">
      <c r="A26" s="21"/>
      <c r="B26" s="17"/>
      <c r="C26" s="63" t="s">
        <v>156</v>
      </c>
      <c r="D26" s="17"/>
    </row>
    <row customHeight="1" ht="16.5">
      <c r="A27" s="21"/>
      <c r="B27" s="17"/>
      <c r="C27" s="63" t="s">
        <v>157</v>
      </c>
      <c r="D27" s="17"/>
    </row>
    <row customHeight="1" ht="16.5">
      <c r="A28" s="21"/>
      <c r="B28" s="17"/>
      <c r="C28" s="63" t="s">
        <v>158</v>
      </c>
      <c r="D28" s="17"/>
    </row>
    <row customHeight="1" ht="16.5">
      <c r="A29" s="21"/>
      <c r="B29" s="17"/>
      <c r="C29" s="63" t="s">
        <v>159</v>
      </c>
      <c r="D29" s="17"/>
    </row>
    <row customHeight="1" ht="16.5">
      <c r="A30" s="21"/>
      <c r="B30" s="17"/>
      <c r="C30" s="63" t="s">
        <v>160</v>
      </c>
      <c r="D30" s="17"/>
    </row>
    <row customHeight="1" ht="16.5">
      <c r="A31" s="21"/>
      <c r="B31" s="17"/>
      <c r="C31" s="20" t="s">
        <v>161</v>
      </c>
      <c r="D31" s="17"/>
    </row>
    <row customHeight="1" ht="16.5">
      <c r="A32" s="21"/>
      <c r="B32" s="17"/>
      <c r="C32" s="20" t="s">
        <v>162</v>
      </c>
      <c r="D32" s="17"/>
    </row>
    <row customHeight="1" ht="16.5">
      <c r="A33" s="21"/>
      <c r="B33" s="17"/>
      <c r="C33" s="64" t="s">
        <v>163</v>
      </c>
      <c r="D33" s="17"/>
    </row>
    <row customHeight="1" ht="15">
      <c r="A34" s="22" t="s">
        <v>50</v>
      </c>
      <c r="B34" s="65">
        <v>2163498.83</v>
      </c>
      <c r="C34" s="22" t="s">
        <v>51</v>
      </c>
      <c r="D34" s="65">
        <v>2163498.83</v>
      </c>
    </row>
  </sheetData>
  <mergeCells count="4">
    <mergeCell ref="A2:D2"/>
    <mergeCell ref="A4:B4"/>
    <mergeCell ref="C4:D4"/>
    <mergeCell ref="A3:B3"/>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689CA-1199-E41F-1927-C52FD54200E2}" mc:Ignorable="x14ac xr xr2 xr3">
  <sheetPr>
    <outlinePr summaryRight="0"/>
    <pageSetUpPr fitToPage="1"/>
  </sheetPr>
  <dimension ref="A1:G23"/>
  <sheetViews>
    <sheetView topLeftCell="A1" showZeros="0" workbookViewId="0" tabSelected="1"/>
  </sheetViews>
  <sheetFormatPr defaultColWidth="9.140625" customHeight="1" defaultRowHeight="14.25"/>
  <cols>
    <col min="1" max="1" width="20.140625" customWidth="1"/>
    <col min="2" max="2" width="44.00390625" customWidth="1"/>
    <col min="3" max="7" width="24.140625" customWidth="1"/>
  </cols>
  <sheetData>
    <row customHeight="1" ht="14.25">
      <c r="D1" s="66"/>
      <c r="F1" s="67"/>
      <c r="G1" s="13" t="s">
        <v>164</v>
      </c>
    </row>
    <row customHeight="1" ht="41.25">
      <c r="A2" s="68">
        <f>"2025"&amp;"年一般公共预算支出预算表（按功能科目分类）"</f>
      </c>
      <c r="B2" s="68"/>
      <c r="C2" s="68"/>
      <c r="D2" s="68"/>
      <c r="E2" s="68"/>
      <c r="F2" s="68"/>
      <c r="G2" s="68"/>
    </row>
    <row customHeight="1" ht="18">
      <c r="A3" s="69">
        <f>"单位名称："&amp;"中国共产党昆明市晋宁区委员会机构编制委员会办公室"</f>
      </c>
      <c r="F3" s="70"/>
      <c r="G3" s="13" t="s">
        <v>1</v>
      </c>
    </row>
    <row customHeight="1" ht="20.25">
      <c r="A4" s="71" t="s">
        <v>165</v>
      </c>
      <c r="B4" s="72"/>
      <c r="C4" s="73" t="s">
        <v>55</v>
      </c>
      <c r="D4" s="74" t="s">
        <v>76</v>
      </c>
      <c r="E4" s="75"/>
      <c r="F4" s="76"/>
      <c r="G4" s="77" t="s">
        <v>77</v>
      </c>
    </row>
    <row customHeight="1" ht="20.25">
      <c r="A5" s="78" t="s">
        <v>73</v>
      </c>
      <c r="B5" s="78" t="s">
        <v>74</v>
      </c>
      <c r="C5" s="79"/>
      <c r="D5" s="80" t="s">
        <v>57</v>
      </c>
      <c r="E5" s="80" t="s">
        <v>166</v>
      </c>
      <c r="F5" s="80" t="s">
        <v>167</v>
      </c>
      <c r="G5" s="81"/>
    </row>
    <row customHeight="1" ht="15">
      <c r="A6" s="82" t="s">
        <v>83</v>
      </c>
      <c r="B6" s="82" t="s">
        <v>84</v>
      </c>
      <c r="C6" s="82" t="s">
        <v>85</v>
      </c>
      <c r="D6" s="82" t="s">
        <v>86</v>
      </c>
      <c r="E6" s="82" t="s">
        <v>87</v>
      </c>
      <c r="F6" s="82" t="s">
        <v>88</v>
      </c>
      <c r="G6" s="82" t="s">
        <v>89</v>
      </c>
    </row>
    <row customHeight="1" ht="18">
      <c r="A7" s="64" t="s">
        <v>98</v>
      </c>
      <c r="B7" s="64" t="s">
        <v>99</v>
      </c>
      <c r="C7" s="17">
        <v>1634547.8</v>
      </c>
      <c r="D7" s="17">
        <v>1514547.8</v>
      </c>
      <c r="E7" s="17">
        <v>1273185</v>
      </c>
      <c r="F7" s="17">
        <v>241362.8</v>
      </c>
      <c r="G7" s="17">
        <v>120000</v>
      </c>
    </row>
    <row customHeight="1" ht="18">
      <c r="A8" s="83" t="s">
        <v>100</v>
      </c>
      <c r="B8" s="83" t="s">
        <v>101</v>
      </c>
      <c r="C8" s="17">
        <v>1634547.8</v>
      </c>
      <c r="D8" s="17">
        <v>1514547.8</v>
      </c>
      <c r="E8" s="17">
        <v>1273185</v>
      </c>
      <c r="F8" s="17">
        <v>241362.8</v>
      </c>
      <c r="G8" s="17">
        <v>120000</v>
      </c>
    </row>
    <row customHeight="1" ht="18">
      <c r="A9" s="84" t="s">
        <v>102</v>
      </c>
      <c r="B9" s="84" t="s">
        <v>103</v>
      </c>
      <c r="C9" s="17">
        <v>1514547.8</v>
      </c>
      <c r="D9" s="17">
        <v>1514547.8</v>
      </c>
      <c r="E9" s="17">
        <v>1273185</v>
      </c>
      <c r="F9" s="17">
        <v>241362.8</v>
      </c>
      <c r="G9" s="17"/>
    </row>
    <row customHeight="1" ht="18">
      <c r="A10" s="84" t="s">
        <v>104</v>
      </c>
      <c r="B10" s="84" t="s">
        <v>105</v>
      </c>
      <c r="C10" s="17">
        <v>120000</v>
      </c>
      <c r="D10" s="17"/>
      <c r="E10" s="17"/>
      <c r="F10" s="17"/>
      <c r="G10" s="17">
        <v>120000</v>
      </c>
    </row>
    <row customHeight="1" ht="18">
      <c r="A11" s="64" t="s">
        <v>106</v>
      </c>
      <c r="B11" s="64" t="s">
        <v>107</v>
      </c>
      <c r="C11" s="17">
        <v>197342.4</v>
      </c>
      <c r="D11" s="17">
        <v>197342.4</v>
      </c>
      <c r="E11" s="17">
        <v>195542.4</v>
      </c>
      <c r="F11" s="17">
        <v>1800</v>
      </c>
      <c r="G11" s="17"/>
    </row>
    <row customHeight="1" ht="18">
      <c r="A12" s="83" t="s">
        <v>108</v>
      </c>
      <c r="B12" s="83" t="s">
        <v>109</v>
      </c>
      <c r="C12" s="17">
        <v>197342.4</v>
      </c>
      <c r="D12" s="17">
        <v>197342.4</v>
      </c>
      <c r="E12" s="17">
        <v>195542.4</v>
      </c>
      <c r="F12" s="17">
        <v>1800</v>
      </c>
      <c r="G12" s="17"/>
    </row>
    <row customHeight="1" ht="18">
      <c r="A13" s="84" t="s">
        <v>110</v>
      </c>
      <c r="B13" s="84" t="s">
        <v>111</v>
      </c>
      <c r="C13" s="17">
        <v>30600</v>
      </c>
      <c r="D13" s="17">
        <v>30600</v>
      </c>
      <c r="E13" s="17">
        <v>28800</v>
      </c>
      <c r="F13" s="17">
        <v>1800</v>
      </c>
      <c r="G13" s="17"/>
    </row>
    <row customHeight="1" ht="18">
      <c r="A14" s="84" t="s">
        <v>112</v>
      </c>
      <c r="B14" s="84" t="s">
        <v>113</v>
      </c>
      <c r="C14" s="17">
        <v>166742.4</v>
      </c>
      <c r="D14" s="17">
        <v>166742.4</v>
      </c>
      <c r="E14" s="17">
        <v>166742.4</v>
      </c>
      <c r="F14" s="17"/>
      <c r="G14" s="17"/>
    </row>
    <row customHeight="1" ht="18">
      <c r="A15" s="64" t="s">
        <v>114</v>
      </c>
      <c r="B15" s="64" t="s">
        <v>115</v>
      </c>
      <c r="C15" s="17">
        <v>150463.83</v>
      </c>
      <c r="D15" s="17">
        <v>150463.83</v>
      </c>
      <c r="E15" s="17">
        <v>150463.83</v>
      </c>
      <c r="F15" s="17"/>
      <c r="G15" s="17"/>
    </row>
    <row customHeight="1" ht="18">
      <c r="A16" s="83" t="s">
        <v>116</v>
      </c>
      <c r="B16" s="83" t="s">
        <v>117</v>
      </c>
      <c r="C16" s="17">
        <v>150463.83</v>
      </c>
      <c r="D16" s="17">
        <v>150463.83</v>
      </c>
      <c r="E16" s="17">
        <v>150463.83</v>
      </c>
      <c r="F16" s="17"/>
      <c r="G16" s="17"/>
    </row>
    <row customHeight="1" ht="18">
      <c r="A17" s="84" t="s">
        <v>118</v>
      </c>
      <c r="B17" s="84" t="s">
        <v>119</v>
      </c>
      <c r="C17" s="17">
        <v>82329.06</v>
      </c>
      <c r="D17" s="17">
        <v>82329.06</v>
      </c>
      <c r="E17" s="17">
        <v>82329.06</v>
      </c>
      <c r="F17" s="17"/>
      <c r="G17" s="17"/>
    </row>
    <row customHeight="1" ht="18">
      <c r="A18" s="84" t="s">
        <v>120</v>
      </c>
      <c r="B18" s="84" t="s">
        <v>121</v>
      </c>
      <c r="C18" s="17">
        <v>60575</v>
      </c>
      <c r="D18" s="17">
        <v>60575</v>
      </c>
      <c r="E18" s="17">
        <v>60575</v>
      </c>
      <c r="F18" s="17"/>
      <c r="G18" s="17"/>
    </row>
    <row customHeight="1" ht="18">
      <c r="A19" s="84" t="s">
        <v>122</v>
      </c>
      <c r="B19" s="84" t="s">
        <v>123</v>
      </c>
      <c r="C19" s="17">
        <v>7559.77</v>
      </c>
      <c r="D19" s="17">
        <v>7559.77</v>
      </c>
      <c r="E19" s="17">
        <v>7559.77</v>
      </c>
      <c r="F19" s="17"/>
      <c r="G19" s="17"/>
    </row>
    <row customHeight="1" ht="18">
      <c r="A20" s="64" t="s">
        <v>124</v>
      </c>
      <c r="B20" s="64" t="s">
        <v>125</v>
      </c>
      <c r="C20" s="17">
        <v>181144.8</v>
      </c>
      <c r="D20" s="17">
        <v>181144.8</v>
      </c>
      <c r="E20" s="17">
        <v>181144.8</v>
      </c>
      <c r="F20" s="17"/>
      <c r="G20" s="17"/>
    </row>
    <row customHeight="1" ht="18">
      <c r="A21" s="83" t="s">
        <v>126</v>
      </c>
      <c r="B21" s="83" t="s">
        <v>127</v>
      </c>
      <c r="C21" s="17">
        <v>181144.8</v>
      </c>
      <c r="D21" s="17">
        <v>181144.8</v>
      </c>
      <c r="E21" s="17">
        <v>181144.8</v>
      </c>
      <c r="F21" s="17"/>
      <c r="G21" s="17"/>
    </row>
    <row customHeight="1" ht="18">
      <c r="A22" s="84" t="s">
        <v>128</v>
      </c>
      <c r="B22" s="84" t="s">
        <v>129</v>
      </c>
      <c r="C22" s="17">
        <v>181144.8</v>
      </c>
      <c r="D22" s="17">
        <v>181144.8</v>
      </c>
      <c r="E22" s="17">
        <v>181144.8</v>
      </c>
      <c r="F22" s="17"/>
      <c r="G22" s="17"/>
    </row>
    <row customHeight="1" ht="18">
      <c r="A23" s="85" t="s">
        <v>168</v>
      </c>
      <c r="B23" s="86" t="s">
        <v>168</v>
      </c>
      <c r="C23" s="17">
        <v>2163498.83</v>
      </c>
      <c r="D23" s="17">
        <v>2043498.83</v>
      </c>
      <c r="E23" s="17">
        <v>1800336.03</v>
      </c>
      <c r="F23" s="17">
        <v>243162.8</v>
      </c>
      <c r="G23" s="17">
        <v>120000</v>
      </c>
    </row>
  </sheetData>
  <mergeCells count="6">
    <mergeCell ref="A2:G2"/>
    <mergeCell ref="A4:B4"/>
    <mergeCell ref="A23:B23"/>
    <mergeCell ref="G4:G5"/>
    <mergeCell ref="D4:F4"/>
    <mergeCell ref="C4:C5"/>
  </mergeCells>
  <printOptions horizontalCentered="1"/>
  <pageMargins left="0.37" right="0.37" top="0.56" bottom="0.56" header="0.48" footer="0.48"/>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59FFD-A626-E8CA-8F7A-D6FEA804F67F}" mc:Ignorable="x14ac xr xr2 xr3">
  <sheetPr>
    <outlinePr summaryRight="0"/>
    <pageSetUpPr fitToPage="1"/>
  </sheetPr>
  <dimension ref="A1:F7"/>
  <sheetViews>
    <sheetView topLeftCell="B1" showZeros="0" workbookViewId="0" tabSelected="1"/>
  </sheetViews>
  <sheetFormatPr defaultColWidth="10.421875" customHeight="1" defaultRowHeight="14.25"/>
  <cols>
    <col min="1" max="6" width="28.140625" customWidth="1"/>
  </cols>
  <sheetData>
    <row customHeight="1" ht="14.25">
      <c r="A1" s="87"/>
      <c r="B1" s="87"/>
      <c r="C1" s="87"/>
      <c r="D1" s="87"/>
      <c r="E1" s="62"/>
      <c r="F1" s="88" t="s">
        <v>169</v>
      </c>
    </row>
    <row customHeight="1" ht="41.25">
      <c r="A2" s="89">
        <f>"2025"&amp;"年一般公共预算“三公”经费支出预算表"</f>
      </c>
      <c r="B2" s="87"/>
      <c r="C2" s="87"/>
      <c r="D2" s="87"/>
      <c r="E2" s="62"/>
      <c r="F2" s="87"/>
    </row>
    <row customHeight="1" ht="14.25">
      <c r="A3" s="90">
        <f>"单位名称："&amp;"中国共产党昆明市晋宁区委员会机构编制委员会办公室"</f>
      </c>
      <c r="B3" s="91"/>
      <c r="D3" s="87"/>
      <c r="E3" s="62"/>
      <c r="F3" s="9" t="s">
        <v>1</v>
      </c>
    </row>
    <row customHeight="1" ht="27">
      <c r="A4" s="92" t="s">
        <v>170</v>
      </c>
      <c r="B4" s="92" t="s">
        <v>171</v>
      </c>
      <c r="C4" s="42" t="s">
        <v>172</v>
      </c>
      <c r="D4" s="92"/>
      <c r="E4" s="93"/>
      <c r="F4" s="92" t="s">
        <v>173</v>
      </c>
    </row>
    <row customHeight="1" ht="28.5">
      <c r="A5" s="94"/>
      <c r="B5" s="95"/>
      <c r="C5" s="93" t="s">
        <v>57</v>
      </c>
      <c r="D5" s="93" t="s">
        <v>174</v>
      </c>
      <c r="E5" s="93" t="s">
        <v>175</v>
      </c>
      <c r="F5" s="96"/>
    </row>
    <row customHeight="1" ht="17.25">
      <c r="A6" s="56" t="s">
        <v>83</v>
      </c>
      <c r="B6" s="56" t="s">
        <v>84</v>
      </c>
      <c r="C6" s="56" t="s">
        <v>85</v>
      </c>
      <c r="D6" s="56" t="s">
        <v>86</v>
      </c>
      <c r="E6" s="56" t="s">
        <v>87</v>
      </c>
      <c r="F6" s="56" t="s">
        <v>88</v>
      </c>
    </row>
    <row customHeight="1" ht="17.25">
      <c r="A7" s="17">
        <v>10000</v>
      </c>
      <c r="B7" s="17"/>
      <c r="C7" s="17"/>
      <c r="D7" s="17"/>
      <c r="E7" s="17"/>
      <c r="F7" s="17">
        <v>10000</v>
      </c>
    </row>
  </sheetData>
  <mergeCells count="6">
    <mergeCell ref="A2:F2"/>
    <mergeCell ref="A3:B3"/>
    <mergeCell ref="A4:A5"/>
    <mergeCell ref="B4:B5"/>
    <mergeCell ref="C4:E4"/>
    <mergeCell ref="F4:F5"/>
  </mergeCells>
  <pageMargins left="0.67" right="0.67" top="0.72" bottom="0.72" header="0.28" footer="0.28"/>
  <pageSetup paperSize="9" scale="0" fitToWidth="0" fitToHeight="0"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17B37-F205-BAFC-079A-7CFFFCAA7682}" mc:Ignorable="x14ac xr xr2 xr3">
  <sheetPr>
    <outlinePr summaryRight="0"/>
    <pageSetUpPr fitToPage="1"/>
  </sheetPr>
  <dimension ref="A1:X32"/>
  <sheetViews>
    <sheetView topLeftCell="G1" showZeros="0" workbookViewId="0" tabSelected="1"/>
  </sheetViews>
  <sheetFormatPr defaultColWidth="9.140625" customHeight="1" defaultRowHeight="14.25"/>
  <cols>
    <col min="1" max="2" width="32.8515625" customWidth="1"/>
    <col min="3" max="3" width="20.7109375" customWidth="1"/>
    <col min="4" max="4" width="31.28125" customWidth="1"/>
    <col min="5" max="5" width="10.140625" customWidth="1"/>
    <col min="6" max="6" width="17.57421875" customWidth="1"/>
    <col min="7" max="7" width="10.28125" customWidth="1"/>
    <col min="8" max="8" width="23.00390625" customWidth="1"/>
    <col min="9" max="24" width="18.7109375" customWidth="1"/>
  </cols>
  <sheetData>
    <row customHeight="1" ht="13.5">
      <c r="B1" s="66"/>
      <c r="C1" s="97"/>
      <c r="E1" s="98"/>
      <c r="F1" s="98"/>
      <c r="G1" s="98"/>
      <c r="H1" s="98"/>
      <c r="I1" s="99"/>
      <c r="J1" s="99"/>
      <c r="K1" s="99"/>
      <c r="L1" s="99"/>
      <c r="M1" s="99"/>
      <c r="N1" s="99"/>
      <c r="R1" s="99"/>
      <c r="V1" s="97"/>
      <c r="X1" s="100" t="s">
        <v>176</v>
      </c>
    </row>
    <row customHeight="1" ht="45.75">
      <c r="A2" s="101">
        <f>"2025"&amp;"年部门基本支出预算表"</f>
      </c>
      <c r="B2" s="102"/>
      <c r="C2" s="101"/>
      <c r="D2" s="101"/>
      <c r="E2" s="101"/>
      <c r="F2" s="101"/>
      <c r="G2" s="101"/>
      <c r="H2" s="101"/>
      <c r="I2" s="101"/>
      <c r="J2" s="101"/>
      <c r="K2" s="101"/>
      <c r="L2" s="101"/>
      <c r="M2" s="101"/>
      <c r="N2" s="101"/>
      <c r="O2" s="102"/>
      <c r="P2" s="102"/>
      <c r="Q2" s="102"/>
      <c r="R2" s="101"/>
      <c r="S2" s="101"/>
      <c r="T2" s="101"/>
      <c r="U2" s="101"/>
      <c r="V2" s="101"/>
      <c r="W2" s="101"/>
      <c r="X2" s="101"/>
    </row>
    <row customHeight="1" ht="18.75">
      <c r="A3" s="69">
        <f>"单位名称："&amp;"中国共产党昆明市晋宁区委员会机构编制委员会办公室"</f>
      </c>
      <c r="B3" s="103"/>
      <c r="C3" s="104"/>
      <c r="D3" s="104"/>
      <c r="E3" s="104"/>
      <c r="F3" s="104"/>
      <c r="G3" s="104"/>
      <c r="H3" s="104"/>
      <c r="I3" s="105"/>
      <c r="J3" s="105"/>
      <c r="K3" s="105"/>
      <c r="L3" s="105"/>
      <c r="M3" s="105"/>
      <c r="N3" s="105"/>
      <c r="O3" s="106"/>
      <c r="P3" s="106"/>
      <c r="Q3" s="106"/>
      <c r="R3" s="105"/>
      <c r="V3" s="97"/>
      <c r="X3" s="100" t="s">
        <v>1</v>
      </c>
    </row>
    <row customHeight="1" ht="18">
      <c r="A4" s="107" t="s">
        <v>177</v>
      </c>
      <c r="B4" s="107" t="s">
        <v>178</v>
      </c>
      <c r="C4" s="107" t="s">
        <v>179</v>
      </c>
      <c r="D4" s="107" t="s">
        <v>180</v>
      </c>
      <c r="E4" s="107" t="s">
        <v>181</v>
      </c>
      <c r="F4" s="107" t="s">
        <v>182</v>
      </c>
      <c r="G4" s="107" t="s">
        <v>183</v>
      </c>
      <c r="H4" s="107" t="s">
        <v>184</v>
      </c>
      <c r="I4" s="74" t="s">
        <v>185</v>
      </c>
      <c r="J4" s="108" t="s">
        <v>185</v>
      </c>
      <c r="K4" s="108"/>
      <c r="L4" s="108"/>
      <c r="M4" s="108"/>
      <c r="N4" s="108"/>
      <c r="O4" s="75"/>
      <c r="P4" s="75"/>
      <c r="Q4" s="75"/>
      <c r="R4" s="109" t="s">
        <v>61</v>
      </c>
      <c r="S4" s="108" t="s">
        <v>62</v>
      </c>
      <c r="T4" s="108"/>
      <c r="U4" s="108"/>
      <c r="V4" s="108"/>
      <c r="W4" s="108"/>
      <c r="X4" s="110"/>
    </row>
    <row customHeight="1" ht="18">
      <c r="A5" s="111"/>
      <c r="B5" s="112"/>
      <c r="C5" s="113"/>
      <c r="D5" s="111"/>
      <c r="E5" s="111"/>
      <c r="F5" s="111"/>
      <c r="G5" s="111"/>
      <c r="H5" s="111"/>
      <c r="I5" s="73" t="s">
        <v>186</v>
      </c>
      <c r="J5" s="74" t="s">
        <v>58</v>
      </c>
      <c r="K5" s="108"/>
      <c r="L5" s="108"/>
      <c r="M5" s="108"/>
      <c r="N5" s="110"/>
      <c r="O5" s="114" t="s">
        <v>187</v>
      </c>
      <c r="P5" s="75"/>
      <c r="Q5" s="76"/>
      <c r="R5" s="107" t="s">
        <v>61</v>
      </c>
      <c r="S5" s="74" t="s">
        <v>62</v>
      </c>
      <c r="T5" s="109" t="s">
        <v>64</v>
      </c>
      <c r="U5" s="108" t="s">
        <v>62</v>
      </c>
      <c r="V5" s="109" t="s">
        <v>66</v>
      </c>
      <c r="W5" s="109" t="s">
        <v>67</v>
      </c>
      <c r="X5" s="115" t="s">
        <v>68</v>
      </c>
    </row>
    <row customHeight="1" ht="19.5">
      <c r="A6" s="112"/>
      <c r="B6" s="112"/>
      <c r="C6" s="112"/>
      <c r="D6" s="112"/>
      <c r="E6" s="112"/>
      <c r="F6" s="112"/>
      <c r="G6" s="112"/>
      <c r="H6" s="112"/>
      <c r="I6" s="112"/>
      <c r="J6" s="116" t="s">
        <v>188</v>
      </c>
      <c r="K6" s="107" t="s">
        <v>189</v>
      </c>
      <c r="L6" s="107" t="s">
        <v>190</v>
      </c>
      <c r="M6" s="107" t="s">
        <v>191</v>
      </c>
      <c r="N6" s="107" t="s">
        <v>192</v>
      </c>
      <c r="O6" s="107" t="s">
        <v>58</v>
      </c>
      <c r="P6" s="107" t="s">
        <v>59</v>
      </c>
      <c r="Q6" s="107" t="s">
        <v>60</v>
      </c>
      <c r="R6" s="112"/>
      <c r="S6" s="107" t="s">
        <v>57</v>
      </c>
      <c r="T6" s="107" t="s">
        <v>64</v>
      </c>
      <c r="U6" s="107" t="s">
        <v>193</v>
      </c>
      <c r="V6" s="107" t="s">
        <v>66</v>
      </c>
      <c r="W6" s="107" t="s">
        <v>67</v>
      </c>
      <c r="X6" s="107" t="s">
        <v>68</v>
      </c>
    </row>
    <row customHeight="1" ht="37.5">
      <c r="A7" s="117"/>
      <c r="B7" s="79"/>
      <c r="C7" s="117"/>
      <c r="D7" s="117"/>
      <c r="E7" s="117"/>
      <c r="F7" s="117"/>
      <c r="G7" s="117"/>
      <c r="H7" s="117"/>
      <c r="I7" s="117"/>
      <c r="J7" s="118" t="s">
        <v>57</v>
      </c>
      <c r="K7" s="119" t="s">
        <v>194</v>
      </c>
      <c r="L7" s="119" t="s">
        <v>190</v>
      </c>
      <c r="M7" s="119" t="s">
        <v>191</v>
      </c>
      <c r="N7" s="119" t="s">
        <v>192</v>
      </c>
      <c r="O7" s="119" t="s">
        <v>190</v>
      </c>
      <c r="P7" s="119" t="s">
        <v>191</v>
      </c>
      <c r="Q7" s="119" t="s">
        <v>192</v>
      </c>
      <c r="R7" s="119" t="s">
        <v>61</v>
      </c>
      <c r="S7" s="119" t="s">
        <v>57</v>
      </c>
      <c r="T7" s="119" t="s">
        <v>64</v>
      </c>
      <c r="U7" s="119" t="s">
        <v>193</v>
      </c>
      <c r="V7" s="119" t="s">
        <v>66</v>
      </c>
      <c r="W7" s="119" t="s">
        <v>67</v>
      </c>
      <c r="X7" s="119" t="s">
        <v>68</v>
      </c>
    </row>
    <row customHeight="1" ht="14.25">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c r="X8" s="120">
        <v>24</v>
      </c>
    </row>
    <row customHeight="1" ht="20.25">
      <c r="A9" s="20" t="s">
        <v>70</v>
      </c>
      <c r="B9" s="20" t="s">
        <v>70</v>
      </c>
      <c r="C9" s="20" t="s">
        <v>195</v>
      </c>
      <c r="D9" s="20" t="s">
        <v>196</v>
      </c>
      <c r="E9" s="20" t="s">
        <v>102</v>
      </c>
      <c r="F9" s="20" t="s">
        <v>103</v>
      </c>
      <c r="G9" s="20" t="s">
        <v>197</v>
      </c>
      <c r="H9" s="20" t="s">
        <v>198</v>
      </c>
      <c r="I9" s="17">
        <v>403740</v>
      </c>
      <c r="J9" s="17">
        <v>403740</v>
      </c>
      <c r="K9" s="17"/>
      <c r="L9" s="17"/>
      <c r="M9" s="17">
        <v>403740</v>
      </c>
      <c r="N9" s="17"/>
      <c r="O9" s="17"/>
      <c r="P9" s="17"/>
      <c r="Q9" s="17"/>
      <c r="R9" s="17"/>
      <c r="S9" s="17"/>
      <c r="T9" s="17"/>
      <c r="U9" s="17"/>
      <c r="V9" s="17"/>
      <c r="W9" s="17"/>
      <c r="X9" s="17"/>
    </row>
    <row customHeight="1" ht="20.25">
      <c r="A10" s="20" t="s">
        <v>70</v>
      </c>
      <c r="B10" s="20" t="s">
        <v>70</v>
      </c>
      <c r="C10" s="20" t="s">
        <v>195</v>
      </c>
      <c r="D10" s="20" t="s">
        <v>196</v>
      </c>
      <c r="E10" s="20" t="s">
        <v>102</v>
      </c>
      <c r="F10" s="20" t="s">
        <v>103</v>
      </c>
      <c r="G10" s="20" t="s">
        <v>199</v>
      </c>
      <c r="H10" s="20" t="s">
        <v>200</v>
      </c>
      <c r="I10" s="17">
        <v>592680</v>
      </c>
      <c r="J10" s="17">
        <v>592680</v>
      </c>
      <c r="K10" s="121"/>
      <c r="L10" s="121"/>
      <c r="M10" s="17">
        <v>592680</v>
      </c>
      <c r="N10" s="121"/>
      <c r="O10" s="17"/>
      <c r="P10" s="17"/>
      <c r="Q10" s="17"/>
      <c r="R10" s="17"/>
      <c r="S10" s="17"/>
      <c r="T10" s="17"/>
      <c r="U10" s="17"/>
      <c r="V10" s="17"/>
      <c r="W10" s="17"/>
      <c r="X10" s="17"/>
    </row>
    <row customHeight="1" ht="20.25">
      <c r="A11" s="20" t="s">
        <v>70</v>
      </c>
      <c r="B11" s="20" t="s">
        <v>70</v>
      </c>
      <c r="C11" s="20" t="s">
        <v>195</v>
      </c>
      <c r="D11" s="20" t="s">
        <v>196</v>
      </c>
      <c r="E11" s="20" t="s">
        <v>102</v>
      </c>
      <c r="F11" s="20" t="s">
        <v>103</v>
      </c>
      <c r="G11" s="20" t="s">
        <v>201</v>
      </c>
      <c r="H11" s="20" t="s">
        <v>202</v>
      </c>
      <c r="I11" s="17">
        <v>33645</v>
      </c>
      <c r="J11" s="17">
        <v>33645</v>
      </c>
      <c r="K11" s="121"/>
      <c r="L11" s="121"/>
      <c r="M11" s="17">
        <v>33645</v>
      </c>
      <c r="N11" s="121"/>
      <c r="O11" s="17"/>
      <c r="P11" s="17"/>
      <c r="Q11" s="17"/>
      <c r="R11" s="17"/>
      <c r="S11" s="17"/>
      <c r="T11" s="17"/>
      <c r="U11" s="17"/>
      <c r="V11" s="17"/>
      <c r="W11" s="17"/>
      <c r="X11" s="17"/>
    </row>
    <row customHeight="1" ht="20.25">
      <c r="A12" s="20" t="s">
        <v>70</v>
      </c>
      <c r="B12" s="20" t="s">
        <v>70</v>
      </c>
      <c r="C12" s="20" t="s">
        <v>203</v>
      </c>
      <c r="D12" s="20" t="s">
        <v>204</v>
      </c>
      <c r="E12" s="20" t="s">
        <v>112</v>
      </c>
      <c r="F12" s="20" t="s">
        <v>113</v>
      </c>
      <c r="G12" s="20" t="s">
        <v>205</v>
      </c>
      <c r="H12" s="20" t="s">
        <v>206</v>
      </c>
      <c r="I12" s="17">
        <v>166742.4</v>
      </c>
      <c r="J12" s="17">
        <v>166742.4</v>
      </c>
      <c r="K12" s="121"/>
      <c r="L12" s="121"/>
      <c r="M12" s="17">
        <v>166742.4</v>
      </c>
      <c r="N12" s="121"/>
      <c r="O12" s="17"/>
      <c r="P12" s="17"/>
      <c r="Q12" s="17"/>
      <c r="R12" s="17"/>
      <c r="S12" s="17"/>
      <c r="T12" s="17"/>
      <c r="U12" s="17"/>
      <c r="V12" s="17"/>
      <c r="W12" s="17"/>
      <c r="X12" s="17"/>
    </row>
    <row customHeight="1" ht="20.25">
      <c r="A13" s="20" t="s">
        <v>70</v>
      </c>
      <c r="B13" s="20" t="s">
        <v>70</v>
      </c>
      <c r="C13" s="20" t="s">
        <v>203</v>
      </c>
      <c r="D13" s="20" t="s">
        <v>204</v>
      </c>
      <c r="E13" s="20" t="s">
        <v>118</v>
      </c>
      <c r="F13" s="20" t="s">
        <v>119</v>
      </c>
      <c r="G13" s="20" t="s">
        <v>207</v>
      </c>
      <c r="H13" s="20" t="s">
        <v>208</v>
      </c>
      <c r="I13" s="17">
        <v>82329.06</v>
      </c>
      <c r="J13" s="17">
        <v>82329.06</v>
      </c>
      <c r="K13" s="121"/>
      <c r="L13" s="121"/>
      <c r="M13" s="17">
        <v>82329.06</v>
      </c>
      <c r="N13" s="121"/>
      <c r="O13" s="17"/>
      <c r="P13" s="17"/>
      <c r="Q13" s="17"/>
      <c r="R13" s="17"/>
      <c r="S13" s="17"/>
      <c r="T13" s="17"/>
      <c r="U13" s="17"/>
      <c r="V13" s="17"/>
      <c r="W13" s="17"/>
      <c r="X13" s="17"/>
    </row>
    <row customHeight="1" ht="20.25">
      <c r="A14" s="20" t="s">
        <v>70</v>
      </c>
      <c r="B14" s="20" t="s">
        <v>70</v>
      </c>
      <c r="C14" s="20" t="s">
        <v>203</v>
      </c>
      <c r="D14" s="20" t="s">
        <v>204</v>
      </c>
      <c r="E14" s="20" t="s">
        <v>120</v>
      </c>
      <c r="F14" s="20" t="s">
        <v>121</v>
      </c>
      <c r="G14" s="20" t="s">
        <v>209</v>
      </c>
      <c r="H14" s="20" t="s">
        <v>210</v>
      </c>
      <c r="I14" s="17">
        <v>8468</v>
      </c>
      <c r="J14" s="17">
        <v>8468</v>
      </c>
      <c r="K14" s="121"/>
      <c r="L14" s="121"/>
      <c r="M14" s="17">
        <v>8468</v>
      </c>
      <c r="N14" s="121"/>
      <c r="O14" s="17"/>
      <c r="P14" s="17"/>
      <c r="Q14" s="17"/>
      <c r="R14" s="17"/>
      <c r="S14" s="17"/>
      <c r="T14" s="17"/>
      <c r="U14" s="17"/>
      <c r="V14" s="17"/>
      <c r="W14" s="17"/>
      <c r="X14" s="17"/>
    </row>
    <row customHeight="1" ht="20.25">
      <c r="A15" s="20" t="s">
        <v>70</v>
      </c>
      <c r="B15" s="20" t="s">
        <v>70</v>
      </c>
      <c r="C15" s="20" t="s">
        <v>203</v>
      </c>
      <c r="D15" s="20" t="s">
        <v>204</v>
      </c>
      <c r="E15" s="20" t="s">
        <v>120</v>
      </c>
      <c r="F15" s="20" t="s">
        <v>121</v>
      </c>
      <c r="G15" s="20" t="s">
        <v>209</v>
      </c>
      <c r="H15" s="20" t="s">
        <v>210</v>
      </c>
      <c r="I15" s="17">
        <v>52107</v>
      </c>
      <c r="J15" s="17">
        <v>52107</v>
      </c>
      <c r="K15" s="121"/>
      <c r="L15" s="121"/>
      <c r="M15" s="17">
        <v>52107</v>
      </c>
      <c r="N15" s="121"/>
      <c r="O15" s="17"/>
      <c r="P15" s="17"/>
      <c r="Q15" s="17"/>
      <c r="R15" s="17"/>
      <c r="S15" s="17"/>
      <c r="T15" s="17"/>
      <c r="U15" s="17"/>
      <c r="V15" s="17"/>
      <c r="W15" s="17"/>
      <c r="X15" s="17"/>
    </row>
    <row customHeight="1" ht="20.25">
      <c r="A16" s="20" t="s">
        <v>70</v>
      </c>
      <c r="B16" s="20" t="s">
        <v>70</v>
      </c>
      <c r="C16" s="20" t="s">
        <v>203</v>
      </c>
      <c r="D16" s="20" t="s">
        <v>204</v>
      </c>
      <c r="E16" s="20" t="s">
        <v>122</v>
      </c>
      <c r="F16" s="20" t="s">
        <v>123</v>
      </c>
      <c r="G16" s="20" t="s">
        <v>211</v>
      </c>
      <c r="H16" s="20" t="s">
        <v>212</v>
      </c>
      <c r="I16" s="17">
        <v>1033.44</v>
      </c>
      <c r="J16" s="17">
        <v>1033.44</v>
      </c>
      <c r="K16" s="121"/>
      <c r="L16" s="121"/>
      <c r="M16" s="17">
        <v>1033.44</v>
      </c>
      <c r="N16" s="121"/>
      <c r="O16" s="17"/>
      <c r="P16" s="17"/>
      <c r="Q16" s="17"/>
      <c r="R16" s="17"/>
      <c r="S16" s="17"/>
      <c r="T16" s="17"/>
      <c r="U16" s="17"/>
      <c r="V16" s="17"/>
      <c r="W16" s="17"/>
      <c r="X16" s="17"/>
    </row>
    <row customHeight="1" ht="20.25">
      <c r="A17" s="20" t="s">
        <v>70</v>
      </c>
      <c r="B17" s="20" t="s">
        <v>70</v>
      </c>
      <c r="C17" s="20" t="s">
        <v>203</v>
      </c>
      <c r="D17" s="20" t="s">
        <v>204</v>
      </c>
      <c r="E17" s="20" t="s">
        <v>122</v>
      </c>
      <c r="F17" s="20" t="s">
        <v>123</v>
      </c>
      <c r="G17" s="20" t="s">
        <v>211</v>
      </c>
      <c r="H17" s="20" t="s">
        <v>212</v>
      </c>
      <c r="I17" s="17">
        <v>1875.85</v>
      </c>
      <c r="J17" s="17">
        <v>1875.85</v>
      </c>
      <c r="K17" s="121"/>
      <c r="L17" s="121"/>
      <c r="M17" s="17">
        <v>1875.85</v>
      </c>
      <c r="N17" s="121"/>
      <c r="O17" s="17"/>
      <c r="P17" s="17"/>
      <c r="Q17" s="17"/>
      <c r="R17" s="17"/>
      <c r="S17" s="17"/>
      <c r="T17" s="17"/>
      <c r="U17" s="17"/>
      <c r="V17" s="17"/>
      <c r="W17" s="17"/>
      <c r="X17" s="17"/>
    </row>
    <row customHeight="1" ht="20.25">
      <c r="A18" s="20" t="s">
        <v>70</v>
      </c>
      <c r="B18" s="20" t="s">
        <v>70</v>
      </c>
      <c r="C18" s="20" t="s">
        <v>203</v>
      </c>
      <c r="D18" s="20" t="s">
        <v>204</v>
      </c>
      <c r="E18" s="20" t="s">
        <v>122</v>
      </c>
      <c r="F18" s="20" t="s">
        <v>123</v>
      </c>
      <c r="G18" s="20" t="s">
        <v>211</v>
      </c>
      <c r="H18" s="20" t="s">
        <v>212</v>
      </c>
      <c r="I18" s="17">
        <v>4650.48</v>
      </c>
      <c r="J18" s="17">
        <v>4650.48</v>
      </c>
      <c r="K18" s="121"/>
      <c r="L18" s="121"/>
      <c r="M18" s="17">
        <v>4650.48</v>
      </c>
      <c r="N18" s="121"/>
      <c r="O18" s="17"/>
      <c r="P18" s="17"/>
      <c r="Q18" s="17"/>
      <c r="R18" s="17"/>
      <c r="S18" s="17"/>
      <c r="T18" s="17"/>
      <c r="U18" s="17"/>
      <c r="V18" s="17"/>
      <c r="W18" s="17"/>
      <c r="X18" s="17"/>
    </row>
    <row customHeight="1" ht="20.25">
      <c r="A19" s="20" t="s">
        <v>70</v>
      </c>
      <c r="B19" s="20" t="s">
        <v>70</v>
      </c>
      <c r="C19" s="20" t="s">
        <v>213</v>
      </c>
      <c r="D19" s="20" t="s">
        <v>129</v>
      </c>
      <c r="E19" s="20" t="s">
        <v>128</v>
      </c>
      <c r="F19" s="20" t="s">
        <v>129</v>
      </c>
      <c r="G19" s="20" t="s">
        <v>214</v>
      </c>
      <c r="H19" s="20" t="s">
        <v>129</v>
      </c>
      <c r="I19" s="17">
        <v>181144.8</v>
      </c>
      <c r="J19" s="17">
        <v>181144.8</v>
      </c>
      <c r="K19" s="121"/>
      <c r="L19" s="121"/>
      <c r="M19" s="17">
        <v>181144.8</v>
      </c>
      <c r="N19" s="121"/>
      <c r="O19" s="17"/>
      <c r="P19" s="17"/>
      <c r="Q19" s="17"/>
      <c r="R19" s="17"/>
      <c r="S19" s="17"/>
      <c r="T19" s="17"/>
      <c r="U19" s="17"/>
      <c r="V19" s="17"/>
      <c r="W19" s="17"/>
      <c r="X19" s="17"/>
    </row>
    <row customHeight="1" ht="20.25">
      <c r="A20" s="20" t="s">
        <v>70</v>
      </c>
      <c r="B20" s="20" t="s">
        <v>70</v>
      </c>
      <c r="C20" s="20" t="s">
        <v>215</v>
      </c>
      <c r="D20" s="20" t="s">
        <v>173</v>
      </c>
      <c r="E20" s="20" t="s">
        <v>102</v>
      </c>
      <c r="F20" s="20" t="s">
        <v>103</v>
      </c>
      <c r="G20" s="20" t="s">
        <v>216</v>
      </c>
      <c r="H20" s="20" t="s">
        <v>173</v>
      </c>
      <c r="I20" s="17">
        <v>10000</v>
      </c>
      <c r="J20" s="17">
        <v>10000</v>
      </c>
      <c r="K20" s="121"/>
      <c r="L20" s="121"/>
      <c r="M20" s="17">
        <v>10000</v>
      </c>
      <c r="N20" s="121"/>
      <c r="O20" s="17"/>
      <c r="P20" s="17"/>
      <c r="Q20" s="17"/>
      <c r="R20" s="17"/>
      <c r="S20" s="17"/>
      <c r="T20" s="17"/>
      <c r="U20" s="17"/>
      <c r="V20" s="17"/>
      <c r="W20" s="17"/>
      <c r="X20" s="17"/>
    </row>
    <row customHeight="1" ht="20.25">
      <c r="A21" s="20" t="s">
        <v>70</v>
      </c>
      <c r="B21" s="20" t="s">
        <v>70</v>
      </c>
      <c r="C21" s="20" t="s">
        <v>217</v>
      </c>
      <c r="D21" s="20" t="s">
        <v>218</v>
      </c>
      <c r="E21" s="20" t="s">
        <v>102</v>
      </c>
      <c r="F21" s="20" t="s">
        <v>103</v>
      </c>
      <c r="G21" s="20" t="s">
        <v>219</v>
      </c>
      <c r="H21" s="20" t="s">
        <v>220</v>
      </c>
      <c r="I21" s="17">
        <v>97200</v>
      </c>
      <c r="J21" s="17">
        <v>97200</v>
      </c>
      <c r="K21" s="121"/>
      <c r="L21" s="121"/>
      <c r="M21" s="17">
        <v>97200</v>
      </c>
      <c r="N21" s="121"/>
      <c r="O21" s="17"/>
      <c r="P21" s="17"/>
      <c r="Q21" s="17"/>
      <c r="R21" s="17"/>
      <c r="S21" s="17"/>
      <c r="T21" s="17"/>
      <c r="U21" s="17"/>
      <c r="V21" s="17"/>
      <c r="W21" s="17"/>
      <c r="X21" s="17"/>
    </row>
    <row customHeight="1" ht="20.25">
      <c r="A22" s="20" t="s">
        <v>70</v>
      </c>
      <c r="B22" s="20" t="s">
        <v>70</v>
      </c>
      <c r="C22" s="20" t="s">
        <v>221</v>
      </c>
      <c r="D22" s="20" t="s">
        <v>222</v>
      </c>
      <c r="E22" s="20" t="s">
        <v>102</v>
      </c>
      <c r="F22" s="20" t="s">
        <v>103</v>
      </c>
      <c r="G22" s="20" t="s">
        <v>223</v>
      </c>
      <c r="H22" s="20" t="s">
        <v>222</v>
      </c>
      <c r="I22" s="17">
        <v>22990.8</v>
      </c>
      <c r="J22" s="17">
        <v>22990.8</v>
      </c>
      <c r="K22" s="121"/>
      <c r="L22" s="121"/>
      <c r="M22" s="17">
        <v>22990.8</v>
      </c>
      <c r="N22" s="121"/>
      <c r="O22" s="17"/>
      <c r="P22" s="17"/>
      <c r="Q22" s="17"/>
      <c r="R22" s="17"/>
      <c r="S22" s="17"/>
      <c r="T22" s="17"/>
      <c r="U22" s="17"/>
      <c r="V22" s="17"/>
      <c r="W22" s="17"/>
      <c r="X22" s="17"/>
    </row>
    <row customHeight="1" ht="20.25">
      <c r="A23" s="20" t="s">
        <v>70</v>
      </c>
      <c r="B23" s="20" t="s">
        <v>70</v>
      </c>
      <c r="C23" s="20" t="s">
        <v>224</v>
      </c>
      <c r="D23" s="20" t="s">
        <v>225</v>
      </c>
      <c r="E23" s="20" t="s">
        <v>102</v>
      </c>
      <c r="F23" s="20" t="s">
        <v>103</v>
      </c>
      <c r="G23" s="20" t="s">
        <v>226</v>
      </c>
      <c r="H23" s="20" t="s">
        <v>227</v>
      </c>
      <c r="I23" s="17">
        <v>27972</v>
      </c>
      <c r="J23" s="17">
        <v>27972</v>
      </c>
      <c r="K23" s="121"/>
      <c r="L23" s="121"/>
      <c r="M23" s="17">
        <v>27972</v>
      </c>
      <c r="N23" s="121"/>
      <c r="O23" s="17"/>
      <c r="P23" s="17"/>
      <c r="Q23" s="17"/>
      <c r="R23" s="17"/>
      <c r="S23" s="17"/>
      <c r="T23" s="17"/>
      <c r="U23" s="17"/>
      <c r="V23" s="17"/>
      <c r="W23" s="17"/>
      <c r="X23" s="17"/>
    </row>
    <row customHeight="1" ht="20.25">
      <c r="A24" s="20" t="s">
        <v>70</v>
      </c>
      <c r="B24" s="20" t="s">
        <v>70</v>
      </c>
      <c r="C24" s="20" t="s">
        <v>224</v>
      </c>
      <c r="D24" s="20" t="s">
        <v>225</v>
      </c>
      <c r="E24" s="20" t="s">
        <v>102</v>
      </c>
      <c r="F24" s="20" t="s">
        <v>103</v>
      </c>
      <c r="G24" s="20" t="s">
        <v>228</v>
      </c>
      <c r="H24" s="20" t="s">
        <v>229</v>
      </c>
      <c r="I24" s="17">
        <v>18000</v>
      </c>
      <c r="J24" s="17">
        <v>18000</v>
      </c>
      <c r="K24" s="121"/>
      <c r="L24" s="121"/>
      <c r="M24" s="17">
        <v>18000</v>
      </c>
      <c r="N24" s="121"/>
      <c r="O24" s="17"/>
      <c r="P24" s="17"/>
      <c r="Q24" s="17"/>
      <c r="R24" s="17"/>
      <c r="S24" s="17"/>
      <c r="T24" s="17"/>
      <c r="U24" s="17"/>
      <c r="V24" s="17"/>
      <c r="W24" s="17"/>
      <c r="X24" s="17"/>
    </row>
    <row customHeight="1" ht="20.25">
      <c r="A25" s="20" t="s">
        <v>70</v>
      </c>
      <c r="B25" s="20" t="s">
        <v>70</v>
      </c>
      <c r="C25" s="20" t="s">
        <v>224</v>
      </c>
      <c r="D25" s="20" t="s">
        <v>225</v>
      </c>
      <c r="E25" s="20" t="s">
        <v>102</v>
      </c>
      <c r="F25" s="20" t="s">
        <v>103</v>
      </c>
      <c r="G25" s="20" t="s">
        <v>230</v>
      </c>
      <c r="H25" s="20" t="s">
        <v>231</v>
      </c>
      <c r="I25" s="17">
        <v>10000</v>
      </c>
      <c r="J25" s="17">
        <v>10000</v>
      </c>
      <c r="K25" s="121"/>
      <c r="L25" s="121"/>
      <c r="M25" s="17">
        <v>10000</v>
      </c>
      <c r="N25" s="121"/>
      <c r="O25" s="17"/>
      <c r="P25" s="17"/>
      <c r="Q25" s="17"/>
      <c r="R25" s="17"/>
      <c r="S25" s="17"/>
      <c r="T25" s="17"/>
      <c r="U25" s="17"/>
      <c r="V25" s="17"/>
      <c r="W25" s="17"/>
      <c r="X25" s="17"/>
    </row>
    <row customHeight="1" ht="20.25">
      <c r="A26" s="20" t="s">
        <v>70</v>
      </c>
      <c r="B26" s="20" t="s">
        <v>70</v>
      </c>
      <c r="C26" s="20" t="s">
        <v>224</v>
      </c>
      <c r="D26" s="20" t="s">
        <v>225</v>
      </c>
      <c r="E26" s="20" t="s">
        <v>102</v>
      </c>
      <c r="F26" s="20" t="s">
        <v>103</v>
      </c>
      <c r="G26" s="20" t="s">
        <v>232</v>
      </c>
      <c r="H26" s="20" t="s">
        <v>233</v>
      </c>
      <c r="I26" s="17">
        <v>30000</v>
      </c>
      <c r="J26" s="17">
        <v>30000</v>
      </c>
      <c r="K26" s="121"/>
      <c r="L26" s="121"/>
      <c r="M26" s="17">
        <v>30000</v>
      </c>
      <c r="N26" s="121"/>
      <c r="O26" s="17"/>
      <c r="P26" s="17"/>
      <c r="Q26" s="17"/>
      <c r="R26" s="17"/>
      <c r="S26" s="17"/>
      <c r="T26" s="17"/>
      <c r="U26" s="17"/>
      <c r="V26" s="17"/>
      <c r="W26" s="17"/>
      <c r="X26" s="17"/>
    </row>
    <row customHeight="1" ht="20.25">
      <c r="A27" s="20" t="s">
        <v>70</v>
      </c>
      <c r="B27" s="20" t="s">
        <v>70</v>
      </c>
      <c r="C27" s="20" t="s">
        <v>224</v>
      </c>
      <c r="D27" s="20" t="s">
        <v>225</v>
      </c>
      <c r="E27" s="20" t="s">
        <v>102</v>
      </c>
      <c r="F27" s="20" t="s">
        <v>103</v>
      </c>
      <c r="G27" s="20" t="s">
        <v>234</v>
      </c>
      <c r="H27" s="20" t="s">
        <v>235</v>
      </c>
      <c r="I27" s="17">
        <v>25200</v>
      </c>
      <c r="J27" s="17">
        <v>25200</v>
      </c>
      <c r="K27" s="121"/>
      <c r="L27" s="121"/>
      <c r="M27" s="17">
        <v>25200</v>
      </c>
      <c r="N27" s="121"/>
      <c r="O27" s="17"/>
      <c r="P27" s="17"/>
      <c r="Q27" s="17"/>
      <c r="R27" s="17"/>
      <c r="S27" s="17"/>
      <c r="T27" s="17"/>
      <c r="U27" s="17"/>
      <c r="V27" s="17"/>
      <c r="W27" s="17"/>
      <c r="X27" s="17"/>
    </row>
    <row customHeight="1" ht="20.25">
      <c r="A28" s="20" t="s">
        <v>70</v>
      </c>
      <c r="B28" s="20" t="s">
        <v>70</v>
      </c>
      <c r="C28" s="20" t="s">
        <v>224</v>
      </c>
      <c r="D28" s="20" t="s">
        <v>225</v>
      </c>
      <c r="E28" s="20" t="s">
        <v>110</v>
      </c>
      <c r="F28" s="20" t="s">
        <v>111</v>
      </c>
      <c r="G28" s="20" t="s">
        <v>234</v>
      </c>
      <c r="H28" s="20" t="s">
        <v>235</v>
      </c>
      <c r="I28" s="17">
        <v>1800</v>
      </c>
      <c r="J28" s="17">
        <v>1800</v>
      </c>
      <c r="K28" s="121"/>
      <c r="L28" s="121"/>
      <c r="M28" s="17">
        <v>1800</v>
      </c>
      <c r="N28" s="121"/>
      <c r="O28" s="17"/>
      <c r="P28" s="17"/>
      <c r="Q28" s="17"/>
      <c r="R28" s="17"/>
      <c r="S28" s="17"/>
      <c r="T28" s="17"/>
      <c r="U28" s="17"/>
      <c r="V28" s="17"/>
      <c r="W28" s="17"/>
      <c r="X28" s="17"/>
    </row>
    <row customHeight="1" ht="20.25">
      <c r="A29" s="20" t="s">
        <v>70</v>
      </c>
      <c r="B29" s="20" t="s">
        <v>70</v>
      </c>
      <c r="C29" s="20" t="s">
        <v>236</v>
      </c>
      <c r="D29" s="20" t="s">
        <v>237</v>
      </c>
      <c r="E29" s="20" t="s">
        <v>110</v>
      </c>
      <c r="F29" s="20" t="s">
        <v>111</v>
      </c>
      <c r="G29" s="20" t="s">
        <v>238</v>
      </c>
      <c r="H29" s="20" t="s">
        <v>239</v>
      </c>
      <c r="I29" s="17">
        <v>28800</v>
      </c>
      <c r="J29" s="17">
        <v>28800</v>
      </c>
      <c r="K29" s="121"/>
      <c r="L29" s="121"/>
      <c r="M29" s="17">
        <v>28800</v>
      </c>
      <c r="N29" s="121"/>
      <c r="O29" s="17"/>
      <c r="P29" s="17"/>
      <c r="Q29" s="17"/>
      <c r="R29" s="17"/>
      <c r="S29" s="17"/>
      <c r="T29" s="17"/>
      <c r="U29" s="17"/>
      <c r="V29" s="17"/>
      <c r="W29" s="17"/>
      <c r="X29" s="17"/>
    </row>
    <row customHeight="1" ht="20.25">
      <c r="A30" s="20" t="s">
        <v>70</v>
      </c>
      <c r="B30" s="20" t="s">
        <v>70</v>
      </c>
      <c r="C30" s="20" t="s">
        <v>240</v>
      </c>
      <c r="D30" s="20" t="s">
        <v>241</v>
      </c>
      <c r="E30" s="20" t="s">
        <v>102</v>
      </c>
      <c r="F30" s="20" t="s">
        <v>103</v>
      </c>
      <c r="G30" s="20" t="s">
        <v>201</v>
      </c>
      <c r="H30" s="20" t="s">
        <v>202</v>
      </c>
      <c r="I30" s="17">
        <v>90000</v>
      </c>
      <c r="J30" s="17">
        <v>90000</v>
      </c>
      <c r="K30" s="121"/>
      <c r="L30" s="121"/>
      <c r="M30" s="17">
        <v>90000</v>
      </c>
      <c r="N30" s="121"/>
      <c r="O30" s="17"/>
      <c r="P30" s="17"/>
      <c r="Q30" s="17"/>
      <c r="R30" s="17"/>
      <c r="S30" s="17"/>
      <c r="T30" s="17"/>
      <c r="U30" s="17"/>
      <c r="V30" s="17"/>
      <c r="W30" s="17"/>
      <c r="X30" s="17"/>
    </row>
    <row customHeight="1" ht="20.25">
      <c r="A31" s="20" t="s">
        <v>70</v>
      </c>
      <c r="B31" s="20" t="s">
        <v>70</v>
      </c>
      <c r="C31" s="20" t="s">
        <v>240</v>
      </c>
      <c r="D31" s="20" t="s">
        <v>241</v>
      </c>
      <c r="E31" s="20" t="s">
        <v>102</v>
      </c>
      <c r="F31" s="20" t="s">
        <v>103</v>
      </c>
      <c r="G31" s="20" t="s">
        <v>201</v>
      </c>
      <c r="H31" s="20" t="s">
        <v>202</v>
      </c>
      <c r="I31" s="17">
        <v>153120</v>
      </c>
      <c r="J31" s="17">
        <v>153120</v>
      </c>
      <c r="K31" s="121"/>
      <c r="L31" s="121"/>
      <c r="M31" s="17">
        <v>153120</v>
      </c>
      <c r="N31" s="121"/>
      <c r="O31" s="17"/>
      <c r="P31" s="17"/>
      <c r="Q31" s="17"/>
      <c r="R31" s="17"/>
      <c r="S31" s="17"/>
      <c r="T31" s="17"/>
      <c r="U31" s="17"/>
      <c r="V31" s="17"/>
      <c r="W31" s="17"/>
      <c r="X31" s="17"/>
    </row>
    <row customHeight="1" ht="17.25">
      <c r="A32" s="122" t="s">
        <v>168</v>
      </c>
      <c r="B32" s="123"/>
      <c r="C32" s="124"/>
      <c r="D32" s="124"/>
      <c r="E32" s="124"/>
      <c r="F32" s="124"/>
      <c r="G32" s="124"/>
      <c r="H32" s="125"/>
      <c r="I32" s="17">
        <v>2043498.83</v>
      </c>
      <c r="J32" s="17">
        <v>2043498.83</v>
      </c>
      <c r="K32" s="17"/>
      <c r="L32" s="17"/>
      <c r="M32" s="17">
        <v>2043498.83</v>
      </c>
      <c r="N32" s="17"/>
      <c r="O32" s="17"/>
      <c r="P32" s="17"/>
      <c r="Q32" s="17"/>
      <c r="R32" s="17"/>
      <c r="S32" s="17"/>
      <c r="T32" s="17"/>
      <c r="U32" s="17"/>
      <c r="V32" s="17"/>
      <c r="W32" s="17"/>
      <c r="X32" s="17"/>
    </row>
  </sheetData>
  <mergeCells count="31">
    <mergeCell ref="A32:H32"/>
    <mergeCell ref="I4:X4"/>
    <mergeCell ref="I5:I7"/>
    <mergeCell ref="K6:K7"/>
    <mergeCell ref="L6:L7"/>
    <mergeCell ref="M6:M7"/>
    <mergeCell ref="N6:N7"/>
    <mergeCell ref="S6:S7"/>
    <mergeCell ref="T6:T7"/>
    <mergeCell ref="U6:U7"/>
    <mergeCell ref="V6:V7"/>
    <mergeCell ref="W6:W7"/>
    <mergeCell ref="X6:X7"/>
    <mergeCell ref="O6:O7"/>
    <mergeCell ref="P6:P7"/>
    <mergeCell ref="A2:X2"/>
    <mergeCell ref="A3:H3"/>
    <mergeCell ref="A4:A7"/>
    <mergeCell ref="C4:C7"/>
    <mergeCell ref="D4:D7"/>
    <mergeCell ref="E4:E7"/>
    <mergeCell ref="F4:F7"/>
    <mergeCell ref="G4:G7"/>
    <mergeCell ref="H4:H7"/>
    <mergeCell ref="J5:N5"/>
    <mergeCell ref="R5:R7"/>
    <mergeCell ref="S5:X5"/>
    <mergeCell ref="Q6:Q7"/>
    <mergeCell ref="O5:Q5"/>
    <mergeCell ref="B4:B7"/>
    <mergeCell ref="J6:J7"/>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ABC96-D2D5-9673-435B-EA02A9CC734C}" mc:Ignorable="x14ac xr xr2 xr3">
  <sheetPr>
    <outlinePr summaryRight="0"/>
    <pageSetUpPr fitToPage="1"/>
  </sheetPr>
  <dimension ref="A1:W12"/>
  <sheetViews>
    <sheetView topLeftCell="A1" showZeros="0" workbookViewId="0" tabSelected="1"/>
  </sheetViews>
  <sheetFormatPr defaultColWidth="9.140625" customHeight="1" defaultRowHeight="14.25"/>
  <cols>
    <col min="1" max="1" width="10.28125" customWidth="1"/>
    <col min="2" max="2" width="13.421875" customWidth="1"/>
    <col min="3" max="3" width="32.8515625" customWidth="1"/>
    <col min="4" max="4" width="23.8515625" customWidth="1"/>
    <col min="5" max="5" width="11.140625" customWidth="1"/>
    <col min="6" max="6" width="17.7109375" customWidth="1"/>
    <col min="7" max="7" width="9.8515625" customWidth="1"/>
    <col min="8" max="8" width="17.7109375" customWidth="1"/>
    <col min="9" max="13" width="20.00390625" customWidth="1"/>
    <col min="14" max="14" width="12.28125" customWidth="1"/>
    <col min="15" max="15" width="12.7109375" customWidth="1"/>
    <col min="16" max="16" width="11.140625" customWidth="1"/>
    <col min="17" max="21" width="19.8515625" customWidth="1"/>
    <col min="22" max="22" width="20.00390625" customWidth="1"/>
    <col min="23" max="23" width="19.8515625" customWidth="1"/>
  </cols>
  <sheetData>
    <row customHeight="1" ht="13.5">
      <c r="B1" s="66"/>
      <c r="E1" s="126"/>
      <c r="F1" s="126"/>
      <c r="G1" s="126"/>
      <c r="H1" s="126"/>
      <c r="U1" s="66"/>
      <c r="W1" s="13" t="s">
        <v>242</v>
      </c>
    </row>
    <row customHeight="1" ht="46.5">
      <c r="A2" s="102">
        <f>"2025"&amp;"年部门项目支出预算表"</f>
      </c>
      <c r="B2" s="102"/>
      <c r="C2" s="102"/>
      <c r="D2" s="102"/>
      <c r="E2" s="102"/>
      <c r="F2" s="102"/>
      <c r="G2" s="102"/>
      <c r="H2" s="102"/>
      <c r="I2" s="102"/>
      <c r="J2" s="102"/>
      <c r="K2" s="102"/>
      <c r="L2" s="102"/>
      <c r="M2" s="102"/>
      <c r="N2" s="102"/>
      <c r="O2" s="102"/>
      <c r="P2" s="102"/>
      <c r="Q2" s="102"/>
      <c r="R2" s="102"/>
      <c r="S2" s="102"/>
      <c r="T2" s="102"/>
      <c r="U2" s="102"/>
      <c r="V2" s="102"/>
      <c r="W2" s="102"/>
    </row>
    <row customHeight="1" ht="13.5">
      <c r="A3" s="69">
        <f>"单位名称："&amp;"中国共产党昆明市晋宁区委员会机构编制委员会办公室"</f>
      </c>
      <c r="B3" s="103"/>
      <c r="C3" s="103"/>
      <c r="D3" s="103"/>
      <c r="E3" s="103"/>
      <c r="F3" s="103"/>
      <c r="G3" s="103"/>
      <c r="H3" s="103"/>
      <c r="I3" s="106"/>
      <c r="J3" s="106"/>
      <c r="K3" s="106"/>
      <c r="L3" s="106"/>
      <c r="M3" s="106"/>
      <c r="N3" s="106"/>
      <c r="O3" s="106"/>
      <c r="P3" s="106"/>
      <c r="Q3" s="106"/>
      <c r="U3" s="66"/>
      <c r="W3" s="127" t="s">
        <v>1</v>
      </c>
    </row>
    <row customHeight="1" ht="21.75">
      <c r="A4" s="107" t="s">
        <v>243</v>
      </c>
      <c r="B4" s="128" t="s">
        <v>179</v>
      </c>
      <c r="C4" s="107" t="s">
        <v>180</v>
      </c>
      <c r="D4" s="107" t="s">
        <v>244</v>
      </c>
      <c r="E4" s="128" t="s">
        <v>181</v>
      </c>
      <c r="F4" s="128" t="s">
        <v>182</v>
      </c>
      <c r="G4" s="128" t="s">
        <v>245</v>
      </c>
      <c r="H4" s="128" t="s">
        <v>246</v>
      </c>
      <c r="I4" s="129" t="s">
        <v>55</v>
      </c>
      <c r="J4" s="114" t="s">
        <v>247</v>
      </c>
      <c r="K4" s="75"/>
      <c r="L4" s="75"/>
      <c r="M4" s="76"/>
      <c r="N4" s="114" t="s">
        <v>187</v>
      </c>
      <c r="O4" s="75"/>
      <c r="P4" s="76"/>
      <c r="Q4" s="128" t="s">
        <v>61</v>
      </c>
      <c r="R4" s="114" t="s">
        <v>62</v>
      </c>
      <c r="S4" s="75"/>
      <c r="T4" s="75"/>
      <c r="U4" s="75"/>
      <c r="V4" s="75"/>
      <c r="W4" s="76"/>
    </row>
    <row customHeight="1" ht="21.75">
      <c r="A5" s="111"/>
      <c r="B5" s="112"/>
      <c r="C5" s="111"/>
      <c r="D5" s="111"/>
      <c r="E5" s="130"/>
      <c r="F5" s="130"/>
      <c r="G5" s="130"/>
      <c r="H5" s="130"/>
      <c r="I5" s="112"/>
      <c r="J5" s="131" t="s">
        <v>58</v>
      </c>
      <c r="K5" s="77"/>
      <c r="L5" s="128" t="s">
        <v>59</v>
      </c>
      <c r="M5" s="128" t="s">
        <v>60</v>
      </c>
      <c r="N5" s="128" t="s">
        <v>58</v>
      </c>
      <c r="O5" s="128" t="s">
        <v>59</v>
      </c>
      <c r="P5" s="128" t="s">
        <v>60</v>
      </c>
      <c r="Q5" s="130"/>
      <c r="R5" s="128" t="s">
        <v>57</v>
      </c>
      <c r="S5" s="128" t="s">
        <v>64</v>
      </c>
      <c r="T5" s="128" t="s">
        <v>193</v>
      </c>
      <c r="U5" s="128" t="s">
        <v>66</v>
      </c>
      <c r="V5" s="128" t="s">
        <v>67</v>
      </c>
      <c r="W5" s="128" t="s">
        <v>68</v>
      </c>
    </row>
    <row customHeight="1" ht="21">
      <c r="A6" s="112"/>
      <c r="B6" s="112"/>
      <c r="C6" s="112"/>
      <c r="D6" s="112"/>
      <c r="E6" s="112"/>
      <c r="F6" s="112"/>
      <c r="G6" s="112"/>
      <c r="H6" s="112"/>
      <c r="I6" s="112"/>
      <c r="J6" s="132" t="s">
        <v>57</v>
      </c>
      <c r="K6" s="81"/>
      <c r="L6" s="112"/>
      <c r="M6" s="112"/>
      <c r="N6" s="112"/>
      <c r="O6" s="112"/>
      <c r="P6" s="112"/>
      <c r="Q6" s="112"/>
      <c r="R6" s="112"/>
      <c r="S6" s="112"/>
      <c r="T6" s="112"/>
      <c r="U6" s="112"/>
      <c r="V6" s="112"/>
      <c r="W6" s="112"/>
    </row>
    <row customHeight="1" ht="39.75">
      <c r="A7" s="119"/>
      <c r="B7" s="79"/>
      <c r="C7" s="119"/>
      <c r="D7" s="119"/>
      <c r="E7" s="133"/>
      <c r="F7" s="133"/>
      <c r="G7" s="133"/>
      <c r="H7" s="133"/>
      <c r="I7" s="79"/>
      <c r="J7" s="134" t="s">
        <v>57</v>
      </c>
      <c r="K7" s="134" t="s">
        <v>248</v>
      </c>
      <c r="L7" s="133"/>
      <c r="M7" s="133"/>
      <c r="N7" s="133"/>
      <c r="O7" s="133"/>
      <c r="P7" s="133"/>
      <c r="Q7" s="133"/>
      <c r="R7" s="133"/>
      <c r="S7" s="133"/>
      <c r="T7" s="133"/>
      <c r="U7" s="79"/>
      <c r="V7" s="133"/>
      <c r="W7" s="133"/>
    </row>
    <row customHeight="1" ht="15">
      <c r="A8" s="135">
        <v>1</v>
      </c>
      <c r="B8" s="135">
        <v>2</v>
      </c>
      <c r="C8" s="135">
        <v>3</v>
      </c>
      <c r="D8" s="135">
        <v>4</v>
      </c>
      <c r="E8" s="135">
        <v>5</v>
      </c>
      <c r="F8" s="135">
        <v>6</v>
      </c>
      <c r="G8" s="135">
        <v>7</v>
      </c>
      <c r="H8" s="135">
        <v>8</v>
      </c>
      <c r="I8" s="135">
        <v>9</v>
      </c>
      <c r="J8" s="135">
        <v>10</v>
      </c>
      <c r="K8" s="135">
        <v>11</v>
      </c>
      <c r="L8" s="120">
        <v>12</v>
      </c>
      <c r="M8" s="120">
        <v>13</v>
      </c>
      <c r="N8" s="120">
        <v>14</v>
      </c>
      <c r="O8" s="120">
        <v>15</v>
      </c>
      <c r="P8" s="120">
        <v>16</v>
      </c>
      <c r="Q8" s="120">
        <v>17</v>
      </c>
      <c r="R8" s="120">
        <v>18</v>
      </c>
      <c r="S8" s="120">
        <v>19</v>
      </c>
      <c r="T8" s="120">
        <v>20</v>
      </c>
      <c r="U8" s="135">
        <v>21</v>
      </c>
      <c r="V8" s="120">
        <v>22</v>
      </c>
      <c r="W8" s="135">
        <v>23</v>
      </c>
    </row>
    <row customHeight="1" ht="21.75">
      <c r="A9" s="63" t="s">
        <v>249</v>
      </c>
      <c r="B9" s="63" t="s">
        <v>250</v>
      </c>
      <c r="C9" s="63" t="s">
        <v>251</v>
      </c>
      <c r="D9" s="63" t="s">
        <v>70</v>
      </c>
      <c r="E9" s="63" t="s">
        <v>104</v>
      </c>
      <c r="F9" s="63" t="s">
        <v>105</v>
      </c>
      <c r="G9" s="63" t="s">
        <v>252</v>
      </c>
      <c r="H9" s="63" t="s">
        <v>253</v>
      </c>
      <c r="I9" s="17">
        <v>3400</v>
      </c>
      <c r="J9" s="17">
        <v>3400</v>
      </c>
      <c r="K9" s="17">
        <v>3400</v>
      </c>
      <c r="L9" s="17"/>
      <c r="M9" s="17"/>
      <c r="N9" s="17"/>
      <c r="O9" s="17"/>
      <c r="P9" s="17"/>
      <c r="Q9" s="17"/>
      <c r="R9" s="17"/>
      <c r="S9" s="17"/>
      <c r="T9" s="17"/>
      <c r="U9" s="17"/>
      <c r="V9" s="17"/>
      <c r="W9" s="17"/>
    </row>
    <row customHeight="1" ht="21.75">
      <c r="A10" s="63" t="s">
        <v>249</v>
      </c>
      <c r="B10" s="63" t="s">
        <v>254</v>
      </c>
      <c r="C10" s="63" t="s">
        <v>255</v>
      </c>
      <c r="D10" s="63" t="s">
        <v>70</v>
      </c>
      <c r="E10" s="63" t="s">
        <v>104</v>
      </c>
      <c r="F10" s="63" t="s">
        <v>105</v>
      </c>
      <c r="G10" s="63" t="s">
        <v>226</v>
      </c>
      <c r="H10" s="63" t="s">
        <v>227</v>
      </c>
      <c r="I10" s="17">
        <v>70000</v>
      </c>
      <c r="J10" s="17">
        <v>70000</v>
      </c>
      <c r="K10" s="17">
        <v>70000</v>
      </c>
      <c r="L10" s="17"/>
      <c r="M10" s="17"/>
      <c r="N10" s="17"/>
      <c r="O10" s="17"/>
      <c r="P10" s="17"/>
      <c r="Q10" s="17"/>
      <c r="R10" s="17"/>
      <c r="S10" s="17"/>
      <c r="T10" s="17"/>
      <c r="U10" s="17"/>
      <c r="V10" s="17"/>
      <c r="W10" s="17"/>
    </row>
    <row customHeight="1" ht="21.75">
      <c r="A11" s="63" t="s">
        <v>256</v>
      </c>
      <c r="B11" s="63" t="s">
        <v>257</v>
      </c>
      <c r="C11" s="63" t="s">
        <v>258</v>
      </c>
      <c r="D11" s="63" t="s">
        <v>70</v>
      </c>
      <c r="E11" s="63" t="s">
        <v>104</v>
      </c>
      <c r="F11" s="63" t="s">
        <v>105</v>
      </c>
      <c r="G11" s="63" t="s">
        <v>226</v>
      </c>
      <c r="H11" s="63" t="s">
        <v>227</v>
      </c>
      <c r="I11" s="17">
        <v>46600</v>
      </c>
      <c r="J11" s="17">
        <v>46600</v>
      </c>
      <c r="K11" s="17">
        <v>46600</v>
      </c>
      <c r="L11" s="17"/>
      <c r="M11" s="17"/>
      <c r="N11" s="17"/>
      <c r="O11" s="17"/>
      <c r="P11" s="17"/>
      <c r="Q11" s="17"/>
      <c r="R11" s="17"/>
      <c r="S11" s="17"/>
      <c r="T11" s="17"/>
      <c r="U11" s="17"/>
      <c r="V11" s="17"/>
      <c r="W11" s="17"/>
    </row>
    <row customHeight="1" ht="18.75">
      <c r="A12" s="122" t="s">
        <v>168</v>
      </c>
      <c r="B12" s="123"/>
      <c r="C12" s="123"/>
      <c r="D12" s="123"/>
      <c r="E12" s="123"/>
      <c r="F12" s="123"/>
      <c r="G12" s="123"/>
      <c r="H12" s="61"/>
      <c r="I12" s="17">
        <v>120000</v>
      </c>
      <c r="J12" s="17">
        <v>120000</v>
      </c>
      <c r="K12" s="17">
        <v>120000</v>
      </c>
      <c r="L12" s="17"/>
      <c r="M12" s="17"/>
      <c r="N12" s="17"/>
      <c r="O12" s="17"/>
      <c r="P12" s="17"/>
      <c r="Q12" s="17"/>
      <c r="R12" s="17"/>
      <c r="S12" s="17"/>
      <c r="T12" s="17"/>
      <c r="U12" s="17"/>
      <c r="V12" s="17"/>
      <c r="W12" s="17"/>
    </row>
  </sheetData>
  <mergeCells count="28">
    <mergeCell ref="A12:H12"/>
    <mergeCell ref="U5:U7"/>
    <mergeCell ref="B4:B7"/>
    <mergeCell ref="J5:K6"/>
    <mergeCell ref="A2:W2"/>
    <mergeCell ref="F4:F7"/>
    <mergeCell ref="A4:A7"/>
    <mergeCell ref="C4:C7"/>
    <mergeCell ref="A3:H3"/>
    <mergeCell ref="D4:D7"/>
    <mergeCell ref="G4:G7"/>
    <mergeCell ref="H4:H7"/>
    <mergeCell ref="I4:I7"/>
    <mergeCell ref="L5:L7"/>
    <mergeCell ref="E4:E7"/>
    <mergeCell ref="M5:M7"/>
    <mergeCell ref="J4:M4"/>
    <mergeCell ref="N4:P4"/>
    <mergeCell ref="N5:N7"/>
    <mergeCell ref="O5:O7"/>
    <mergeCell ref="P5:P7"/>
    <mergeCell ref="Q4:Q7"/>
    <mergeCell ref="R4:W4"/>
    <mergeCell ref="R5:R7"/>
    <mergeCell ref="S5:S7"/>
    <mergeCell ref="T5:T7"/>
    <mergeCell ref="V5:V7"/>
    <mergeCell ref="W5:W7"/>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EDC64-DCAD-72EC-5C48-F2BA48F9EF2C}" mc:Ignorable="x14ac xr xr2 xr3">
  <sheetPr>
    <outlinePr summaryRight="0"/>
    <pageSetUpPr fitToPage="1"/>
  </sheetPr>
  <dimension ref="A1:J20"/>
  <sheetViews>
    <sheetView topLeftCell="A1" showZeros="0" workbookViewId="0" tabSelected="1"/>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8">
      <c r="J1" s="100" t="s">
        <v>259</v>
      </c>
    </row>
    <row customHeight="1" ht="39.75">
      <c r="A2" s="136">
        <f>"2025"&amp;"年部门项目支出绩效目标表"</f>
      </c>
      <c r="B2" s="102"/>
      <c r="C2" s="102"/>
      <c r="D2" s="102"/>
      <c r="E2" s="102"/>
      <c r="F2" s="101"/>
      <c r="G2" s="102"/>
      <c r="H2" s="101"/>
      <c r="I2" s="101"/>
      <c r="J2" s="102"/>
    </row>
    <row customHeight="1" ht="17.25">
      <c r="A3" s="69">
        <f>"单位名称："&amp;"中国共产党昆明市晋宁区委员会机构编制委员会办公室"</f>
      </c>
    </row>
    <row customHeight="1" ht="44.25">
      <c r="A4" s="134" t="s">
        <v>180</v>
      </c>
      <c r="B4" s="134" t="s">
        <v>260</v>
      </c>
      <c r="C4" s="134" t="s">
        <v>261</v>
      </c>
      <c r="D4" s="134" t="s">
        <v>262</v>
      </c>
      <c r="E4" s="134" t="s">
        <v>263</v>
      </c>
      <c r="F4" s="137" t="s">
        <v>264</v>
      </c>
      <c r="G4" s="134" t="s">
        <v>265</v>
      </c>
      <c r="H4" s="137" t="s">
        <v>266</v>
      </c>
      <c r="I4" s="137" t="s">
        <v>267</v>
      </c>
      <c r="J4" s="134" t="s">
        <v>268</v>
      </c>
    </row>
    <row customHeight="1" ht="18.75">
      <c r="A5" s="138">
        <v>1</v>
      </c>
      <c r="B5" s="138">
        <v>2</v>
      </c>
      <c r="C5" s="138">
        <v>3</v>
      </c>
      <c r="D5" s="138">
        <v>4</v>
      </c>
      <c r="E5" s="138">
        <v>5</v>
      </c>
      <c r="F5" s="120">
        <v>6</v>
      </c>
      <c r="G5" s="138">
        <v>7</v>
      </c>
      <c r="H5" s="120">
        <v>8</v>
      </c>
      <c r="I5" s="120">
        <v>9</v>
      </c>
      <c r="J5" s="138">
        <v>10</v>
      </c>
    </row>
    <row customHeight="1" ht="42">
      <c r="A6" s="64" t="s">
        <v>70</v>
      </c>
      <c r="B6" s="63"/>
      <c r="C6" s="63"/>
      <c r="D6" s="63"/>
      <c r="E6" s="139"/>
      <c r="F6" s="37"/>
      <c r="G6" s="139"/>
      <c r="H6" s="37"/>
      <c r="I6" s="37"/>
      <c r="J6" s="139"/>
    </row>
    <row customHeight="1" ht="42">
      <c r="A7" s="83" t="s">
        <v>70</v>
      </c>
      <c r="B7" s="40"/>
      <c r="C7" s="40"/>
      <c r="D7" s="40"/>
      <c r="E7" s="64"/>
      <c r="F7" s="40"/>
      <c r="G7" s="64"/>
      <c r="H7" s="40"/>
      <c r="I7" s="40"/>
      <c r="J7" s="64"/>
    </row>
    <row customHeight="1" ht="42">
      <c r="A8" s="84" t="s">
        <v>258</v>
      </c>
      <c r="B8" s="40" t="s">
        <v>269</v>
      </c>
      <c r="C8" s="40" t="s">
        <v>270</v>
      </c>
      <c r="D8" s="40" t="s">
        <v>271</v>
      </c>
      <c r="E8" s="64" t="s">
        <v>272</v>
      </c>
      <c r="F8" s="40" t="s">
        <v>273</v>
      </c>
      <c r="G8" s="64" t="s">
        <v>85</v>
      </c>
      <c r="H8" s="40" t="s">
        <v>274</v>
      </c>
      <c r="I8" s="40" t="s">
        <v>275</v>
      </c>
      <c r="J8" s="64" t="s">
        <v>276</v>
      </c>
    </row>
    <row customHeight="1" ht="42">
      <c r="A9" s="84" t="s">
        <v>258</v>
      </c>
      <c r="B9" s="40" t="s">
        <v>269</v>
      </c>
      <c r="C9" s="40" t="s">
        <v>270</v>
      </c>
      <c r="D9" s="40" t="s">
        <v>277</v>
      </c>
      <c r="E9" s="64" t="s">
        <v>278</v>
      </c>
      <c r="F9" s="40" t="s">
        <v>279</v>
      </c>
      <c r="G9" s="64" t="s">
        <v>280</v>
      </c>
      <c r="H9" s="40" t="s">
        <v>281</v>
      </c>
      <c r="I9" s="40" t="s">
        <v>275</v>
      </c>
      <c r="J9" s="64" t="s">
        <v>282</v>
      </c>
    </row>
    <row customHeight="1" ht="42">
      <c r="A10" s="84" t="s">
        <v>258</v>
      </c>
      <c r="B10" s="40" t="s">
        <v>269</v>
      </c>
      <c r="C10" s="40" t="s">
        <v>283</v>
      </c>
      <c r="D10" s="40" t="s">
        <v>284</v>
      </c>
      <c r="E10" s="64" t="s">
        <v>285</v>
      </c>
      <c r="F10" s="40" t="s">
        <v>273</v>
      </c>
      <c r="G10" s="64" t="s">
        <v>286</v>
      </c>
      <c r="H10" s="40" t="s">
        <v>287</v>
      </c>
      <c r="I10" s="40" t="s">
        <v>288</v>
      </c>
      <c r="J10" s="64" t="s">
        <v>289</v>
      </c>
    </row>
    <row customHeight="1" ht="42">
      <c r="A11" s="84" t="s">
        <v>258</v>
      </c>
      <c r="B11" s="40" t="s">
        <v>269</v>
      </c>
      <c r="C11" s="40" t="s">
        <v>290</v>
      </c>
      <c r="D11" s="40" t="s">
        <v>291</v>
      </c>
      <c r="E11" s="64" t="s">
        <v>292</v>
      </c>
      <c r="F11" s="40" t="s">
        <v>293</v>
      </c>
      <c r="G11" s="64" t="s">
        <v>294</v>
      </c>
      <c r="H11" s="40" t="s">
        <v>295</v>
      </c>
      <c r="I11" s="40" t="s">
        <v>288</v>
      </c>
      <c r="J11" s="64" t="s">
        <v>296</v>
      </c>
    </row>
    <row customHeight="1" ht="42">
      <c r="A12" s="84" t="s">
        <v>251</v>
      </c>
      <c r="B12" s="40" t="s">
        <v>297</v>
      </c>
      <c r="C12" s="40" t="s">
        <v>270</v>
      </c>
      <c r="D12" s="40" t="s">
        <v>271</v>
      </c>
      <c r="E12" s="64" t="s">
        <v>298</v>
      </c>
      <c r="F12" s="40" t="s">
        <v>293</v>
      </c>
      <c r="G12" s="64" t="s">
        <v>84</v>
      </c>
      <c r="H12" s="40" t="s">
        <v>299</v>
      </c>
      <c r="I12" s="40" t="s">
        <v>275</v>
      </c>
      <c r="J12" s="64" t="s">
        <v>300</v>
      </c>
    </row>
    <row customHeight="1" ht="42">
      <c r="A13" s="84" t="s">
        <v>251</v>
      </c>
      <c r="B13" s="40" t="s">
        <v>297</v>
      </c>
      <c r="C13" s="40" t="s">
        <v>270</v>
      </c>
      <c r="D13" s="40" t="s">
        <v>301</v>
      </c>
      <c r="E13" s="64" t="s">
        <v>302</v>
      </c>
      <c r="F13" s="40" t="s">
        <v>273</v>
      </c>
      <c r="G13" s="64" t="s">
        <v>303</v>
      </c>
      <c r="H13" s="40" t="s">
        <v>295</v>
      </c>
      <c r="I13" s="40" t="s">
        <v>275</v>
      </c>
      <c r="J13" s="64" t="s">
        <v>304</v>
      </c>
    </row>
    <row customHeight="1" ht="42">
      <c r="A14" s="84" t="s">
        <v>251</v>
      </c>
      <c r="B14" s="40" t="s">
        <v>297</v>
      </c>
      <c r="C14" s="40" t="s">
        <v>270</v>
      </c>
      <c r="D14" s="40" t="s">
        <v>277</v>
      </c>
      <c r="E14" s="64" t="s">
        <v>305</v>
      </c>
      <c r="F14" s="40" t="s">
        <v>293</v>
      </c>
      <c r="G14" s="64" t="s">
        <v>294</v>
      </c>
      <c r="H14" s="40" t="s">
        <v>295</v>
      </c>
      <c r="I14" s="40" t="s">
        <v>288</v>
      </c>
      <c r="J14" s="64" t="s">
        <v>306</v>
      </c>
    </row>
    <row customHeight="1" ht="42">
      <c r="A15" s="84" t="s">
        <v>251</v>
      </c>
      <c r="B15" s="40" t="s">
        <v>297</v>
      </c>
      <c r="C15" s="40" t="s">
        <v>283</v>
      </c>
      <c r="D15" s="40" t="s">
        <v>284</v>
      </c>
      <c r="E15" s="64" t="s">
        <v>307</v>
      </c>
      <c r="F15" s="40" t="s">
        <v>293</v>
      </c>
      <c r="G15" s="64" t="s">
        <v>87</v>
      </c>
      <c r="H15" s="40" t="s">
        <v>287</v>
      </c>
      <c r="I15" s="40" t="s">
        <v>275</v>
      </c>
      <c r="J15" s="64" t="s">
        <v>308</v>
      </c>
    </row>
    <row customHeight="1" ht="42">
      <c r="A16" s="84" t="s">
        <v>251</v>
      </c>
      <c r="B16" s="40" t="s">
        <v>297</v>
      </c>
      <c r="C16" s="40" t="s">
        <v>290</v>
      </c>
      <c r="D16" s="40" t="s">
        <v>291</v>
      </c>
      <c r="E16" s="64" t="s">
        <v>309</v>
      </c>
      <c r="F16" s="40" t="s">
        <v>293</v>
      </c>
      <c r="G16" s="64" t="s">
        <v>294</v>
      </c>
      <c r="H16" s="40" t="s">
        <v>295</v>
      </c>
      <c r="I16" s="40" t="s">
        <v>288</v>
      </c>
      <c r="J16" s="64" t="s">
        <v>310</v>
      </c>
    </row>
    <row customHeight="1" ht="42">
      <c r="A17" s="84" t="s">
        <v>255</v>
      </c>
      <c r="B17" s="40" t="s">
        <v>311</v>
      </c>
      <c r="C17" s="40" t="s">
        <v>270</v>
      </c>
      <c r="D17" s="40" t="s">
        <v>277</v>
      </c>
      <c r="E17" s="64" t="s">
        <v>312</v>
      </c>
      <c r="F17" s="40" t="s">
        <v>293</v>
      </c>
      <c r="G17" s="64" t="s">
        <v>88</v>
      </c>
      <c r="H17" s="40" t="s">
        <v>313</v>
      </c>
      <c r="I17" s="40" t="s">
        <v>275</v>
      </c>
      <c r="J17" s="64" t="s">
        <v>314</v>
      </c>
    </row>
    <row customHeight="1" ht="42">
      <c r="A18" s="84" t="s">
        <v>255</v>
      </c>
      <c r="B18" s="40" t="s">
        <v>311</v>
      </c>
      <c r="C18" s="40" t="s">
        <v>270</v>
      </c>
      <c r="D18" s="40" t="s">
        <v>315</v>
      </c>
      <c r="E18" s="64" t="s">
        <v>316</v>
      </c>
      <c r="F18" s="40" t="s">
        <v>293</v>
      </c>
      <c r="G18" s="64" t="s">
        <v>89</v>
      </c>
      <c r="H18" s="40" t="s">
        <v>317</v>
      </c>
      <c r="I18" s="40" t="s">
        <v>275</v>
      </c>
      <c r="J18" s="64" t="s">
        <v>318</v>
      </c>
    </row>
    <row customHeight="1" ht="42">
      <c r="A19" s="84" t="s">
        <v>255</v>
      </c>
      <c r="B19" s="40" t="s">
        <v>311</v>
      </c>
      <c r="C19" s="40" t="s">
        <v>283</v>
      </c>
      <c r="D19" s="40" t="s">
        <v>319</v>
      </c>
      <c r="E19" s="64" t="s">
        <v>320</v>
      </c>
      <c r="F19" s="40" t="s">
        <v>293</v>
      </c>
      <c r="G19" s="64" t="s">
        <v>294</v>
      </c>
      <c r="H19" s="40" t="s">
        <v>295</v>
      </c>
      <c r="I19" s="40" t="s">
        <v>288</v>
      </c>
      <c r="J19" s="64" t="s">
        <v>321</v>
      </c>
    </row>
    <row customHeight="1" ht="42">
      <c r="A20" s="84" t="s">
        <v>255</v>
      </c>
      <c r="B20" s="40" t="s">
        <v>311</v>
      </c>
      <c r="C20" s="40" t="s">
        <v>290</v>
      </c>
      <c r="D20" s="40" t="s">
        <v>291</v>
      </c>
      <c r="E20" s="64" t="s">
        <v>322</v>
      </c>
      <c r="F20" s="40" t="s">
        <v>293</v>
      </c>
      <c r="G20" s="64" t="s">
        <v>294</v>
      </c>
      <c r="H20" s="40" t="s">
        <v>295</v>
      </c>
      <c r="I20" s="40" t="s">
        <v>288</v>
      </c>
      <c r="J20" s="64" t="s">
        <v>323</v>
      </c>
    </row>
  </sheetData>
  <mergeCells count="8">
    <mergeCell ref="A2:J2"/>
    <mergeCell ref="A3:H3"/>
    <mergeCell ref="A8:A11"/>
    <mergeCell ref="B8:B11"/>
    <mergeCell ref="A12:A16"/>
    <mergeCell ref="B12:B16"/>
    <mergeCell ref="A17:A20"/>
    <mergeCell ref="B17:B20"/>
  </mergeCells>
  <printOptions horizontalCentered="1"/>
  <pageMargins left="0.96" right="0.96" top="0.72" bottom="0.72"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4296B-0A1E-3C91-DDC6-71D2F08066B9}" mc:Ignorable="x14ac xr xr2 xr3">
  <sheetPr>
    <outlinePr summaryRight="0"/>
    <pageSetUpPr fitToPage="1"/>
  </sheetPr>
  <dimension ref="A1:F9"/>
  <sheetViews>
    <sheetView topLeftCell="A1" showZeros="0" workbookViewId="0" tabSelected="1"/>
  </sheetViews>
  <sheetFormatPr defaultColWidth="9.140625" customHeight="1" defaultRowHeight="14.25"/>
  <cols>
    <col min="1" max="1" width="32.140625" customWidth="1"/>
    <col min="2" max="2" width="20.7109375" customWidth="1"/>
    <col min="3" max="3" width="32.140625" customWidth="1"/>
    <col min="4" max="4" width="27.7109375" customWidth="1"/>
    <col min="5" max="6" width="36.7109375" customWidth="1"/>
  </cols>
  <sheetData>
    <row customHeight="1" ht="12">
      <c r="A1" s="140">
        <v>1</v>
      </c>
      <c r="B1" s="141">
        <v>0</v>
      </c>
      <c r="C1" s="140">
        <v>1</v>
      </c>
      <c r="D1" s="70"/>
      <c r="E1" s="70"/>
      <c r="F1" s="127" t="s">
        <v>324</v>
      </c>
    </row>
    <row customHeight="1" ht="42">
      <c r="A2" s="142">
        <f>"2025"&amp;"年部门政府性基金预算支出预算表"</f>
      </c>
      <c r="B2" s="143" t="s">
        <v>325</v>
      </c>
      <c r="C2" s="144"/>
      <c r="D2" s="68"/>
      <c r="E2" s="68"/>
      <c r="F2" s="68"/>
    </row>
    <row customHeight="1" ht="13.5">
      <c r="A3" s="69">
        <f>"单位名称："&amp;"中国共产党昆明市晋宁区委员会机构编制委员会办公室"</f>
      </c>
      <c r="B3" s="69" t="s">
        <v>326</v>
      </c>
      <c r="C3" s="140"/>
      <c r="D3" s="70"/>
      <c r="E3" s="70"/>
      <c r="F3" s="127" t="s">
        <v>1</v>
      </c>
    </row>
    <row customHeight="1" ht="19.5">
      <c r="A4" s="73" t="s">
        <v>178</v>
      </c>
      <c r="B4" s="145" t="s">
        <v>73</v>
      </c>
      <c r="C4" s="73" t="s">
        <v>74</v>
      </c>
      <c r="D4" s="114" t="s">
        <v>327</v>
      </c>
      <c r="E4" s="75"/>
      <c r="F4" s="76"/>
    </row>
    <row customHeight="1" ht="18.75">
      <c r="A5" s="113"/>
      <c r="B5" s="146"/>
      <c r="C5" s="113"/>
      <c r="D5" s="147" t="s">
        <v>55</v>
      </c>
      <c r="E5" s="114" t="s">
        <v>76</v>
      </c>
      <c r="F5" s="147" t="s">
        <v>77</v>
      </c>
    </row>
    <row customHeight="1" ht="18.75">
      <c r="A6" s="137">
        <v>1</v>
      </c>
      <c r="B6" s="148" t="s">
        <v>84</v>
      </c>
      <c r="C6" s="137">
        <v>3</v>
      </c>
      <c r="D6" s="80">
        <v>4</v>
      </c>
      <c r="E6" s="80">
        <v>5</v>
      </c>
      <c r="F6" s="80">
        <v>6</v>
      </c>
    </row>
    <row customHeight="1" ht="21">
      <c r="A7" s="40"/>
      <c r="B7" s="40"/>
      <c r="C7" s="40"/>
      <c r="D7" s="17"/>
      <c r="E7" s="17"/>
      <c r="F7" s="17"/>
    </row>
    <row customHeight="1" ht="21">
      <c r="A8" s="40"/>
      <c r="B8" s="40"/>
      <c r="C8" s="40"/>
      <c r="D8" s="17"/>
      <c r="E8" s="17"/>
      <c r="F8" s="17"/>
    </row>
    <row customHeight="1" ht="18.75">
      <c r="A9" s="27" t="s">
        <v>168</v>
      </c>
      <c r="B9" s="27" t="s">
        <v>168</v>
      </c>
      <c r="C9" s="149" t="s">
        <v>168</v>
      </c>
      <c r="D9" s="17"/>
      <c r="E9" s="17"/>
      <c r="F9" s="17"/>
    </row>
  </sheetData>
  <mergeCells count="7">
    <mergeCell ref="A2:F2"/>
    <mergeCell ref="A9:C9"/>
    <mergeCell ref="D4:F4"/>
    <mergeCell ref="B4:B5"/>
    <mergeCell ref="C4:C5"/>
    <mergeCell ref="A4:A5"/>
    <mergeCell ref="A3:C3"/>
  </mergeCells>
  <printOptions horizontalCentered="1"/>
  <pageMargins left="0.37" right="0.37" top="0.56" bottom="0.56" header="0.48" footer="0.48"/>
  <pageSetup paperSize="9" scale="98" pageOrder="downThenOver"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7B2B5-48B4-5A34-5136-4A10BBEA952B}" mc:Ignorable="x14ac xr xr2 xr3">
  <sheetPr>
    <outlinePr summaryRight="0"/>
    <pageSetUpPr fitToPage="1"/>
  </sheetPr>
  <dimension ref="A1:S11"/>
  <sheetViews>
    <sheetView topLeftCell="A1" showZeros="0" workbookViewId="0" tabSelected="1"/>
  </sheetViews>
  <sheetFormatPr defaultColWidth="9.140625" customHeight="1" defaultRowHeight="14.25"/>
  <cols>
    <col min="1" max="2" width="32.57421875" customWidth="1"/>
    <col min="3" max="3" width="41.140625" customWidth="1"/>
    <col min="4" max="4" width="21.7109375" customWidth="1"/>
    <col min="5" max="5" width="35.28125" customWidth="1"/>
    <col min="6" max="6" width="7.7109375" customWidth="1"/>
    <col min="7" max="7" width="11.140625" customWidth="1"/>
    <col min="8" max="8" width="13.28125" customWidth="1"/>
    <col min="9" max="18" width="20.00390625" customWidth="1"/>
    <col min="19" max="19" width="19.8515625" customWidth="1"/>
  </cols>
  <sheetData>
    <row customHeight="1" ht="15.75">
      <c r="B1" s="99"/>
      <c r="C1" s="99"/>
      <c r="R1" s="100"/>
      <c r="S1" s="100" t="s">
        <v>328</v>
      </c>
    </row>
    <row customHeight="1" ht="41.25">
      <c r="A2" s="150">
        <f>"2025"&amp;"年部门政府采购预算表"</f>
      </c>
      <c r="B2" s="101"/>
      <c r="C2" s="101"/>
      <c r="D2" s="102"/>
      <c r="E2" s="102"/>
      <c r="F2" s="102"/>
      <c r="G2" s="102"/>
      <c r="H2" s="102"/>
      <c r="I2" s="102"/>
      <c r="J2" s="102"/>
      <c r="K2" s="102"/>
      <c r="L2" s="102"/>
      <c r="M2" s="101"/>
      <c r="N2" s="102"/>
      <c r="O2" s="102"/>
      <c r="P2" s="101"/>
      <c r="Q2" s="102"/>
      <c r="R2" s="101"/>
      <c r="S2" s="101"/>
    </row>
    <row customHeight="1" ht="18.75">
      <c r="A3" s="90">
        <f>"单位名称："&amp;"中国共产党昆明市晋宁区委员会机构编制委员会办公室"</f>
      </c>
      <c r="B3" s="105"/>
      <c r="C3" s="105"/>
      <c r="D3" s="106"/>
      <c r="E3" s="106"/>
      <c r="F3" s="106"/>
      <c r="G3" s="106"/>
      <c r="H3" s="106"/>
      <c r="I3" s="106"/>
      <c r="J3" s="106"/>
      <c r="K3" s="106"/>
      <c r="L3" s="106"/>
      <c r="R3" s="151"/>
      <c r="S3" s="127" t="s">
        <v>1</v>
      </c>
    </row>
    <row customHeight="1" ht="15.75">
      <c r="A4" s="128" t="s">
        <v>177</v>
      </c>
      <c r="B4" s="152" t="s">
        <v>178</v>
      </c>
      <c r="C4" s="152" t="s">
        <v>329</v>
      </c>
      <c r="D4" s="153" t="s">
        <v>330</v>
      </c>
      <c r="E4" s="153" t="s">
        <v>331</v>
      </c>
      <c r="F4" s="153" t="s">
        <v>332</v>
      </c>
      <c r="G4" s="153" t="s">
        <v>333</v>
      </c>
      <c r="H4" s="153" t="s">
        <v>334</v>
      </c>
      <c r="I4" s="154" t="s">
        <v>185</v>
      </c>
      <c r="J4" s="154"/>
      <c r="K4" s="154"/>
      <c r="L4" s="154"/>
      <c r="M4" s="109"/>
      <c r="N4" s="154"/>
      <c r="O4" s="154"/>
      <c r="P4" s="108"/>
      <c r="Q4" s="154"/>
      <c r="R4" s="109"/>
      <c r="S4" s="110"/>
    </row>
    <row customHeight="1" ht="17.25">
      <c r="A5" s="130"/>
      <c r="B5" s="155"/>
      <c r="C5" s="155"/>
      <c r="D5" s="156"/>
      <c r="E5" s="156"/>
      <c r="F5" s="156"/>
      <c r="G5" s="156"/>
      <c r="H5" s="156"/>
      <c r="I5" s="156" t="s">
        <v>55</v>
      </c>
      <c r="J5" s="156" t="s">
        <v>58</v>
      </c>
      <c r="K5" s="156" t="s">
        <v>335</v>
      </c>
      <c r="L5" s="156" t="s">
        <v>336</v>
      </c>
      <c r="M5" s="157" t="s">
        <v>337</v>
      </c>
      <c r="N5" s="158" t="s">
        <v>338</v>
      </c>
      <c r="O5" s="158"/>
      <c r="P5" s="159"/>
      <c r="Q5" s="158"/>
      <c r="R5" s="160"/>
      <c r="S5" s="161"/>
    </row>
    <row customHeight="1" ht="54">
      <c r="A6" s="133"/>
      <c r="B6" s="161"/>
      <c r="C6" s="161"/>
      <c r="D6" s="162"/>
      <c r="E6" s="162"/>
      <c r="F6" s="162"/>
      <c r="G6" s="162"/>
      <c r="H6" s="162"/>
      <c r="I6" s="162"/>
      <c r="J6" s="162" t="s">
        <v>57</v>
      </c>
      <c r="K6" s="162"/>
      <c r="L6" s="162"/>
      <c r="M6" s="163"/>
      <c r="N6" s="162" t="s">
        <v>57</v>
      </c>
      <c r="O6" s="162" t="s">
        <v>64</v>
      </c>
      <c r="P6" s="161" t="s">
        <v>65</v>
      </c>
      <c r="Q6" s="162" t="s">
        <v>66</v>
      </c>
      <c r="R6" s="163" t="s">
        <v>67</v>
      </c>
      <c r="S6" s="161" t="s">
        <v>68</v>
      </c>
    </row>
    <row customHeight="1" ht="18">
      <c r="A7" s="164">
        <v>1</v>
      </c>
      <c r="B7" s="164" t="s">
        <v>84</v>
      </c>
      <c r="C7" s="165">
        <v>3</v>
      </c>
      <c r="D7" s="165">
        <v>4</v>
      </c>
      <c r="E7" s="164">
        <v>5</v>
      </c>
      <c r="F7" s="164">
        <v>6</v>
      </c>
      <c r="G7" s="164">
        <v>7</v>
      </c>
      <c r="H7" s="164">
        <v>8</v>
      </c>
      <c r="I7" s="164">
        <v>9</v>
      </c>
      <c r="J7" s="164">
        <v>10</v>
      </c>
      <c r="K7" s="164">
        <v>11</v>
      </c>
      <c r="L7" s="164">
        <v>12</v>
      </c>
      <c r="M7" s="164">
        <v>13</v>
      </c>
      <c r="N7" s="164">
        <v>14</v>
      </c>
      <c r="O7" s="164">
        <v>15</v>
      </c>
      <c r="P7" s="164">
        <v>16</v>
      </c>
      <c r="Q7" s="164">
        <v>17</v>
      </c>
      <c r="R7" s="164">
        <v>18</v>
      </c>
      <c r="S7" s="164">
        <v>19</v>
      </c>
    </row>
    <row customHeight="1" ht="21">
      <c r="A8" s="166" t="s">
        <v>70</v>
      </c>
      <c r="B8" s="167" t="s">
        <v>70</v>
      </c>
      <c r="C8" s="167" t="s">
        <v>251</v>
      </c>
      <c r="D8" s="168" t="s">
        <v>339</v>
      </c>
      <c r="E8" s="168" t="s">
        <v>339</v>
      </c>
      <c r="F8" s="168" t="s">
        <v>281</v>
      </c>
      <c r="G8" s="169">
        <v>2</v>
      </c>
      <c r="H8" s="17">
        <v>1000</v>
      </c>
      <c r="I8" s="17">
        <v>1000</v>
      </c>
      <c r="J8" s="17">
        <v>1000</v>
      </c>
      <c r="K8" s="17"/>
      <c r="L8" s="17"/>
      <c r="M8" s="17"/>
      <c r="N8" s="17"/>
      <c r="O8" s="17"/>
      <c r="P8" s="17"/>
      <c r="Q8" s="17"/>
      <c r="R8" s="17"/>
      <c r="S8" s="17"/>
    </row>
    <row customHeight="1" ht="21">
      <c r="A9" s="166" t="s">
        <v>70</v>
      </c>
      <c r="B9" s="167" t="s">
        <v>70</v>
      </c>
      <c r="C9" s="167" t="s">
        <v>251</v>
      </c>
      <c r="D9" s="168" t="s">
        <v>340</v>
      </c>
      <c r="E9" s="168" t="s">
        <v>340</v>
      </c>
      <c r="F9" s="168" t="s">
        <v>281</v>
      </c>
      <c r="G9" s="169">
        <v>2</v>
      </c>
      <c r="H9" s="17">
        <v>2400</v>
      </c>
      <c r="I9" s="17">
        <v>2400</v>
      </c>
      <c r="J9" s="17">
        <v>2400</v>
      </c>
      <c r="K9" s="17"/>
      <c r="L9" s="17"/>
      <c r="M9" s="17"/>
      <c r="N9" s="17"/>
      <c r="O9" s="17"/>
      <c r="P9" s="17"/>
      <c r="Q9" s="17"/>
      <c r="R9" s="17"/>
      <c r="S9" s="17"/>
    </row>
    <row customHeight="1" ht="21">
      <c r="A10" s="170" t="s">
        <v>168</v>
      </c>
      <c r="B10" s="171"/>
      <c r="C10" s="171"/>
      <c r="D10" s="172"/>
      <c r="E10" s="172"/>
      <c r="F10" s="172"/>
      <c r="G10" s="36"/>
      <c r="H10" s="17">
        <v>3400</v>
      </c>
      <c r="I10" s="17">
        <v>3400</v>
      </c>
      <c r="J10" s="17">
        <v>3400</v>
      </c>
      <c r="K10" s="17"/>
      <c r="L10" s="17"/>
      <c r="M10" s="17"/>
      <c r="N10" s="17"/>
      <c r="O10" s="17"/>
      <c r="P10" s="17"/>
      <c r="Q10" s="17"/>
      <c r="R10" s="17"/>
      <c r="S10" s="17"/>
    </row>
    <row customHeight="1" ht="21">
      <c r="A11" s="173" t="s">
        <v>341</v>
      </c>
      <c r="B11" s="174"/>
      <c r="C11" s="174"/>
      <c r="D11" s="173"/>
      <c r="E11" s="173"/>
      <c r="F11" s="173"/>
      <c r="G11" s="175"/>
      <c r="H11" s="176"/>
      <c r="I11" s="176"/>
      <c r="J11" s="176"/>
      <c r="K11" s="176"/>
      <c r="L11" s="176"/>
      <c r="M11" s="176"/>
      <c r="N11" s="176"/>
      <c r="O11" s="176"/>
      <c r="P11" s="176"/>
      <c r="Q11" s="176"/>
      <c r="R11" s="176"/>
      <c r="S11" s="176"/>
    </row>
  </sheetData>
  <mergeCells count="19">
    <mergeCell ref="A10:G10"/>
    <mergeCell ref="J5:J6"/>
    <mergeCell ref="C4:C6"/>
    <mergeCell ref="B4:B6"/>
    <mergeCell ref="N5:S5"/>
    <mergeCell ref="A2:S2"/>
    <mergeCell ref="A4:A6"/>
    <mergeCell ref="D4:D6"/>
    <mergeCell ref="E4:E6"/>
    <mergeCell ref="F4:F6"/>
    <mergeCell ref="G4:G6"/>
    <mergeCell ref="H4:H6"/>
    <mergeCell ref="I4:S4"/>
    <mergeCell ref="K5:K6"/>
    <mergeCell ref="L5:L6"/>
    <mergeCell ref="A3:H3"/>
    <mergeCell ref="M5:M6"/>
    <mergeCell ref="I5:I6"/>
    <mergeCell ref="A11:S11"/>
  </mergeCells>
  <printOptions horizontalCentered="1"/>
  <pageMargins left="0.96" right="0.96" top="0.72" bottom="0.72"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29181-EA1E-A1A8-770B-7681977B0D93}" mc:Ignorable="x14ac xr xr2 xr3">
  <sheetPr>
    <outlinePr summaryRight="0"/>
    <pageSetUpPr fitToPage="1"/>
  </sheetPr>
  <dimension ref="A1:T9"/>
  <sheetViews>
    <sheetView topLeftCell="A1" showZeros="0" workbookViewId="0" tabSelected="1"/>
  </sheetViews>
  <sheetFormatPr defaultColWidth="9.140625" customHeight="1" defaultRowHeight="14.25"/>
  <cols>
    <col min="1" max="5" width="39.140625" customWidth="1"/>
    <col min="6" max="6" width="27.57421875" customWidth="1"/>
    <col min="7" max="7" width="28.57421875" customWidth="1"/>
    <col min="8" max="8" width="28.140625" customWidth="1"/>
    <col min="9" max="9" width="39.140625" customWidth="1"/>
    <col min="10" max="18" width="20.421875" customWidth="1"/>
    <col min="19" max="20" width="20.28125" customWidth="1"/>
  </cols>
  <sheetData>
    <row customHeight="1" ht="16.5">
      <c r="A1" s="177"/>
      <c r="B1" s="99"/>
      <c r="C1" s="99"/>
      <c r="D1" s="99"/>
      <c r="E1" s="99"/>
      <c r="F1" s="99"/>
      <c r="G1" s="99"/>
      <c r="H1" s="177"/>
      <c r="I1" s="177"/>
      <c r="J1" s="177"/>
      <c r="K1" s="177"/>
      <c r="L1" s="177"/>
      <c r="M1" s="177"/>
      <c r="N1" s="178"/>
      <c r="O1" s="177"/>
      <c r="P1" s="177"/>
      <c r="Q1" s="99"/>
      <c r="R1" s="177"/>
      <c r="S1" s="179"/>
      <c r="T1" s="179" t="s">
        <v>342</v>
      </c>
    </row>
    <row customHeight="1" ht="41.25">
      <c r="A2" s="180">
        <f>"2025"&amp;"年部门政府购买服务预算表"</f>
      </c>
      <c r="B2" s="101"/>
      <c r="C2" s="101"/>
      <c r="D2" s="101"/>
      <c r="E2" s="101"/>
      <c r="F2" s="101"/>
      <c r="G2" s="101"/>
      <c r="H2" s="181"/>
      <c r="I2" s="181"/>
      <c r="J2" s="181"/>
      <c r="K2" s="181"/>
      <c r="L2" s="181"/>
      <c r="M2" s="181"/>
      <c r="N2" s="182"/>
      <c r="O2" s="181"/>
      <c r="P2" s="181"/>
      <c r="Q2" s="101"/>
      <c r="R2" s="181"/>
      <c r="S2" s="182"/>
      <c r="T2" s="101"/>
    </row>
    <row customHeight="1" ht="22.5">
      <c r="A3" s="183">
        <f>"单位名称："&amp;"中国共产党昆明市晋宁区委员会机构编制委员会办公室"</f>
      </c>
      <c r="B3" s="105"/>
      <c r="C3" s="105"/>
      <c r="D3" s="105"/>
      <c r="E3" s="105"/>
      <c r="F3" s="105"/>
      <c r="G3" s="105"/>
      <c r="H3" s="184"/>
      <c r="I3" s="184"/>
      <c r="J3" s="184"/>
      <c r="K3" s="184"/>
      <c r="L3" s="184"/>
      <c r="M3" s="184"/>
      <c r="N3" s="178"/>
      <c r="O3" s="177"/>
      <c r="P3" s="177"/>
      <c r="Q3" s="99"/>
      <c r="R3" s="177"/>
      <c r="S3" s="185"/>
      <c r="T3" s="179" t="s">
        <v>1</v>
      </c>
    </row>
    <row customHeight="1" ht="24">
      <c r="A4" s="128" t="s">
        <v>177</v>
      </c>
      <c r="B4" s="152" t="s">
        <v>178</v>
      </c>
      <c r="C4" s="152" t="s">
        <v>329</v>
      </c>
      <c r="D4" s="152" t="s">
        <v>343</v>
      </c>
      <c r="E4" s="152" t="s">
        <v>344</v>
      </c>
      <c r="F4" s="152" t="s">
        <v>345</v>
      </c>
      <c r="G4" s="152" t="s">
        <v>346</v>
      </c>
      <c r="H4" s="153" t="s">
        <v>347</v>
      </c>
      <c r="I4" s="153" t="s">
        <v>348</v>
      </c>
      <c r="J4" s="154" t="s">
        <v>185</v>
      </c>
      <c r="K4" s="154"/>
      <c r="L4" s="154"/>
      <c r="M4" s="154"/>
      <c r="N4" s="109"/>
      <c r="O4" s="154"/>
      <c r="P4" s="154"/>
      <c r="Q4" s="108"/>
      <c r="R4" s="154"/>
      <c r="S4" s="109"/>
      <c r="T4" s="110"/>
    </row>
    <row customHeight="1" ht="24">
      <c r="A5" s="130"/>
      <c r="B5" s="155"/>
      <c r="C5" s="155"/>
      <c r="D5" s="155"/>
      <c r="E5" s="155"/>
      <c r="F5" s="155"/>
      <c r="G5" s="155"/>
      <c r="H5" s="156"/>
      <c r="I5" s="156"/>
      <c r="J5" s="156" t="s">
        <v>55</v>
      </c>
      <c r="K5" s="156" t="s">
        <v>58</v>
      </c>
      <c r="L5" s="156" t="s">
        <v>335</v>
      </c>
      <c r="M5" s="156" t="s">
        <v>336</v>
      </c>
      <c r="N5" s="157" t="s">
        <v>337</v>
      </c>
      <c r="O5" s="158" t="s">
        <v>338</v>
      </c>
      <c r="P5" s="158"/>
      <c r="Q5" s="159"/>
      <c r="R5" s="158"/>
      <c r="S5" s="160"/>
      <c r="T5" s="161"/>
    </row>
    <row customHeight="1" ht="54">
      <c r="A6" s="133"/>
      <c r="B6" s="161"/>
      <c r="C6" s="161"/>
      <c r="D6" s="161"/>
      <c r="E6" s="161"/>
      <c r="F6" s="161"/>
      <c r="G6" s="161"/>
      <c r="H6" s="162"/>
      <c r="I6" s="162"/>
      <c r="J6" s="162"/>
      <c r="K6" s="162" t="s">
        <v>57</v>
      </c>
      <c r="L6" s="162"/>
      <c r="M6" s="162"/>
      <c r="N6" s="163"/>
      <c r="O6" s="162" t="s">
        <v>57</v>
      </c>
      <c r="P6" s="162" t="s">
        <v>64</v>
      </c>
      <c r="Q6" s="161" t="s">
        <v>65</v>
      </c>
      <c r="R6" s="162" t="s">
        <v>66</v>
      </c>
      <c r="S6" s="163" t="s">
        <v>67</v>
      </c>
      <c r="T6" s="161" t="s">
        <v>68</v>
      </c>
    </row>
    <row customHeight="1" ht="17.25">
      <c r="A7" s="79">
        <v>1</v>
      </c>
      <c r="B7" s="161">
        <v>2</v>
      </c>
      <c r="C7" s="79">
        <v>3</v>
      </c>
      <c r="D7" s="79">
        <v>4</v>
      </c>
      <c r="E7" s="161">
        <v>5</v>
      </c>
      <c r="F7" s="79">
        <v>6</v>
      </c>
      <c r="G7" s="79">
        <v>7</v>
      </c>
      <c r="H7" s="161">
        <v>8</v>
      </c>
      <c r="I7" s="79">
        <v>9</v>
      </c>
      <c r="J7" s="79">
        <v>10</v>
      </c>
      <c r="K7" s="161">
        <v>11</v>
      </c>
      <c r="L7" s="79">
        <v>12</v>
      </c>
      <c r="M7" s="79">
        <v>13</v>
      </c>
      <c r="N7" s="161">
        <v>14</v>
      </c>
      <c r="O7" s="79">
        <v>15</v>
      </c>
      <c r="P7" s="79">
        <v>16</v>
      </c>
      <c r="Q7" s="161">
        <v>17</v>
      </c>
      <c r="R7" s="79">
        <v>18</v>
      </c>
      <c r="S7" s="79">
        <v>19</v>
      </c>
      <c r="T7" s="79">
        <v>20</v>
      </c>
    </row>
    <row customHeight="1" ht="21">
      <c r="A8" s="166"/>
      <c r="B8" s="167"/>
      <c r="C8" s="167"/>
      <c r="D8" s="167"/>
      <c r="E8" s="167"/>
      <c r="F8" s="167"/>
      <c r="G8" s="167"/>
      <c r="H8" s="168"/>
      <c r="I8" s="168"/>
      <c r="J8" s="17"/>
      <c r="K8" s="17"/>
      <c r="L8" s="17"/>
      <c r="M8" s="17"/>
      <c r="N8" s="17"/>
      <c r="O8" s="17"/>
      <c r="P8" s="17"/>
      <c r="Q8" s="17"/>
      <c r="R8" s="17"/>
      <c r="S8" s="17"/>
      <c r="T8" s="17"/>
    </row>
    <row customHeight="1" ht="21">
      <c r="A9" s="170" t="s">
        <v>168</v>
      </c>
      <c r="B9" s="171"/>
      <c r="C9" s="171"/>
      <c r="D9" s="171"/>
      <c r="E9" s="171"/>
      <c r="F9" s="171"/>
      <c r="G9" s="171"/>
      <c r="H9" s="172"/>
      <c r="I9" s="35"/>
      <c r="J9" s="17"/>
      <c r="K9" s="17"/>
      <c r="L9" s="17"/>
      <c r="M9" s="17"/>
      <c r="N9" s="17"/>
      <c r="O9" s="17"/>
      <c r="P9" s="17"/>
      <c r="Q9" s="17"/>
      <c r="R9" s="17"/>
      <c r="S9" s="17"/>
      <c r="T9" s="17"/>
    </row>
  </sheetData>
  <mergeCells count="19">
    <mergeCell ref="A9:I9"/>
    <mergeCell ref="K5:K6"/>
    <mergeCell ref="B4:B6"/>
    <mergeCell ref="C4:C6"/>
    <mergeCell ref="F4:F6"/>
    <mergeCell ref="G4:G6"/>
    <mergeCell ref="D4:D6"/>
    <mergeCell ref="E4:E6"/>
    <mergeCell ref="A2:T2"/>
    <mergeCell ref="A4:A6"/>
    <mergeCell ref="H4:H6"/>
    <mergeCell ref="I4:I6"/>
    <mergeCell ref="J4:T4"/>
    <mergeCell ref="L5:L6"/>
    <mergeCell ref="M5:M6"/>
    <mergeCell ref="A3:I3"/>
    <mergeCell ref="N5:N6"/>
    <mergeCell ref="J5:J6"/>
    <mergeCell ref="O5:T5"/>
  </mergeCells>
  <printOptions horizontalCentered="1"/>
  <pageMargins left="0.96" right="0.96" top="0.72" bottom="0.72"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6E199-B8B4-F5B5-4A73-5A66E01140C1}" mc:Ignorable="x14ac xr xr2 xr3">
  <sheetPr>
    <outlinePr summaryRight="0"/>
    <pageSetUpPr fitToPage="1"/>
  </sheetPr>
  <dimension ref="A1:X8"/>
  <sheetViews>
    <sheetView topLeftCell="A1" showZeros="0" workbookViewId="0" tabSelected="1"/>
  </sheetViews>
  <sheetFormatPr defaultColWidth="9.140625" customHeight="1" defaultRowHeight="14.25"/>
  <cols>
    <col min="1" max="1" width="37.7109375" customWidth="1"/>
    <col min="2" max="24" width="20.00390625" customWidth="1"/>
  </cols>
  <sheetData>
    <row customHeight="1" ht="17.25">
      <c r="D1" s="67"/>
      <c r="W1" s="100"/>
      <c r="X1" s="100" t="s">
        <v>349</v>
      </c>
    </row>
    <row customHeight="1" ht="41.25">
      <c r="A2" s="150">
        <f>"2025"&amp;"年对下转移支付预算表"</f>
      </c>
      <c r="B2" s="102"/>
      <c r="C2" s="102"/>
      <c r="D2" s="102"/>
      <c r="E2" s="102"/>
      <c r="F2" s="102"/>
      <c r="G2" s="102"/>
      <c r="H2" s="102"/>
      <c r="I2" s="102"/>
      <c r="J2" s="102"/>
      <c r="K2" s="102"/>
      <c r="L2" s="102"/>
      <c r="M2" s="102"/>
      <c r="N2" s="102"/>
      <c r="O2" s="102"/>
      <c r="P2" s="102"/>
      <c r="Q2" s="102"/>
      <c r="R2" s="102"/>
      <c r="S2" s="102"/>
      <c r="T2" s="102"/>
      <c r="U2" s="102"/>
      <c r="V2" s="102"/>
      <c r="W2" s="101"/>
      <c r="X2" s="101"/>
    </row>
    <row customHeight="1" ht="18">
      <c r="A3" s="183">
        <f>"单位名称："&amp;"中国共产党昆明市晋宁区委员会机构编制委员会办公室"</f>
      </c>
      <c r="B3" s="184"/>
      <c r="C3" s="184"/>
      <c r="D3" s="186"/>
      <c r="E3" s="177"/>
      <c r="F3" s="177"/>
      <c r="G3" s="177"/>
      <c r="H3" s="177"/>
      <c r="I3" s="177"/>
      <c r="W3" s="151"/>
      <c r="X3" s="151" t="s">
        <v>1</v>
      </c>
    </row>
    <row customHeight="1" ht="19.5">
      <c r="A4" s="129" t="s">
        <v>350</v>
      </c>
      <c r="B4" s="114" t="s">
        <v>185</v>
      </c>
      <c r="C4" s="75"/>
      <c r="D4" s="75"/>
      <c r="E4" s="114" t="s">
        <v>351</v>
      </c>
      <c r="F4" s="75"/>
      <c r="G4" s="75"/>
      <c r="H4" s="75"/>
      <c r="I4" s="75"/>
      <c r="J4" s="75"/>
      <c r="K4" s="75"/>
      <c r="L4" s="75"/>
      <c r="M4" s="75"/>
      <c r="N4" s="75"/>
      <c r="O4" s="75"/>
      <c r="P4" s="75"/>
      <c r="Q4" s="75"/>
      <c r="R4" s="75"/>
      <c r="S4" s="75"/>
      <c r="T4" s="75"/>
      <c r="U4" s="75"/>
      <c r="V4" s="75"/>
      <c r="W4" s="108"/>
      <c r="X4" s="110"/>
    </row>
    <row customHeight="1" ht="40.5">
      <c r="A5" s="79"/>
      <c r="B5" s="112" t="s">
        <v>55</v>
      </c>
      <c r="C5" s="128" t="s">
        <v>58</v>
      </c>
      <c r="D5" s="187" t="s">
        <v>335</v>
      </c>
      <c r="E5" s="93" t="s">
        <v>352</v>
      </c>
      <c r="F5" s="93" t="s">
        <v>353</v>
      </c>
      <c r="G5" s="93" t="s">
        <v>354</v>
      </c>
      <c r="H5" s="93" t="s">
        <v>355</v>
      </c>
      <c r="I5" s="93" t="s">
        <v>356</v>
      </c>
      <c r="J5" s="93" t="s">
        <v>357</v>
      </c>
      <c r="K5" s="93" t="s">
        <v>358</v>
      </c>
      <c r="L5" s="93" t="s">
        <v>359</v>
      </c>
      <c r="M5" s="93" t="s">
        <v>360</v>
      </c>
      <c r="N5" s="93" t="s">
        <v>361</v>
      </c>
      <c r="O5" s="93" t="s">
        <v>362</v>
      </c>
      <c r="P5" s="93" t="s">
        <v>363</v>
      </c>
      <c r="Q5" s="93" t="s">
        <v>364</v>
      </c>
      <c r="R5" s="93" t="s">
        <v>365</v>
      </c>
      <c r="S5" s="93" t="s">
        <v>366</v>
      </c>
      <c r="T5" s="93" t="s">
        <v>367</v>
      </c>
      <c r="U5" s="93" t="s">
        <v>368</v>
      </c>
      <c r="V5" s="93" t="s">
        <v>369</v>
      </c>
      <c r="W5" s="93" t="s">
        <v>370</v>
      </c>
      <c r="X5" s="188" t="s">
        <v>371</v>
      </c>
    </row>
    <row customHeight="1" ht="19.5">
      <c r="A6" s="135">
        <v>1</v>
      </c>
      <c r="B6" s="135">
        <v>2</v>
      </c>
      <c r="C6" s="135">
        <v>3</v>
      </c>
      <c r="D6" s="85">
        <v>4</v>
      </c>
      <c r="E6" s="120">
        <v>5</v>
      </c>
      <c r="F6" s="135">
        <v>6</v>
      </c>
      <c r="G6" s="135">
        <v>7</v>
      </c>
      <c r="H6" s="85">
        <v>8</v>
      </c>
      <c r="I6" s="135">
        <v>9</v>
      </c>
      <c r="J6" s="135">
        <v>10</v>
      </c>
      <c r="K6" s="135">
        <v>11</v>
      </c>
      <c r="L6" s="85">
        <v>12</v>
      </c>
      <c r="M6" s="135">
        <v>13</v>
      </c>
      <c r="N6" s="135">
        <v>14</v>
      </c>
      <c r="O6" s="135">
        <v>15</v>
      </c>
      <c r="P6" s="85">
        <v>16</v>
      </c>
      <c r="Q6" s="135">
        <v>17</v>
      </c>
      <c r="R6" s="135">
        <v>18</v>
      </c>
      <c r="S6" s="135">
        <v>19</v>
      </c>
      <c r="T6" s="85">
        <v>20</v>
      </c>
      <c r="U6" s="85">
        <v>21</v>
      </c>
      <c r="V6" s="85">
        <v>22</v>
      </c>
      <c r="W6" s="120">
        <v>23</v>
      </c>
      <c r="X6" s="120">
        <v>24</v>
      </c>
    </row>
    <row customHeight="1" ht="19.5">
      <c r="A7" s="64"/>
      <c r="B7" s="17"/>
      <c r="C7" s="17"/>
      <c r="D7" s="17"/>
      <c r="E7" s="17"/>
      <c r="F7" s="17"/>
      <c r="G7" s="17"/>
      <c r="H7" s="17"/>
      <c r="I7" s="17"/>
      <c r="J7" s="17"/>
      <c r="K7" s="17"/>
      <c r="L7" s="17"/>
      <c r="M7" s="17"/>
      <c r="N7" s="17"/>
      <c r="O7" s="17"/>
      <c r="P7" s="17"/>
      <c r="Q7" s="17"/>
      <c r="R7" s="17"/>
      <c r="S7" s="17"/>
      <c r="T7" s="17"/>
      <c r="U7" s="17"/>
      <c r="V7" s="17"/>
      <c r="W7" s="17"/>
      <c r="X7" s="17"/>
    </row>
    <row customHeight="1" ht="19.5">
      <c r="A8" s="63"/>
      <c r="B8" s="17"/>
      <c r="C8" s="17"/>
      <c r="D8" s="17"/>
      <c r="E8" s="17"/>
      <c r="F8" s="17"/>
      <c r="G8" s="17"/>
      <c r="H8" s="17"/>
      <c r="I8" s="17"/>
      <c r="J8" s="17"/>
      <c r="K8" s="17"/>
      <c r="L8" s="17"/>
      <c r="M8" s="17"/>
      <c r="N8" s="17"/>
      <c r="O8" s="17"/>
      <c r="P8" s="17"/>
      <c r="Q8" s="17"/>
      <c r="R8" s="17"/>
      <c r="S8" s="17"/>
      <c r="T8" s="17"/>
      <c r="U8" s="17"/>
      <c r="V8" s="17"/>
      <c r="W8" s="17"/>
      <c r="X8" s="17"/>
    </row>
  </sheetData>
  <mergeCells count="5">
    <mergeCell ref="A2:X2"/>
    <mergeCell ref="A4:A5"/>
    <mergeCell ref="B4:D4"/>
    <mergeCell ref="A3:I3"/>
    <mergeCell ref="E4:X4"/>
  </mergeCells>
  <printOptions horizontalCentered="1"/>
  <pageMargins left="0.96" right="0.96" top="0.72" bottom="0.72" header="0.00" footer="0.00"/>
  <pageSetup paperSize="9" scale="57" pageOrder="downThenOver"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62AD-5CF2-931C-385F-A25701D199ED}" mc:Ignorable="x14ac xr xr2 xr3">
  <sheetPr>
    <outlinePr summaryRight="0"/>
    <pageSetUpPr fitToPage="1"/>
  </sheetPr>
  <dimension ref="A1:J7"/>
  <sheetViews>
    <sheetView topLeftCell="A1" showZeros="0" workbookViewId="0" tabSelected="1"/>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6.5">
      <c r="J1" s="100" t="s">
        <v>372</v>
      </c>
    </row>
    <row customHeight="1" ht="41.25">
      <c r="A2" s="189">
        <f>"2025"&amp;"年对下转移支付绩效目标表"</f>
      </c>
      <c r="B2" s="102"/>
      <c r="C2" s="102"/>
      <c r="D2" s="102"/>
      <c r="E2" s="102"/>
      <c r="F2" s="101"/>
      <c r="G2" s="102"/>
      <c r="H2" s="101"/>
      <c r="I2" s="101"/>
      <c r="J2" s="102"/>
    </row>
    <row customHeight="1" ht="17.25">
      <c r="A3" s="69">
        <f>"单位名称："&amp;"中国共产党昆明市晋宁区委员会机构编制委员会办公室"</f>
      </c>
    </row>
    <row customHeight="1" ht="44.25">
      <c r="A4" s="134" t="s">
        <v>350</v>
      </c>
      <c r="B4" s="134" t="s">
        <v>260</v>
      </c>
      <c r="C4" s="134" t="s">
        <v>261</v>
      </c>
      <c r="D4" s="134" t="s">
        <v>262</v>
      </c>
      <c r="E4" s="134" t="s">
        <v>263</v>
      </c>
      <c r="F4" s="137" t="s">
        <v>264</v>
      </c>
      <c r="G4" s="134" t="s">
        <v>265</v>
      </c>
      <c r="H4" s="137" t="s">
        <v>266</v>
      </c>
      <c r="I4" s="137" t="s">
        <v>267</v>
      </c>
      <c r="J4" s="134" t="s">
        <v>268</v>
      </c>
    </row>
    <row customHeight="1" ht="14.25">
      <c r="A5" s="134">
        <v>1</v>
      </c>
      <c r="B5" s="134">
        <v>2</v>
      </c>
      <c r="C5" s="134">
        <v>3</v>
      </c>
      <c r="D5" s="134">
        <v>4</v>
      </c>
      <c r="E5" s="134">
        <v>5</v>
      </c>
      <c r="F5" s="137">
        <v>6</v>
      </c>
      <c r="G5" s="134">
        <v>7</v>
      </c>
      <c r="H5" s="137">
        <v>8</v>
      </c>
      <c r="I5" s="137">
        <v>9</v>
      </c>
      <c r="J5" s="134">
        <v>10</v>
      </c>
    </row>
    <row customHeight="1" ht="42">
      <c r="A6" s="64"/>
      <c r="B6" s="63"/>
      <c r="C6" s="63"/>
      <c r="D6" s="63"/>
      <c r="E6" s="139"/>
      <c r="F6" s="37"/>
      <c r="G6" s="139"/>
      <c r="H6" s="37"/>
      <c r="I6" s="37"/>
      <c r="J6" s="139"/>
    </row>
    <row customHeight="1" ht="42">
      <c r="A7" s="64"/>
      <c r="B7" s="40"/>
      <c r="C7" s="40"/>
      <c r="D7" s="40"/>
      <c r="E7" s="64"/>
      <c r="F7" s="40"/>
      <c r="G7" s="64"/>
      <c r="H7" s="40"/>
      <c r="I7" s="40"/>
      <c r="J7" s="64"/>
    </row>
  </sheetData>
  <mergeCells count="2">
    <mergeCell ref="A2:J2"/>
    <mergeCell ref="A3:H3"/>
  </mergeCells>
  <printOptions horizontalCentered="1"/>
  <pageMargins left="0.96" right="0.96" top="0.72" bottom="0.72"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5B377-CBDC-5274-B35F-75E4CFCF994D}" mc:Ignorable="x14ac xr xr2 xr3">
  <sheetPr>
    <outlinePr summaryRight="0"/>
    <pageSetUpPr fitToPage="1"/>
  </sheetPr>
  <dimension ref="A1:I10"/>
  <sheetViews>
    <sheetView topLeftCell="D1" showZeros="0" workbookViewId="0" tabSelected="1"/>
  </sheetViews>
  <sheetFormatPr defaultColWidth="10.421875" customHeight="1" defaultRowHeight="14.25"/>
  <cols>
    <col min="1" max="3" width="33.7109375" customWidth="1"/>
    <col min="4" max="4" width="45.57421875" customWidth="1"/>
    <col min="5" max="5" width="27.57421875" customWidth="1"/>
    <col min="6" max="6" width="21.7109375" customWidth="1"/>
    <col min="7" max="9" width="26.28125" customWidth="1"/>
  </cols>
  <sheetData>
    <row customHeight="1" ht="14.25">
      <c r="A1" s="190"/>
      <c r="B1" s="191"/>
      <c r="C1" s="191"/>
      <c r="D1" s="192"/>
      <c r="E1" s="192"/>
      <c r="F1" s="192"/>
      <c r="G1" s="191"/>
      <c r="H1" s="191"/>
      <c r="I1" s="193" t="s">
        <v>373</v>
      </c>
    </row>
    <row customHeight="1" ht="41.25">
      <c r="A2" s="23">
        <f>"2025"&amp;"年新增资产配置预算表"</f>
      </c>
      <c r="B2" s="62"/>
      <c r="C2" s="62"/>
      <c r="D2" s="87"/>
      <c r="E2" s="87"/>
      <c r="F2" s="87"/>
      <c r="G2" s="62"/>
      <c r="H2" s="62"/>
      <c r="I2" s="87"/>
    </row>
    <row customHeight="1" ht="14.25">
      <c r="A3" s="11">
        <f>"单位名称："&amp;"中国共产党昆明市晋宁区委员会机构编制委员会办公室"</f>
      </c>
      <c r="B3" s="194"/>
      <c r="C3" s="194"/>
      <c r="D3" s="8"/>
      <c r="F3" s="87"/>
      <c r="G3" s="62"/>
      <c r="H3" s="62"/>
      <c r="I3" s="9" t="s">
        <v>1</v>
      </c>
    </row>
    <row customHeight="1" ht="28.5">
      <c r="A4" s="92" t="s">
        <v>177</v>
      </c>
      <c r="B4" s="93" t="s">
        <v>178</v>
      </c>
      <c r="C4" s="42" t="s">
        <v>374</v>
      </c>
      <c r="D4" s="92" t="s">
        <v>375</v>
      </c>
      <c r="E4" s="92" t="s">
        <v>376</v>
      </c>
      <c r="F4" s="92" t="s">
        <v>377</v>
      </c>
      <c r="G4" s="93" t="s">
        <v>378</v>
      </c>
      <c r="H4" s="120"/>
      <c r="I4" s="92"/>
    </row>
    <row customHeight="1" ht="21">
      <c r="A5" s="42"/>
      <c r="B5" s="96"/>
      <c r="C5" s="96"/>
      <c r="D5" s="95"/>
      <c r="E5" s="96"/>
      <c r="F5" s="96"/>
      <c r="G5" s="93" t="s">
        <v>333</v>
      </c>
      <c r="H5" s="93" t="s">
        <v>379</v>
      </c>
      <c r="I5" s="93" t="s">
        <v>380</v>
      </c>
    </row>
    <row customHeight="1" ht="17.25">
      <c r="A6" s="55" t="s">
        <v>83</v>
      </c>
      <c r="B6" s="195" t="s">
        <v>84</v>
      </c>
      <c r="C6" s="55" t="s">
        <v>85</v>
      </c>
      <c r="D6" s="139" t="s">
        <v>86</v>
      </c>
      <c r="E6" s="55" t="s">
        <v>87</v>
      </c>
      <c r="F6" s="195" t="s">
        <v>88</v>
      </c>
      <c r="G6" s="56" t="s">
        <v>89</v>
      </c>
      <c r="H6" s="139" t="s">
        <v>90</v>
      </c>
      <c r="I6" s="139">
        <v>9</v>
      </c>
    </row>
    <row customHeight="1" ht="19.5">
      <c r="A7" s="57" t="s">
        <v>70</v>
      </c>
      <c r="B7" s="19" t="s">
        <v>70</v>
      </c>
      <c r="C7" s="19" t="s">
        <v>381</v>
      </c>
      <c r="D7" s="64" t="s">
        <v>382</v>
      </c>
      <c r="E7" s="40" t="s">
        <v>340</v>
      </c>
      <c r="F7" s="56" t="s">
        <v>383</v>
      </c>
      <c r="G7" s="196">
        <v>2</v>
      </c>
      <c r="H7" s="197">
        <v>1200</v>
      </c>
      <c r="I7" s="197">
        <v>2400</v>
      </c>
    </row>
    <row customHeight="1" ht="19.5">
      <c r="A8" s="57" t="s">
        <v>70</v>
      </c>
      <c r="B8" s="19" t="s">
        <v>70</v>
      </c>
      <c r="C8" s="19" t="s">
        <v>381</v>
      </c>
      <c r="D8" s="64" t="s">
        <v>384</v>
      </c>
      <c r="E8" s="40" t="s">
        <v>339</v>
      </c>
      <c r="F8" s="56" t="s">
        <v>383</v>
      </c>
      <c r="G8" s="196">
        <v>2</v>
      </c>
      <c r="H8" s="197">
        <v>500</v>
      </c>
      <c r="I8" s="197">
        <v>1000</v>
      </c>
    </row>
    <row customHeight="1" ht="19.5">
      <c r="A9" s="57" t="s">
        <v>70</v>
      </c>
      <c r="B9" s="19" t="s">
        <v>70</v>
      </c>
      <c r="C9" s="19" t="s">
        <v>385</v>
      </c>
      <c r="D9" s="64" t="s">
        <v>386</v>
      </c>
      <c r="E9" s="40" t="s">
        <v>387</v>
      </c>
      <c r="F9" s="56" t="s">
        <v>383</v>
      </c>
      <c r="G9" s="196">
        <v>1</v>
      </c>
      <c r="H9" s="197">
        <v>82000</v>
      </c>
      <c r="I9" s="197">
        <v>82000</v>
      </c>
    </row>
    <row customHeight="1" ht="19.5">
      <c r="A10" s="82" t="s">
        <v>55</v>
      </c>
      <c r="B10" s="198"/>
      <c r="C10" s="198"/>
      <c r="D10" s="199"/>
      <c r="E10" s="200"/>
      <c r="F10" s="200"/>
      <c r="G10" s="196">
        <v>5</v>
      </c>
      <c r="H10" s="197">
        <v>83700</v>
      </c>
      <c r="I10" s="197">
        <v>85400</v>
      </c>
    </row>
  </sheetData>
  <mergeCells count="10">
    <mergeCell ref="A10:F10"/>
    <mergeCell ref="B4:B5"/>
    <mergeCell ref="A2:I2"/>
    <mergeCell ref="A3:C3"/>
    <mergeCell ref="G4:I4"/>
    <mergeCell ref="F4:F5"/>
    <mergeCell ref="E4:E5"/>
    <mergeCell ref="D4:D5"/>
    <mergeCell ref="C4:C5"/>
    <mergeCell ref="A4:A5"/>
  </mergeCells>
  <pageMargins left="0.67" right="0.67" top="0.72" bottom="0.72" header="0.28" footer="0.28"/>
  <pageSetup paperSize="9" scale="0" fitToWidth="0" fitToHeight="0"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E4E89-FEEA-E8DB-554B-A8BE3113F0FE}" mc:Ignorable="x14ac xr xr2 xr3">
  <sheetPr>
    <outlinePr summaryRight="0"/>
    <pageSetUpPr fitToPage="1"/>
  </sheetPr>
  <dimension ref="A1:K10"/>
  <sheetViews>
    <sheetView topLeftCell="A1" showZeros="0" workbookViewId="0" tabSelected="1"/>
  </sheetViews>
  <sheetFormatPr defaultColWidth="9.140625" customHeight="1" defaultRowHeight="14.25"/>
  <cols>
    <col min="1" max="1" width="19.28125" customWidth="1"/>
    <col min="2" max="2" width="33.8515625" customWidth="1"/>
    <col min="3" max="3" width="23.8515625" customWidth="1"/>
    <col min="4" max="4" width="11.140625" customWidth="1"/>
    <col min="5" max="5" width="17.7109375" customWidth="1"/>
    <col min="6" max="6" width="9.8515625" customWidth="1"/>
    <col min="7" max="7" width="17.7109375" customWidth="1"/>
    <col min="8" max="11" width="23.140625" customWidth="1"/>
  </cols>
  <sheetData>
    <row customHeight="1" ht="14.25">
      <c r="D1" s="126"/>
      <c r="E1" s="126"/>
      <c r="F1" s="126"/>
      <c r="G1" s="126"/>
      <c r="K1" s="100" t="s">
        <v>388</v>
      </c>
    </row>
    <row customHeight="1" ht="41.25">
      <c r="A2" s="201">
        <f>"2025"&amp;"年上级转移支付补助项目支出预算表"</f>
      </c>
      <c r="B2" s="102"/>
      <c r="C2" s="102"/>
      <c r="D2" s="102"/>
      <c r="E2" s="102"/>
      <c r="F2" s="102"/>
      <c r="G2" s="102"/>
      <c r="H2" s="102"/>
      <c r="I2" s="102"/>
      <c r="J2" s="102"/>
      <c r="K2" s="102"/>
    </row>
    <row customHeight="1" ht="13.5">
      <c r="A3" s="69">
        <f>"单位名称："&amp;"中国共产党昆明市晋宁区委员会机构编制委员会办公室"</f>
      </c>
      <c r="B3" s="103"/>
      <c r="C3" s="103"/>
      <c r="D3" s="103"/>
      <c r="E3" s="103"/>
      <c r="F3" s="103"/>
      <c r="G3" s="103"/>
      <c r="H3" s="106"/>
      <c r="I3" s="106"/>
      <c r="J3" s="106"/>
      <c r="K3" s="151" t="s">
        <v>1</v>
      </c>
    </row>
    <row customHeight="1" ht="21.75">
      <c r="A4" s="107" t="s">
        <v>243</v>
      </c>
      <c r="B4" s="107" t="s">
        <v>180</v>
      </c>
      <c r="C4" s="107" t="s">
        <v>244</v>
      </c>
      <c r="D4" s="128" t="s">
        <v>181</v>
      </c>
      <c r="E4" s="128" t="s">
        <v>182</v>
      </c>
      <c r="F4" s="128" t="s">
        <v>245</v>
      </c>
      <c r="G4" s="128" t="s">
        <v>246</v>
      </c>
      <c r="H4" s="129" t="s">
        <v>55</v>
      </c>
      <c r="I4" s="114" t="s">
        <v>389</v>
      </c>
      <c r="J4" s="75"/>
      <c r="K4" s="76"/>
    </row>
    <row customHeight="1" ht="21.75">
      <c r="A5" s="111"/>
      <c r="B5" s="111"/>
      <c r="C5" s="111"/>
      <c r="D5" s="130"/>
      <c r="E5" s="130"/>
      <c r="F5" s="130"/>
      <c r="G5" s="130"/>
      <c r="H5" s="112"/>
      <c r="I5" s="128" t="s">
        <v>58</v>
      </c>
      <c r="J5" s="128" t="s">
        <v>59</v>
      </c>
      <c r="K5" s="128" t="s">
        <v>60</v>
      </c>
    </row>
    <row customHeight="1" ht="40.5">
      <c r="A6" s="119"/>
      <c r="B6" s="119"/>
      <c r="C6" s="119"/>
      <c r="D6" s="133"/>
      <c r="E6" s="133"/>
      <c r="F6" s="133"/>
      <c r="G6" s="133"/>
      <c r="H6" s="79"/>
      <c r="I6" s="133" t="s">
        <v>57</v>
      </c>
      <c r="J6" s="133"/>
      <c r="K6" s="133"/>
    </row>
    <row customHeight="1" ht="15">
      <c r="A7" s="135">
        <v>1</v>
      </c>
      <c r="B7" s="135">
        <v>2</v>
      </c>
      <c r="C7" s="135">
        <v>3</v>
      </c>
      <c r="D7" s="135">
        <v>4</v>
      </c>
      <c r="E7" s="135">
        <v>5</v>
      </c>
      <c r="F7" s="135">
        <v>6</v>
      </c>
      <c r="G7" s="135">
        <v>7</v>
      </c>
      <c r="H7" s="135">
        <v>8</v>
      </c>
      <c r="I7" s="135">
        <v>9</v>
      </c>
      <c r="J7" s="120">
        <v>10</v>
      </c>
      <c r="K7" s="120">
        <v>11</v>
      </c>
    </row>
    <row customHeight="1" ht="18.75">
      <c r="A8" s="64"/>
      <c r="B8" s="40"/>
      <c r="C8" s="64"/>
      <c r="D8" s="64"/>
      <c r="E8" s="64"/>
      <c r="F8" s="64"/>
      <c r="G8" s="64"/>
      <c r="H8" s="202"/>
      <c r="I8" s="203"/>
      <c r="J8" s="203"/>
      <c r="K8" s="202"/>
    </row>
    <row customHeight="1" ht="18.75">
      <c r="A9" s="19"/>
      <c r="B9" s="40"/>
      <c r="C9" s="40"/>
      <c r="D9" s="40"/>
      <c r="E9" s="40"/>
      <c r="F9" s="40"/>
      <c r="G9" s="40"/>
      <c r="H9" s="204"/>
      <c r="I9" s="204"/>
      <c r="J9" s="204"/>
      <c r="K9" s="202"/>
    </row>
    <row customHeight="1" ht="18.75">
      <c r="A10" s="122" t="s">
        <v>168</v>
      </c>
      <c r="B10" s="123"/>
      <c r="C10" s="123"/>
      <c r="D10" s="123"/>
      <c r="E10" s="123"/>
      <c r="F10" s="123"/>
      <c r="G10" s="61"/>
      <c r="H10" s="204"/>
      <c r="I10" s="204"/>
      <c r="J10" s="204"/>
      <c r="K10" s="202"/>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423C8-101A-2A28-FF59-6A6A428F417D}" mc:Ignorable="x14ac xr xr2 xr3">
  <sheetPr>
    <outlinePr summaryRight="0"/>
    <pageSetUpPr fitToPage="1"/>
  </sheetPr>
  <dimension ref="A1:G12"/>
  <sheetViews>
    <sheetView topLeftCell="D1" showZeros="0" workbookViewId="0" tabSelected="1"/>
  </sheetViews>
  <sheetFormatPr defaultColWidth="9.140625" customHeight="1" defaultRowHeight="14.25"/>
  <cols>
    <col min="1" max="1" width="35.28125" customWidth="1"/>
    <col min="2" max="4" width="28.00390625" customWidth="1"/>
    <col min="5" max="7" width="23.8515625" customWidth="1"/>
  </cols>
  <sheetData>
    <row customHeight="1" ht="13.5">
      <c r="D1" s="126"/>
      <c r="G1" s="100" t="s">
        <v>390</v>
      </c>
    </row>
    <row customHeight="1" ht="41.25">
      <c r="A2" s="102">
        <f>"2025"&amp;"年部门项目中期规划预算表"</f>
      </c>
      <c r="B2" s="102"/>
      <c r="C2" s="102"/>
      <c r="D2" s="102"/>
      <c r="E2" s="102"/>
      <c r="F2" s="102"/>
      <c r="G2" s="102"/>
    </row>
    <row customHeight="1" ht="13.5">
      <c r="A3" s="69">
        <f>"单位名称："&amp;"中国共产党昆明市晋宁区委员会机构编制委员会办公室"</f>
      </c>
      <c r="B3" s="103"/>
      <c r="C3" s="103"/>
      <c r="D3" s="103"/>
      <c r="E3" s="106"/>
      <c r="F3" s="106"/>
      <c r="G3" s="151" t="s">
        <v>1</v>
      </c>
    </row>
    <row customHeight="1" ht="21.75">
      <c r="A4" s="107" t="s">
        <v>244</v>
      </c>
      <c r="B4" s="107" t="s">
        <v>243</v>
      </c>
      <c r="C4" s="107" t="s">
        <v>180</v>
      </c>
      <c r="D4" s="128" t="s">
        <v>391</v>
      </c>
      <c r="E4" s="114" t="s">
        <v>58</v>
      </c>
      <c r="F4" s="75"/>
      <c r="G4" s="76"/>
    </row>
    <row customHeight="1" ht="21.75">
      <c r="A5" s="111"/>
      <c r="B5" s="111"/>
      <c r="C5" s="111"/>
      <c r="D5" s="130"/>
      <c r="E5" s="147">
        <f>"2025"&amp;"年"</f>
      </c>
      <c r="F5" s="128">
        <f>("2025"+1)&amp;"年"</f>
      </c>
      <c r="G5" s="128">
        <f>("2025"+2)&amp;"年"</f>
      </c>
    </row>
    <row customHeight="1" ht="40.5">
      <c r="A6" s="119"/>
      <c r="B6" s="119"/>
      <c r="C6" s="119"/>
      <c r="D6" s="133"/>
      <c r="E6" s="79"/>
      <c r="F6" s="133" t="s">
        <v>57</v>
      </c>
      <c r="G6" s="133"/>
    </row>
    <row customHeight="1" ht="15">
      <c r="A7" s="135">
        <v>1</v>
      </c>
      <c r="B7" s="135">
        <v>2</v>
      </c>
      <c r="C7" s="135">
        <v>3</v>
      </c>
      <c r="D7" s="135">
        <v>4</v>
      </c>
      <c r="E7" s="135">
        <v>5</v>
      </c>
      <c r="F7" s="135">
        <v>6</v>
      </c>
      <c r="G7" s="135">
        <v>7</v>
      </c>
    </row>
    <row customHeight="1" ht="17.25">
      <c r="A8" s="40" t="s">
        <v>70</v>
      </c>
      <c r="B8" s="205"/>
      <c r="C8" s="205"/>
      <c r="D8" s="40"/>
      <c r="E8" s="204">
        <v>120000</v>
      </c>
      <c r="F8" s="204"/>
      <c r="G8" s="204"/>
    </row>
    <row customHeight="1" ht="18.75">
      <c r="A9" s="40"/>
      <c r="B9" s="40" t="s">
        <v>392</v>
      </c>
      <c r="C9" s="40" t="s">
        <v>251</v>
      </c>
      <c r="D9" s="40" t="s">
        <v>393</v>
      </c>
      <c r="E9" s="204">
        <v>3400</v>
      </c>
      <c r="F9" s="204"/>
      <c r="G9" s="204"/>
    </row>
    <row customHeight="1" ht="18.75">
      <c r="A10" s="121"/>
      <c r="B10" s="40" t="s">
        <v>392</v>
      </c>
      <c r="C10" s="40" t="s">
        <v>255</v>
      </c>
      <c r="D10" s="40" t="s">
        <v>393</v>
      </c>
      <c r="E10" s="204">
        <v>70000</v>
      </c>
      <c r="F10" s="204"/>
      <c r="G10" s="204"/>
    </row>
    <row customHeight="1" ht="18.75">
      <c r="A11" s="121"/>
      <c r="B11" s="40" t="s">
        <v>394</v>
      </c>
      <c r="C11" s="40" t="s">
        <v>258</v>
      </c>
      <c r="D11" s="40" t="s">
        <v>393</v>
      </c>
      <c r="E11" s="204">
        <v>46600</v>
      </c>
      <c r="F11" s="204"/>
      <c r="G11" s="204"/>
    </row>
    <row customHeight="1" ht="18.75">
      <c r="A12" s="206" t="s">
        <v>55</v>
      </c>
      <c r="B12" s="207" t="s">
        <v>395</v>
      </c>
      <c r="C12" s="207"/>
      <c r="D12" s="208"/>
      <c r="E12" s="204">
        <v>120000</v>
      </c>
      <c r="F12" s="204"/>
      <c r="G12" s="204"/>
    </row>
  </sheetData>
  <mergeCells count="11">
    <mergeCell ref="A12:D12"/>
    <mergeCell ref="B4:B6"/>
    <mergeCell ref="C4:C6"/>
    <mergeCell ref="A4:A6"/>
    <mergeCell ref="G5:G6"/>
    <mergeCell ref="D4:D6"/>
    <mergeCell ref="A2:G2"/>
    <mergeCell ref="A3:D3"/>
    <mergeCell ref="F5:F6"/>
    <mergeCell ref="E5:E6"/>
    <mergeCell ref="E4:G4"/>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6F133-91F9-E637-8C2F-BB7F91AECB08}" mc:Ignorable="x14ac xr xr2 xr3">
  <sheetPr>
    <outlinePr summaryRight="0"/>
    <pageSetUpPr fitToPage="1"/>
  </sheetPr>
  <dimension ref="A1:J30"/>
  <sheetViews>
    <sheetView topLeftCell="C1" showZeros="0" workbookViewId="0" tabSelected="1"/>
  </sheetViews>
  <sheetFormatPr defaultColWidth="8.57421875" customHeight="1" defaultRowHeight="14.25"/>
  <cols>
    <col min="1" max="1" width="18.140625" customWidth="1"/>
    <col min="2" max="2" width="23.421875" customWidth="1"/>
    <col min="3" max="3" width="21.8515625" customWidth="1"/>
    <col min="4" max="4" width="15.57421875" customWidth="1"/>
    <col min="5" max="5" width="31.57421875" customWidth="1"/>
    <col min="6" max="6" width="15.421875" customWidth="1"/>
    <col min="7" max="7" width="16.421875" customWidth="1"/>
    <col min="8" max="8" width="29.57421875" customWidth="1"/>
    <col min="9" max="9" width="30.57421875" customWidth="1"/>
    <col min="10" max="10" width="23.8515625" customWidth="1"/>
  </cols>
  <sheetData>
    <row customHeight="1" ht="14.25">
      <c r="A1" s="209"/>
      <c r="B1" s="209"/>
      <c r="C1" s="209"/>
      <c r="D1" s="209"/>
      <c r="E1" s="209"/>
      <c r="F1" s="209"/>
      <c r="G1" s="209"/>
      <c r="H1" s="209"/>
      <c r="I1" s="209"/>
      <c r="J1" s="210" t="s">
        <v>396</v>
      </c>
    </row>
    <row customHeight="1" ht="41.25">
      <c r="A2" s="209">
        <f>"2025"&amp;"年部门整体支出绩效目标表"</f>
      </c>
      <c r="B2" s="211"/>
      <c r="C2" s="211"/>
      <c r="D2" s="211"/>
      <c r="E2" s="211"/>
      <c r="F2" s="211"/>
      <c r="G2" s="211"/>
      <c r="H2" s="211"/>
      <c r="I2" s="211"/>
      <c r="J2" s="211"/>
    </row>
    <row customHeight="1" ht="17.25">
      <c r="A3" s="212">
        <f>"单位名称："&amp;"中国共产党昆明市晋宁区委员会机构编制委员会办公室"</f>
      </c>
      <c r="B3" s="212"/>
      <c r="C3" s="213"/>
      <c r="D3" s="214"/>
      <c r="E3" s="214"/>
      <c r="F3" s="214"/>
      <c r="G3" s="214"/>
      <c r="H3" s="214"/>
      <c r="I3" s="214"/>
      <c r="J3" s="215" t="s">
        <v>1</v>
      </c>
    </row>
    <row customHeight="1" ht="30">
      <c r="A4" s="216" t="s">
        <v>397</v>
      </c>
      <c r="B4" s="217" t="s">
        <v>71</v>
      </c>
      <c r="C4" s="218"/>
      <c r="D4" s="218"/>
      <c r="E4" s="219"/>
      <c r="F4" s="220" t="s">
        <v>398</v>
      </c>
      <c r="G4" s="219"/>
      <c r="H4" s="221" t="s">
        <v>70</v>
      </c>
      <c r="I4" s="218"/>
      <c r="J4" s="219"/>
    </row>
    <row customHeight="1" ht="32.25">
      <c r="A5" s="114" t="s">
        <v>399</v>
      </c>
      <c r="B5" s="75"/>
      <c r="C5" s="75"/>
      <c r="D5" s="75"/>
      <c r="E5" s="75"/>
      <c r="F5" s="75"/>
      <c r="G5" s="75"/>
      <c r="H5" s="75"/>
      <c r="I5" s="76"/>
      <c r="J5" s="222" t="s">
        <v>400</v>
      </c>
    </row>
    <row customHeight="1" ht="99.75">
      <c r="A6" s="80" t="s">
        <v>401</v>
      </c>
      <c r="B6" s="223" t="s">
        <v>402</v>
      </c>
      <c r="C6" s="224" t="s">
        <v>403</v>
      </c>
      <c r="D6" s="224"/>
      <c r="E6" s="224"/>
      <c r="F6" s="224"/>
      <c r="G6" s="224"/>
      <c r="H6" s="224"/>
      <c r="I6" s="224"/>
      <c r="J6" s="225" t="s">
        <v>404</v>
      </c>
    </row>
    <row customHeight="1" ht="99.75">
      <c r="A7" s="80"/>
      <c r="B7" s="223">
        <f>"总体绩效目标（"&amp;"2025"&amp;"-"&amp;("2025"+2)&amp;"年期间）"</f>
      </c>
      <c r="C7" s="224" t="s">
        <v>405</v>
      </c>
      <c r="D7" s="224"/>
      <c r="E7" s="224"/>
      <c r="F7" s="224"/>
      <c r="G7" s="224"/>
      <c r="H7" s="224"/>
      <c r="I7" s="224"/>
      <c r="J7" s="225" t="s">
        <v>406</v>
      </c>
    </row>
    <row customHeight="1" ht="75">
      <c r="A8" s="223" t="s">
        <v>407</v>
      </c>
      <c r="B8" s="134">
        <f>"预算年度（"&amp;"2025"&amp;"年）绩效目标"</f>
      </c>
      <c r="C8" s="64" t="s">
        <v>408</v>
      </c>
      <c r="D8" s="64"/>
      <c r="E8" s="64"/>
      <c r="F8" s="64"/>
      <c r="G8" s="64"/>
      <c r="H8" s="64"/>
      <c r="I8" s="64"/>
      <c r="J8" s="226" t="s">
        <v>409</v>
      </c>
    </row>
    <row customHeight="1" ht="32.25">
      <c r="A9" s="227" t="s">
        <v>410</v>
      </c>
      <c r="B9" s="227"/>
      <c r="C9" s="227"/>
      <c r="D9" s="227"/>
      <c r="E9" s="227"/>
      <c r="F9" s="227"/>
      <c r="G9" s="227"/>
      <c r="H9" s="227"/>
      <c r="I9" s="227"/>
      <c r="J9" s="227"/>
    </row>
    <row customHeight="1" ht="32.25">
      <c r="A10" s="223" t="s">
        <v>411</v>
      </c>
      <c r="B10" s="223"/>
      <c r="C10" s="80" t="s">
        <v>412</v>
      </c>
      <c r="D10" s="80"/>
      <c r="E10" s="80"/>
      <c r="F10" s="80" t="s">
        <v>413</v>
      </c>
      <c r="G10" s="80"/>
      <c r="H10" s="80" t="s">
        <v>414</v>
      </c>
      <c r="I10" s="80"/>
      <c r="J10" s="80"/>
    </row>
    <row customHeight="1" ht="32.25">
      <c r="A11" s="223"/>
      <c r="B11" s="223"/>
      <c r="C11" s="80"/>
      <c r="D11" s="80"/>
      <c r="E11" s="80"/>
      <c r="F11" s="80"/>
      <c r="G11" s="80"/>
      <c r="H11" s="223" t="s">
        <v>415</v>
      </c>
      <c r="I11" s="223" t="s">
        <v>416</v>
      </c>
      <c r="J11" s="223" t="s">
        <v>417</v>
      </c>
    </row>
    <row customHeight="1" ht="24">
      <c r="A12" s="82" t="s">
        <v>55</v>
      </c>
      <c r="B12" s="20"/>
      <c r="C12" s="20"/>
      <c r="D12" s="20"/>
      <c r="E12" s="20"/>
      <c r="F12" s="20"/>
      <c r="G12" s="228"/>
      <c r="H12" s="229">
        <v>282850</v>
      </c>
      <c r="I12" s="229">
        <v>282850</v>
      </c>
      <c r="J12" s="229"/>
    </row>
    <row customHeight="1" ht="34.5">
      <c r="A13" s="224" t="s">
        <v>418</v>
      </c>
      <c r="B13" s="230"/>
      <c r="C13" s="224" t="s">
        <v>418</v>
      </c>
      <c r="D13" s="230"/>
      <c r="E13" s="230"/>
      <c r="F13" s="230"/>
      <c r="G13" s="230"/>
      <c r="H13" s="231">
        <v>282850</v>
      </c>
      <c r="I13" s="231">
        <v>282850</v>
      </c>
      <c r="J13" s="231"/>
    </row>
    <row customHeight="1" ht="32.25">
      <c r="A14" s="227" t="s">
        <v>419</v>
      </c>
      <c r="B14" s="227"/>
      <c r="C14" s="227"/>
      <c r="D14" s="227"/>
      <c r="E14" s="227"/>
      <c r="F14" s="227"/>
      <c r="G14" s="227"/>
      <c r="H14" s="227"/>
      <c r="I14" s="227"/>
      <c r="J14" s="227"/>
    </row>
    <row customHeight="1" ht="32.25">
      <c r="A15" s="232" t="s">
        <v>420</v>
      </c>
      <c r="B15" s="232"/>
      <c r="C15" s="232"/>
      <c r="D15" s="232"/>
      <c r="E15" s="232"/>
      <c r="F15" s="232"/>
      <c r="G15" s="232"/>
      <c r="H15" s="233" t="s">
        <v>421</v>
      </c>
      <c r="I15" s="234" t="s">
        <v>268</v>
      </c>
      <c r="J15" s="233" t="s">
        <v>422</v>
      </c>
    </row>
    <row customHeight="1" ht="36">
      <c r="A16" s="235" t="s">
        <v>261</v>
      </c>
      <c r="B16" s="235" t="s">
        <v>423</v>
      </c>
      <c r="C16" s="236" t="s">
        <v>263</v>
      </c>
      <c r="D16" s="236" t="s">
        <v>264</v>
      </c>
      <c r="E16" s="236" t="s">
        <v>265</v>
      </c>
      <c r="F16" s="236" t="s">
        <v>266</v>
      </c>
      <c r="G16" s="236" t="s">
        <v>267</v>
      </c>
      <c r="H16" s="237"/>
      <c r="I16" s="237"/>
      <c r="J16" s="237"/>
    </row>
    <row customHeight="1" ht="32.25">
      <c r="A17" s="195" t="s">
        <v>270</v>
      </c>
      <c r="B17" s="195"/>
      <c r="C17" s="40"/>
      <c r="D17" s="195"/>
      <c r="E17" s="195"/>
      <c r="F17" s="195"/>
      <c r="G17" s="195"/>
      <c r="H17" s="139"/>
      <c r="I17" s="64"/>
      <c r="J17" s="139"/>
    </row>
    <row customHeight="1" ht="32.25">
      <c r="A18" s="195"/>
      <c r="B18" s="195" t="s">
        <v>271</v>
      </c>
      <c r="C18" s="40"/>
      <c r="D18" s="195"/>
      <c r="E18" s="195"/>
      <c r="F18" s="195"/>
      <c r="G18" s="195"/>
      <c r="H18" s="139"/>
      <c r="I18" s="64"/>
      <c r="J18" s="139"/>
    </row>
    <row customHeight="1" ht="32.25">
      <c r="A19" s="195"/>
      <c r="B19" s="195"/>
      <c r="C19" s="40" t="s">
        <v>424</v>
      </c>
      <c r="D19" s="195" t="s">
        <v>293</v>
      </c>
      <c r="E19" s="195" t="s">
        <v>84</v>
      </c>
      <c r="F19" s="195" t="s">
        <v>425</v>
      </c>
      <c r="G19" s="195" t="s">
        <v>275</v>
      </c>
      <c r="H19" s="139" t="s">
        <v>426</v>
      </c>
      <c r="I19" s="64" t="s">
        <v>427</v>
      </c>
      <c r="J19" s="139" t="s">
        <v>428</v>
      </c>
    </row>
    <row customHeight="1" ht="32.25">
      <c r="A20" s="195"/>
      <c r="B20" s="195" t="s">
        <v>301</v>
      </c>
      <c r="C20" s="40"/>
      <c r="D20" s="195"/>
      <c r="E20" s="195"/>
      <c r="F20" s="195"/>
      <c r="G20" s="195"/>
      <c r="H20" s="139"/>
      <c r="I20" s="64"/>
      <c r="J20" s="139"/>
    </row>
    <row customHeight="1" ht="32.25">
      <c r="A21" s="195"/>
      <c r="B21" s="195"/>
      <c r="C21" s="40" t="s">
        <v>429</v>
      </c>
      <c r="D21" s="195" t="s">
        <v>293</v>
      </c>
      <c r="E21" s="195" t="s">
        <v>294</v>
      </c>
      <c r="F21" s="195" t="s">
        <v>295</v>
      </c>
      <c r="G21" s="195" t="s">
        <v>288</v>
      </c>
      <c r="H21" s="139" t="s">
        <v>430</v>
      </c>
      <c r="I21" s="64" t="s">
        <v>431</v>
      </c>
      <c r="J21" s="139" t="s">
        <v>432</v>
      </c>
    </row>
    <row customHeight="1" ht="32.25">
      <c r="A22" s="195"/>
      <c r="B22" s="195"/>
      <c r="C22" s="40" t="s">
        <v>433</v>
      </c>
      <c r="D22" s="195" t="s">
        <v>273</v>
      </c>
      <c r="E22" s="195" t="s">
        <v>303</v>
      </c>
      <c r="F22" s="195" t="s">
        <v>295</v>
      </c>
      <c r="G22" s="195" t="s">
        <v>288</v>
      </c>
      <c r="H22" s="139" t="s">
        <v>434</v>
      </c>
      <c r="I22" s="64" t="s">
        <v>435</v>
      </c>
      <c r="J22" s="139" t="s">
        <v>436</v>
      </c>
    </row>
    <row customHeight="1" ht="32.25">
      <c r="A23" s="195"/>
      <c r="B23" s="195" t="s">
        <v>277</v>
      </c>
      <c r="C23" s="40"/>
      <c r="D23" s="195"/>
      <c r="E23" s="195"/>
      <c r="F23" s="195"/>
      <c r="G23" s="195"/>
      <c r="H23" s="139"/>
      <c r="I23" s="64"/>
      <c r="J23" s="139"/>
    </row>
    <row customHeight="1" ht="32.25">
      <c r="A24" s="195"/>
      <c r="B24" s="195"/>
      <c r="C24" s="40" t="s">
        <v>437</v>
      </c>
      <c r="D24" s="195" t="s">
        <v>293</v>
      </c>
      <c r="E24" s="195" t="s">
        <v>294</v>
      </c>
      <c r="F24" s="195" t="s">
        <v>295</v>
      </c>
      <c r="G24" s="195" t="s">
        <v>288</v>
      </c>
      <c r="H24" s="139" t="s">
        <v>438</v>
      </c>
      <c r="I24" s="64" t="s">
        <v>439</v>
      </c>
      <c r="J24" s="139" t="s">
        <v>440</v>
      </c>
    </row>
    <row customHeight="1" ht="32.25">
      <c r="A25" s="195" t="s">
        <v>283</v>
      </c>
      <c r="B25" s="195"/>
      <c r="C25" s="40"/>
      <c r="D25" s="195"/>
      <c r="E25" s="195"/>
      <c r="F25" s="195"/>
      <c r="G25" s="195"/>
      <c r="H25" s="139"/>
      <c r="I25" s="64"/>
      <c r="J25" s="139"/>
    </row>
    <row customHeight="1" ht="32.25">
      <c r="A26" s="195"/>
      <c r="B26" s="195" t="s">
        <v>284</v>
      </c>
      <c r="C26" s="40"/>
      <c r="D26" s="195"/>
      <c r="E26" s="195"/>
      <c r="F26" s="195"/>
      <c r="G26" s="195"/>
      <c r="H26" s="139"/>
      <c r="I26" s="64"/>
      <c r="J26" s="139"/>
    </row>
    <row customHeight="1" ht="32.25">
      <c r="A27" s="195"/>
      <c r="B27" s="195"/>
      <c r="C27" s="40" t="s">
        <v>441</v>
      </c>
      <c r="D27" s="195" t="s">
        <v>273</v>
      </c>
      <c r="E27" s="195" t="s">
        <v>303</v>
      </c>
      <c r="F27" s="195" t="s">
        <v>295</v>
      </c>
      <c r="G27" s="195" t="s">
        <v>288</v>
      </c>
      <c r="H27" s="139" t="s">
        <v>442</v>
      </c>
      <c r="I27" s="64" t="s">
        <v>443</v>
      </c>
      <c r="J27" s="139" t="s">
        <v>444</v>
      </c>
    </row>
    <row customHeight="1" ht="32.25">
      <c r="A28" s="195" t="s">
        <v>290</v>
      </c>
      <c r="B28" s="195"/>
      <c r="C28" s="40"/>
      <c r="D28" s="195"/>
      <c r="E28" s="195"/>
      <c r="F28" s="195"/>
      <c r="G28" s="195"/>
      <c r="H28" s="139"/>
      <c r="I28" s="64"/>
      <c r="J28" s="139"/>
    </row>
    <row customHeight="1" ht="32.25">
      <c r="A29" s="195"/>
      <c r="B29" s="195" t="s">
        <v>291</v>
      </c>
      <c r="C29" s="40"/>
      <c r="D29" s="195"/>
      <c r="E29" s="195"/>
      <c r="F29" s="195"/>
      <c r="G29" s="195"/>
      <c r="H29" s="139"/>
      <c r="I29" s="64"/>
      <c r="J29" s="139"/>
    </row>
    <row customHeight="1" ht="32.25">
      <c r="A30" s="195"/>
      <c r="B30" s="195"/>
      <c r="C30" s="40" t="s">
        <v>445</v>
      </c>
      <c r="D30" s="195" t="s">
        <v>273</v>
      </c>
      <c r="E30" s="195" t="s">
        <v>294</v>
      </c>
      <c r="F30" s="195" t="s">
        <v>295</v>
      </c>
      <c r="G30" s="195" t="s">
        <v>288</v>
      </c>
      <c r="H30" s="139" t="s">
        <v>446</v>
      </c>
      <c r="I30" s="64" t="s">
        <v>447</v>
      </c>
      <c r="J30" s="139" t="s">
        <v>447</v>
      </c>
    </row>
  </sheetData>
  <mergeCells count="29">
    <mergeCell ref="A2:J2"/>
    <mergeCell ref="A9:J9"/>
    <mergeCell ref="A6:A7"/>
    <mergeCell ref="H10:J10"/>
    <mergeCell ref="A5:I5"/>
    <mergeCell ref="C6:I6"/>
    <mergeCell ref="C7:I7"/>
    <mergeCell ref="C8:I8"/>
    <mergeCell ref="A3:C3"/>
    <mergeCell ref="B4:E4"/>
    <mergeCell ref="F4:G4"/>
    <mergeCell ref="H4:J4"/>
    <mergeCell ref="A15:G15"/>
    <mergeCell ref="A14:J14"/>
    <mergeCell ref="A10:B11"/>
    <mergeCell ref="H15:H16"/>
    <mergeCell ref="I15:I16"/>
    <mergeCell ref="J15:J16"/>
    <mergeCell ref="C10:G11"/>
    <mergeCell ref="A12:G12"/>
    <mergeCell ref="A13:B13"/>
    <mergeCell ref="C13:G13"/>
    <mergeCell ref="B4:E4"/>
    <mergeCell ref="H4:J4"/>
    <mergeCell ref="C6:I6"/>
    <mergeCell ref="C7:I7"/>
    <mergeCell ref="C8:I8"/>
    <mergeCell ref="A13:B13"/>
    <mergeCell ref="C13:G13"/>
  </mergeCells>
  <pageMargins left="0.84" right="0.84" top="0.90" bottom="0.90" header="0.36" footer="0.36"/>
  <pageSetup paperSize="9" scale="57" pageOrder="downThenOver" orientation="portrait"/>
  <headerFooter>
    <oddHeader>&amp;L&amp;C&amp;R</oddHeader>
    <oddFooter>&amp;L&amp;C&amp;R</oddFooter>
    <evenHeader>&amp;L&amp;C&amp;R</evenHeader>
    <evenFooter>&amp;L&amp;C&amp;R</evenFooter>
  </headerFooter>
</worksheet>
</file>