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<sst xmlns="http://schemas.openxmlformats.org/spreadsheetml/2006/main" count="1413" uniqueCount="517">
  <si>
    <t>预算01-1表</t>
  </si>
  <si>
    <t>单位名称：昆明市公安局晋宁分局交通警察大队</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</si>
  <si>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</si>
  <si>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</si>
  <si>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</si>
  <si>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</si>
  <si>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</si>
  <si>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</si>
  <si>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</si>
  <si>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</si>
  <si>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</si>
  <si>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</si>
  <si>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</si>
  <si>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</si>
  <si>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</si>
  <si>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</si>
  <si>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</si>
  <si>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</si>
  <si>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</si>
  <si>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</si>
  <si>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</si>
  <si>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</si>
  <si>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</si>
  <si>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</si>
  <si>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</si>
  <si>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</si>
  <si>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</si>
  <si>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</si>
  <si>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</si>
  <si>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</si>
  <si>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</si>
  <si>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</si>
  <si>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</si>
  <si>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</si>
  <si>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</si>
  <si>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</si>
  <si>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</si>
  <si>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</si>
  <si>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</si>
  <si>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</si>
  <si>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</si>
  <si>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</si>
  <si>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</si>
  <si>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</si>
  <si>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</si>
  <si>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</si>
  <si>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</si>
  <si>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</si>
  <si>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</si>
  <si>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</si>
  <si>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</si>
  <si>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</si>
  <si>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</si>
  <si>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</si>
  <si>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</si>
  <si>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</si>
  <si>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</si>
  <si>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</si>
  <si>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</si>
  <si>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</si>
  <si>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</si>
  <si>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</si>
  <si>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</si>
  <si>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</si>
  <si>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</si>
  <si>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</si>
  <si>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</si>
  <si>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</si>
  <si>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</si>
  <si>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</si>
  <si>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111004</t>
  </si>
  <si>
    <t>昆明市公安局晋宁分局交通警察大队</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</si>
  <si>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</si>
  <si>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</si>
  <si>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</si>
  <si>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</si>
  <si>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</si>
  <si>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</si>
  <si>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</si>
  <si>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</si>
  <si>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</si>
  <si>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</si>
  <si>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</si>
  <si>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</si>
  <si>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</si>
  <si>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</si>
  <si>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</si>
  <si>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</si>
  <si>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</si>
  <si>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</si>
  <si>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</si>
  <si>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</si>
  <si>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</si>
  <si>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</si>
  <si>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</si>
  <si>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</si>
  <si>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</si>
  <si>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</si>
  <si>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204</t>
  </si>
  <si>
    <t>公共安全支出</t>
  </si>
  <si>
    <t>20402</t>
  </si>
  <si>
    <t>公安</t>
  </si>
  <si>
    <t>2040201</t>
  </si>
  <si>
    <t>行政运行</t>
  </si>
  <si>
    <t>2040202</t>
  </si>
  <si>
    <t>一般行政管理事务</t>
  </si>
  <si>
    <t>2040219</t>
  </si>
  <si>
    <t>信息化建设</t>
  </si>
  <si>
    <t>2040220</t>
  </si>
  <si>
    <t>执法办案</t>
  </si>
  <si>
    <t>2040299</t>
  </si>
  <si>
    <t>其他公安支出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</si>
  <si>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</si>
  <si>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</si>
  <si>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</si>
  <si>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</si>
  <si>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</si>
  <si>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</si>
  <si>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</si>
  <si>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</si>
  <si>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</si>
  <si>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</si>
  <si>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</si>
  <si>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</si>
  <si>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</si>
  <si>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</si>
  <si>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</si>
  <si>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</si>
  <si>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</si>
  <si>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</si>
  <si>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</si>
  <si>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</si>
  <si>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</si>
  <si>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</si>
  <si>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</si>
  <si>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</si>
  <si>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</si>
  <si>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</si>
  <si>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</si>
  <si>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</si>
  <si>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</si>
  <si>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</si>
  <si>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</si>
  <si>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</si>
  <si>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</si>
  <si>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</si>
  <si>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</si>
  <si>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</si>
  <si>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</si>
  <si>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</si>
  <si>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</si>
  <si>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</si>
  <si>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</si>
  <si>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</si>
  <si>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</si>
  <si>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</si>
  <si>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</si>
  <si>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</si>
  <si>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</si>
  <si>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</si>
  <si>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</si>
  <si>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</si>
  <si>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</si>
  <si>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</si>
  <si>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</si>
  <si>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</si>
  <si>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</si>
  <si>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</si>
  <si>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</si>
  <si>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</si>
  <si>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</si>
  <si>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</si>
  <si>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</si>
  <si>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</si>
  <si>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</si>
  <si>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</si>
  <si>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</si>
  <si>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</si>
  <si>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</si>
  <si>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</si>
  <si>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</si>
  <si>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</si>
  <si>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</si>
  <si>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</si>
  <si>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</si>
  <si>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</si>
  <si>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</si>
  <si>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</si>
  <si>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</si>
  <si>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</si>
  <si>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</si>
  <si>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</si>
  <si>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</si>
  <si>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</si>
  <si>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</si>
  <si>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</si>
  <si>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</si>
  <si>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</si>
  <si>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</si>
  <si>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</si>
  <si>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</si>
  <si>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</si>
  <si>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</si>
  <si>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</si>
  <si>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</si>
  <si>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昆明市公安局晋宁分局</t>
  </si>
  <si>
    <t>530122210000000001533</t>
  </si>
  <si>
    <t>行政人员支出工资</t>
  </si>
  <si>
    <t>30101</t>
  </si>
  <si>
    <t>基本工资</t>
  </si>
  <si>
    <t>30102</t>
  </si>
  <si>
    <t>津贴补贴</t>
  </si>
  <si>
    <t>30103</t>
  </si>
  <si>
    <t>奖金</t>
  </si>
  <si>
    <t>530122210000000001535</t>
  </si>
  <si>
    <t>社会保障缴费</t>
  </si>
  <si>
    <t>30108</t>
  </si>
  <si>
    <t>机关事业单位基本养老保险缴费</t>
  </si>
  <si>
    <t>30110</t>
  </si>
  <si>
    <t>职工基本医疗保险缴费</t>
  </si>
  <si>
    <t>30111</t>
  </si>
  <si>
    <t>公务员医疗补助缴费</t>
  </si>
  <si>
    <t>30112</t>
  </si>
  <si>
    <t>其他社会保障缴费</t>
  </si>
  <si>
    <t>530122210000000001536</t>
  </si>
  <si>
    <t>对个人和家庭的补助</t>
  </si>
  <si>
    <t>30305</t>
  </si>
  <si>
    <t>生活补助</t>
  </si>
  <si>
    <t>530122210000000001539</t>
  </si>
  <si>
    <t>公务交通补贴</t>
  </si>
  <si>
    <t>30239</t>
  </si>
  <si>
    <t>其他交通费用</t>
  </si>
  <si>
    <t>530122210000000001540</t>
  </si>
  <si>
    <t>工会经费</t>
  </si>
  <si>
    <t>30228</t>
  </si>
  <si>
    <t>530122210000000001541</t>
  </si>
  <si>
    <t>一般公用经费</t>
  </si>
  <si>
    <t>30201</t>
  </si>
  <si>
    <t>办公费</t>
  </si>
  <si>
    <t>30202</t>
  </si>
  <si>
    <t>印刷费</t>
  </si>
  <si>
    <t>30209</t>
  </si>
  <si>
    <t>物业管理费</t>
  </si>
  <si>
    <t>30211</t>
  </si>
  <si>
    <t>差旅费</t>
  </si>
  <si>
    <t>30213</t>
  </si>
  <si>
    <t>维修（护）费</t>
  </si>
  <si>
    <t>30214</t>
  </si>
  <si>
    <t>租赁费</t>
  </si>
  <si>
    <t>30227</t>
  </si>
  <si>
    <t>委托业务费</t>
  </si>
  <si>
    <t>30229</t>
  </si>
  <si>
    <t>福利费</t>
  </si>
  <si>
    <t>31002</t>
  </si>
  <si>
    <t>办公设备购置</t>
  </si>
  <si>
    <t>530122210000000004223</t>
  </si>
  <si>
    <t>30113</t>
  </si>
  <si>
    <t>530122210000000004552</t>
  </si>
  <si>
    <t>公车购置及运维费</t>
  </si>
  <si>
    <t>30231</t>
  </si>
  <si>
    <t>公务用车运行维护费</t>
  </si>
  <si>
    <t>31013</t>
  </si>
  <si>
    <t>公务用车购置</t>
  </si>
  <si>
    <t>530122231100001245883</t>
  </si>
  <si>
    <t>离退休人员支出</t>
  </si>
  <si>
    <t>530122231100001433948</t>
  </si>
  <si>
    <t>行政人员绩效奖励</t>
  </si>
  <si>
    <t>530122231100001433968</t>
  </si>
  <si>
    <t>政法部门加班补贴</t>
  </si>
  <si>
    <t>预算05-1表</t>
  </si>
  <si>
    <t>项目分类</t>
  </si>
  <si>
    <t>项目单位</t>
  </si>
  <si>
    <t>经济科目编码</t>
  </si>
  <si>
    <t>经济科目名称</t>
  </si>
  <si>
    <t>本年拨款</t>
  </si>
  <si>
    <t>其中：本次下达</t>
  </si>
  <si>
    <t>专项业务类</t>
  </si>
  <si>
    <t>530122200000000000081</t>
  </si>
  <si>
    <t>交通管理涉案车辆保管经费</t>
  </si>
  <si>
    <t>530122200000000000329</t>
  </si>
  <si>
    <t>晋宁区道路交通设施安装及维修护专项经费</t>
  </si>
  <si>
    <t>31003</t>
  </si>
  <si>
    <t>专用设备购置</t>
  </si>
  <si>
    <t>530122200000000000391</t>
  </si>
  <si>
    <t>行政事业性收费（车辆号牌）等工本专项资金</t>
  </si>
  <si>
    <t>30218</t>
  </si>
  <si>
    <t>专用材料费</t>
  </si>
  <si>
    <t>530122211100000149228</t>
  </si>
  <si>
    <t>（非财政资金）国税局拨入代征税手续费专用经费</t>
  </si>
  <si>
    <t>530122231100001224730</t>
  </si>
  <si>
    <t>晋宁区考场（骏福考点）社会化考式服务费专项资金</t>
  </si>
  <si>
    <t>530122231100001224732</t>
  </si>
  <si>
    <t>昆明嘉誉物资有限公司社会考场服务费专项资金</t>
  </si>
  <si>
    <t>530122241100003005494</t>
  </si>
  <si>
    <t>2024年突出道路隐患治理资金</t>
  </si>
  <si>
    <t>31005</t>
  </si>
  <si>
    <t>基础设施建设</t>
  </si>
  <si>
    <t>530122241100003005535</t>
  </si>
  <si>
    <t>（收支专户）国税局拨入代征税手续费专用经费</t>
  </si>
  <si>
    <t>530122241100003005538</t>
  </si>
  <si>
    <t>（收支专户）交警大队专户非税收入经费</t>
  </si>
  <si>
    <t>530122251100003651538</t>
  </si>
  <si>
    <t>机动车理论考场无盘工作站改造资金</t>
  </si>
  <si>
    <t>事业发展类</t>
  </si>
  <si>
    <t>530122200000000000058</t>
  </si>
  <si>
    <t>道路交通事故检验鉴定专项经费</t>
  </si>
  <si>
    <t>预算05-2表</t>
  </si>
  <si>
    <t>项目年度绩效目标</t>
  </si>
  <si>
    <t>一级指标</t>
  </si>
  <si>
    <t>二级指标</t>
  </si>
  <si>
    <t>三级指标</t>
  </si>
  <si>
    <t>指标性质</t>
  </si>
  <si>
    <t>指标值</t>
  </si>
  <si>
    <t>度量单位</t>
  </si>
  <si>
    <t>指标属性</t>
  </si>
  <si>
    <t>指标内容</t>
  </si>
  <si>
    <t>晋宁公安分局交通警察大队2025年代征税手续费项目系国税局拨入代征手续费。</t>
  </si>
  <si>
    <t>产出指标</t>
  </si>
  <si>
    <t>质量指标</t>
  </si>
  <si>
    <t>交警大队业务工作的效率、经费拨入保障率</t>
  </si>
  <si>
    <t>&gt;=</t>
  </si>
  <si>
    <t>上级公安机关下达的任务指标</t>
  </si>
  <si>
    <t>%</t>
  </si>
  <si>
    <t>定性指标</t>
  </si>
  <si>
    <t>按照相关规定开展拨入代征税费的工作，保障业务工作正常开展</t>
  </si>
  <si>
    <t>效益指标</t>
  </si>
  <si>
    <t>社会效益</t>
  </si>
  <si>
    <t>部门运转</t>
  </si>
  <si>
    <t>正常运转</t>
  </si>
  <si>
    <t>保障交通管理业务工作正常开展</t>
  </si>
  <si>
    <t>满意度指标</t>
  </si>
  <si>
    <t>服务对象满意度</t>
  </si>
  <si>
    <t>道路交通参与者及人民群众的满意度</t>
  </si>
  <si>
    <t>90</t>
  </si>
  <si>
    <t>交通参与者对道路交通环境的满意度</t>
  </si>
  <si>
    <t>根据《云南省机动车驾驶人社会考场管理规定》和《昆明市人民政府办公厅关于转发推进机动车驾驶人培训考试制度改革实施意见的通知》（昆政办【2017】129号）等有关规定和要求，昆明市公安局晋宁分局交通警察大队以政府购买服务的方式向昆明嘉誉物资有限公司购买社会考场服务项目。</t>
  </si>
  <si>
    <t>数量指标</t>
  </si>
  <si>
    <t>科目二、科目三考试数量</t>
  </si>
  <si>
    <t>2000</t>
  </si>
  <si>
    <t>人</t>
  </si>
  <si>
    <t>定量指标</t>
  </si>
  <si>
    <t>反映费用支出是否按实际考试数量计算</t>
  </si>
  <si>
    <t>提升晋宁区考场考试供给能力，满足机动车驾驶人考试需求</t>
  </si>
  <si>
    <t>=</t>
  </si>
  <si>
    <t>考场建设应当符合有关标准，考试场地、设备和系统需经省级公安机关交通管理部门验收合格后方可使用</t>
  </si>
  <si>
    <t>深化落实“放管服”改革工作要求，便民利民</t>
  </si>
  <si>
    <t>推动驾培驾考市场健康有序发展，保障道路交通安全环境</t>
  </si>
  <si>
    <t>广大机动车驾驶人</t>
  </si>
  <si>
    <t>促进社会经济发展，方便群众满足考试需求</t>
  </si>
  <si>
    <t>国税局拨入代征税手续费专用经费，用于弥补交警大队办公经费不足，支付周履端生活补助费，保障道路交通管理业务工作正常开展，提高工作效率，工作质量。</t>
  </si>
  <si>
    <t>双方合同协议</t>
  </si>
  <si>
    <t>年</t>
  </si>
  <si>
    <t>按照相关规定开展代征税费的工作，严格履行合同协议拨付代征税费手续费按</t>
  </si>
  <si>
    <t>社会公众满意度</t>
  </si>
  <si>
    <t>反映社会公众对单位交通管理业务履职情况的满意度</t>
  </si>
  <si>
    <t>用于晋宁辖区突出隐患道路路口交通信号灯采购及安装费，降低道路交通事故及违法案件的发生率。</t>
  </si>
  <si>
    <t>道路交通设施维修护工程数量</t>
  </si>
  <si>
    <t>套</t>
  </si>
  <si>
    <t>根据隐患路段路口实际安装的信号灯数量不少于4套</t>
  </si>
  <si>
    <t>道路交通信号灯安装及维修维护工程质量</t>
  </si>
  <si>
    <t>施工合同</t>
  </si>
  <si>
    <t>按施工合同及协议标准执行率</t>
  </si>
  <si>
    <t>突出隐患路段交通事故及交通违法减少率</t>
  </si>
  <si>
    <t>安装前交通违法及交通事故发生率</t>
  </si>
  <si>
    <t>对预防和减少道路交通事故及交通违法行为的社会效益</t>
  </si>
  <si>
    <t>严格贯彻落实公安部关于驾驶理论考场由公安机关交管部门自建要求，结合新专网服务完成升级改造工作，力争在10月底前完成对在用驾驶理论考场实施无盘工作站改造。</t>
  </si>
  <si>
    <t>更新升级的工作站投入正常使用的比例</t>
  </si>
  <si>
    <t>涉驾驶人考试犯罪发生率减少</t>
  </si>
  <si>
    <t>50</t>
  </si>
  <si>
    <t>机动车理论考场无盘工作站升级改造后的满意度调查</t>
  </si>
  <si>
    <t>根据云南省收费许可证 滇发改费  昆晋证字[2013] 007008号及交警大队向昆明市车管所采购车辆号牌、驾驶证等物资使用计划表，2021年申请安排行政事业性收费（机动车号牌等工本费）工本费10万元，主要用于大队车管所、晋城中队车管分所开展车辆、驾驶员管理业务，收取的行政事业性收费收入而支付的机动车号牌、行驶证、驾驶证、非税收入收款收据及相关表格等工本费。</t>
  </si>
  <si>
    <t>40000</t>
  </si>
  <si>
    <t>科学合理高效动态管理广大车主和驾驶员</t>
  </si>
  <si>
    <t>按2021年实际工本费支出预算资金</t>
  </si>
  <si>
    <t>车主和驾驶员满意度</t>
  </si>
  <si>
    <t>反映社会公众对部门履职情况的满意程度</t>
  </si>
  <si>
    <t>为了从根本上解决交通管理执法中涉案车辆的停放保管问题，认真贯彻落实公安部关于涉案车辆专项治理的相关要求，遵循“符合法律规范”的原则，将晋宁辖区内涉案车辆保管特委托有资质的社会化经营性停车场存放、保管，保管费按上级党委、政府通知文件要求由区财政统筹安排。</t>
  </si>
  <si>
    <t>保障保管的涉案车辆安全完好无损</t>
  </si>
  <si>
    <t>100</t>
  </si>
  <si>
    <t>减轻驾驶员和车主的经济负担</t>
  </si>
  <si>
    <t>95</t>
  </si>
  <si>
    <t>给广大驾驶员和车主减轻了经济负担</t>
  </si>
  <si>
    <t>驾驶员和车主的满意度</t>
  </si>
  <si>
    <t>驾驶员及车主对交通安全管理便民利民措施满意度明显提升</t>
  </si>
  <si>
    <t>经2022年3月29日区第二届人民政府第7次常务会议研究，同意昆明市公安局晋宁分局交警大队牵头采用直接委托方式向境内仅有的一家昆明骏福机动车驾驶人考试服务有限公司购买社会化考场服务，购买服务资金由区财政给予保障。由昆明市公安局晋宁分局交警大队牵头，推行政府购买社会化考场服务。深化落实好“放管服”改革工作要求，方便群众就近考试，满足考试需求。推行以政府购买服务的方式向社会组织和企业购买社会化考场服务，按照公平竞争、公开择优的原则，依法选用社会化考场，不得无偿使用。考场建设应当符合有关标准，考试场地、设备和系统需经省级公安机关交通管理部门验收合格后方可使用。</t>
  </si>
  <si>
    <t>科目一考试数量</t>
  </si>
  <si>
    <t>20000</t>
  </si>
  <si>
    <t>科目二考试数量</t>
  </si>
  <si>
    <t>30000</t>
  </si>
  <si>
    <t>科目三考试数量</t>
  </si>
  <si>
    <t>提升晋宁区考场综合服务水平</t>
  </si>
  <si>
    <t>考场建设应当符合有关标准，考试场地、设备和系统需经省级公安机关交通管理部门验收合格后方可使用。</t>
  </si>
  <si>
    <t>用于2024年度辖区道路交通管理限高架、交通信号灯、标志标牌的安装及维修（护）费、道路交通标线的漆化维护等费用。</t>
  </si>
  <si>
    <t>个</t>
  </si>
  <si>
    <t>项目工程完成量 数量、质完成率</t>
  </si>
  <si>
    <t>道路交通设施安装及维修（护）工程质量</t>
  </si>
  <si>
    <t>施工合同及协议工程质量</t>
  </si>
  <si>
    <t>辖区道路交通设施对道路交通管理通行率，事故及违法减少率</t>
  </si>
  <si>
    <t>&lt;</t>
  </si>
  <si>
    <t>通设施对预防和减少道路交通事故及违法行为的社会效益交</t>
  </si>
  <si>
    <t>道路交通管理检验鉴定专项经费为积极预防、严格依法处理道路交通事故，按照《云南省道路交通安全条例》第五十八条之规定、《公安机关办理行政案件程序规定》第七十二条第一款、第八十四条之规定、《中华人民共和国行政强制法》第二十五条第三款、第二十六条第三款之规定。道路交通故处理工作是一项技术性较强的工作，为能科学、客观地还原事故形态，对事故责任进行合法、公正的认定，需对相关车辆和人员进行检验鉴定，所涉及的检验鉴定费用由行政机关承担。</t>
  </si>
  <si>
    <t>通事故当事人血醇化验,法医伤情检验数量</t>
  </si>
  <si>
    <t>交通事故当事人血醇化验、鉴定报告质量</t>
  </si>
  <si>
    <t>交通事故车辆痕迹检验</t>
  </si>
  <si>
    <t>1200</t>
  </si>
  <si>
    <t>辆</t>
  </si>
  <si>
    <t>车辆痕迹检验、法医伤情检验数量鉴定数量、鉴定报告质量</t>
  </si>
  <si>
    <t>疫情防控期间当事人核酸检测及体检人数量</t>
  </si>
  <si>
    <t>1000</t>
  </si>
  <si>
    <t>疫情防控核酸检测及体检人数量</t>
  </si>
  <si>
    <t>提高了交警大队办案业务工作效率，案件质量</t>
  </si>
  <si>
    <t>科技强警，运用有效证据鉴定为交通管理提供有力保障</t>
  </si>
  <si>
    <t>减少交通参与者的经济负担</t>
  </si>
  <si>
    <t>99</t>
  </si>
  <si>
    <t>交通参与者的服务指标量</t>
  </si>
  <si>
    <t>提高交通参与者的服务满意度</t>
  </si>
  <si>
    <t>提高、服务对象满意度</t>
  </si>
  <si>
    <t>预估2025年将产生利息收入5000元。</t>
  </si>
  <si>
    <t>确保利息资金及时足额上缴国库</t>
  </si>
  <si>
    <t>资金及时足额上缴国库</t>
  </si>
  <si>
    <t>部门正常运转</t>
  </si>
  <si>
    <t>预算06表</t>
  </si>
  <si>
    <t>政府性基金预算支出预算表</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</si>
  <si>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</si>
  <si>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</si>
  <si>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</si>
  <si>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</si>
  <si>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</si>
  <si>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</si>
  <si>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</si>
  <si>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</si>
  <si>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</si>
  <si>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</si>
  <si>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</si>
  <si>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</si>
  <si>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</si>
  <si>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其他鉴证服务</t>
  </si>
  <si>
    <t>元</t>
  </si>
  <si>
    <t>交通管理涉案车辆保管</t>
  </si>
  <si>
    <t>其他租赁服务</t>
  </si>
  <si>
    <t>采购办公设备</t>
  </si>
  <si>
    <t>其他信息化设备</t>
  </si>
  <si>
    <t>清扫服务</t>
  </si>
  <si>
    <t>采购A4纸</t>
  </si>
  <si>
    <t>纸及纸板</t>
  </si>
  <si>
    <t>采购印刷品</t>
  </si>
  <si>
    <t>纸制品</t>
  </si>
  <si>
    <t>公务用车油料费</t>
  </si>
  <si>
    <t>车辆加油、添加燃料服务</t>
  </si>
  <si>
    <t>公务用车维修费</t>
  </si>
  <si>
    <t>车辆维修和保养服务</t>
  </si>
  <si>
    <t>小型客车</t>
  </si>
  <si>
    <t>机动车理论考场无盘工作站改造项目</t>
  </si>
  <si>
    <t>信息化设备</t>
  </si>
  <si>
    <t>备注：1.当面向中小企业预留资金大于合计时，面向中小企业预留资金为三年预计数。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</si>
  <si>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</si>
  <si>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</si>
  <si>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</si>
  <si>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</si>
  <si>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</si>
  <si>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</si>
  <si>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</si>
  <si>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道路交通事故检验鉴定</t>
  </si>
  <si>
    <t>B0105 司法鉴定服务</t>
  </si>
  <si>
    <t>B 政府履职辅助性服务</t>
  </si>
  <si>
    <t>B1106 租赁服务</t>
  </si>
  <si>
    <t>B1102 物业管理服务</t>
  </si>
  <si>
    <t>办公区域物业管理服务</t>
  </si>
  <si>
    <t>预算09-1表</t>
  </si>
  <si>
    <t>单位名称（项目）</t>
  </si>
  <si>
    <t>地区</t>
  </si>
  <si>
    <t>备注：我部门无对下转移支付预算，此表无数据。</t>
  </si>
  <si>
    <t>预算09-2表</t>
  </si>
  <si>
    <t>备注：我部门无对下转移支付绩效目标，此表无数据。</t>
  </si>
  <si>
    <t xml:space="preserve">预算10表
</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</si>
  <si>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</si>
  <si>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</si>
  <si>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</si>
  <si>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</si>
  <si>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</si>
  <si>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</si>
  <si>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</si>
  <si>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</si>
  <si>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</si>
  <si>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</si>
  <si>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备注：因我单位无提前下达的上级转移支付补助项目支出预算，该表以空表进行公开。</t>
  </si>
  <si>
    <t>预算12表</t>
  </si>
  <si>
    <t>项目级次</t>
  </si>
  <si>
    <t>311 专项业务类</t>
  </si>
  <si>
    <t>本级</t>
  </si>
  <si>
    <t>313 事业发展类</t>
  </si>
  <si>
    <t>预算13表</t>
  </si>
  <si>
    <t xml:space="preserve">              部门整体支出绩效目标表</t>
  </si>
  <si>
    <t>部门编码</t>
  </si>
  <si>
    <t>部门名称</t>
  </si>
  <si>
    <t>内容</t>
  </si>
  <si>
    <t>说明</t>
  </si>
  <si>
    <t>部门总体目标</t>
  </si>
  <si>
    <t>部门职责</t>
  </si>
  <si>
    <t>根据“三定”方案归纳</t>
  </si>
  <si>
    <t>总体绩效目标
（2024—2026年期间）</t>
  </si>
  <si>
    <t>根据部门职责、中长期规划、市委、市政府要求归纳</t>
  </si>
  <si>
    <t>部门年度目标</t>
  </si>
  <si>
    <t>（2024年）年度绩效目标</t>
  </si>
  <si>
    <t>部门年度重点工作任务对应的目标或措施预计的产出和效果，每项工作任务都有明确的一项或几项目标</t>
  </si>
  <si>
    <t>任务名称</t>
  </si>
  <si>
    <t>主要内容</t>
  </si>
  <si>
    <t>申请金额（元）</t>
  </si>
  <si>
    <t>总额</t>
  </si>
  <si>
    <t>财政拨款</t>
  </si>
  <si>
    <t>其他资金</t>
  </si>
  <si>
    <t>部门年度重点工作任务</t>
  </si>
  <si>
    <t>根据部门总体目标和年度重点工作要求进行细化分解</t>
  </si>
  <si>
    <t>年度绩效指标</t>
  </si>
  <si>
    <t>绩效指标值设定依据及数据来源</t>
  </si>
  <si>
    <t>指标说明</t>
  </si>
  <si>
    <t>注：因我部门无所属单位，该表以空表进行公开</t>
  </si>
</sst>
</file>

<file path=xl/styles.xml><?xml version="1.0" encoding="utf-8"?>
<styleSheet xmlns="http://schemas.openxmlformats.org/spreadsheetml/2006/main">
  <numFmts count="1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
    <numFmt numFmtId="177" formatCode="yyyy\-mm\-dd\ hh:mm:ss"/>
    <numFmt numFmtId="178" formatCode="#,##0.00;\-#,##0.00;;@"/>
    <numFmt numFmtId="179" formatCode="hh:mm:ss"/>
    <numFmt numFmtId="180" formatCode="yyyy\-mm\-dd"/>
    <numFmt numFmtId="181" formatCode="[$-10804]#,##0.00;\-#,##0.00;\ "/>
  </numFmts>
  <fonts count="48">
    <font>
      <sz val="11"/>
      <color theme="1"/>
      <name val="宋体"/>
      <charset val="134"/>
      <scheme val="minor"/>
    </font>
    <font>
      <sz val="10"/>
      <color indexed="8"/>
      <name val="Arial"/>
      <charset val="0"/>
    </font>
    <font>
      <sz val="18"/>
      <color indexed="8"/>
      <name val="方正小标宋_GBK"/>
      <charset val="134"/>
    </font>
    <font>
      <sz val="10"/>
      <color indexed="8"/>
      <name val="宋体"/>
      <charset val="134"/>
      <scheme val="minor"/>
    </font>
    <font>
      <sz val="10"/>
      <name val="Arial"/>
      <charset val="0"/>
    </font>
    <font>
      <sz val="9"/>
      <color rgb="FF000000"/>
      <name val="宋体"/>
      <charset val="134"/>
    </font>
    <font>
      <sz val="10"/>
      <color rgb="FF000000"/>
      <name val="Arial"/>
      <charset val="134"/>
    </font>
    <font>
      <sz val="10"/>
      <color indexed="8"/>
      <name val="宋体"/>
      <charset val="134"/>
    </font>
    <font>
      <sz val="9"/>
      <color indexed="8"/>
      <name val="宋体"/>
      <charset val="134"/>
    </font>
    <font>
      <b/>
      <sz val="12"/>
      <color theme="1"/>
      <name val="宋体"/>
      <charset val="134"/>
      <scheme val="minor"/>
    </font>
    <font>
      <sz val="18"/>
      <name val="方正小标宋_GBK"/>
      <charset val="134"/>
    </font>
    <font>
      <sz val="10"/>
      <name val="宋体"/>
      <charset val="134"/>
      <scheme val="minor"/>
    </font>
    <font>
      <sz val="10"/>
      <color rgb="FF000000"/>
      <name val="宋体"/>
      <charset val="134"/>
    </font>
    <font>
      <b/>
      <sz val="23"/>
      <color rgb="FF000000"/>
      <name val="宋体"/>
      <charset val="134"/>
    </font>
    <font>
      <sz val="11"/>
      <color rgb="FF000000"/>
      <name val="宋体"/>
      <charset val="134"/>
    </font>
    <font>
      <sz val="9"/>
      <color theme="1"/>
      <name val="宋体"/>
      <charset val="134"/>
    </font>
    <font>
      <b/>
      <sz val="23.95"/>
      <color rgb="FF000000"/>
      <name val="宋体"/>
      <charset val="134"/>
    </font>
    <font>
      <b/>
      <sz val="12"/>
      <name val="宋体"/>
      <charset val="134"/>
    </font>
    <font>
      <b/>
      <sz val="22"/>
      <color rgb="FF000000"/>
      <name val="宋体"/>
      <charset val="134"/>
    </font>
    <font>
      <b/>
      <sz val="12"/>
      <color rgb="FF000000"/>
      <name val="宋体"/>
      <charset val="134"/>
    </font>
    <font>
      <b/>
      <sz val="12"/>
      <color theme="1"/>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sz val="10"/>
      <color theme="1"/>
      <name val="宋体"/>
      <charset val="134"/>
    </font>
    <font>
      <b/>
      <sz val="15"/>
      <color theme="3"/>
      <name val="宋体"/>
      <charset val="134"/>
      <scheme val="minor"/>
    </font>
    <font>
      <sz val="11"/>
      <color rgb="FFFF0000"/>
      <name val="宋体"/>
      <charset val="0"/>
      <scheme val="minor"/>
    </font>
    <font>
      <b/>
      <sz val="11"/>
      <color rgb="FFFA7D00"/>
      <name val="宋体"/>
      <charset val="0"/>
      <scheme val="minor"/>
    </font>
    <font>
      <sz val="11"/>
      <color rgb="FF3F3F76"/>
      <name val="宋体"/>
      <charset val="0"/>
      <scheme val="minor"/>
    </font>
    <font>
      <u/>
      <sz val="11"/>
      <color rgb="FF800080"/>
      <name val="宋体"/>
      <charset val="0"/>
      <scheme val="minor"/>
    </font>
    <font>
      <b/>
      <sz val="18"/>
      <color theme="3"/>
      <name val="宋体"/>
      <charset val="134"/>
      <scheme val="minor"/>
    </font>
    <font>
      <sz val="9"/>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b/>
      <sz val="11"/>
      <color rgb="FFFFFFFF"/>
      <name val="宋体"/>
      <charset val="0"/>
      <scheme val="minor"/>
    </font>
    <font>
      <sz val="10"/>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3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bottom/>
      <diagonal/>
    </border>
    <border>
      <left/>
      <right style="thin">
        <color indexed="8"/>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34" fillId="7" borderId="0" applyNumberFormat="0" applyBorder="0" applyAlignment="0" applyProtection="0">
      <alignment vertical="center"/>
    </xf>
    <xf numFmtId="0" fontId="30" fillId="4"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33" fillId="0" borderId="17">
      <alignment horizontal="right" vertical="center"/>
    </xf>
    <xf numFmtId="0" fontId="34" fillId="6" borderId="0" applyNumberFormat="0" applyBorder="0" applyAlignment="0" applyProtection="0">
      <alignment vertical="center"/>
    </xf>
    <xf numFmtId="0" fontId="36" fillId="9" borderId="0" applyNumberFormat="0" applyBorder="0" applyAlignment="0" applyProtection="0">
      <alignment vertical="center"/>
    </xf>
    <xf numFmtId="43" fontId="0" fillId="0" borderId="0" applyFont="0" applyFill="0" applyBorder="0" applyAlignment="0" applyProtection="0">
      <alignment vertical="center"/>
    </xf>
    <xf numFmtId="0" fontId="35" fillId="11"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180" fontId="33" fillId="0" borderId="17">
      <alignment horizontal="right" vertical="center"/>
    </xf>
    <xf numFmtId="0" fontId="31" fillId="0" borderId="0" applyNumberFormat="0" applyFill="0" applyBorder="0" applyAlignment="0" applyProtection="0">
      <alignment vertical="center"/>
    </xf>
    <xf numFmtId="0" fontId="0" fillId="13" borderId="29" applyNumberFormat="0" applyFont="0" applyAlignment="0" applyProtection="0">
      <alignment vertical="center"/>
    </xf>
    <xf numFmtId="0" fontId="35" fillId="14" borderId="0" applyNumberFormat="0" applyBorder="0" applyAlignment="0" applyProtection="0">
      <alignment vertical="center"/>
    </xf>
    <xf numFmtId="0" fontId="3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7" fillId="0" borderId="25" applyNumberFormat="0" applyFill="0" applyAlignment="0" applyProtection="0">
      <alignment vertical="center"/>
    </xf>
    <xf numFmtId="0" fontId="40" fillId="0" borderId="25" applyNumberFormat="0" applyFill="0" applyAlignment="0" applyProtection="0">
      <alignment vertical="center"/>
    </xf>
    <xf numFmtId="0" fontId="35" fillId="10" borderId="0" applyNumberFormat="0" applyBorder="0" applyAlignment="0" applyProtection="0">
      <alignment vertical="center"/>
    </xf>
    <xf numFmtId="0" fontId="39" fillId="0" borderId="28" applyNumberFormat="0" applyFill="0" applyAlignment="0" applyProtection="0">
      <alignment vertical="center"/>
    </xf>
    <xf numFmtId="0" fontId="35" fillId="16" borderId="0" applyNumberFormat="0" applyBorder="0" applyAlignment="0" applyProtection="0">
      <alignment vertical="center"/>
    </xf>
    <xf numFmtId="0" fontId="37" fillId="3" borderId="27" applyNumberFormat="0" applyAlignment="0" applyProtection="0">
      <alignment vertical="center"/>
    </xf>
    <xf numFmtId="0" fontId="29" fillId="3" borderId="26" applyNumberFormat="0" applyAlignment="0" applyProtection="0">
      <alignment vertical="center"/>
    </xf>
    <xf numFmtId="0" fontId="42" fillId="17" borderId="30" applyNumberFormat="0" applyAlignment="0" applyProtection="0">
      <alignment vertical="center"/>
    </xf>
    <xf numFmtId="0" fontId="34" fillId="18" borderId="0" applyNumberFormat="0" applyBorder="0" applyAlignment="0" applyProtection="0">
      <alignment vertical="center"/>
    </xf>
    <xf numFmtId="0" fontId="35" fillId="20" borderId="0" applyNumberFormat="0" applyBorder="0" applyAlignment="0" applyProtection="0">
      <alignment vertical="center"/>
    </xf>
    <xf numFmtId="0" fontId="44" fillId="0" borderId="31" applyNumberFormat="0" applyFill="0" applyAlignment="0" applyProtection="0">
      <alignment vertical="center"/>
    </xf>
    <xf numFmtId="0" fontId="45" fillId="0" borderId="32" applyNumberFormat="0" applyFill="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10" fontId="33" fillId="0" borderId="17">
      <alignment horizontal="right" vertical="center"/>
    </xf>
    <xf numFmtId="0" fontId="34" fillId="12"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5" borderId="0" applyNumberFormat="0" applyBorder="0" applyAlignment="0" applyProtection="0">
      <alignment vertical="center"/>
    </xf>
    <xf numFmtId="0" fontId="34" fillId="27" borderId="0" applyNumberFormat="0" applyBorder="0" applyAlignment="0" applyProtection="0">
      <alignment vertical="center"/>
    </xf>
    <xf numFmtId="0" fontId="34" fillId="23" borderId="0" applyNumberFormat="0" applyBorder="0" applyAlignment="0" applyProtection="0">
      <alignment vertical="center"/>
    </xf>
    <xf numFmtId="0" fontId="35" fillId="28" borderId="0" applyNumberFormat="0" applyBorder="0" applyAlignment="0" applyProtection="0">
      <alignment vertical="center"/>
    </xf>
    <xf numFmtId="0" fontId="35" fillId="19" borderId="0" applyNumberFormat="0" applyBorder="0" applyAlignment="0" applyProtection="0">
      <alignment vertical="center"/>
    </xf>
    <xf numFmtId="0" fontId="34" fillId="26" borderId="0" applyNumberFormat="0" applyBorder="0" applyAlignment="0" applyProtection="0">
      <alignment vertical="center"/>
    </xf>
    <xf numFmtId="0" fontId="34" fillId="30" borderId="0" applyNumberFormat="0" applyBorder="0" applyAlignment="0" applyProtection="0">
      <alignment vertical="center"/>
    </xf>
    <xf numFmtId="0" fontId="35" fillId="8"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29" borderId="0" applyNumberFormat="0" applyBorder="0" applyAlignment="0" applyProtection="0">
      <alignment vertical="center"/>
    </xf>
    <xf numFmtId="0" fontId="35" fillId="15" borderId="0" applyNumberFormat="0" applyBorder="0" applyAlignment="0" applyProtection="0">
      <alignment vertical="center"/>
    </xf>
    <xf numFmtId="178" fontId="33" fillId="0" borderId="17">
      <alignment horizontal="right" vertical="center"/>
    </xf>
    <xf numFmtId="49" fontId="33" fillId="0" borderId="17">
      <alignment horizontal="left" vertical="center" wrapText="1"/>
    </xf>
    <xf numFmtId="178" fontId="33" fillId="0" borderId="17">
      <alignment horizontal="right" vertical="center"/>
    </xf>
    <xf numFmtId="179" fontId="33" fillId="0" borderId="17">
      <alignment horizontal="right" vertical="center"/>
    </xf>
    <xf numFmtId="176" fontId="33" fillId="0" borderId="17">
      <alignment horizontal="right" vertical="center"/>
    </xf>
    <xf numFmtId="0" fontId="43" fillId="0" borderId="0"/>
    <xf numFmtId="0" fontId="33" fillId="0" borderId="0">
      <alignment vertical="top"/>
      <protection locked="0"/>
    </xf>
  </cellStyleXfs>
  <cellXfs count="300">
    <xf numFmtId="0" fontId="0" fillId="0" borderId="0" xfId="0" applyFont="1" applyBorder="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xf numFmtId="0" fontId="2" fillId="0" borderId="0" xfId="0" applyFont="1" applyFill="1" applyBorder="1" applyAlignment="1" applyProtection="1">
      <alignment horizontal="center" vertical="center" wrapText="1" readingOrder="1"/>
      <protection locked="0"/>
    </xf>
    <xf numFmtId="0" fontId="5" fillId="0" borderId="0" xfId="0" applyFont="1" applyFill="1" applyBorder="1" applyAlignment="1" applyProtection="1">
      <alignment horizontal="left" vertical="center" wrapText="1"/>
      <protection locked="0"/>
    </xf>
    <xf numFmtId="0" fontId="6" fillId="0" borderId="0" xfId="0" applyFont="1" applyFill="1" applyBorder="1" applyAlignment="1">
      <alignment horizontal="left" vertical="center"/>
    </xf>
    <xf numFmtId="0" fontId="3" fillId="0" borderId="0" xfId="0" applyFont="1" applyFill="1" applyBorder="1" applyAlignment="1" applyProtection="1">
      <alignment horizontal="left" vertical="center" wrapText="1" readingOrder="1"/>
      <protection locked="0"/>
    </xf>
    <xf numFmtId="0" fontId="3" fillId="0" borderId="0" xfId="0" applyFont="1" applyFill="1" applyBorder="1" applyAlignment="1" applyProtection="1">
      <alignment horizontal="right" vertical="center" wrapText="1" readingOrder="1"/>
      <protection locked="0"/>
    </xf>
    <xf numFmtId="0" fontId="7" fillId="0" borderId="1" xfId="0" applyFont="1" applyFill="1" applyBorder="1" applyAlignment="1" applyProtection="1">
      <alignment horizontal="center" vertical="center" wrapText="1" readingOrder="1"/>
      <protection locked="0"/>
    </xf>
    <xf numFmtId="0" fontId="8" fillId="0" borderId="2" xfId="0" applyFont="1" applyFill="1" applyBorder="1" applyAlignment="1" applyProtection="1">
      <alignment horizontal="left" vertical="center" wrapText="1" readingOrder="1"/>
      <protection locked="0"/>
    </xf>
    <xf numFmtId="0" fontId="4" fillId="0" borderId="3" xfId="0" applyFont="1" applyFill="1" applyBorder="1" applyAlignment="1" applyProtection="1">
      <alignment vertical="top" wrapText="1"/>
      <protection locked="0"/>
    </xf>
    <xf numFmtId="0" fontId="4" fillId="0" borderId="2" xfId="0" applyFont="1" applyFill="1" applyBorder="1" applyAlignment="1" applyProtection="1">
      <alignment vertical="top" wrapText="1"/>
      <protection locked="0"/>
    </xf>
    <xf numFmtId="0" fontId="8" fillId="0" borderId="2" xfId="0" applyFont="1" applyFill="1" applyBorder="1" applyAlignment="1" applyProtection="1">
      <alignment horizontal="center" vertical="center" wrapText="1" readingOrder="1"/>
      <protection locked="0"/>
    </xf>
    <xf numFmtId="0" fontId="1" fillId="0" borderId="4" xfId="0" applyFont="1" applyFill="1" applyBorder="1" applyAlignment="1" applyProtection="1">
      <alignment vertical="top" wrapText="1" readingOrder="1"/>
      <protection locked="0"/>
    </xf>
    <xf numFmtId="0" fontId="7" fillId="0" borderId="1" xfId="0" applyFont="1" applyFill="1" applyBorder="1" applyAlignment="1" applyProtection="1">
      <alignment vertical="top" wrapText="1" readingOrder="1"/>
      <protection locked="0"/>
    </xf>
    <xf numFmtId="0" fontId="4" fillId="0" borderId="5" xfId="0" applyFont="1" applyFill="1" applyBorder="1" applyAlignment="1" applyProtection="1">
      <alignment vertical="top" wrapText="1"/>
      <protection locked="0"/>
    </xf>
    <xf numFmtId="0" fontId="4" fillId="0" borderId="6" xfId="0" applyFont="1" applyFill="1" applyBorder="1" applyAlignment="1" applyProtection="1">
      <alignment vertical="top" wrapText="1"/>
      <protection locked="0"/>
    </xf>
    <xf numFmtId="0" fontId="4" fillId="0" borderId="7" xfId="0" applyFont="1" applyFill="1" applyBorder="1" applyAlignment="1" applyProtection="1">
      <alignment vertical="top" wrapText="1"/>
      <protection locked="0"/>
    </xf>
    <xf numFmtId="0" fontId="1" fillId="0" borderId="8" xfId="0" applyFont="1" applyFill="1" applyBorder="1" applyAlignment="1" applyProtection="1">
      <alignment vertical="top" wrapText="1" readingOrder="1"/>
      <protection locked="0"/>
    </xf>
    <xf numFmtId="0" fontId="7" fillId="0" borderId="9" xfId="0" applyFont="1" applyFill="1" applyBorder="1" applyAlignment="1" applyProtection="1">
      <alignment horizontal="center" vertical="center" wrapText="1" readingOrder="1"/>
      <protection locked="0"/>
    </xf>
    <xf numFmtId="0" fontId="7" fillId="0" borderId="0" xfId="0" applyFont="1" applyFill="1" applyBorder="1" applyAlignment="1" applyProtection="1">
      <alignment horizontal="center" vertical="center" wrapText="1" readingOrder="1"/>
      <protection locked="0"/>
    </xf>
    <xf numFmtId="0" fontId="7" fillId="0" borderId="10" xfId="0" applyFont="1" applyFill="1" applyBorder="1" applyAlignment="1" applyProtection="1">
      <alignment horizontal="center" vertical="center" wrapText="1" readingOrder="1"/>
      <protection locked="0"/>
    </xf>
    <xf numFmtId="0" fontId="4" fillId="0" borderId="8"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8" fillId="0" borderId="7" xfId="0" applyFont="1" applyFill="1" applyBorder="1" applyAlignment="1" applyProtection="1">
      <alignment horizontal="center" vertical="center" wrapText="1" readingOrder="1"/>
      <protection locked="0"/>
    </xf>
    <xf numFmtId="0" fontId="1" fillId="0" borderId="1" xfId="0" applyFont="1" applyFill="1" applyBorder="1" applyAlignment="1" applyProtection="1">
      <alignment vertical="top" wrapText="1" readingOrder="1"/>
      <protection locked="0"/>
    </xf>
    <xf numFmtId="181" fontId="7" fillId="0" borderId="1" xfId="0" applyNumberFormat="1" applyFont="1" applyFill="1" applyBorder="1" applyAlignment="1" applyProtection="1">
      <alignment horizontal="right" vertical="center" wrapText="1" readingOrder="1"/>
      <protection locked="0"/>
    </xf>
    <xf numFmtId="0" fontId="7" fillId="0" borderId="1" xfId="0" applyFont="1" applyFill="1" applyBorder="1" applyAlignment="1" applyProtection="1">
      <alignment horizontal="left" vertical="center" wrapText="1" readingOrder="1"/>
      <protection locked="0"/>
    </xf>
    <xf numFmtId="0" fontId="7" fillId="0" borderId="7" xfId="0" applyFont="1" applyFill="1" applyBorder="1" applyAlignment="1" applyProtection="1">
      <alignment horizontal="center" vertical="center" wrapText="1" readingOrder="1"/>
      <protection locked="0"/>
    </xf>
    <xf numFmtId="0" fontId="8" fillId="0" borderId="0" xfId="0" applyFont="1" applyFill="1" applyBorder="1" applyAlignment="1" applyProtection="1">
      <alignment horizontal="center" vertical="center" wrapText="1" readingOrder="1"/>
      <protection locked="0"/>
    </xf>
    <xf numFmtId="0" fontId="8" fillId="0" borderId="8" xfId="0" applyFont="1" applyFill="1" applyBorder="1" applyAlignment="1" applyProtection="1">
      <alignment horizontal="left" vertical="center" wrapText="1" readingOrder="1"/>
      <protection locked="0"/>
    </xf>
    <xf numFmtId="0" fontId="8" fillId="0" borderId="9" xfId="0" applyFont="1" applyFill="1" applyBorder="1" applyAlignment="1" applyProtection="1">
      <alignment horizontal="center" vertical="center" wrapText="1" readingOrder="1"/>
      <protection locked="0"/>
    </xf>
    <xf numFmtId="0" fontId="7" fillId="0" borderId="0" xfId="0" applyFont="1" applyFill="1" applyBorder="1" applyAlignment="1" applyProtection="1">
      <alignment horizontal="right" vertical="center" wrapText="1" readingOrder="1"/>
      <protection locked="0"/>
    </xf>
    <xf numFmtId="0" fontId="7" fillId="0" borderId="0" xfId="0" applyFont="1" applyFill="1" applyBorder="1" applyAlignment="1" applyProtection="1">
      <alignment horizontal="left" vertical="center" wrapText="1" readingOrder="1"/>
      <protection locked="0"/>
    </xf>
    <xf numFmtId="0" fontId="8" fillId="0" borderId="0" xfId="0" applyFont="1" applyFill="1" applyBorder="1" applyAlignment="1" applyProtection="1">
      <alignment horizontal="center" vertical="top" wrapText="1" readingOrder="1"/>
      <protection locked="0"/>
    </xf>
    <xf numFmtId="0" fontId="8" fillId="0" borderId="7" xfId="0" applyFont="1" applyFill="1" applyBorder="1" applyAlignment="1" applyProtection="1">
      <alignment horizontal="center" vertical="top" wrapText="1" readingOrder="1"/>
      <protection locked="0"/>
    </xf>
    <xf numFmtId="0" fontId="7" fillId="0" borderId="0" xfId="0" applyFont="1" applyFill="1" applyBorder="1" applyAlignment="1" applyProtection="1">
      <alignment horizontal="center" vertical="top" wrapText="1" readingOrder="1"/>
      <protection locked="0"/>
    </xf>
    <xf numFmtId="0" fontId="7" fillId="0" borderId="1" xfId="0" applyFont="1" applyFill="1" applyBorder="1" applyAlignment="1" applyProtection="1">
      <alignment vertical="center" wrapText="1" readingOrder="1"/>
      <protection locked="0"/>
    </xf>
    <xf numFmtId="0" fontId="9" fillId="0" borderId="0" xfId="0" applyFont="1" applyFill="1" applyBorder="1"/>
    <xf numFmtId="0" fontId="7" fillId="0" borderId="0" xfId="57" applyNumberFormat="1" applyFont="1" applyFill="1" applyBorder="1" applyAlignment="1" applyProtection="1">
      <alignment horizontal="right" vertical="center"/>
    </xf>
    <xf numFmtId="0" fontId="10" fillId="0" borderId="0" xfId="0" applyFont="1" applyFill="1" applyBorder="1" applyAlignment="1"/>
    <xf numFmtId="0" fontId="11" fillId="0" borderId="0" xfId="0" applyFont="1" applyFill="1" applyBorder="1" applyAlignment="1"/>
    <xf numFmtId="0" fontId="8" fillId="0" borderId="1" xfId="0" applyFont="1" applyFill="1" applyBorder="1" applyAlignment="1" applyProtection="1">
      <alignment horizontal="center" vertical="center" wrapText="1" readingOrder="1"/>
      <protection locked="0"/>
    </xf>
    <xf numFmtId="0" fontId="8" fillId="0" borderId="1" xfId="0" applyFont="1" applyFill="1" applyBorder="1" applyAlignment="1" applyProtection="1">
      <alignment vertical="center" wrapText="1" readingOrder="1"/>
      <protection locked="0"/>
    </xf>
    <xf numFmtId="0" fontId="8" fillId="0" borderId="1" xfId="0" applyFont="1" applyFill="1" applyBorder="1" applyAlignment="1" applyProtection="1">
      <alignment horizontal="left" vertical="center" wrapText="1" readingOrder="1"/>
      <protection locked="0"/>
    </xf>
    <xf numFmtId="0" fontId="0" fillId="0" borderId="0" xfId="0" applyFont="1" applyFill="1" applyBorder="1"/>
    <xf numFmtId="0" fontId="0" fillId="0" borderId="0" xfId="0" applyFont="1" applyFill="1" applyBorder="1" applyAlignment="1">
      <alignment horizontal="center" vertical="center"/>
    </xf>
    <xf numFmtId="49" fontId="12" fillId="0" borderId="0" xfId="0" applyNumberFormat="1" applyFont="1" applyFill="1" applyBorder="1"/>
    <xf numFmtId="0" fontId="5" fillId="0" borderId="0" xfId="0" applyFont="1" applyFill="1" applyBorder="1" applyAlignment="1" applyProtection="1">
      <alignment horizontal="right" vertical="center"/>
      <protection locked="0"/>
    </xf>
    <xf numFmtId="0" fontId="13" fillId="0" borderId="0" xfId="0" applyFont="1" applyFill="1" applyBorder="1" applyAlignment="1">
      <alignment horizontal="center" vertical="center"/>
    </xf>
    <xf numFmtId="0" fontId="5" fillId="0" borderId="0" xfId="0" applyFont="1" applyFill="1" applyBorder="1" applyAlignment="1" applyProtection="1">
      <alignment horizontal="left" vertical="center"/>
      <protection locked="0"/>
    </xf>
    <xf numFmtId="0" fontId="14" fillId="0" borderId="0" xfId="0" applyFont="1" applyFill="1" applyBorder="1" applyAlignment="1">
      <alignment horizontal="left" vertical="center"/>
    </xf>
    <xf numFmtId="0" fontId="14" fillId="0" borderId="0" xfId="0" applyFont="1" applyFill="1" applyBorder="1"/>
    <xf numFmtId="0" fontId="5" fillId="0" borderId="0" xfId="0" applyFont="1" applyFill="1" applyBorder="1" applyAlignment="1" applyProtection="1">
      <alignment horizontal="right"/>
      <protection locked="0"/>
    </xf>
    <xf numFmtId="0" fontId="14" fillId="0" borderId="11" xfId="0" applyFont="1" applyFill="1" applyBorder="1" applyAlignment="1" applyProtection="1">
      <alignment horizontal="center" vertical="center" wrapText="1"/>
      <protection locked="0"/>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pplyProtection="1">
      <alignment horizontal="center" vertical="center" wrapText="1"/>
      <protection locked="0"/>
    </xf>
    <xf numFmtId="0" fontId="14" fillId="0" borderId="15"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6" xfId="0" applyFont="1" applyFill="1" applyBorder="1" applyAlignment="1" applyProtection="1">
      <alignment horizontal="center" vertical="center" wrapText="1"/>
      <protection locked="0"/>
    </xf>
    <xf numFmtId="0" fontId="14" fillId="0" borderId="16" xfId="0" applyFont="1" applyFill="1" applyBorder="1" applyAlignment="1">
      <alignment horizontal="center" vertical="center" wrapText="1"/>
    </xf>
    <xf numFmtId="0" fontId="14" fillId="0" borderId="16" xfId="0" applyFont="1" applyFill="1" applyBorder="1" applyAlignment="1">
      <alignment horizontal="center" vertical="center"/>
    </xf>
    <xf numFmtId="0" fontId="12" fillId="0" borderId="17" xfId="0" applyFont="1" applyFill="1" applyBorder="1" applyAlignment="1">
      <alignment horizontal="center" vertical="center"/>
    </xf>
    <xf numFmtId="178" fontId="15" fillId="0" borderId="17" xfId="54" applyFont="1" applyAlignment="1">
      <alignment horizontal="left" vertical="center"/>
    </xf>
    <xf numFmtId="178" fontId="15" fillId="0" borderId="17" xfId="54" applyFont="1">
      <alignment horizontal="right" vertical="center"/>
    </xf>
    <xf numFmtId="4" fontId="5" fillId="0" borderId="17" xfId="0" applyNumberFormat="1" applyFont="1" applyFill="1" applyBorder="1" applyAlignment="1" applyProtection="1">
      <alignment horizontal="right" vertical="center" wrapText="1"/>
      <protection locked="0"/>
    </xf>
    <xf numFmtId="0" fontId="5" fillId="2" borderId="17" xfId="0" applyFont="1" applyFill="1" applyBorder="1" applyAlignment="1" applyProtection="1">
      <alignment horizontal="left" vertical="center" wrapText="1"/>
      <protection locked="0"/>
    </xf>
    <xf numFmtId="0" fontId="5" fillId="2" borderId="17" xfId="0" applyFont="1" applyFill="1" applyBorder="1" applyAlignment="1" applyProtection="1">
      <alignment horizontal="left" vertical="center"/>
      <protection locked="0"/>
    </xf>
    <xf numFmtId="178" fontId="15" fillId="0" borderId="17" xfId="0" applyNumberFormat="1" applyFont="1" applyBorder="1" applyAlignment="1">
      <alignment horizontal="right" vertical="center"/>
    </xf>
    <xf numFmtId="49" fontId="15" fillId="0" borderId="17" xfId="53" applyFont="1">
      <alignment horizontal="left" vertical="center" wrapText="1"/>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14" fillId="0" borderId="15" xfId="0" applyFont="1" applyFill="1" applyBorder="1" applyAlignment="1">
      <alignment horizontal="center" vertical="center"/>
    </xf>
    <xf numFmtId="0" fontId="5" fillId="0" borderId="17" xfId="0" applyFont="1" applyFill="1" applyBorder="1" applyAlignment="1">
      <alignment horizontal="left" vertical="center" wrapText="1"/>
    </xf>
    <xf numFmtId="0" fontId="5" fillId="0" borderId="17" xfId="0" applyFont="1" applyFill="1" applyBorder="1" applyAlignment="1" applyProtection="1">
      <alignment horizontal="left" vertical="center" wrapText="1"/>
      <protection locked="0"/>
    </xf>
    <xf numFmtId="4" fontId="5" fillId="0" borderId="17" xfId="0" applyNumberFormat="1" applyFont="1" applyFill="1" applyBorder="1" applyAlignment="1">
      <alignment horizontal="right" vertical="center" wrapText="1"/>
    </xf>
    <xf numFmtId="0" fontId="12" fillId="0" borderId="12" xfId="0" applyFont="1" applyFill="1" applyBorder="1" applyAlignment="1" applyProtection="1">
      <alignment horizontal="center" vertical="center" wrapText="1"/>
      <protection locked="0"/>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12" fillId="0" borderId="17" xfId="0" applyFont="1" applyFill="1" applyBorder="1" applyAlignment="1" applyProtection="1">
      <alignment horizontal="center" vertical="center"/>
      <protection locked="0"/>
    </xf>
    <xf numFmtId="4" fontId="15" fillId="0" borderId="17" xfId="54" applyNumberFormat="1" applyFont="1" applyFill="1" applyBorder="1">
      <alignment horizontal="right" vertical="center"/>
    </xf>
    <xf numFmtId="0" fontId="5"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16"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12" fillId="0" borderId="0" xfId="0" applyFont="1" applyFill="1" applyBorder="1" applyAlignment="1" applyProtection="1">
      <alignment horizontal="right" vertical="center"/>
      <protection locked="0"/>
    </xf>
    <xf numFmtId="0" fontId="12" fillId="0" borderId="0" xfId="0" applyFont="1" applyFill="1" applyBorder="1" applyAlignment="1" applyProtection="1">
      <alignment horizontal="right" vertical="center" wrapText="1"/>
      <protection locked="0"/>
    </xf>
    <xf numFmtId="0" fontId="12" fillId="0" borderId="17"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right" vertical="center"/>
      <protection locked="0"/>
    </xf>
    <xf numFmtId="0" fontId="12" fillId="0" borderId="17" xfId="0" applyFont="1" applyFill="1" applyBorder="1" applyAlignment="1" applyProtection="1">
      <alignment horizontal="right" vertical="center" wrapText="1"/>
      <protection locked="0"/>
    </xf>
    <xf numFmtId="0" fontId="5" fillId="0" borderId="17" xfId="0" applyFont="1" applyFill="1" applyBorder="1" applyAlignment="1">
      <alignment horizontal="center" vertical="center" wrapText="1"/>
    </xf>
    <xf numFmtId="0" fontId="5" fillId="0" borderId="17" xfId="0" applyFont="1" applyFill="1" applyBorder="1" applyAlignment="1" applyProtection="1">
      <alignment horizontal="center"/>
      <protection locked="0"/>
    </xf>
    <xf numFmtId="0" fontId="5" fillId="0" borderId="17" xfId="0" applyFont="1" applyFill="1" applyBorder="1" applyAlignment="1" applyProtection="1">
      <alignment horizontal="center" wrapText="1"/>
      <protection locked="0"/>
    </xf>
    <xf numFmtId="0" fontId="5" fillId="0" borderId="17" xfId="0" applyFont="1" applyFill="1" applyBorder="1" applyAlignment="1">
      <alignment horizontal="center" wrapText="1"/>
    </xf>
    <xf numFmtId="0" fontId="5" fillId="0" borderId="17" xfId="0" applyFont="1" applyFill="1" applyBorder="1" applyAlignment="1" applyProtection="1">
      <alignment horizontal="center" vertical="center" wrapText="1"/>
      <protection locked="0"/>
    </xf>
    <xf numFmtId="3" fontId="5" fillId="0" borderId="17" xfId="0" applyNumberFormat="1" applyFont="1" applyFill="1" applyBorder="1" applyAlignment="1" applyProtection="1">
      <alignment horizontal="right" vertical="center"/>
      <protection locked="0"/>
    </xf>
    <xf numFmtId="4" fontId="5" fillId="0" borderId="17" xfId="0" applyNumberFormat="1" applyFont="1" applyFill="1" applyBorder="1" applyAlignment="1" applyProtection="1">
      <alignment horizontal="right" vertical="center"/>
      <protection locked="0"/>
    </xf>
    <xf numFmtId="0" fontId="5" fillId="0" borderId="17" xfId="0" applyFont="1" applyFill="1" applyBorder="1" applyAlignment="1">
      <alignment horizontal="center" vertical="center"/>
    </xf>
    <xf numFmtId="0" fontId="5" fillId="0" borderId="17" xfId="0" applyFont="1" applyFill="1" applyBorder="1" applyAlignment="1" applyProtection="1">
      <alignment horizontal="left"/>
      <protection locked="0"/>
    </xf>
    <xf numFmtId="0" fontId="5" fillId="0" borderId="17" xfId="0" applyFont="1" applyFill="1" applyBorder="1" applyAlignment="1">
      <alignment horizontal="left"/>
    </xf>
    <xf numFmtId="0" fontId="5" fillId="0" borderId="17" xfId="0" applyFont="1" applyFill="1" applyBorder="1" applyAlignment="1">
      <alignment horizontal="right" vertical="center"/>
    </xf>
    <xf numFmtId="0" fontId="17" fillId="0" borderId="0" xfId="57" applyFont="1" applyFill="1" applyBorder="1" applyAlignment="1">
      <alignment horizontal="left" vertical="center"/>
    </xf>
    <xf numFmtId="0" fontId="5" fillId="0" borderId="0" xfId="0" applyFont="1" applyFill="1" applyBorder="1" applyAlignment="1" applyProtection="1">
      <alignment horizontal="right" vertical="center" wrapText="1"/>
      <protection locked="0"/>
    </xf>
    <xf numFmtId="0" fontId="18" fillId="0" borderId="0"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14" fillId="0" borderId="17" xfId="0" applyFont="1" applyFill="1" applyBorder="1" applyAlignment="1">
      <alignment horizontal="center" vertical="center" wrapText="1"/>
    </xf>
    <xf numFmtId="0" fontId="14" fillId="0" borderId="17" xfId="0" applyFont="1" applyFill="1" applyBorder="1" applyAlignment="1" applyProtection="1">
      <alignment horizontal="center" vertical="center"/>
      <protection locked="0"/>
    </xf>
    <xf numFmtId="0" fontId="5" fillId="0" borderId="17" xfId="0" applyFont="1" applyFill="1" applyBorder="1" applyAlignment="1">
      <alignment vertical="center" wrapText="1"/>
    </xf>
    <xf numFmtId="0" fontId="5" fillId="0" borderId="17" xfId="0" applyFont="1" applyFill="1" applyBorder="1" applyAlignment="1" applyProtection="1">
      <alignment horizontal="center" vertical="center"/>
      <protection locked="0"/>
    </xf>
    <xf numFmtId="0" fontId="9" fillId="0" borderId="0" xfId="0" applyFont="1" applyFill="1" applyBorder="1" applyAlignment="1">
      <alignment horizontal="left" vertical="center"/>
    </xf>
    <xf numFmtId="0" fontId="0" fillId="0" borderId="0" xfId="0" applyFont="1" applyFill="1" applyBorder="1" applyAlignment="1"/>
    <xf numFmtId="0" fontId="12" fillId="0" borderId="0" xfId="0" applyFont="1" applyFill="1" applyBorder="1" applyAlignment="1">
      <alignment horizontal="right" vertical="center"/>
    </xf>
    <xf numFmtId="0" fontId="18"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4" fillId="0" borderId="0" xfId="0" applyFont="1" applyFill="1" applyBorder="1" applyAlignment="1">
      <alignment wrapText="1"/>
    </xf>
    <xf numFmtId="0" fontId="12" fillId="0" borderId="0" xfId="0" applyFont="1" applyFill="1" applyBorder="1" applyAlignment="1">
      <alignment horizontal="right" wrapText="1"/>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12" fillId="0" borderId="12" xfId="0" applyFont="1" applyFill="1" applyBorder="1" applyAlignment="1">
      <alignment horizontal="center" vertical="center"/>
    </xf>
    <xf numFmtId="0" fontId="12" fillId="0" borderId="16" xfId="0" applyFont="1" applyFill="1" applyBorder="1" applyAlignment="1" applyProtection="1">
      <alignment horizontal="center" vertical="center"/>
      <protection locked="0"/>
    </xf>
    <xf numFmtId="178" fontId="15" fillId="0" borderId="17" xfId="0" applyNumberFormat="1" applyFont="1" applyFill="1" applyBorder="1" applyAlignment="1">
      <alignment horizontal="right" vertical="center"/>
    </xf>
    <xf numFmtId="0" fontId="9" fillId="0" borderId="0" xfId="0" applyFont="1" applyBorder="1" applyAlignment="1">
      <alignment horizontal="center" vertical="center"/>
    </xf>
    <xf numFmtId="0" fontId="0" fillId="0" borderId="0" xfId="0" applyFont="1" applyBorder="1" applyAlignment="1">
      <alignment horizontal="center" vertical="center"/>
    </xf>
    <xf numFmtId="0" fontId="12" fillId="0" borderId="0" xfId="0" applyFont="1" applyBorder="1" applyAlignment="1">
      <alignment wrapText="1"/>
    </xf>
    <xf numFmtId="0" fontId="12" fillId="0" borderId="0" xfId="0" applyFont="1" applyBorder="1" applyProtection="1">
      <protection locked="0"/>
    </xf>
    <xf numFmtId="0" fontId="18" fillId="0" borderId="0" xfId="0" applyFont="1" applyBorder="1" applyAlignment="1">
      <alignment horizontal="center" vertical="center" wrapText="1"/>
    </xf>
    <xf numFmtId="0" fontId="13" fillId="0" borderId="0" xfId="0" applyFont="1" applyBorder="1" applyAlignment="1" applyProtection="1">
      <alignment horizontal="center" vertical="center"/>
      <protection locked="0"/>
    </xf>
    <xf numFmtId="0" fontId="13" fillId="0" borderId="0" xfId="0" applyFont="1" applyBorder="1" applyAlignment="1">
      <alignment horizontal="center" vertical="center" wrapText="1"/>
    </xf>
    <xf numFmtId="0" fontId="5" fillId="0" borderId="0" xfId="0" applyFont="1" applyBorder="1" applyAlignment="1" applyProtection="1">
      <alignment vertical="center" wrapText="1"/>
      <protection locked="0"/>
    </xf>
    <xf numFmtId="0" fontId="5" fillId="0" borderId="0" xfId="0" applyFont="1" applyBorder="1" applyAlignment="1">
      <alignment vertical="center" wrapText="1"/>
    </xf>
    <xf numFmtId="0" fontId="14" fillId="0" borderId="11" xfId="0" applyFont="1" applyBorder="1" applyAlignment="1">
      <alignment horizontal="center" vertical="center" wrapText="1"/>
    </xf>
    <xf numFmtId="0" fontId="14" fillId="0" borderId="20" xfId="0" applyFont="1" applyBorder="1" applyAlignment="1" applyProtection="1">
      <alignment horizontal="center" vertical="center"/>
      <protection locked="0"/>
    </xf>
    <xf numFmtId="0" fontId="14" fillId="0" borderId="2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1" xfId="0" applyFont="1" applyBorder="1" applyAlignment="1" applyProtection="1">
      <alignment horizontal="center" vertical="center"/>
      <protection locked="0"/>
    </xf>
    <xf numFmtId="0" fontId="14" fillId="0" borderId="2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2" xfId="0" applyFont="1" applyBorder="1" applyAlignment="1" applyProtection="1">
      <alignment horizontal="center" vertical="center"/>
      <protection locked="0"/>
    </xf>
    <xf numFmtId="0" fontId="14" fillId="0" borderId="22" xfId="0" applyFont="1" applyBorder="1" applyAlignment="1">
      <alignment horizontal="center" vertical="center" wrapText="1"/>
    </xf>
    <xf numFmtId="0" fontId="14" fillId="0" borderId="16" xfId="0" applyFont="1" applyBorder="1" applyAlignment="1">
      <alignment horizontal="center" vertical="center"/>
    </xf>
    <xf numFmtId="0" fontId="5" fillId="0" borderId="16" xfId="0" applyFont="1" applyBorder="1" applyAlignment="1">
      <alignment horizontal="left" vertical="center" wrapText="1"/>
    </xf>
    <xf numFmtId="0" fontId="5" fillId="0" borderId="22" xfId="0" applyFont="1" applyBorder="1" applyAlignment="1" applyProtection="1">
      <alignment horizontal="left" vertical="center"/>
      <protection locked="0"/>
    </xf>
    <xf numFmtId="0" fontId="5" fillId="0" borderId="22" xfId="0" applyFont="1" applyBorder="1" applyAlignment="1">
      <alignment horizontal="left" vertical="center" wrapText="1"/>
    </xf>
    <xf numFmtId="0" fontId="5" fillId="0" borderId="23" xfId="0" applyFont="1" applyBorder="1" applyAlignment="1">
      <alignment horizontal="center" vertical="center"/>
    </xf>
    <xf numFmtId="0" fontId="5" fillId="0" borderId="24" xfId="0" applyFont="1" applyBorder="1" applyAlignment="1" applyProtection="1">
      <alignment horizontal="left" vertical="center"/>
      <protection locked="0"/>
    </xf>
    <xf numFmtId="0" fontId="5" fillId="0" borderId="24" xfId="0" applyFont="1" applyBorder="1" applyAlignment="1">
      <alignment horizontal="left" vertical="center"/>
    </xf>
    <xf numFmtId="0" fontId="5" fillId="0" borderId="0" xfId="0" applyFont="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14" fillId="0" borderId="0" xfId="0" applyFont="1" applyBorder="1" applyAlignment="1">
      <alignment wrapText="1"/>
    </xf>
    <xf numFmtId="0" fontId="14" fillId="0" borderId="13" xfId="0" applyFont="1" applyBorder="1" applyAlignment="1">
      <alignment horizontal="center" vertical="center" wrapText="1"/>
    </xf>
    <xf numFmtId="0" fontId="14" fillId="0" borderId="13"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4" fillId="0" borderId="24" xfId="0" applyFont="1" applyBorder="1" applyAlignment="1">
      <alignment horizontal="center" vertical="center" wrapText="1"/>
    </xf>
    <xf numFmtId="0" fontId="14" fillId="0" borderId="22" xfId="0" applyFont="1" applyBorder="1" applyAlignment="1" applyProtection="1">
      <alignment horizontal="center" vertical="center" wrapText="1"/>
      <protection locked="0"/>
    </xf>
    <xf numFmtId="0" fontId="14" fillId="0" borderId="16" xfId="0" applyFont="1" applyBorder="1" applyAlignment="1">
      <alignment horizontal="center" vertical="center"/>
    </xf>
    <xf numFmtId="0" fontId="14" fillId="0" borderId="22" xfId="0" applyFont="1" applyBorder="1" applyAlignment="1" applyProtection="1">
      <alignment horizontal="center" vertical="center"/>
      <protection locked="0"/>
    </xf>
    <xf numFmtId="0" fontId="5" fillId="2" borderId="22" xfId="0" applyFont="1" applyFill="1" applyBorder="1" applyAlignment="1">
      <alignment horizontal="left" vertical="center"/>
    </xf>
    <xf numFmtId="0" fontId="5" fillId="0" borderId="0" xfId="0" applyFont="1" applyBorder="1" applyAlignment="1" applyProtection="1">
      <alignment horizontal="right" vertical="center" wrapText="1"/>
      <protection locked="0"/>
    </xf>
    <xf numFmtId="0" fontId="5" fillId="0" borderId="0" xfId="0" applyFont="1" applyBorder="1" applyAlignment="1" applyProtection="1">
      <alignment horizontal="right" wrapText="1"/>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24" xfId="0" applyFont="1" applyBorder="1" applyAlignment="1" applyProtection="1">
      <alignment horizontal="center" vertical="center" wrapText="1"/>
      <protection locked="0"/>
    </xf>
    <xf numFmtId="0" fontId="13" fillId="0" borderId="0" xfId="0" applyFont="1" applyBorder="1" applyAlignment="1">
      <alignment horizontal="center" vertical="center"/>
    </xf>
    <xf numFmtId="0" fontId="5" fillId="0" borderId="0" xfId="0" applyFont="1" applyBorder="1" applyAlignment="1">
      <alignment horizontal="left" vertical="center"/>
    </xf>
    <xf numFmtId="0" fontId="14" fillId="0" borderId="0" xfId="0" applyFont="1" applyBorder="1" applyProtection="1">
      <protection locked="0"/>
    </xf>
    <xf numFmtId="0" fontId="14" fillId="0" borderId="0" xfId="0" applyFont="1" applyBorder="1"/>
    <xf numFmtId="176" fontId="15" fillId="0" borderId="17" xfId="56" applyNumberFormat="1" applyFont="1" applyBorder="1" applyAlignment="1">
      <alignment horizontal="center" vertical="center"/>
    </xf>
    <xf numFmtId="176" fontId="15" fillId="0" borderId="17" xfId="0" applyNumberFormat="1" applyFont="1" applyBorder="1" applyAlignment="1">
      <alignment horizontal="center" vertical="center"/>
    </xf>
    <xf numFmtId="3" fontId="5" fillId="0" borderId="22" xfId="0" applyNumberFormat="1" applyFont="1" applyBorder="1" applyAlignment="1">
      <alignment horizontal="right" vertical="center"/>
    </xf>
    <xf numFmtId="0" fontId="5" fillId="2" borderId="22" xfId="0" applyFont="1" applyFill="1" applyBorder="1" applyAlignment="1">
      <alignment horizontal="right" vertical="center"/>
    </xf>
    <xf numFmtId="0" fontId="19" fillId="0" borderId="0" xfId="0" applyFont="1" applyBorder="1" applyAlignment="1">
      <alignment horizontal="left" vertical="center"/>
    </xf>
    <xf numFmtId="0" fontId="19" fillId="0" borderId="0" xfId="0" applyFont="1" applyBorder="1" applyAlignment="1" applyProtection="1">
      <alignment horizontal="left" vertical="center"/>
      <protection locked="0"/>
    </xf>
    <xf numFmtId="0" fontId="19" fillId="2" borderId="0" xfId="0" applyFont="1" applyFill="1" applyBorder="1" applyAlignment="1">
      <alignment horizontal="left" vertical="center"/>
    </xf>
    <xf numFmtId="178" fontId="20" fillId="0" borderId="0" xfId="0" applyNumberFormat="1" applyFont="1" applyBorder="1" applyAlignment="1">
      <alignment horizontal="left" vertical="center"/>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horizontal="right"/>
      <protection locked="0"/>
    </xf>
    <xf numFmtId="0" fontId="5" fillId="0" borderId="0" xfId="0" applyFont="1" applyBorder="1" applyAlignment="1">
      <alignment horizontal="right"/>
    </xf>
    <xf numFmtId="0" fontId="21" fillId="0" borderId="0" xfId="0" applyFont="1" applyFill="1" applyBorder="1" applyAlignment="1" applyProtection="1">
      <alignment horizontal="right"/>
      <protection locked="0"/>
    </xf>
    <xf numFmtId="49" fontId="21" fillId="0" borderId="0" xfId="0" applyNumberFormat="1" applyFont="1" applyFill="1" applyBorder="1" applyProtection="1">
      <protection locked="0"/>
    </xf>
    <xf numFmtId="0" fontId="12" fillId="0" borderId="0" xfId="0" applyFont="1" applyFill="1" applyBorder="1" applyAlignment="1">
      <alignment horizontal="right"/>
    </xf>
    <xf numFmtId="0" fontId="5" fillId="0" borderId="0" xfId="0" applyFont="1" applyFill="1" applyBorder="1" applyAlignment="1">
      <alignment horizontal="right"/>
    </xf>
    <xf numFmtId="0" fontId="22" fillId="0" borderId="0"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0" fontId="14" fillId="0" borderId="11" xfId="0" applyFont="1" applyFill="1" applyBorder="1" applyAlignment="1" applyProtection="1">
      <alignment horizontal="center" vertical="center"/>
      <protection locked="0"/>
    </xf>
    <xf numFmtId="49" fontId="14" fillId="0" borderId="11" xfId="0" applyNumberFormat="1" applyFont="1" applyFill="1" applyBorder="1" applyAlignment="1" applyProtection="1">
      <alignment horizontal="center" vertical="center" wrapText="1"/>
      <protection locked="0"/>
    </xf>
    <xf numFmtId="0" fontId="14" fillId="0" borderId="15" xfId="0" applyFont="1" applyFill="1" applyBorder="1" applyAlignment="1" applyProtection="1">
      <alignment horizontal="center" vertical="center"/>
      <protection locked="0"/>
    </xf>
    <xf numFmtId="49" fontId="14" fillId="0" borderId="15" xfId="0" applyNumberFormat="1" applyFont="1" applyFill="1" applyBorder="1" applyAlignment="1" applyProtection="1">
      <alignment horizontal="center" vertical="center" wrapText="1"/>
      <protection locked="0"/>
    </xf>
    <xf numFmtId="49" fontId="14" fillId="0" borderId="17" xfId="0" applyNumberFormat="1" applyFont="1" applyFill="1" applyBorder="1" applyAlignment="1" applyProtection="1">
      <alignment horizontal="center" vertical="center"/>
      <protection locked="0"/>
    </xf>
    <xf numFmtId="0" fontId="14" fillId="0" borderId="17" xfId="0" applyFont="1" applyFill="1" applyBorder="1" applyAlignment="1">
      <alignment horizontal="center" vertical="center"/>
    </xf>
    <xf numFmtId="0" fontId="12" fillId="0" borderId="13"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protection locked="0"/>
    </xf>
    <xf numFmtId="49" fontId="17" fillId="0" borderId="0" xfId="58" applyNumberFormat="1" applyFont="1" applyFill="1" applyAlignment="1" applyProtection="1">
      <alignment horizontal="left" vertical="center" wrapText="1"/>
    </xf>
    <xf numFmtId="0" fontId="12" fillId="0" borderId="17" xfId="0" applyFont="1" applyFill="1" applyBorder="1" applyAlignment="1">
      <alignment horizontal="center" vertical="center" wrapText="1"/>
    </xf>
    <xf numFmtId="0" fontId="5" fillId="0" borderId="17" xfId="0" applyFont="1" applyBorder="1" applyAlignment="1">
      <alignment horizontal="left" vertical="center" wrapText="1"/>
    </xf>
    <xf numFmtId="0" fontId="5" fillId="0" borderId="17" xfId="0" applyFont="1" applyBorder="1" applyAlignment="1">
      <alignment vertical="center" wrapText="1"/>
    </xf>
    <xf numFmtId="0" fontId="5" fillId="0" borderId="17" xfId="0" applyFont="1" applyBorder="1" applyAlignment="1">
      <alignment horizontal="center" vertical="center" wrapText="1"/>
    </xf>
    <xf numFmtId="0" fontId="5" fillId="2" borderId="17" xfId="0" applyFont="1" applyFill="1" applyBorder="1" applyAlignment="1" applyProtection="1">
      <alignment horizontal="center" vertical="center"/>
      <protection locked="0"/>
    </xf>
    <xf numFmtId="49" fontId="15" fillId="0" borderId="17" xfId="53" applyFont="1" applyAlignment="1">
      <alignment horizontal="left" vertical="center" wrapText="1" indent="1"/>
    </xf>
    <xf numFmtId="0" fontId="12" fillId="0" borderId="0" xfId="0" applyFont="1" applyFill="1" applyBorder="1" applyAlignment="1">
      <alignment vertical="top"/>
    </xf>
    <xf numFmtId="0" fontId="12" fillId="0" borderId="12" xfId="0" applyFont="1" applyBorder="1" applyAlignment="1" applyProtection="1">
      <alignment horizontal="center" vertical="center" wrapText="1"/>
      <protection locked="0"/>
    </xf>
    <xf numFmtId="0" fontId="5" fillId="0" borderId="13" xfId="0" applyFont="1" applyBorder="1" applyAlignment="1">
      <alignment horizontal="left" vertical="center"/>
    </xf>
    <xf numFmtId="0" fontId="5" fillId="2" borderId="14" xfId="0" applyFont="1" applyFill="1" applyBorder="1" applyAlignment="1">
      <alignment horizontal="left" vertical="center"/>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23" xfId="0" applyFont="1" applyFill="1" applyBorder="1" applyAlignment="1" applyProtection="1">
      <alignment horizontal="center" vertical="center" wrapText="1"/>
      <protection locked="0"/>
    </xf>
    <xf numFmtId="0" fontId="14" fillId="0" borderId="22" xfId="0" applyFont="1" applyFill="1" applyBorder="1" applyAlignment="1">
      <alignment horizontal="center" vertical="center"/>
    </xf>
    <xf numFmtId="0" fontId="5" fillId="0" borderId="0" xfId="0" applyFont="1" applyFill="1" applyBorder="1" applyAlignment="1">
      <alignment horizontal="right" vertical="center"/>
    </xf>
    <xf numFmtId="0" fontId="12" fillId="0" borderId="0" xfId="0" applyFont="1" applyBorder="1" applyAlignment="1">
      <alignment vertical="top"/>
    </xf>
    <xf numFmtId="0" fontId="12" fillId="0" borderId="0" xfId="0" applyFont="1" applyBorder="1" applyAlignment="1" applyProtection="1">
      <alignment vertical="top"/>
      <protection locked="0"/>
    </xf>
    <xf numFmtId="49" fontId="12"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14" fillId="0" borderId="0" xfId="0" applyFont="1" applyBorder="1" applyAlignment="1">
      <alignment horizontal="left" vertical="center"/>
    </xf>
    <xf numFmtId="0" fontId="14" fillId="0" borderId="0" xfId="0" applyFont="1" applyBorder="1" applyAlignment="1" applyProtection="1">
      <alignment horizontal="left" vertical="center"/>
      <protection locked="0"/>
    </xf>
    <xf numFmtId="0" fontId="14" fillId="0" borderId="11"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15" xfId="0" applyFont="1" applyBorder="1" applyAlignment="1">
      <alignment horizontal="center" vertical="center"/>
    </xf>
    <xf numFmtId="0" fontId="14" fillId="0" borderId="15"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5" fillId="0" borderId="17" xfId="0" applyFont="1" applyBorder="1" applyAlignment="1">
      <alignment horizontal="left" vertical="center"/>
    </xf>
    <xf numFmtId="0" fontId="5" fillId="0" borderId="13"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14" fillId="0" borderId="12" xfId="0" applyFont="1" applyBorder="1" applyAlignment="1" applyProtection="1">
      <alignment horizontal="center" vertical="center"/>
      <protection locked="0"/>
    </xf>
    <xf numFmtId="0" fontId="14" fillId="0" borderId="13" xfId="0" applyFont="1" applyBorder="1" applyAlignment="1">
      <alignment horizontal="center" vertical="center"/>
    </xf>
    <xf numFmtId="0" fontId="14" fillId="0" borderId="11" xfId="0" applyFont="1" applyBorder="1" applyAlignment="1" applyProtection="1">
      <alignment horizontal="center" vertical="center"/>
      <protection locked="0"/>
    </xf>
    <xf numFmtId="0" fontId="14" fillId="0" borderId="12" xfId="0" applyFont="1" applyBorder="1" applyAlignment="1">
      <alignment horizontal="center" vertical="center"/>
    </xf>
    <xf numFmtId="0" fontId="14" fillId="0" borderId="12"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0" fontId="14" fillId="0" borderId="14" xfId="0" applyFont="1" applyBorder="1" applyAlignment="1">
      <alignment horizontal="center" vertical="center"/>
    </xf>
    <xf numFmtId="0" fontId="14" fillId="0" borderId="14" xfId="0" applyFont="1" applyBorder="1" applyAlignment="1" applyProtection="1">
      <alignment horizontal="center" vertical="center" wrapText="1"/>
      <protection locked="0"/>
    </xf>
    <xf numFmtId="0" fontId="5" fillId="0" borderId="0" xfId="0" applyFont="1" applyFill="1" applyBorder="1" applyAlignment="1">
      <alignment horizontal="right" vertical="center" wrapText="1"/>
    </xf>
    <xf numFmtId="0" fontId="23" fillId="0" borderId="0" xfId="0" applyFont="1" applyFill="1" applyBorder="1" applyAlignment="1">
      <alignment horizontal="center" vertical="center"/>
    </xf>
    <xf numFmtId="0" fontId="6" fillId="0" borderId="17" xfId="0" applyFont="1" applyFill="1" applyBorder="1" applyAlignment="1" applyProtection="1">
      <alignment vertical="top" wrapText="1"/>
      <protection locked="0"/>
    </xf>
    <xf numFmtId="0" fontId="12" fillId="0" borderId="0" xfId="0" applyFont="1" applyBorder="1" applyAlignment="1">
      <alignment horizontal="right" vertical="center"/>
    </xf>
    <xf numFmtId="0" fontId="5" fillId="0" borderId="0" xfId="0" applyFont="1" applyBorder="1" applyAlignment="1">
      <alignment horizontal="right" vertical="center"/>
    </xf>
    <xf numFmtId="0" fontId="22" fillId="0" borderId="0" xfId="0" applyFont="1" applyBorder="1" applyAlignment="1">
      <alignment horizontal="center" vertical="center"/>
    </xf>
    <xf numFmtId="0" fontId="12" fillId="0" borderId="0" xfId="0" applyFont="1" applyBorder="1" applyAlignment="1">
      <alignment horizontal="right"/>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0" fontId="14" fillId="0" borderId="20" xfId="0" applyFont="1" applyBorder="1" applyAlignment="1">
      <alignment horizontal="center" vertical="center"/>
    </xf>
    <xf numFmtId="49" fontId="14" fillId="0" borderId="17" xfId="0" applyNumberFormat="1" applyFont="1" applyBorder="1" applyAlignment="1">
      <alignment horizontal="center" vertical="center"/>
    </xf>
    <xf numFmtId="0" fontId="14" fillId="0" borderId="17" xfId="0" applyFont="1" applyBorder="1" applyAlignment="1">
      <alignment horizontal="center" vertical="center"/>
    </xf>
    <xf numFmtId="0" fontId="14" fillId="0" borderId="22" xfId="0" applyFont="1" applyBorder="1" applyAlignment="1">
      <alignment horizontal="center" vertical="center"/>
    </xf>
    <xf numFmtId="0" fontId="5" fillId="0" borderId="17" xfId="0" applyFont="1" applyBorder="1" applyAlignment="1">
      <alignment horizontal="center" vertical="center"/>
    </xf>
    <xf numFmtId="4" fontId="5" fillId="0" borderId="17" xfId="0" applyNumberFormat="1" applyFont="1" applyBorder="1" applyAlignment="1" applyProtection="1">
      <alignment horizontal="right" vertical="center" wrapText="1"/>
      <protection locked="0"/>
    </xf>
    <xf numFmtId="4" fontId="5" fillId="0" borderId="17" xfId="0" applyNumberFormat="1" applyFont="1" applyBorder="1" applyAlignment="1">
      <alignment horizontal="right" vertical="center" wrapText="1"/>
    </xf>
    <xf numFmtId="0" fontId="5" fillId="0" borderId="17" xfId="0" applyFont="1" applyBorder="1" applyAlignment="1">
      <alignment horizontal="left" vertical="center" wrapText="1" indent="1"/>
    </xf>
    <xf numFmtId="0" fontId="5" fillId="0" borderId="17" xfId="0" applyFont="1" applyBorder="1" applyAlignment="1">
      <alignment horizontal="left" vertical="center" wrapText="1" indent="2"/>
    </xf>
    <xf numFmtId="0" fontId="12" fillId="0" borderId="17" xfId="0" applyFont="1" applyBorder="1" applyAlignment="1">
      <alignment horizontal="center" vertical="center"/>
    </xf>
    <xf numFmtId="0" fontId="24" fillId="0" borderId="17" xfId="0" applyFont="1" applyFill="1" applyBorder="1" applyAlignment="1" applyProtection="1">
      <alignment horizontal="center" vertical="center" wrapText="1"/>
      <protection locked="0"/>
    </xf>
    <xf numFmtId="0" fontId="24" fillId="0" borderId="17" xfId="0" applyFont="1" applyFill="1" applyBorder="1" applyAlignment="1" applyProtection="1">
      <alignment vertical="top" wrapText="1"/>
      <protection locked="0"/>
    </xf>
    <xf numFmtId="0" fontId="5" fillId="0" borderId="17" xfId="0" applyFont="1" applyFill="1" applyBorder="1" applyAlignment="1" applyProtection="1">
      <alignment vertical="center" wrapText="1"/>
      <protection locked="0"/>
    </xf>
    <xf numFmtId="4" fontId="5" fillId="0" borderId="17" xfId="0" applyNumberFormat="1" applyFont="1" applyBorder="1" applyAlignment="1" applyProtection="1">
      <alignment horizontal="right" vertical="center"/>
      <protection locked="0"/>
    </xf>
    <xf numFmtId="0" fontId="5" fillId="0" borderId="17" xfId="0" applyFont="1" applyFill="1" applyBorder="1" applyAlignment="1">
      <alignment horizontal="left" vertical="center"/>
    </xf>
    <xf numFmtId="4" fontId="5" fillId="0" borderId="17" xfId="0" applyNumberFormat="1" applyFont="1" applyBorder="1" applyAlignment="1">
      <alignment horizontal="right" vertical="center"/>
    </xf>
    <xf numFmtId="0" fontId="25" fillId="0" borderId="17" xfId="0" applyFont="1" applyFill="1" applyBorder="1" applyAlignment="1">
      <alignment horizontal="center" vertical="center"/>
    </xf>
    <xf numFmtId="0" fontId="25" fillId="0" borderId="17" xfId="0" applyFont="1" applyFill="1" applyBorder="1" applyAlignment="1" applyProtection="1">
      <alignment horizontal="center" vertical="center" wrapText="1"/>
      <protection locked="0"/>
    </xf>
    <xf numFmtId="4" fontId="25" fillId="0" borderId="17" xfId="0" applyNumberFormat="1" applyFont="1" applyBorder="1" applyAlignment="1" applyProtection="1">
      <alignment horizontal="right" vertical="center"/>
      <protection locked="0"/>
    </xf>
    <xf numFmtId="0" fontId="24" fillId="0" borderId="11" xfId="0" applyFont="1" applyFill="1" applyBorder="1" applyAlignment="1">
      <alignment horizontal="center" vertical="center"/>
    </xf>
    <xf numFmtId="0" fontId="24" fillId="0" borderId="12" xfId="0" applyFont="1" applyFill="1" applyBorder="1" applyAlignment="1" applyProtection="1">
      <alignment horizontal="center" vertical="center"/>
      <protection locked="0"/>
    </xf>
    <xf numFmtId="0" fontId="24" fillId="0" borderId="13" xfId="0" applyFont="1" applyFill="1" applyBorder="1" applyAlignment="1" applyProtection="1">
      <alignment horizontal="center" vertical="center"/>
      <protection locked="0"/>
    </xf>
    <xf numFmtId="0" fontId="24" fillId="0" borderId="14" xfId="0" applyFont="1" applyFill="1" applyBorder="1" applyAlignment="1" applyProtection="1">
      <alignment horizontal="center" vertical="center"/>
      <protection locked="0"/>
    </xf>
    <xf numFmtId="0" fontId="24" fillId="0" borderId="11" xfId="0" applyFont="1" applyFill="1" applyBorder="1" applyAlignment="1" applyProtection="1">
      <alignment horizontal="center" vertical="center"/>
      <protection locked="0"/>
    </xf>
    <xf numFmtId="0" fontId="24" fillId="0" borderId="16" xfId="0" applyFont="1" applyFill="1" applyBorder="1" applyAlignment="1" applyProtection="1">
      <alignment horizontal="center" vertical="center" wrapText="1"/>
      <protection locked="0"/>
    </xf>
    <xf numFmtId="0" fontId="24" fillId="0" borderId="16" xfId="0" applyFont="1" applyFill="1" applyBorder="1" applyAlignment="1" applyProtection="1">
      <alignment horizontal="center" vertical="center"/>
      <protection locked="0"/>
    </xf>
    <xf numFmtId="0" fontId="24" fillId="0" borderId="17" xfId="0" applyFont="1" applyFill="1" applyBorder="1" applyAlignment="1" applyProtection="1">
      <alignment horizontal="center" vertical="center"/>
      <protection locked="0"/>
    </xf>
    <xf numFmtId="0" fontId="5" fillId="2" borderId="17" xfId="0" applyFont="1" applyFill="1" applyBorder="1" applyAlignment="1">
      <alignment horizontal="left" vertical="center" wrapText="1"/>
    </xf>
    <xf numFmtId="4" fontId="5" fillId="2" borderId="17" xfId="0" applyNumberFormat="1" applyFont="1" applyFill="1" applyBorder="1" applyAlignment="1" applyProtection="1">
      <alignment horizontal="right" vertical="center"/>
      <protection locked="0"/>
    </xf>
    <xf numFmtId="0" fontId="5" fillId="2" borderId="17" xfId="0" applyFont="1" applyFill="1" applyBorder="1" applyAlignment="1">
      <alignment horizontal="left" vertical="center" wrapText="1" indent="1"/>
    </xf>
    <xf numFmtId="0" fontId="5" fillId="2" borderId="17" xfId="0" applyFont="1" applyFill="1" applyBorder="1" applyAlignment="1">
      <alignment horizontal="left" vertical="center" wrapText="1" indent="2"/>
    </xf>
    <xf numFmtId="0" fontId="5" fillId="2" borderId="17" xfId="0" applyFont="1" applyFill="1" applyBorder="1" applyAlignment="1">
      <alignment horizontal="center" vertical="center" wrapText="1"/>
    </xf>
    <xf numFmtId="0" fontId="5" fillId="2" borderId="17" xfId="0" applyFont="1" applyFill="1" applyBorder="1" applyAlignment="1">
      <alignment horizontal="left"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12" fillId="0" borderId="11" xfId="0" applyFont="1" applyFill="1" applyBorder="1" applyAlignment="1" applyProtection="1">
      <alignment horizontal="center" vertical="center" wrapText="1"/>
      <protection locked="0"/>
    </xf>
    <xf numFmtId="0" fontId="12" fillId="0" borderId="20"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12" fillId="0" borderId="15" xfId="0" applyFont="1" applyFill="1" applyBorder="1" applyAlignment="1" applyProtection="1">
      <alignment horizontal="center" vertical="center" wrapText="1"/>
      <protection locked="0"/>
    </xf>
    <xf numFmtId="0" fontId="12" fillId="0" borderId="21" xfId="0" applyFont="1" applyFill="1" applyBorder="1" applyAlignment="1" applyProtection="1">
      <alignment horizontal="center" vertical="center" wrapText="1"/>
      <protection locked="0"/>
    </xf>
    <xf numFmtId="0" fontId="5" fillId="0" borderId="16" xfId="0" applyFont="1" applyFill="1" applyBorder="1" applyAlignment="1">
      <alignment horizontal="left" vertical="center"/>
    </xf>
    <xf numFmtId="0" fontId="5" fillId="0" borderId="22" xfId="0" applyFont="1" applyFill="1" applyBorder="1" applyAlignment="1">
      <alignment horizontal="left" vertical="center"/>
    </xf>
    <xf numFmtId="0" fontId="5" fillId="0" borderId="22" xfId="0" applyFont="1" applyFill="1" applyBorder="1" applyAlignment="1">
      <alignment horizontal="right" vertical="center"/>
    </xf>
    <xf numFmtId="49" fontId="26" fillId="0" borderId="17" xfId="53" applyFont="1" applyAlignment="1">
      <alignment horizontal="center" vertical="center" wrapText="1"/>
    </xf>
    <xf numFmtId="0" fontId="12" fillId="0" borderId="14" xfId="0" applyFont="1" applyFill="1" applyBorder="1" applyAlignment="1" applyProtection="1">
      <alignment horizontal="center" vertical="center" wrapText="1"/>
      <protection locked="0"/>
    </xf>
    <xf numFmtId="0" fontId="12" fillId="0" borderId="24" xfId="0" applyFont="1" applyFill="1" applyBorder="1" applyAlignment="1" applyProtection="1">
      <alignment horizontal="center" vertical="center"/>
      <protection locked="0"/>
    </xf>
    <xf numFmtId="0" fontId="12" fillId="0" borderId="24" xfId="0" applyFont="1" applyFill="1" applyBorder="1" applyAlignment="1" applyProtection="1">
      <alignment horizontal="center" vertical="center" wrapText="1"/>
      <protection locked="0"/>
    </xf>
    <xf numFmtId="0" fontId="12" fillId="0" borderId="22"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right" vertical="center"/>
      <protection locked="0"/>
    </xf>
    <xf numFmtId="0" fontId="5" fillId="0" borderId="17" xfId="0" applyFont="1" applyFill="1" applyBorder="1" applyAlignment="1" applyProtection="1">
      <alignment vertical="center"/>
      <protection locked="0"/>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常规 5"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17" activePane="bottomLeft" state="frozen"/>
      <selection/>
      <selection pane="bottomLeft" activeCell="A4" sqref="A4:B4"/>
    </sheetView>
  </sheetViews>
  <sheetFormatPr defaultColWidth="8.57407407407407" defaultRowHeight="12.75" customHeight="1" outlineLevelCol="3"/>
  <cols>
    <col min="1" max="4" width="41" style="47" customWidth="1"/>
    <col min="5" max="16384" width="8.57407407407407" style="47"/>
  </cols>
  <sheetData>
    <row r="1" customHeight="1" spans="1:4">
      <c r="A1" s="48"/>
      <c r="B1" s="48"/>
      <c r="C1" s="48"/>
      <c r="D1" s="48"/>
    </row>
    <row r="2" ht="15" customHeight="1" spans="1:4">
      <c r="A2" s="94"/>
      <c r="B2" s="94"/>
      <c r="C2" s="94"/>
      <c r="D2" s="110" t="s">
        <v>0</v>
      </c>
    </row>
    <row r="3" ht="41.25" customHeight="1" spans="1:1">
      <c r="A3" s="90" t="str">
        <f>"2025"&amp;"年部门财务收支预算总表"</f>
        <v>2025年部门财务收支预算总表</v>
      </c>
    </row>
    <row r="4" ht="17.25" customHeight="1" spans="1:4">
      <c r="A4" s="6" t="s">
        <v>1</v>
      </c>
      <c r="B4" s="7"/>
      <c r="D4" s="216" t="s">
        <v>2</v>
      </c>
    </row>
    <row r="5" ht="23.25" customHeight="1" spans="1:4">
      <c r="A5" s="260" t="s">
        <v>3</v>
      </c>
      <c r="B5" s="261"/>
      <c r="C5" s="260" t="s">
        <v>4</v>
      </c>
      <c r="D5" s="261"/>
    </row>
    <row r="6" ht="24" customHeight="1" spans="1:4">
      <c r="A6" s="260" t="s">
        <v>5</v>
      </c>
      <c r="B6" s="260" t="s">
        <v>6</v>
      </c>
      <c r="C6" s="260" t="s">
        <v>7</v>
      </c>
      <c r="D6" s="260" t="s">
        <v>6</v>
      </c>
    </row>
    <row r="7" ht="17.25" customHeight="1" spans="1:4">
      <c r="A7" s="262" t="s">
        <v>8</v>
      </c>
      <c r="B7" s="128">
        <v>19511990.08</v>
      </c>
      <c r="C7" s="262" t="s">
        <v>9</v>
      </c>
      <c r="D7" s="128"/>
    </row>
    <row r="8" ht="17.25" customHeight="1" spans="1:4">
      <c r="A8" s="262" t="s">
        <v>10</v>
      </c>
      <c r="B8" s="128"/>
      <c r="C8" s="262" t="s">
        <v>11</v>
      </c>
      <c r="D8" s="128"/>
    </row>
    <row r="9" ht="17.25" customHeight="1" spans="1:4">
      <c r="A9" s="262" t="s">
        <v>12</v>
      </c>
      <c r="B9" s="128"/>
      <c r="C9" s="299" t="s">
        <v>13</v>
      </c>
      <c r="D9" s="128"/>
    </row>
    <row r="10" ht="17.25" customHeight="1" spans="1:4">
      <c r="A10" s="262" t="s">
        <v>14</v>
      </c>
      <c r="B10" s="128"/>
      <c r="C10" s="299" t="s">
        <v>15</v>
      </c>
      <c r="D10" s="128">
        <v>16595256.25</v>
      </c>
    </row>
    <row r="11" ht="17.25" customHeight="1" spans="1:4">
      <c r="A11" s="262" t="s">
        <v>16</v>
      </c>
      <c r="B11" s="128">
        <v>29866.41</v>
      </c>
      <c r="C11" s="299" t="s">
        <v>17</v>
      </c>
      <c r="D11" s="128"/>
    </row>
    <row r="12" ht="17.25" customHeight="1" spans="1:4">
      <c r="A12" s="262" t="s">
        <v>18</v>
      </c>
      <c r="B12" s="128"/>
      <c r="C12" s="299" t="s">
        <v>19</v>
      </c>
      <c r="D12" s="128"/>
    </row>
    <row r="13" ht="17.25" customHeight="1" spans="1:4">
      <c r="A13" s="262" t="s">
        <v>20</v>
      </c>
      <c r="B13" s="128"/>
      <c r="C13" s="80" t="s">
        <v>21</v>
      </c>
      <c r="D13" s="128"/>
    </row>
    <row r="14" ht="17.25" customHeight="1" spans="1:4">
      <c r="A14" s="262" t="s">
        <v>22</v>
      </c>
      <c r="B14" s="128"/>
      <c r="C14" s="80" t="s">
        <v>23</v>
      </c>
      <c r="D14" s="128">
        <v>1139633.12</v>
      </c>
    </row>
    <row r="15" ht="17.25" customHeight="1" spans="1:4">
      <c r="A15" s="262" t="s">
        <v>24</v>
      </c>
      <c r="B15" s="128"/>
      <c r="C15" s="80" t="s">
        <v>25</v>
      </c>
      <c r="D15" s="128">
        <v>841640.08</v>
      </c>
    </row>
    <row r="16" ht="17.25" customHeight="1" spans="1:4">
      <c r="A16" s="262" t="s">
        <v>26</v>
      </c>
      <c r="B16" s="128">
        <v>29866.41</v>
      </c>
      <c r="C16" s="80" t="s">
        <v>27</v>
      </c>
      <c r="D16" s="128"/>
    </row>
    <row r="17" ht="17.25" customHeight="1" spans="1:4">
      <c r="A17" s="264"/>
      <c r="B17" s="128"/>
      <c r="C17" s="80" t="s">
        <v>28</v>
      </c>
      <c r="D17" s="128"/>
    </row>
    <row r="18" ht="17.25" customHeight="1" spans="1:4">
      <c r="A18" s="266"/>
      <c r="B18" s="128"/>
      <c r="C18" s="80" t="s">
        <v>29</v>
      </c>
      <c r="D18" s="128"/>
    </row>
    <row r="19" ht="17.25" customHeight="1" spans="1:4">
      <c r="A19" s="266"/>
      <c r="B19" s="128"/>
      <c r="C19" s="80" t="s">
        <v>30</v>
      </c>
      <c r="D19" s="128"/>
    </row>
    <row r="20" ht="17.25" customHeight="1" spans="1:4">
      <c r="A20" s="266"/>
      <c r="B20" s="128"/>
      <c r="C20" s="80" t="s">
        <v>31</v>
      </c>
      <c r="D20" s="128"/>
    </row>
    <row r="21" ht="17.25" customHeight="1" spans="1:4">
      <c r="A21" s="266"/>
      <c r="B21" s="128"/>
      <c r="C21" s="80" t="s">
        <v>32</v>
      </c>
      <c r="D21" s="128"/>
    </row>
    <row r="22" ht="17.25" customHeight="1" spans="1:4">
      <c r="A22" s="266"/>
      <c r="B22" s="128"/>
      <c r="C22" s="80" t="s">
        <v>33</v>
      </c>
      <c r="D22" s="128"/>
    </row>
    <row r="23" ht="17.25" customHeight="1" spans="1:4">
      <c r="A23" s="266"/>
      <c r="B23" s="128"/>
      <c r="C23" s="80" t="s">
        <v>34</v>
      </c>
      <c r="D23" s="128"/>
    </row>
    <row r="24" ht="17.25" customHeight="1" spans="1:4">
      <c r="A24" s="266"/>
      <c r="B24" s="128"/>
      <c r="C24" s="80" t="s">
        <v>35</v>
      </c>
      <c r="D24" s="128"/>
    </row>
    <row r="25" ht="17.25" customHeight="1" spans="1:4">
      <c r="A25" s="266"/>
      <c r="B25" s="128"/>
      <c r="C25" s="80" t="s">
        <v>36</v>
      </c>
      <c r="D25" s="128">
        <v>965327.04</v>
      </c>
    </row>
    <row r="26" ht="17.25" customHeight="1" spans="1:4">
      <c r="A26" s="266"/>
      <c r="B26" s="128"/>
      <c r="C26" s="80" t="s">
        <v>37</v>
      </c>
      <c r="D26" s="128"/>
    </row>
    <row r="27" ht="17.25" customHeight="1" spans="1:4">
      <c r="A27" s="266"/>
      <c r="B27" s="128"/>
      <c r="C27" s="264" t="s">
        <v>38</v>
      </c>
      <c r="D27" s="128"/>
    </row>
    <row r="28" ht="17.25" customHeight="1" spans="1:4">
      <c r="A28" s="266"/>
      <c r="B28" s="128"/>
      <c r="C28" s="80" t="s">
        <v>39</v>
      </c>
      <c r="D28" s="128"/>
    </row>
    <row r="29" ht="16.5" customHeight="1" spans="1:4">
      <c r="A29" s="266"/>
      <c r="B29" s="128"/>
      <c r="C29" s="80" t="s">
        <v>40</v>
      </c>
      <c r="D29" s="128"/>
    </row>
    <row r="30" ht="16.5" customHeight="1" spans="1:4">
      <c r="A30" s="266"/>
      <c r="B30" s="128"/>
      <c r="C30" s="264" t="s">
        <v>41</v>
      </c>
      <c r="D30" s="128"/>
    </row>
    <row r="31" ht="17.25" customHeight="1" spans="1:4">
      <c r="A31" s="266"/>
      <c r="B31" s="128"/>
      <c r="C31" s="264" t="s">
        <v>42</v>
      </c>
      <c r="D31" s="128"/>
    </row>
    <row r="32" ht="17.25" customHeight="1" spans="1:4">
      <c r="A32" s="266"/>
      <c r="B32" s="128"/>
      <c r="C32" s="80" t="s">
        <v>43</v>
      </c>
      <c r="D32" s="128"/>
    </row>
    <row r="33" ht="16.5" customHeight="1" spans="1:4">
      <c r="A33" s="266" t="s">
        <v>44</v>
      </c>
      <c r="B33" s="128">
        <v>19541856.49</v>
      </c>
      <c r="C33" s="266" t="s">
        <v>45</v>
      </c>
      <c r="D33" s="128">
        <v>19541856.49</v>
      </c>
    </row>
    <row r="34" ht="16.5" customHeight="1" spans="1:4">
      <c r="A34" s="264" t="s">
        <v>46</v>
      </c>
      <c r="B34" s="128"/>
      <c r="C34" s="264" t="s">
        <v>47</v>
      </c>
      <c r="D34" s="128"/>
    </row>
    <row r="35" ht="16.5" customHeight="1" spans="1:4">
      <c r="A35" s="80" t="s">
        <v>48</v>
      </c>
      <c r="B35" s="128"/>
      <c r="C35" s="80" t="s">
        <v>48</v>
      </c>
      <c r="D35" s="128"/>
    </row>
    <row r="36" ht="16.5" customHeight="1" spans="1:4">
      <c r="A36" s="80" t="s">
        <v>49</v>
      </c>
      <c r="B36" s="128"/>
      <c r="C36" s="80" t="s">
        <v>50</v>
      </c>
      <c r="D36" s="128"/>
    </row>
    <row r="37" ht="16.5" customHeight="1" spans="1:4">
      <c r="A37" s="267" t="s">
        <v>51</v>
      </c>
      <c r="B37" s="128">
        <v>19541856.49</v>
      </c>
      <c r="C37" s="267" t="s">
        <v>52</v>
      </c>
      <c r="D37" s="128">
        <v>19541856.49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L21" sqref="L21"/>
    </sheetView>
  </sheetViews>
  <sheetFormatPr defaultColWidth="8.57407407407407" defaultRowHeight="12.75" customHeight="1"/>
  <cols>
    <col min="1" max="1" width="15.8888888888889" style="47" customWidth="1"/>
    <col min="2" max="2" width="35" style="47" customWidth="1"/>
    <col min="3" max="19" width="22" style="47" customWidth="1"/>
    <col min="20" max="16384" width="8.57407407407407" style="47"/>
  </cols>
  <sheetData>
    <row r="1" customHeight="1" spans="1:19">
      <c r="A1" s="48"/>
      <c r="B1" s="48"/>
      <c r="C1" s="48"/>
      <c r="D1" s="48"/>
      <c r="E1" s="48"/>
      <c r="F1" s="48"/>
      <c r="G1" s="48"/>
      <c r="H1" s="48"/>
      <c r="I1" s="48"/>
      <c r="J1" s="48"/>
      <c r="K1" s="48"/>
      <c r="L1" s="48"/>
      <c r="M1" s="48"/>
      <c r="N1" s="48"/>
      <c r="O1" s="48"/>
      <c r="P1" s="48"/>
      <c r="Q1" s="48"/>
      <c r="R1" s="48"/>
      <c r="S1" s="48"/>
    </row>
    <row r="2" ht="17.25" customHeight="1" spans="1:1">
      <c r="A2" s="110" t="s">
        <v>53</v>
      </c>
    </row>
    <row r="3" ht="41.25" customHeight="1" spans="1:1">
      <c r="A3" s="90" t="str">
        <f>"2025"&amp;"年部门收入预算表"</f>
        <v>2025年部门收入预算表</v>
      </c>
    </row>
    <row r="4" ht="17.25" customHeight="1" spans="1:19">
      <c r="A4" s="6" t="s">
        <v>1</v>
      </c>
      <c r="B4" s="7"/>
      <c r="S4" s="94" t="s">
        <v>2</v>
      </c>
    </row>
    <row r="5" ht="21.75" customHeight="1" spans="1:19">
      <c r="A5" s="285" t="s">
        <v>54</v>
      </c>
      <c r="B5" s="286" t="s">
        <v>55</v>
      </c>
      <c r="C5" s="286" t="s">
        <v>56</v>
      </c>
      <c r="D5" s="287" t="s">
        <v>57</v>
      </c>
      <c r="E5" s="287"/>
      <c r="F5" s="287"/>
      <c r="G5" s="287"/>
      <c r="H5" s="287"/>
      <c r="I5" s="199"/>
      <c r="J5" s="287"/>
      <c r="K5" s="287"/>
      <c r="L5" s="287"/>
      <c r="M5" s="287"/>
      <c r="N5" s="294"/>
      <c r="O5" s="287" t="s">
        <v>46</v>
      </c>
      <c r="P5" s="287"/>
      <c r="Q5" s="287"/>
      <c r="R5" s="287"/>
      <c r="S5" s="294"/>
    </row>
    <row r="6" ht="27" customHeight="1" spans="1:19">
      <c r="A6" s="288"/>
      <c r="B6" s="289"/>
      <c r="C6" s="289"/>
      <c r="D6" s="289" t="s">
        <v>58</v>
      </c>
      <c r="E6" s="289" t="s">
        <v>59</v>
      </c>
      <c r="F6" s="289" t="s">
        <v>60</v>
      </c>
      <c r="G6" s="289" t="s">
        <v>61</v>
      </c>
      <c r="H6" s="289" t="s">
        <v>62</v>
      </c>
      <c r="I6" s="295" t="s">
        <v>63</v>
      </c>
      <c r="J6" s="296"/>
      <c r="K6" s="296"/>
      <c r="L6" s="296"/>
      <c r="M6" s="296"/>
      <c r="N6" s="297"/>
      <c r="O6" s="289" t="s">
        <v>58</v>
      </c>
      <c r="P6" s="289" t="s">
        <v>59</v>
      </c>
      <c r="Q6" s="289" t="s">
        <v>60</v>
      </c>
      <c r="R6" s="289" t="s">
        <v>61</v>
      </c>
      <c r="S6" s="289" t="s">
        <v>64</v>
      </c>
    </row>
    <row r="7" ht="30" customHeight="1" spans="1:19">
      <c r="A7" s="290"/>
      <c r="B7" s="291"/>
      <c r="C7" s="292"/>
      <c r="D7" s="292"/>
      <c r="E7" s="292"/>
      <c r="F7" s="292"/>
      <c r="G7" s="292"/>
      <c r="H7" s="292"/>
      <c r="I7" s="116" t="s">
        <v>58</v>
      </c>
      <c r="J7" s="297" t="s">
        <v>65</v>
      </c>
      <c r="K7" s="297" t="s">
        <v>66</v>
      </c>
      <c r="L7" s="297" t="s">
        <v>67</v>
      </c>
      <c r="M7" s="297" t="s">
        <v>68</v>
      </c>
      <c r="N7" s="297" t="s">
        <v>69</v>
      </c>
      <c r="O7" s="298"/>
      <c r="P7" s="298"/>
      <c r="Q7" s="298"/>
      <c r="R7" s="298"/>
      <c r="S7" s="292"/>
    </row>
    <row r="8" ht="15" customHeight="1" spans="1:19">
      <c r="A8" s="105">
        <v>1</v>
      </c>
      <c r="B8" s="105">
        <v>2</v>
      </c>
      <c r="C8" s="105">
        <v>3</v>
      </c>
      <c r="D8" s="105">
        <v>4</v>
      </c>
      <c r="E8" s="105">
        <v>5</v>
      </c>
      <c r="F8" s="105">
        <v>6</v>
      </c>
      <c r="G8" s="105">
        <v>7</v>
      </c>
      <c r="H8" s="105">
        <v>8</v>
      </c>
      <c r="I8" s="116">
        <v>9</v>
      </c>
      <c r="J8" s="105">
        <v>10</v>
      </c>
      <c r="K8" s="105">
        <v>11</v>
      </c>
      <c r="L8" s="105">
        <v>12</v>
      </c>
      <c r="M8" s="105">
        <v>13</v>
      </c>
      <c r="N8" s="105">
        <v>14</v>
      </c>
      <c r="O8" s="105">
        <v>15</v>
      </c>
      <c r="P8" s="105">
        <v>16</v>
      </c>
      <c r="Q8" s="105">
        <v>17</v>
      </c>
      <c r="R8" s="105">
        <v>18</v>
      </c>
      <c r="S8" s="105">
        <v>19</v>
      </c>
    </row>
    <row r="9" ht="18" customHeight="1" spans="1:19">
      <c r="A9" s="71" t="s">
        <v>70</v>
      </c>
      <c r="B9" s="71" t="s">
        <v>71</v>
      </c>
      <c r="C9" s="278">
        <v>19541856.49</v>
      </c>
      <c r="D9" s="278">
        <v>19541856.49</v>
      </c>
      <c r="E9" s="278">
        <v>19511990.08</v>
      </c>
      <c r="F9" s="128"/>
      <c r="G9" s="128"/>
      <c r="H9" s="128"/>
      <c r="I9" s="278">
        <v>29866.41</v>
      </c>
      <c r="J9" s="278"/>
      <c r="K9" s="278"/>
      <c r="L9" s="278"/>
      <c r="M9" s="278"/>
      <c r="N9" s="278">
        <v>29866.41</v>
      </c>
      <c r="O9" s="128"/>
      <c r="P9" s="128"/>
      <c r="Q9" s="128"/>
      <c r="R9" s="128"/>
      <c r="S9" s="128"/>
    </row>
    <row r="10" ht="18" customHeight="1" spans="1:19">
      <c r="A10" s="293" t="s">
        <v>56</v>
      </c>
      <c r="B10" s="293"/>
      <c r="C10" s="278">
        <v>19541856.49</v>
      </c>
      <c r="D10" s="278">
        <v>19541856.49</v>
      </c>
      <c r="E10" s="278">
        <v>19511990.08</v>
      </c>
      <c r="F10" s="128"/>
      <c r="G10" s="128"/>
      <c r="H10" s="128"/>
      <c r="I10" s="278">
        <v>29866.41</v>
      </c>
      <c r="J10" s="278"/>
      <c r="K10" s="278"/>
      <c r="L10" s="278"/>
      <c r="M10" s="278"/>
      <c r="N10" s="278">
        <v>29866.41</v>
      </c>
      <c r="O10" s="128"/>
      <c r="P10" s="128"/>
      <c r="Q10" s="128"/>
      <c r="R10" s="128"/>
      <c r="S10" s="128"/>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workbookViewId="0">
      <pane ySplit="1" topLeftCell="A2" activePane="bottomLeft" state="frozen"/>
      <selection/>
      <selection pane="bottomLeft" activeCell="D33" sqref="D33"/>
    </sheetView>
  </sheetViews>
  <sheetFormatPr defaultColWidth="8.57407407407407" defaultRowHeight="12.75" customHeight="1"/>
  <cols>
    <col min="1" max="1" width="14.287037037037" style="47" customWidth="1"/>
    <col min="2" max="2" width="37.5740740740741" style="47" customWidth="1"/>
    <col min="3" max="8" width="24.5740740740741" style="47" customWidth="1"/>
    <col min="9" max="9" width="26.712962962963" style="47" customWidth="1"/>
    <col min="10" max="11" width="24.4259259259259" style="47" customWidth="1"/>
    <col min="12" max="15" width="24.5740740740741" style="47" customWidth="1"/>
    <col min="16" max="16384" width="8.57407407407407" style="47"/>
  </cols>
  <sheetData>
    <row r="1" customHeight="1" spans="1:15">
      <c r="A1" s="48"/>
      <c r="B1" s="48"/>
      <c r="C1" s="48"/>
      <c r="D1" s="48"/>
      <c r="E1" s="48"/>
      <c r="F1" s="48"/>
      <c r="G1" s="48"/>
      <c r="H1" s="48"/>
      <c r="I1" s="48"/>
      <c r="J1" s="48"/>
      <c r="K1" s="48"/>
      <c r="L1" s="48"/>
      <c r="M1" s="48"/>
      <c r="N1" s="48"/>
      <c r="O1" s="48"/>
    </row>
    <row r="2" ht="17.25" customHeight="1" spans="1:1">
      <c r="A2" s="94" t="s">
        <v>72</v>
      </c>
    </row>
    <row r="3" ht="41.25" customHeight="1" spans="1:1">
      <c r="A3" s="90" t="str">
        <f>"2025"&amp;"年部门支出预算表"</f>
        <v>2025年部门支出预算表</v>
      </c>
    </row>
    <row r="4" ht="17.25" customHeight="1" spans="1:15">
      <c r="A4" s="6" t="s">
        <v>1</v>
      </c>
      <c r="B4" s="7"/>
      <c r="O4" s="94" t="s">
        <v>2</v>
      </c>
    </row>
    <row r="5" ht="27" customHeight="1" spans="1:15">
      <c r="A5" s="269" t="s">
        <v>73</v>
      </c>
      <c r="B5" s="269" t="s">
        <v>74</v>
      </c>
      <c r="C5" s="269" t="s">
        <v>56</v>
      </c>
      <c r="D5" s="270" t="s">
        <v>59</v>
      </c>
      <c r="E5" s="271"/>
      <c r="F5" s="272"/>
      <c r="G5" s="273" t="s">
        <v>60</v>
      </c>
      <c r="H5" s="273" t="s">
        <v>61</v>
      </c>
      <c r="I5" s="273" t="s">
        <v>75</v>
      </c>
      <c r="J5" s="270" t="s">
        <v>63</v>
      </c>
      <c r="K5" s="271"/>
      <c r="L5" s="271"/>
      <c r="M5" s="271"/>
      <c r="N5" s="283"/>
      <c r="O5" s="284"/>
    </row>
    <row r="6" ht="42" customHeight="1" spans="1:15">
      <c r="A6" s="274"/>
      <c r="B6" s="274"/>
      <c r="C6" s="275"/>
      <c r="D6" s="276" t="s">
        <v>58</v>
      </c>
      <c r="E6" s="276" t="s">
        <v>76</v>
      </c>
      <c r="F6" s="276" t="s">
        <v>77</v>
      </c>
      <c r="G6" s="275"/>
      <c r="H6" s="275"/>
      <c r="I6" s="274"/>
      <c r="J6" s="276" t="s">
        <v>58</v>
      </c>
      <c r="K6" s="260" t="s">
        <v>78</v>
      </c>
      <c r="L6" s="260" t="s">
        <v>79</v>
      </c>
      <c r="M6" s="260" t="s">
        <v>80</v>
      </c>
      <c r="N6" s="260" t="s">
        <v>81</v>
      </c>
      <c r="O6" s="260" t="s">
        <v>82</v>
      </c>
    </row>
    <row r="7" ht="18" customHeight="1" spans="1:15">
      <c r="A7" s="98" t="s">
        <v>83</v>
      </c>
      <c r="B7" s="98" t="s">
        <v>84</v>
      </c>
      <c r="C7" s="98" t="s">
        <v>85</v>
      </c>
      <c r="D7" s="102" t="s">
        <v>86</v>
      </c>
      <c r="E7" s="102" t="s">
        <v>87</v>
      </c>
      <c r="F7" s="102" t="s">
        <v>88</v>
      </c>
      <c r="G7" s="102" t="s">
        <v>89</v>
      </c>
      <c r="H7" s="102" t="s">
        <v>90</v>
      </c>
      <c r="I7" s="102" t="s">
        <v>91</v>
      </c>
      <c r="J7" s="102" t="s">
        <v>92</v>
      </c>
      <c r="K7" s="102" t="s">
        <v>93</v>
      </c>
      <c r="L7" s="102" t="s">
        <v>94</v>
      </c>
      <c r="M7" s="102" t="s">
        <v>95</v>
      </c>
      <c r="N7" s="98" t="s">
        <v>96</v>
      </c>
      <c r="O7" s="102" t="s">
        <v>97</v>
      </c>
    </row>
    <row r="8" ht="18" customHeight="1" spans="1:15">
      <c r="A8" s="277" t="s">
        <v>98</v>
      </c>
      <c r="B8" s="277" t="s">
        <v>99</v>
      </c>
      <c r="C8" s="265">
        <v>16595256.25</v>
      </c>
      <c r="D8" s="278">
        <v>16565389.84</v>
      </c>
      <c r="E8" s="278">
        <v>12565389.84</v>
      </c>
      <c r="F8" s="278">
        <v>4000000</v>
      </c>
      <c r="G8" s="102"/>
      <c r="H8" s="102"/>
      <c r="I8" s="102"/>
      <c r="J8" s="278">
        <v>29866.41</v>
      </c>
      <c r="K8" s="278"/>
      <c r="L8" s="278"/>
      <c r="M8" s="278"/>
      <c r="N8" s="265"/>
      <c r="O8" s="265">
        <v>29866.41</v>
      </c>
    </row>
    <row r="9" ht="18" customHeight="1" spans="1:15">
      <c r="A9" s="279" t="s">
        <v>100</v>
      </c>
      <c r="B9" s="279" t="s">
        <v>101</v>
      </c>
      <c r="C9" s="265">
        <v>16595256.25</v>
      </c>
      <c r="D9" s="278">
        <v>16565389.84</v>
      </c>
      <c r="E9" s="278">
        <v>12565389.84</v>
      </c>
      <c r="F9" s="278">
        <v>4000000</v>
      </c>
      <c r="G9" s="102"/>
      <c r="H9" s="102"/>
      <c r="I9" s="102"/>
      <c r="J9" s="278">
        <v>29866.41</v>
      </c>
      <c r="K9" s="278"/>
      <c r="L9" s="278"/>
      <c r="M9" s="278"/>
      <c r="N9" s="265"/>
      <c r="O9" s="265">
        <v>29866.41</v>
      </c>
    </row>
    <row r="10" ht="18" customHeight="1" spans="1:15">
      <c r="A10" s="280" t="s">
        <v>102</v>
      </c>
      <c r="B10" s="280" t="s">
        <v>103</v>
      </c>
      <c r="C10" s="265">
        <v>9833296.25</v>
      </c>
      <c r="D10" s="278">
        <v>9813429.84</v>
      </c>
      <c r="E10" s="278">
        <v>9813429.84</v>
      </c>
      <c r="F10" s="278"/>
      <c r="G10" s="102"/>
      <c r="H10" s="102"/>
      <c r="I10" s="102"/>
      <c r="J10" s="278">
        <v>19866.41</v>
      </c>
      <c r="K10" s="278"/>
      <c r="L10" s="278"/>
      <c r="M10" s="278"/>
      <c r="N10" s="265"/>
      <c r="O10" s="265">
        <v>19866.41</v>
      </c>
    </row>
    <row r="11" ht="18" customHeight="1" spans="1:15">
      <c r="A11" s="280" t="s">
        <v>104</v>
      </c>
      <c r="B11" s="280" t="s">
        <v>105</v>
      </c>
      <c r="C11" s="265">
        <v>4651960</v>
      </c>
      <c r="D11" s="278">
        <v>4651960</v>
      </c>
      <c r="E11" s="278">
        <v>2751960</v>
      </c>
      <c r="F11" s="278">
        <v>1900000</v>
      </c>
      <c r="G11" s="102"/>
      <c r="H11" s="102"/>
      <c r="I11" s="102"/>
      <c r="J11" s="278"/>
      <c r="K11" s="278"/>
      <c r="L11" s="278"/>
      <c r="M11" s="278"/>
      <c r="N11" s="265"/>
      <c r="O11" s="265"/>
    </row>
    <row r="12" ht="18" customHeight="1" spans="1:15">
      <c r="A12" s="280" t="s">
        <v>106</v>
      </c>
      <c r="B12" s="280" t="s">
        <v>107</v>
      </c>
      <c r="C12" s="265">
        <v>460000</v>
      </c>
      <c r="D12" s="278">
        <v>460000</v>
      </c>
      <c r="E12" s="278"/>
      <c r="F12" s="278">
        <v>460000</v>
      </c>
      <c r="G12" s="102"/>
      <c r="H12" s="102"/>
      <c r="I12" s="102"/>
      <c r="J12" s="278"/>
      <c r="K12" s="278"/>
      <c r="L12" s="278"/>
      <c r="M12" s="278"/>
      <c r="N12" s="265"/>
      <c r="O12" s="265"/>
    </row>
    <row r="13" ht="18" customHeight="1" spans="1:15">
      <c r="A13" s="280" t="s">
        <v>108</v>
      </c>
      <c r="B13" s="280" t="s">
        <v>109</v>
      </c>
      <c r="C13" s="265">
        <v>1425000</v>
      </c>
      <c r="D13" s="278">
        <v>1420000</v>
      </c>
      <c r="E13" s="278"/>
      <c r="F13" s="278">
        <v>1420000</v>
      </c>
      <c r="G13" s="102"/>
      <c r="H13" s="102"/>
      <c r="I13" s="102"/>
      <c r="J13" s="278">
        <v>5000</v>
      </c>
      <c r="K13" s="278"/>
      <c r="L13" s="278"/>
      <c r="M13" s="278"/>
      <c r="N13" s="265"/>
      <c r="O13" s="265">
        <v>5000</v>
      </c>
    </row>
    <row r="14" ht="18" customHeight="1" spans="1:15">
      <c r="A14" s="280" t="s">
        <v>110</v>
      </c>
      <c r="B14" s="280" t="s">
        <v>111</v>
      </c>
      <c r="C14" s="265">
        <v>225000</v>
      </c>
      <c r="D14" s="278">
        <v>220000</v>
      </c>
      <c r="E14" s="278"/>
      <c r="F14" s="278">
        <v>220000</v>
      </c>
      <c r="G14" s="102"/>
      <c r="H14" s="102"/>
      <c r="I14" s="102"/>
      <c r="J14" s="278">
        <v>5000</v>
      </c>
      <c r="K14" s="278"/>
      <c r="L14" s="278"/>
      <c r="M14" s="278"/>
      <c r="N14" s="265"/>
      <c r="O14" s="265">
        <v>5000</v>
      </c>
    </row>
    <row r="15" ht="18" customHeight="1" spans="1:15">
      <c r="A15" s="277" t="s">
        <v>112</v>
      </c>
      <c r="B15" s="277" t="s">
        <v>113</v>
      </c>
      <c r="C15" s="265">
        <v>1139633.12</v>
      </c>
      <c r="D15" s="278">
        <v>1139633.12</v>
      </c>
      <c r="E15" s="278">
        <v>1139633.12</v>
      </c>
      <c r="F15" s="278"/>
      <c r="G15" s="102"/>
      <c r="H15" s="102"/>
      <c r="I15" s="102"/>
      <c r="J15" s="278"/>
      <c r="K15" s="278"/>
      <c r="L15" s="278"/>
      <c r="M15" s="278"/>
      <c r="N15" s="265"/>
      <c r="O15" s="265"/>
    </row>
    <row r="16" ht="18" customHeight="1" spans="1:15">
      <c r="A16" s="279" t="s">
        <v>114</v>
      </c>
      <c r="B16" s="279" t="s">
        <v>115</v>
      </c>
      <c r="C16" s="265">
        <v>1116846.72</v>
      </c>
      <c r="D16" s="278">
        <v>1116846.72</v>
      </c>
      <c r="E16" s="278">
        <v>1116846.72</v>
      </c>
      <c r="F16" s="278"/>
      <c r="G16" s="102"/>
      <c r="H16" s="102"/>
      <c r="I16" s="102"/>
      <c r="J16" s="278"/>
      <c r="K16" s="278"/>
      <c r="L16" s="278"/>
      <c r="M16" s="278"/>
      <c r="N16" s="265"/>
      <c r="O16" s="265"/>
    </row>
    <row r="17" ht="18" customHeight="1" spans="1:15">
      <c r="A17" s="280" t="s">
        <v>116</v>
      </c>
      <c r="B17" s="280" t="s">
        <v>117</v>
      </c>
      <c r="C17" s="265">
        <v>183600</v>
      </c>
      <c r="D17" s="278">
        <v>183600</v>
      </c>
      <c r="E17" s="278">
        <v>183600</v>
      </c>
      <c r="F17" s="278"/>
      <c r="G17" s="102"/>
      <c r="H17" s="102"/>
      <c r="I17" s="102"/>
      <c r="J17" s="278"/>
      <c r="K17" s="278"/>
      <c r="L17" s="278"/>
      <c r="M17" s="278"/>
      <c r="N17" s="265"/>
      <c r="O17" s="265"/>
    </row>
    <row r="18" ht="18" customHeight="1" spans="1:15">
      <c r="A18" s="280" t="s">
        <v>118</v>
      </c>
      <c r="B18" s="280" t="s">
        <v>119</v>
      </c>
      <c r="C18" s="265">
        <v>933246.72</v>
      </c>
      <c r="D18" s="278">
        <v>933246.72</v>
      </c>
      <c r="E18" s="278">
        <v>933246.72</v>
      </c>
      <c r="F18" s="278"/>
      <c r="G18" s="102"/>
      <c r="H18" s="102"/>
      <c r="I18" s="102"/>
      <c r="J18" s="278"/>
      <c r="K18" s="278"/>
      <c r="L18" s="278"/>
      <c r="M18" s="278"/>
      <c r="N18" s="265"/>
      <c r="O18" s="265"/>
    </row>
    <row r="19" ht="18" customHeight="1" spans="1:15">
      <c r="A19" s="279" t="s">
        <v>120</v>
      </c>
      <c r="B19" s="279" t="s">
        <v>121</v>
      </c>
      <c r="C19" s="265">
        <v>22786.4</v>
      </c>
      <c r="D19" s="278">
        <v>22786.4</v>
      </c>
      <c r="E19" s="278">
        <v>22786.4</v>
      </c>
      <c r="F19" s="278"/>
      <c r="G19" s="102"/>
      <c r="H19" s="102"/>
      <c r="I19" s="102"/>
      <c r="J19" s="278"/>
      <c r="K19" s="278"/>
      <c r="L19" s="278"/>
      <c r="M19" s="278"/>
      <c r="N19" s="265"/>
      <c r="O19" s="265"/>
    </row>
    <row r="20" ht="18" customHeight="1" spans="1:15">
      <c r="A20" s="280" t="s">
        <v>122</v>
      </c>
      <c r="B20" s="280" t="s">
        <v>123</v>
      </c>
      <c r="C20" s="265">
        <v>22786.4</v>
      </c>
      <c r="D20" s="278">
        <v>22786.4</v>
      </c>
      <c r="E20" s="278">
        <v>22786.4</v>
      </c>
      <c r="F20" s="278"/>
      <c r="G20" s="102"/>
      <c r="H20" s="102"/>
      <c r="I20" s="102"/>
      <c r="J20" s="278"/>
      <c r="K20" s="278"/>
      <c r="L20" s="278"/>
      <c r="M20" s="278"/>
      <c r="N20" s="265"/>
      <c r="O20" s="265"/>
    </row>
    <row r="21" ht="18" customHeight="1" spans="1:15">
      <c r="A21" s="277" t="s">
        <v>124</v>
      </c>
      <c r="B21" s="277" t="s">
        <v>125</v>
      </c>
      <c r="C21" s="265">
        <v>841640.08</v>
      </c>
      <c r="D21" s="278">
        <v>841640.08</v>
      </c>
      <c r="E21" s="278">
        <v>841640.08</v>
      </c>
      <c r="F21" s="278"/>
      <c r="G21" s="102"/>
      <c r="H21" s="102"/>
      <c r="I21" s="102"/>
      <c r="J21" s="278"/>
      <c r="K21" s="278"/>
      <c r="L21" s="278"/>
      <c r="M21" s="278"/>
      <c r="N21" s="265"/>
      <c r="O21" s="265"/>
    </row>
    <row r="22" ht="18" customHeight="1" spans="1:15">
      <c r="A22" s="279" t="s">
        <v>126</v>
      </c>
      <c r="B22" s="279" t="s">
        <v>127</v>
      </c>
      <c r="C22" s="265">
        <v>841640.08</v>
      </c>
      <c r="D22" s="278">
        <v>841640.08</v>
      </c>
      <c r="E22" s="278">
        <v>841640.08</v>
      </c>
      <c r="F22" s="278"/>
      <c r="G22" s="102"/>
      <c r="H22" s="102"/>
      <c r="I22" s="102"/>
      <c r="J22" s="278"/>
      <c r="K22" s="278"/>
      <c r="L22" s="278"/>
      <c r="M22" s="278"/>
      <c r="N22" s="265"/>
      <c r="O22" s="265"/>
    </row>
    <row r="23" ht="18" customHeight="1" spans="1:15">
      <c r="A23" s="280" t="s">
        <v>128</v>
      </c>
      <c r="B23" s="280" t="s">
        <v>129</v>
      </c>
      <c r="C23" s="265">
        <v>460790.57</v>
      </c>
      <c r="D23" s="278">
        <v>460790.57</v>
      </c>
      <c r="E23" s="278">
        <v>460790.57</v>
      </c>
      <c r="F23" s="278"/>
      <c r="G23" s="102"/>
      <c r="H23" s="102"/>
      <c r="I23" s="102"/>
      <c r="J23" s="278"/>
      <c r="K23" s="278"/>
      <c r="L23" s="278"/>
      <c r="M23" s="278"/>
      <c r="N23" s="265"/>
      <c r="O23" s="265"/>
    </row>
    <row r="24" ht="18" customHeight="1" spans="1:15">
      <c r="A24" s="280" t="s">
        <v>130</v>
      </c>
      <c r="B24" s="280" t="s">
        <v>131</v>
      </c>
      <c r="C24" s="265">
        <v>342447.6</v>
      </c>
      <c r="D24" s="278">
        <v>342447.6</v>
      </c>
      <c r="E24" s="278">
        <v>342447.6</v>
      </c>
      <c r="F24" s="278"/>
      <c r="G24" s="102"/>
      <c r="H24" s="102"/>
      <c r="I24" s="102"/>
      <c r="J24" s="278"/>
      <c r="K24" s="278"/>
      <c r="L24" s="278"/>
      <c r="M24" s="278"/>
      <c r="N24" s="265"/>
      <c r="O24" s="265"/>
    </row>
    <row r="25" ht="18" customHeight="1" spans="1:15">
      <c r="A25" s="280" t="s">
        <v>132</v>
      </c>
      <c r="B25" s="280" t="s">
        <v>133</v>
      </c>
      <c r="C25" s="265">
        <v>38401.91</v>
      </c>
      <c r="D25" s="278">
        <v>38401.91</v>
      </c>
      <c r="E25" s="278">
        <v>38401.91</v>
      </c>
      <c r="F25" s="278"/>
      <c r="G25" s="102"/>
      <c r="H25" s="102"/>
      <c r="I25" s="102"/>
      <c r="J25" s="278"/>
      <c r="K25" s="278"/>
      <c r="L25" s="278"/>
      <c r="M25" s="278"/>
      <c r="N25" s="265"/>
      <c r="O25" s="265"/>
    </row>
    <row r="26" ht="18" customHeight="1" spans="1:15">
      <c r="A26" s="277" t="s">
        <v>134</v>
      </c>
      <c r="B26" s="277" t="s">
        <v>135</v>
      </c>
      <c r="C26" s="265">
        <v>965327.04</v>
      </c>
      <c r="D26" s="278">
        <v>965327.04</v>
      </c>
      <c r="E26" s="278">
        <v>965327.04</v>
      </c>
      <c r="F26" s="278"/>
      <c r="G26" s="102"/>
      <c r="H26" s="102"/>
      <c r="I26" s="102"/>
      <c r="J26" s="278"/>
      <c r="K26" s="278"/>
      <c r="L26" s="278"/>
      <c r="M26" s="278"/>
      <c r="N26" s="265"/>
      <c r="O26" s="265"/>
    </row>
    <row r="27" ht="18" customHeight="1" spans="1:15">
      <c r="A27" s="279" t="s">
        <v>136</v>
      </c>
      <c r="B27" s="279" t="s">
        <v>137</v>
      </c>
      <c r="C27" s="265">
        <v>965327.04</v>
      </c>
      <c r="D27" s="278">
        <v>965327.04</v>
      </c>
      <c r="E27" s="278">
        <v>965327.04</v>
      </c>
      <c r="F27" s="278"/>
      <c r="G27" s="102"/>
      <c r="H27" s="102"/>
      <c r="I27" s="102"/>
      <c r="J27" s="278"/>
      <c r="K27" s="278"/>
      <c r="L27" s="278"/>
      <c r="M27" s="278"/>
      <c r="N27" s="265"/>
      <c r="O27" s="265"/>
    </row>
    <row r="28" ht="18" customHeight="1" spans="1:15">
      <c r="A28" s="280" t="s">
        <v>138</v>
      </c>
      <c r="B28" s="280" t="s">
        <v>139</v>
      </c>
      <c r="C28" s="265">
        <v>965327.04</v>
      </c>
      <c r="D28" s="278">
        <v>965327.04</v>
      </c>
      <c r="E28" s="278">
        <v>965327.04</v>
      </c>
      <c r="F28" s="278"/>
      <c r="G28" s="102"/>
      <c r="H28" s="102"/>
      <c r="I28" s="102"/>
      <c r="J28" s="278"/>
      <c r="K28" s="278"/>
      <c r="L28" s="278"/>
      <c r="M28" s="278"/>
      <c r="N28" s="265"/>
      <c r="O28" s="265"/>
    </row>
    <row r="29" ht="18" customHeight="1" spans="1:15">
      <c r="A29" s="281" t="s">
        <v>56</v>
      </c>
      <c r="B29" s="282"/>
      <c r="C29" s="278">
        <v>19541856.49</v>
      </c>
      <c r="D29" s="278">
        <v>19511990.08</v>
      </c>
      <c r="E29" s="278">
        <v>15511990.08</v>
      </c>
      <c r="F29" s="278">
        <v>4000000</v>
      </c>
      <c r="G29" s="102"/>
      <c r="H29" s="102"/>
      <c r="I29" s="102"/>
      <c r="J29" s="278">
        <v>29866.41</v>
      </c>
      <c r="K29" s="278"/>
      <c r="L29" s="278"/>
      <c r="M29" s="278"/>
      <c r="N29" s="278"/>
      <c r="O29" s="278">
        <v>29866.41</v>
      </c>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23" sqref="D23"/>
    </sheetView>
  </sheetViews>
  <sheetFormatPr defaultColWidth="8.57407407407407" defaultRowHeight="12.75" customHeight="1" outlineLevelCol="3"/>
  <cols>
    <col min="1" max="4" width="35.5740740740741" style="47" customWidth="1"/>
    <col min="5" max="16384" width="8.57407407407407" style="47"/>
  </cols>
  <sheetData>
    <row r="1" customHeight="1" spans="1:4">
      <c r="A1" s="48"/>
      <c r="B1" s="48"/>
      <c r="C1" s="48"/>
      <c r="D1" s="48"/>
    </row>
    <row r="2" ht="15" customHeight="1" spans="1:4">
      <c r="A2" s="91"/>
      <c r="B2" s="94"/>
      <c r="C2" s="94"/>
      <c r="D2" s="94" t="s">
        <v>140</v>
      </c>
    </row>
    <row r="3" ht="41.25" customHeight="1" spans="1:1">
      <c r="A3" s="90" t="str">
        <f>"2025"&amp;"年部门财政拨款收支预算总表"</f>
        <v>2025年部门财政拨款收支预算总表</v>
      </c>
    </row>
    <row r="4" ht="17.25" customHeight="1" spans="1:4">
      <c r="A4" s="6" t="s">
        <v>1</v>
      </c>
      <c r="B4" s="7"/>
      <c r="D4" s="94" t="s">
        <v>2</v>
      </c>
    </row>
    <row r="5" ht="17.25" customHeight="1" spans="1:4">
      <c r="A5" s="260" t="s">
        <v>3</v>
      </c>
      <c r="B5" s="261"/>
      <c r="C5" s="260" t="s">
        <v>4</v>
      </c>
      <c r="D5" s="261"/>
    </row>
    <row r="6" ht="18.75" customHeight="1" spans="1:4">
      <c r="A6" s="260" t="s">
        <v>5</v>
      </c>
      <c r="B6" s="260" t="s">
        <v>6</v>
      </c>
      <c r="C6" s="260" t="s">
        <v>7</v>
      </c>
      <c r="D6" s="260" t="s">
        <v>6</v>
      </c>
    </row>
    <row r="7" ht="16.5" customHeight="1" spans="1:4">
      <c r="A7" s="262" t="s">
        <v>141</v>
      </c>
      <c r="B7" s="263">
        <v>19511990.08</v>
      </c>
      <c r="C7" s="262" t="s">
        <v>142</v>
      </c>
      <c r="D7" s="263">
        <v>19511990.08</v>
      </c>
    </row>
    <row r="8" ht="16.5" customHeight="1" spans="1:4">
      <c r="A8" s="262" t="s">
        <v>143</v>
      </c>
      <c r="B8" s="263">
        <v>19511990.08</v>
      </c>
      <c r="C8" s="262" t="s">
        <v>144</v>
      </c>
      <c r="D8" s="263"/>
    </row>
    <row r="9" ht="16.5" customHeight="1" spans="1:4">
      <c r="A9" s="262" t="s">
        <v>145</v>
      </c>
      <c r="B9" s="128"/>
      <c r="C9" s="262" t="s">
        <v>146</v>
      </c>
      <c r="D9" s="263"/>
    </row>
    <row r="10" ht="16.5" customHeight="1" spans="1:4">
      <c r="A10" s="262" t="s">
        <v>147</v>
      </c>
      <c r="B10" s="128"/>
      <c r="C10" s="262" t="s">
        <v>148</v>
      </c>
      <c r="D10" s="263"/>
    </row>
    <row r="11" ht="16.5" customHeight="1" spans="1:4">
      <c r="A11" s="262" t="s">
        <v>149</v>
      </c>
      <c r="B11" s="128"/>
      <c r="C11" s="262" t="s">
        <v>150</v>
      </c>
      <c r="D11" s="263">
        <v>16565389.84</v>
      </c>
    </row>
    <row r="12" ht="16.5" customHeight="1" spans="1:4">
      <c r="A12" s="262" t="s">
        <v>143</v>
      </c>
      <c r="B12" s="128"/>
      <c r="C12" s="262" t="s">
        <v>151</v>
      </c>
      <c r="D12" s="263"/>
    </row>
    <row r="13" ht="16.5" customHeight="1" spans="1:4">
      <c r="A13" s="264" t="s">
        <v>145</v>
      </c>
      <c r="B13" s="128"/>
      <c r="C13" s="115" t="s">
        <v>152</v>
      </c>
      <c r="D13" s="265"/>
    </row>
    <row r="14" ht="16.5" customHeight="1" spans="1:4">
      <c r="A14" s="264" t="s">
        <v>147</v>
      </c>
      <c r="B14" s="128"/>
      <c r="C14" s="115" t="s">
        <v>153</v>
      </c>
      <c r="D14" s="265"/>
    </row>
    <row r="15" ht="16.5" customHeight="1" spans="1:4">
      <c r="A15" s="266"/>
      <c r="B15" s="128"/>
      <c r="C15" s="115" t="s">
        <v>154</v>
      </c>
      <c r="D15" s="265">
        <v>1139633.12</v>
      </c>
    </row>
    <row r="16" ht="16.5" customHeight="1" spans="1:4">
      <c r="A16" s="266"/>
      <c r="B16" s="128"/>
      <c r="C16" s="115" t="s">
        <v>155</v>
      </c>
      <c r="D16" s="265">
        <v>841640.08</v>
      </c>
    </row>
    <row r="17" ht="16.5" customHeight="1" spans="1:4">
      <c r="A17" s="266"/>
      <c r="B17" s="128"/>
      <c r="C17" s="115" t="s">
        <v>156</v>
      </c>
      <c r="D17" s="265"/>
    </row>
    <row r="18" ht="16.5" customHeight="1" spans="1:4">
      <c r="A18" s="266"/>
      <c r="B18" s="128"/>
      <c r="C18" s="115" t="s">
        <v>157</v>
      </c>
      <c r="D18" s="265"/>
    </row>
    <row r="19" ht="16.5" customHeight="1" spans="1:4">
      <c r="A19" s="266"/>
      <c r="B19" s="128"/>
      <c r="C19" s="115" t="s">
        <v>158</v>
      </c>
      <c r="D19" s="265"/>
    </row>
    <row r="20" ht="16.5" customHeight="1" spans="1:4">
      <c r="A20" s="266"/>
      <c r="B20" s="128"/>
      <c r="C20" s="115" t="s">
        <v>159</v>
      </c>
      <c r="D20" s="265"/>
    </row>
    <row r="21" ht="16.5" customHeight="1" spans="1:4">
      <c r="A21" s="266"/>
      <c r="B21" s="128"/>
      <c r="C21" s="115" t="s">
        <v>160</v>
      </c>
      <c r="D21" s="265"/>
    </row>
    <row r="22" ht="16.5" customHeight="1" spans="1:4">
      <c r="A22" s="266"/>
      <c r="B22" s="128"/>
      <c r="C22" s="115" t="s">
        <v>161</v>
      </c>
      <c r="D22" s="265"/>
    </row>
    <row r="23" ht="16.5" customHeight="1" spans="1:4">
      <c r="A23" s="266"/>
      <c r="B23" s="128"/>
      <c r="C23" s="115" t="s">
        <v>162</v>
      </c>
      <c r="D23" s="265"/>
    </row>
    <row r="24" ht="16.5" customHeight="1" spans="1:4">
      <c r="A24" s="266"/>
      <c r="B24" s="128"/>
      <c r="C24" s="115" t="s">
        <v>163</v>
      </c>
      <c r="D24" s="265"/>
    </row>
    <row r="25" ht="16.5" customHeight="1" spans="1:4">
      <c r="A25" s="266"/>
      <c r="B25" s="128"/>
      <c r="C25" s="115" t="s">
        <v>164</v>
      </c>
      <c r="D25" s="265"/>
    </row>
    <row r="26" ht="16.5" customHeight="1" spans="1:4">
      <c r="A26" s="266"/>
      <c r="B26" s="128"/>
      <c r="C26" s="115" t="s">
        <v>165</v>
      </c>
      <c r="D26" s="265">
        <v>965327.04</v>
      </c>
    </row>
    <row r="27" ht="16.5" customHeight="1" spans="1:4">
      <c r="A27" s="266"/>
      <c r="B27" s="128"/>
      <c r="C27" s="115" t="s">
        <v>166</v>
      </c>
      <c r="D27" s="128"/>
    </row>
    <row r="28" ht="16.5" customHeight="1" spans="1:4">
      <c r="A28" s="266"/>
      <c r="B28" s="128"/>
      <c r="C28" s="115" t="s">
        <v>167</v>
      </c>
      <c r="D28" s="128"/>
    </row>
    <row r="29" ht="16.5" customHeight="1" spans="1:4">
      <c r="A29" s="266"/>
      <c r="B29" s="128"/>
      <c r="C29" s="115" t="s">
        <v>168</v>
      </c>
      <c r="D29" s="128"/>
    </row>
    <row r="30" ht="16.5" customHeight="1" spans="1:4">
      <c r="A30" s="266"/>
      <c r="B30" s="128"/>
      <c r="C30" s="115" t="s">
        <v>169</v>
      </c>
      <c r="D30" s="128"/>
    </row>
    <row r="31" ht="16.5" customHeight="1" spans="1:4">
      <c r="A31" s="266"/>
      <c r="B31" s="128"/>
      <c r="C31" s="115" t="s">
        <v>170</v>
      </c>
      <c r="D31" s="128"/>
    </row>
    <row r="32" ht="16.5" customHeight="1" spans="1:4">
      <c r="A32" s="266"/>
      <c r="B32" s="128"/>
      <c r="C32" s="264" t="s">
        <v>171</v>
      </c>
      <c r="D32" s="128"/>
    </row>
    <row r="33" ht="16.5" customHeight="1" spans="1:4">
      <c r="A33" s="266"/>
      <c r="B33" s="128"/>
      <c r="C33" s="264" t="s">
        <v>172</v>
      </c>
      <c r="D33" s="128"/>
    </row>
    <row r="34" ht="16.5" customHeight="1" spans="1:4">
      <c r="A34" s="266"/>
      <c r="B34" s="128"/>
      <c r="C34" s="79" t="s">
        <v>173</v>
      </c>
      <c r="D34" s="128"/>
    </row>
    <row r="35" ht="15" customHeight="1" spans="1:4">
      <c r="A35" s="267" t="s">
        <v>51</v>
      </c>
      <c r="B35" s="268">
        <v>19511990.08</v>
      </c>
      <c r="C35" s="267" t="s">
        <v>52</v>
      </c>
      <c r="D35" s="268">
        <v>19511990.08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B35" sqref="B35"/>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130"/>
      <c r="B1" s="130"/>
      <c r="C1" s="130"/>
      <c r="D1" s="130"/>
      <c r="E1" s="130"/>
      <c r="F1" s="130"/>
      <c r="G1" s="130"/>
    </row>
    <row r="2" customHeight="1" spans="4:7">
      <c r="D2" s="217"/>
      <c r="F2" s="244"/>
      <c r="G2" s="245" t="s">
        <v>174</v>
      </c>
    </row>
    <row r="3" ht="41.25" customHeight="1" spans="1:7">
      <c r="A3" s="246" t="str">
        <f>"2025"&amp;"年一般公共预算支出预算表（按功能科目分类）"</f>
        <v>2025年一般公共预算支出预算表（按功能科目分类）</v>
      </c>
      <c r="B3" s="246"/>
      <c r="C3" s="246"/>
      <c r="D3" s="246"/>
      <c r="E3" s="246"/>
      <c r="F3" s="246"/>
      <c r="G3" s="246"/>
    </row>
    <row r="4" ht="18" customHeight="1" spans="1:7">
      <c r="A4" s="6" t="s">
        <v>1</v>
      </c>
      <c r="B4" s="7"/>
      <c r="F4" s="247"/>
      <c r="G4" s="245" t="s">
        <v>2</v>
      </c>
    </row>
    <row r="5" ht="20.25" customHeight="1" spans="1:7">
      <c r="A5" s="248" t="s">
        <v>175</v>
      </c>
      <c r="B5" s="249"/>
      <c r="C5" s="234" t="s">
        <v>56</v>
      </c>
      <c r="D5" s="232" t="s">
        <v>76</v>
      </c>
      <c r="E5" s="233"/>
      <c r="F5" s="239"/>
      <c r="G5" s="250" t="s">
        <v>77</v>
      </c>
    </row>
    <row r="6" ht="20.25" customHeight="1" spans="1:7">
      <c r="A6" s="251" t="s">
        <v>73</v>
      </c>
      <c r="B6" s="251" t="s">
        <v>74</v>
      </c>
      <c r="C6" s="147"/>
      <c r="D6" s="252" t="s">
        <v>58</v>
      </c>
      <c r="E6" s="252" t="s">
        <v>176</v>
      </c>
      <c r="F6" s="252" t="s">
        <v>177</v>
      </c>
      <c r="G6" s="253"/>
    </row>
    <row r="7" ht="15" customHeight="1" spans="1:7">
      <c r="A7" s="254" t="s">
        <v>83</v>
      </c>
      <c r="B7" s="254" t="s">
        <v>84</v>
      </c>
      <c r="C7" s="254" t="s">
        <v>85</v>
      </c>
      <c r="D7" s="254" t="s">
        <v>86</v>
      </c>
      <c r="E7" s="254" t="s">
        <v>87</v>
      </c>
      <c r="F7" s="254" t="s">
        <v>88</v>
      </c>
      <c r="G7" s="254" t="s">
        <v>89</v>
      </c>
    </row>
    <row r="8" ht="15" customHeight="1" spans="1:7">
      <c r="A8" s="203" t="s">
        <v>98</v>
      </c>
      <c r="B8" s="203" t="s">
        <v>99</v>
      </c>
      <c r="C8" s="255">
        <v>16565389.84</v>
      </c>
      <c r="D8" s="256">
        <v>12565389.84</v>
      </c>
      <c r="E8" s="256">
        <v>10382726</v>
      </c>
      <c r="F8" s="256">
        <v>2182663.84</v>
      </c>
      <c r="G8" s="256">
        <v>4000000</v>
      </c>
    </row>
    <row r="9" ht="15" customHeight="1" spans="1:7">
      <c r="A9" s="257" t="s">
        <v>100</v>
      </c>
      <c r="B9" s="257" t="s">
        <v>101</v>
      </c>
      <c r="C9" s="255">
        <v>16565389.84</v>
      </c>
      <c r="D9" s="256">
        <v>12565389.84</v>
      </c>
      <c r="E9" s="256">
        <v>10382726</v>
      </c>
      <c r="F9" s="256">
        <v>2182663.84</v>
      </c>
      <c r="G9" s="256">
        <v>4000000</v>
      </c>
    </row>
    <row r="10" ht="15" customHeight="1" spans="1:7">
      <c r="A10" s="258" t="s">
        <v>102</v>
      </c>
      <c r="B10" s="258" t="s">
        <v>103</v>
      </c>
      <c r="C10" s="255">
        <v>9813429.84</v>
      </c>
      <c r="D10" s="256">
        <v>9813429.84</v>
      </c>
      <c r="E10" s="256">
        <v>7630766</v>
      </c>
      <c r="F10" s="256">
        <v>2182663.84</v>
      </c>
      <c r="G10" s="256"/>
    </row>
    <row r="11" ht="15" customHeight="1" spans="1:7">
      <c r="A11" s="258" t="s">
        <v>104</v>
      </c>
      <c r="B11" s="258" t="s">
        <v>105</v>
      </c>
      <c r="C11" s="255">
        <v>4651960</v>
      </c>
      <c r="D11" s="256">
        <v>2751960</v>
      </c>
      <c r="E11" s="256">
        <v>2751960</v>
      </c>
      <c r="F11" s="256"/>
      <c r="G11" s="256">
        <v>1900000</v>
      </c>
    </row>
    <row r="12" ht="15" customHeight="1" spans="1:7">
      <c r="A12" s="258" t="s">
        <v>106</v>
      </c>
      <c r="B12" s="258" t="s">
        <v>107</v>
      </c>
      <c r="C12" s="255">
        <v>460000</v>
      </c>
      <c r="D12" s="256"/>
      <c r="E12" s="256"/>
      <c r="F12" s="256"/>
      <c r="G12" s="256">
        <v>460000</v>
      </c>
    </row>
    <row r="13" ht="15" customHeight="1" spans="1:7">
      <c r="A13" s="258" t="s">
        <v>108</v>
      </c>
      <c r="B13" s="258" t="s">
        <v>109</v>
      </c>
      <c r="C13" s="255">
        <v>1420000</v>
      </c>
      <c r="D13" s="256"/>
      <c r="E13" s="256"/>
      <c r="F13" s="256"/>
      <c r="G13" s="256">
        <v>1420000</v>
      </c>
    </row>
    <row r="14" ht="15" customHeight="1" spans="1:7">
      <c r="A14" s="258" t="s">
        <v>110</v>
      </c>
      <c r="B14" s="258" t="s">
        <v>111</v>
      </c>
      <c r="C14" s="255">
        <v>220000</v>
      </c>
      <c r="D14" s="256"/>
      <c r="E14" s="256"/>
      <c r="F14" s="256"/>
      <c r="G14" s="256">
        <v>220000</v>
      </c>
    </row>
    <row r="15" ht="15" customHeight="1" spans="1:7">
      <c r="A15" s="203" t="s">
        <v>112</v>
      </c>
      <c r="B15" s="203" t="s">
        <v>113</v>
      </c>
      <c r="C15" s="255">
        <v>1139633.12</v>
      </c>
      <c r="D15" s="256">
        <v>1139633.12</v>
      </c>
      <c r="E15" s="256">
        <v>1128833.12</v>
      </c>
      <c r="F15" s="256">
        <v>10800</v>
      </c>
      <c r="G15" s="256"/>
    </row>
    <row r="16" ht="15" customHeight="1" spans="1:7">
      <c r="A16" s="257" t="s">
        <v>114</v>
      </c>
      <c r="B16" s="257" t="s">
        <v>115</v>
      </c>
      <c r="C16" s="255">
        <v>1116846.72</v>
      </c>
      <c r="D16" s="256">
        <v>1116846.72</v>
      </c>
      <c r="E16" s="256">
        <v>1106046.72</v>
      </c>
      <c r="F16" s="256">
        <v>10800</v>
      </c>
      <c r="G16" s="256"/>
    </row>
    <row r="17" ht="15" customHeight="1" spans="1:7">
      <c r="A17" s="258" t="s">
        <v>116</v>
      </c>
      <c r="B17" s="258" t="s">
        <v>117</v>
      </c>
      <c r="C17" s="255">
        <v>183600</v>
      </c>
      <c r="D17" s="256">
        <v>183600</v>
      </c>
      <c r="E17" s="256">
        <v>172800</v>
      </c>
      <c r="F17" s="256">
        <v>10800</v>
      </c>
      <c r="G17" s="256"/>
    </row>
    <row r="18" ht="15" customHeight="1" spans="1:7">
      <c r="A18" s="258" t="s">
        <v>118</v>
      </c>
      <c r="B18" s="258" t="s">
        <v>119</v>
      </c>
      <c r="C18" s="255">
        <v>933246.72</v>
      </c>
      <c r="D18" s="256">
        <v>933246.72</v>
      </c>
      <c r="E18" s="256">
        <v>933246.72</v>
      </c>
      <c r="F18" s="256"/>
      <c r="G18" s="256"/>
    </row>
    <row r="19" ht="15" customHeight="1" spans="1:7">
      <c r="A19" s="257" t="s">
        <v>120</v>
      </c>
      <c r="B19" s="257" t="s">
        <v>121</v>
      </c>
      <c r="C19" s="255">
        <v>22786.4</v>
      </c>
      <c r="D19" s="256">
        <v>22786.4</v>
      </c>
      <c r="E19" s="256">
        <v>22786.4</v>
      </c>
      <c r="F19" s="256"/>
      <c r="G19" s="256"/>
    </row>
    <row r="20" ht="15" customHeight="1" spans="1:7">
      <c r="A20" s="258" t="s">
        <v>122</v>
      </c>
      <c r="B20" s="258" t="s">
        <v>123</v>
      </c>
      <c r="C20" s="255">
        <v>22786.4</v>
      </c>
      <c r="D20" s="256">
        <v>22786.4</v>
      </c>
      <c r="E20" s="256">
        <v>22786.4</v>
      </c>
      <c r="F20" s="256"/>
      <c r="G20" s="256"/>
    </row>
    <row r="21" ht="15" customHeight="1" spans="1:7">
      <c r="A21" s="203" t="s">
        <v>124</v>
      </c>
      <c r="B21" s="203" t="s">
        <v>125</v>
      </c>
      <c r="C21" s="255">
        <v>841640.08</v>
      </c>
      <c r="D21" s="256">
        <v>841640.08</v>
      </c>
      <c r="E21" s="256">
        <v>841640.08</v>
      </c>
      <c r="F21" s="256"/>
      <c r="G21" s="256"/>
    </row>
    <row r="22" ht="15" customHeight="1" spans="1:7">
      <c r="A22" s="257" t="s">
        <v>126</v>
      </c>
      <c r="B22" s="257" t="s">
        <v>127</v>
      </c>
      <c r="C22" s="255">
        <v>841640.08</v>
      </c>
      <c r="D22" s="256">
        <v>841640.08</v>
      </c>
      <c r="E22" s="256">
        <v>841640.08</v>
      </c>
      <c r="F22" s="256"/>
      <c r="G22" s="256"/>
    </row>
    <row r="23" ht="15" customHeight="1" spans="1:7">
      <c r="A23" s="258" t="s">
        <v>128</v>
      </c>
      <c r="B23" s="258" t="s">
        <v>129</v>
      </c>
      <c r="C23" s="255">
        <v>460790.57</v>
      </c>
      <c r="D23" s="256">
        <v>460790.57</v>
      </c>
      <c r="E23" s="256">
        <v>460790.57</v>
      </c>
      <c r="F23" s="256"/>
      <c r="G23" s="256"/>
    </row>
    <row r="24" ht="15" customHeight="1" spans="1:7">
      <c r="A24" s="258" t="s">
        <v>130</v>
      </c>
      <c r="B24" s="258" t="s">
        <v>131</v>
      </c>
      <c r="C24" s="255">
        <v>342447.6</v>
      </c>
      <c r="D24" s="256">
        <v>342447.6</v>
      </c>
      <c r="E24" s="256">
        <v>342447.6</v>
      </c>
      <c r="F24" s="256"/>
      <c r="G24" s="256"/>
    </row>
    <row r="25" ht="15" customHeight="1" spans="1:7">
      <c r="A25" s="258" t="s">
        <v>132</v>
      </c>
      <c r="B25" s="258" t="s">
        <v>133</v>
      </c>
      <c r="C25" s="255">
        <v>38401.91</v>
      </c>
      <c r="D25" s="256">
        <v>38401.91</v>
      </c>
      <c r="E25" s="256">
        <v>38401.91</v>
      </c>
      <c r="F25" s="256"/>
      <c r="G25" s="256"/>
    </row>
    <row r="26" ht="15" customHeight="1" spans="1:7">
      <c r="A26" s="203" t="s">
        <v>134</v>
      </c>
      <c r="B26" s="203" t="s">
        <v>135</v>
      </c>
      <c r="C26" s="255">
        <v>965327.04</v>
      </c>
      <c r="D26" s="256">
        <v>965327.04</v>
      </c>
      <c r="E26" s="256">
        <v>965327.04</v>
      </c>
      <c r="F26" s="256"/>
      <c r="G26" s="256"/>
    </row>
    <row r="27" ht="15" customHeight="1" spans="1:7">
      <c r="A27" s="257" t="s">
        <v>136</v>
      </c>
      <c r="B27" s="257" t="s">
        <v>137</v>
      </c>
      <c r="C27" s="255">
        <v>965327.04</v>
      </c>
      <c r="D27" s="256">
        <v>965327.04</v>
      </c>
      <c r="E27" s="256">
        <v>965327.04</v>
      </c>
      <c r="F27" s="256"/>
      <c r="G27" s="256"/>
    </row>
    <row r="28" ht="15" customHeight="1" spans="1:7">
      <c r="A28" s="258" t="s">
        <v>138</v>
      </c>
      <c r="B28" s="258" t="s">
        <v>139</v>
      </c>
      <c r="C28" s="255">
        <v>965327.04</v>
      </c>
      <c r="D28" s="256">
        <v>965327.04</v>
      </c>
      <c r="E28" s="256">
        <v>965327.04</v>
      </c>
      <c r="F28" s="256"/>
      <c r="G28" s="256"/>
    </row>
    <row r="29" ht="15" customHeight="1" spans="1:7">
      <c r="A29" s="259" t="s">
        <v>178</v>
      </c>
      <c r="B29" s="259"/>
      <c r="C29" s="255">
        <v>19511990.08</v>
      </c>
      <c r="D29" s="256">
        <v>15511990.08</v>
      </c>
      <c r="E29" s="255">
        <v>13318526.24</v>
      </c>
      <c r="F29" s="255">
        <v>2193463.84</v>
      </c>
      <c r="G29" s="255">
        <v>4000000</v>
      </c>
    </row>
  </sheetData>
  <mergeCells count="7">
    <mergeCell ref="A3:G3"/>
    <mergeCell ref="A4:B4"/>
    <mergeCell ref="A5:B5"/>
    <mergeCell ref="D5:F5"/>
    <mergeCell ref="A29:B2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14" sqref="C14"/>
    </sheetView>
  </sheetViews>
  <sheetFormatPr defaultColWidth="10.4259259259259" defaultRowHeight="14.25" customHeight="1" outlineLevelRow="7" outlineLevelCol="5"/>
  <cols>
    <col min="1" max="6" width="28.1388888888889" style="47" customWidth="1"/>
    <col min="7" max="16384" width="10.4259259259259" style="47"/>
  </cols>
  <sheetData>
    <row r="1" customHeight="1" spans="1:6">
      <c r="A1" s="48"/>
      <c r="B1" s="48"/>
      <c r="C1" s="48"/>
      <c r="D1" s="48"/>
      <c r="E1" s="48"/>
      <c r="F1" s="48"/>
    </row>
    <row r="2" customHeight="1" spans="1:6">
      <c r="A2" s="92"/>
      <c r="B2" s="92"/>
      <c r="C2" s="92"/>
      <c r="D2" s="92"/>
      <c r="E2" s="91"/>
      <c r="F2" s="241" t="s">
        <v>179</v>
      </c>
    </row>
    <row r="3" ht="41.25" customHeight="1" spans="1:6">
      <c r="A3" s="242" t="str">
        <f>"2025"&amp;"年一般公共预算“三公”经费支出预算表"</f>
        <v>2025年一般公共预算“三公”经费支出预算表</v>
      </c>
      <c r="B3" s="92"/>
      <c r="C3" s="92"/>
      <c r="D3" s="92"/>
      <c r="E3" s="91"/>
      <c r="F3" s="92"/>
    </row>
    <row r="4" customHeight="1" spans="1:6">
      <c r="A4" s="6" t="s">
        <v>1</v>
      </c>
      <c r="B4" s="7"/>
      <c r="D4" s="92"/>
      <c r="E4" s="91"/>
      <c r="F4" s="110" t="s">
        <v>2</v>
      </c>
    </row>
    <row r="5" ht="27" customHeight="1" spans="1:6">
      <c r="A5" s="95" t="s">
        <v>180</v>
      </c>
      <c r="B5" s="95" t="s">
        <v>181</v>
      </c>
      <c r="C5" s="95" t="s">
        <v>182</v>
      </c>
      <c r="D5" s="95"/>
      <c r="E5" s="85"/>
      <c r="F5" s="95" t="s">
        <v>183</v>
      </c>
    </row>
    <row r="6" ht="28.5" customHeight="1" spans="1:6">
      <c r="A6" s="243"/>
      <c r="B6" s="97"/>
      <c r="C6" s="85" t="s">
        <v>58</v>
      </c>
      <c r="D6" s="85" t="s">
        <v>184</v>
      </c>
      <c r="E6" s="85" t="s">
        <v>185</v>
      </c>
      <c r="F6" s="96"/>
    </row>
    <row r="7" ht="17.25" customHeight="1" spans="1:6">
      <c r="A7" s="102" t="s">
        <v>83</v>
      </c>
      <c r="B7" s="102" t="s">
        <v>84</v>
      </c>
      <c r="C7" s="102" t="s">
        <v>85</v>
      </c>
      <c r="D7" s="102" t="s">
        <v>86</v>
      </c>
      <c r="E7" s="102" t="s">
        <v>87</v>
      </c>
      <c r="F7" s="102" t="s">
        <v>88</v>
      </c>
    </row>
    <row r="8" ht="17.25" customHeight="1" spans="1:6">
      <c r="A8" s="128">
        <v>630000</v>
      </c>
      <c r="B8" s="128"/>
      <c r="C8" s="128">
        <v>630000</v>
      </c>
      <c r="D8" s="128">
        <v>180000</v>
      </c>
      <c r="E8" s="128">
        <v>450000</v>
      </c>
      <c r="F8" s="128"/>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2"/>
  <sheetViews>
    <sheetView showZeros="0" workbookViewId="0">
      <pane ySplit="1" topLeftCell="A2" activePane="bottomLeft" state="frozen"/>
      <selection/>
      <selection pane="bottomLeft" activeCell="B24" sqref="B24"/>
    </sheetView>
  </sheetViews>
  <sheetFormatPr defaultColWidth="9.13888888888889" defaultRowHeight="14.25" customHeight="1"/>
  <cols>
    <col min="1" max="2" width="32.8518518518519" customWidth="1"/>
    <col min="3" max="3" width="20.712962962963" customWidth="1"/>
    <col min="4" max="4" width="31.287037037037" customWidth="1"/>
    <col min="5" max="5" width="10.1388888888889" customWidth="1"/>
    <col min="6" max="6" width="17.5740740740741" customWidth="1"/>
    <col min="7" max="7" width="10.287037037037" customWidth="1"/>
    <col min="8" max="8" width="23" customWidth="1"/>
    <col min="9" max="24" width="18.712962962963" customWidth="1"/>
  </cols>
  <sheetData>
    <row r="1" customHeight="1" spans="1:24">
      <c r="A1" s="130"/>
      <c r="B1" s="130"/>
      <c r="C1" s="130"/>
      <c r="D1" s="130"/>
      <c r="E1" s="130"/>
      <c r="F1" s="130"/>
      <c r="G1" s="130"/>
      <c r="H1" s="130"/>
      <c r="I1" s="130"/>
      <c r="J1" s="130"/>
      <c r="K1" s="130"/>
      <c r="L1" s="130"/>
      <c r="M1" s="130"/>
      <c r="N1" s="130"/>
      <c r="O1" s="130"/>
      <c r="P1" s="130"/>
      <c r="Q1" s="130"/>
      <c r="R1" s="130"/>
      <c r="S1" s="130"/>
      <c r="T1" s="130"/>
      <c r="U1" s="130"/>
      <c r="V1" s="130"/>
      <c r="W1" s="130"/>
      <c r="X1" s="130"/>
    </row>
    <row r="2" ht="13.5" customHeight="1" spans="2:24">
      <c r="B2" s="217"/>
      <c r="C2" s="218"/>
      <c r="E2" s="219"/>
      <c r="F2" s="219"/>
      <c r="G2" s="219"/>
      <c r="H2" s="219"/>
      <c r="I2" s="132"/>
      <c r="J2" s="132"/>
      <c r="K2" s="132"/>
      <c r="L2" s="132"/>
      <c r="M2" s="132"/>
      <c r="N2" s="132"/>
      <c r="R2" s="132"/>
      <c r="V2" s="218"/>
      <c r="X2" s="183" t="s">
        <v>186</v>
      </c>
    </row>
    <row r="3" ht="45.75" customHeight="1" spans="1:24">
      <c r="A3" s="134" t="str">
        <f>"2025"&amp;"年部门基本支出预算表"</f>
        <v>2025年部门基本支出预算表</v>
      </c>
      <c r="B3" s="171"/>
      <c r="C3" s="134"/>
      <c r="D3" s="134"/>
      <c r="E3" s="134"/>
      <c r="F3" s="134"/>
      <c r="G3" s="134"/>
      <c r="H3" s="134"/>
      <c r="I3" s="134"/>
      <c r="J3" s="134"/>
      <c r="K3" s="134"/>
      <c r="L3" s="134"/>
      <c r="M3" s="134"/>
      <c r="N3" s="134"/>
      <c r="O3" s="171"/>
      <c r="P3" s="171"/>
      <c r="Q3" s="171"/>
      <c r="R3" s="134"/>
      <c r="S3" s="134"/>
      <c r="T3" s="134"/>
      <c r="U3" s="134"/>
      <c r="V3" s="134"/>
      <c r="W3" s="134"/>
      <c r="X3" s="134"/>
    </row>
    <row r="4" ht="18.75" customHeight="1" spans="1:24">
      <c r="A4" s="220" t="s">
        <v>1</v>
      </c>
      <c r="B4" s="221"/>
      <c r="C4" s="222"/>
      <c r="D4" s="222"/>
      <c r="E4" s="222"/>
      <c r="F4" s="222"/>
      <c r="G4" s="222"/>
      <c r="H4" s="222"/>
      <c r="I4" s="173"/>
      <c r="J4" s="173"/>
      <c r="K4" s="173"/>
      <c r="L4" s="173"/>
      <c r="M4" s="173"/>
      <c r="N4" s="173"/>
      <c r="O4" s="174"/>
      <c r="P4" s="174"/>
      <c r="Q4" s="174"/>
      <c r="R4" s="173"/>
      <c r="V4" s="218"/>
      <c r="X4" s="183" t="s">
        <v>2</v>
      </c>
    </row>
    <row r="5" ht="18" customHeight="1" spans="1:24">
      <c r="A5" s="223" t="s">
        <v>187</v>
      </c>
      <c r="B5" s="223" t="s">
        <v>188</v>
      </c>
      <c r="C5" s="223" t="s">
        <v>189</v>
      </c>
      <c r="D5" s="223" t="s">
        <v>190</v>
      </c>
      <c r="E5" s="223" t="s">
        <v>191</v>
      </c>
      <c r="F5" s="223" t="s">
        <v>192</v>
      </c>
      <c r="G5" s="223" t="s">
        <v>193</v>
      </c>
      <c r="H5" s="223" t="s">
        <v>194</v>
      </c>
      <c r="I5" s="232" t="s">
        <v>195</v>
      </c>
      <c r="J5" s="167" t="s">
        <v>195</v>
      </c>
      <c r="K5" s="167"/>
      <c r="L5" s="167"/>
      <c r="M5" s="167"/>
      <c r="N5" s="167"/>
      <c r="O5" s="233"/>
      <c r="P5" s="233"/>
      <c r="Q5" s="233"/>
      <c r="R5" s="158" t="s">
        <v>62</v>
      </c>
      <c r="S5" s="167" t="s">
        <v>63</v>
      </c>
      <c r="T5" s="167"/>
      <c r="U5" s="167"/>
      <c r="V5" s="167"/>
      <c r="W5" s="167"/>
      <c r="X5" s="168"/>
    </row>
    <row r="6" ht="18" customHeight="1" spans="1:24">
      <c r="A6" s="224"/>
      <c r="B6" s="225"/>
      <c r="C6" s="226"/>
      <c r="D6" s="224"/>
      <c r="E6" s="224"/>
      <c r="F6" s="224"/>
      <c r="G6" s="224"/>
      <c r="H6" s="224"/>
      <c r="I6" s="234" t="s">
        <v>196</v>
      </c>
      <c r="J6" s="232" t="s">
        <v>59</v>
      </c>
      <c r="K6" s="167"/>
      <c r="L6" s="167"/>
      <c r="M6" s="167"/>
      <c r="N6" s="168"/>
      <c r="O6" s="235" t="s">
        <v>197</v>
      </c>
      <c r="P6" s="233"/>
      <c r="Q6" s="239"/>
      <c r="R6" s="223" t="s">
        <v>62</v>
      </c>
      <c r="S6" s="232" t="s">
        <v>63</v>
      </c>
      <c r="T6" s="158" t="s">
        <v>65</v>
      </c>
      <c r="U6" s="167" t="s">
        <v>63</v>
      </c>
      <c r="V6" s="158" t="s">
        <v>67</v>
      </c>
      <c r="W6" s="158" t="s">
        <v>68</v>
      </c>
      <c r="X6" s="240" t="s">
        <v>69</v>
      </c>
    </row>
    <row r="7" ht="19.5" customHeight="1" spans="1:24">
      <c r="A7" s="225"/>
      <c r="B7" s="225"/>
      <c r="C7" s="225"/>
      <c r="D7" s="225"/>
      <c r="E7" s="225"/>
      <c r="F7" s="225"/>
      <c r="G7" s="225"/>
      <c r="H7" s="225"/>
      <c r="I7" s="225"/>
      <c r="J7" s="236" t="s">
        <v>198</v>
      </c>
      <c r="K7" s="223" t="s">
        <v>199</v>
      </c>
      <c r="L7" s="223" t="s">
        <v>200</v>
      </c>
      <c r="M7" s="223" t="s">
        <v>201</v>
      </c>
      <c r="N7" s="223" t="s">
        <v>202</v>
      </c>
      <c r="O7" s="223" t="s">
        <v>59</v>
      </c>
      <c r="P7" s="223" t="s">
        <v>60</v>
      </c>
      <c r="Q7" s="223" t="s">
        <v>61</v>
      </c>
      <c r="R7" s="225"/>
      <c r="S7" s="223" t="s">
        <v>58</v>
      </c>
      <c r="T7" s="223" t="s">
        <v>65</v>
      </c>
      <c r="U7" s="223" t="s">
        <v>203</v>
      </c>
      <c r="V7" s="223" t="s">
        <v>67</v>
      </c>
      <c r="W7" s="223" t="s">
        <v>68</v>
      </c>
      <c r="X7" s="223" t="s">
        <v>69</v>
      </c>
    </row>
    <row r="8" ht="37.5" customHeight="1" spans="1:24">
      <c r="A8" s="227"/>
      <c r="B8" s="147"/>
      <c r="C8" s="227"/>
      <c r="D8" s="227"/>
      <c r="E8" s="227"/>
      <c r="F8" s="227"/>
      <c r="G8" s="227"/>
      <c r="H8" s="227"/>
      <c r="I8" s="227"/>
      <c r="J8" s="237" t="s">
        <v>58</v>
      </c>
      <c r="K8" s="238" t="s">
        <v>204</v>
      </c>
      <c r="L8" s="238" t="s">
        <v>200</v>
      </c>
      <c r="M8" s="238" t="s">
        <v>201</v>
      </c>
      <c r="N8" s="238" t="s">
        <v>202</v>
      </c>
      <c r="O8" s="238" t="s">
        <v>200</v>
      </c>
      <c r="P8" s="238" t="s">
        <v>201</v>
      </c>
      <c r="Q8" s="238" t="s">
        <v>202</v>
      </c>
      <c r="R8" s="238" t="s">
        <v>62</v>
      </c>
      <c r="S8" s="238" t="s">
        <v>58</v>
      </c>
      <c r="T8" s="238" t="s">
        <v>65</v>
      </c>
      <c r="U8" s="238" t="s">
        <v>203</v>
      </c>
      <c r="V8" s="238" t="s">
        <v>67</v>
      </c>
      <c r="W8" s="238" t="s">
        <v>68</v>
      </c>
      <c r="X8" s="238" t="s">
        <v>69</v>
      </c>
    </row>
    <row r="9" customHeight="1" spans="1:24">
      <c r="A9" s="228">
        <v>1</v>
      </c>
      <c r="B9" s="228">
        <v>2</v>
      </c>
      <c r="C9" s="228">
        <v>3</v>
      </c>
      <c r="D9" s="228">
        <v>4</v>
      </c>
      <c r="E9" s="228">
        <v>5</v>
      </c>
      <c r="F9" s="228">
        <v>6</v>
      </c>
      <c r="G9" s="228">
        <v>7</v>
      </c>
      <c r="H9" s="228">
        <v>8</v>
      </c>
      <c r="I9" s="228">
        <v>9</v>
      </c>
      <c r="J9" s="228">
        <v>10</v>
      </c>
      <c r="K9" s="228">
        <v>11</v>
      </c>
      <c r="L9" s="228">
        <v>12</v>
      </c>
      <c r="M9" s="228">
        <v>13</v>
      </c>
      <c r="N9" s="228">
        <v>14</v>
      </c>
      <c r="O9" s="228">
        <v>15</v>
      </c>
      <c r="P9" s="228">
        <v>16</v>
      </c>
      <c r="Q9" s="228">
        <v>17</v>
      </c>
      <c r="R9" s="228">
        <v>18</v>
      </c>
      <c r="S9" s="228">
        <v>19</v>
      </c>
      <c r="T9" s="228">
        <v>20</v>
      </c>
      <c r="U9" s="228">
        <v>21</v>
      </c>
      <c r="V9" s="228">
        <v>22</v>
      </c>
      <c r="W9" s="228">
        <v>23</v>
      </c>
      <c r="X9" s="228">
        <v>24</v>
      </c>
    </row>
    <row r="10" ht="20.25" customHeight="1" spans="1:24">
      <c r="A10" s="229" t="s">
        <v>205</v>
      </c>
      <c r="B10" s="229" t="s">
        <v>71</v>
      </c>
      <c r="C10" s="229" t="s">
        <v>206</v>
      </c>
      <c r="D10" s="229" t="s">
        <v>207</v>
      </c>
      <c r="E10" s="229" t="s">
        <v>102</v>
      </c>
      <c r="F10" s="229" t="s">
        <v>103</v>
      </c>
      <c r="G10" s="229" t="s">
        <v>208</v>
      </c>
      <c r="H10" s="229" t="s">
        <v>209</v>
      </c>
      <c r="I10" s="69">
        <v>2010888</v>
      </c>
      <c r="J10" s="69">
        <v>2010888</v>
      </c>
      <c r="K10" s="69"/>
      <c r="L10" s="69"/>
      <c r="M10" s="73">
        <v>2010888</v>
      </c>
      <c r="N10" s="228"/>
      <c r="O10" s="228"/>
      <c r="P10" s="228"/>
      <c r="Q10" s="228"/>
      <c r="R10" s="228"/>
      <c r="S10" s="228"/>
      <c r="T10" s="228"/>
      <c r="U10" s="228"/>
      <c r="V10" s="228"/>
      <c r="W10" s="228"/>
      <c r="X10" s="228"/>
    </row>
    <row r="11" ht="20.25" customHeight="1" spans="1:24">
      <c r="A11" s="229" t="s">
        <v>205</v>
      </c>
      <c r="B11" s="229" t="s">
        <v>71</v>
      </c>
      <c r="C11" s="229" t="s">
        <v>206</v>
      </c>
      <c r="D11" s="229" t="s">
        <v>207</v>
      </c>
      <c r="E11" s="229" t="s">
        <v>102</v>
      </c>
      <c r="F11" s="229" t="s">
        <v>103</v>
      </c>
      <c r="G11" s="229" t="s">
        <v>210</v>
      </c>
      <c r="H11" s="229" t="s">
        <v>211</v>
      </c>
      <c r="I11" s="69">
        <v>4066944</v>
      </c>
      <c r="J11" s="69">
        <v>4066944</v>
      </c>
      <c r="K11" s="74"/>
      <c r="L11" s="74"/>
      <c r="M11" s="73">
        <v>4066944</v>
      </c>
      <c r="N11" s="228"/>
      <c r="O11" s="228"/>
      <c r="P11" s="228"/>
      <c r="Q11" s="228"/>
      <c r="R11" s="228"/>
      <c r="S11" s="228"/>
      <c r="T11" s="228"/>
      <c r="U11" s="228"/>
      <c r="V11" s="228"/>
      <c r="W11" s="228"/>
      <c r="X11" s="228"/>
    </row>
    <row r="12" ht="20.25" customHeight="1" spans="1:24">
      <c r="A12" s="229" t="s">
        <v>205</v>
      </c>
      <c r="B12" s="229" t="s">
        <v>71</v>
      </c>
      <c r="C12" s="229" t="s">
        <v>206</v>
      </c>
      <c r="D12" s="229" t="s">
        <v>207</v>
      </c>
      <c r="E12" s="229" t="s">
        <v>102</v>
      </c>
      <c r="F12" s="229" t="s">
        <v>103</v>
      </c>
      <c r="G12" s="229" t="s">
        <v>212</v>
      </c>
      <c r="H12" s="229" t="s">
        <v>213</v>
      </c>
      <c r="I12" s="69">
        <v>167574</v>
      </c>
      <c r="J12" s="69">
        <v>167574</v>
      </c>
      <c r="K12" s="74"/>
      <c r="L12" s="74"/>
      <c r="M12" s="73">
        <v>167574</v>
      </c>
      <c r="N12" s="228"/>
      <c r="O12" s="228"/>
      <c r="P12" s="228"/>
      <c r="Q12" s="228"/>
      <c r="R12" s="228"/>
      <c r="S12" s="228"/>
      <c r="T12" s="228"/>
      <c r="U12" s="228"/>
      <c r="V12" s="228"/>
      <c r="W12" s="228"/>
      <c r="X12" s="228"/>
    </row>
    <row r="13" ht="20.25" customHeight="1" spans="1:24">
      <c r="A13" s="229" t="s">
        <v>205</v>
      </c>
      <c r="B13" s="229" t="s">
        <v>71</v>
      </c>
      <c r="C13" s="229" t="s">
        <v>214</v>
      </c>
      <c r="D13" s="229" t="s">
        <v>215</v>
      </c>
      <c r="E13" s="229" t="s">
        <v>118</v>
      </c>
      <c r="F13" s="229" t="s">
        <v>119</v>
      </c>
      <c r="G13" s="229" t="s">
        <v>216</v>
      </c>
      <c r="H13" s="229" t="s">
        <v>217</v>
      </c>
      <c r="I13" s="69">
        <v>933246.72</v>
      </c>
      <c r="J13" s="69">
        <v>933246.72</v>
      </c>
      <c r="K13" s="74"/>
      <c r="L13" s="74"/>
      <c r="M13" s="73">
        <v>933246.72</v>
      </c>
      <c r="N13" s="228"/>
      <c r="O13" s="228"/>
      <c r="P13" s="228"/>
      <c r="Q13" s="228"/>
      <c r="R13" s="228"/>
      <c r="S13" s="228"/>
      <c r="T13" s="228"/>
      <c r="U13" s="228"/>
      <c r="V13" s="228"/>
      <c r="W13" s="228"/>
      <c r="X13" s="228"/>
    </row>
    <row r="14" ht="20.25" customHeight="1" spans="1:24">
      <c r="A14" s="229" t="s">
        <v>205</v>
      </c>
      <c r="B14" s="229" t="s">
        <v>71</v>
      </c>
      <c r="C14" s="229" t="s">
        <v>214</v>
      </c>
      <c r="D14" s="229" t="s">
        <v>215</v>
      </c>
      <c r="E14" s="229" t="s">
        <v>128</v>
      </c>
      <c r="F14" s="229" t="s">
        <v>129</v>
      </c>
      <c r="G14" s="229" t="s">
        <v>218</v>
      </c>
      <c r="H14" s="229" t="s">
        <v>219</v>
      </c>
      <c r="I14" s="69">
        <v>460790.57</v>
      </c>
      <c r="J14" s="69">
        <v>460790.57</v>
      </c>
      <c r="K14" s="74"/>
      <c r="L14" s="74"/>
      <c r="M14" s="73">
        <v>460790.57</v>
      </c>
      <c r="N14" s="228"/>
      <c r="O14" s="228"/>
      <c r="P14" s="228"/>
      <c r="Q14" s="228"/>
      <c r="R14" s="228"/>
      <c r="S14" s="228"/>
      <c r="T14" s="228"/>
      <c r="U14" s="228"/>
      <c r="V14" s="228"/>
      <c r="W14" s="228"/>
      <c r="X14" s="228"/>
    </row>
    <row r="15" ht="20.25" customHeight="1" spans="1:24">
      <c r="A15" s="229" t="s">
        <v>205</v>
      </c>
      <c r="B15" s="229" t="s">
        <v>71</v>
      </c>
      <c r="C15" s="229" t="s">
        <v>214</v>
      </c>
      <c r="D15" s="229" t="s">
        <v>215</v>
      </c>
      <c r="E15" s="229" t="s">
        <v>130</v>
      </c>
      <c r="F15" s="229" t="s">
        <v>131</v>
      </c>
      <c r="G15" s="229" t="s">
        <v>220</v>
      </c>
      <c r="H15" s="229" t="s">
        <v>221</v>
      </c>
      <c r="I15" s="69">
        <v>291639.6</v>
      </c>
      <c r="J15" s="69">
        <v>291639.6</v>
      </c>
      <c r="K15" s="74"/>
      <c r="L15" s="74"/>
      <c r="M15" s="73">
        <v>291639.6</v>
      </c>
      <c r="N15" s="228"/>
      <c r="O15" s="228"/>
      <c r="P15" s="228"/>
      <c r="Q15" s="228"/>
      <c r="R15" s="228"/>
      <c r="S15" s="228"/>
      <c r="T15" s="228"/>
      <c r="U15" s="228"/>
      <c r="V15" s="228"/>
      <c r="W15" s="228"/>
      <c r="X15" s="228"/>
    </row>
    <row r="16" ht="20.25" customHeight="1" spans="1:24">
      <c r="A16" s="229" t="s">
        <v>205</v>
      </c>
      <c r="B16" s="229" t="s">
        <v>71</v>
      </c>
      <c r="C16" s="229" t="s">
        <v>214</v>
      </c>
      <c r="D16" s="229" t="s">
        <v>215</v>
      </c>
      <c r="E16" s="229" t="s">
        <v>130</v>
      </c>
      <c r="F16" s="229" t="s">
        <v>131</v>
      </c>
      <c r="G16" s="229" t="s">
        <v>220</v>
      </c>
      <c r="H16" s="229" t="s">
        <v>221</v>
      </c>
      <c r="I16" s="69">
        <v>50808</v>
      </c>
      <c r="J16" s="69">
        <v>50808</v>
      </c>
      <c r="K16" s="74"/>
      <c r="L16" s="74"/>
      <c r="M16" s="73">
        <v>50808</v>
      </c>
      <c r="N16" s="228"/>
      <c r="O16" s="228"/>
      <c r="P16" s="228"/>
      <c r="Q16" s="228"/>
      <c r="R16" s="228"/>
      <c r="S16" s="228"/>
      <c r="T16" s="228"/>
      <c r="U16" s="228"/>
      <c r="V16" s="228"/>
      <c r="W16" s="228"/>
      <c r="X16" s="228"/>
    </row>
    <row r="17" ht="20.25" customHeight="1" spans="1:24">
      <c r="A17" s="229" t="s">
        <v>205</v>
      </c>
      <c r="B17" s="229" t="s">
        <v>71</v>
      </c>
      <c r="C17" s="229" t="s">
        <v>214</v>
      </c>
      <c r="D17" s="229" t="s">
        <v>215</v>
      </c>
      <c r="E17" s="229" t="s">
        <v>132</v>
      </c>
      <c r="F17" s="229" t="s">
        <v>133</v>
      </c>
      <c r="G17" s="229" t="s">
        <v>222</v>
      </c>
      <c r="H17" s="229" t="s">
        <v>223</v>
      </c>
      <c r="I17" s="69">
        <v>6200.64</v>
      </c>
      <c r="J17" s="69">
        <v>6200.64</v>
      </c>
      <c r="K17" s="74"/>
      <c r="L17" s="74"/>
      <c r="M17" s="73">
        <v>6200.64</v>
      </c>
      <c r="N17" s="228"/>
      <c r="O17" s="228"/>
      <c r="P17" s="228"/>
      <c r="Q17" s="228"/>
      <c r="R17" s="228"/>
      <c r="S17" s="228"/>
      <c r="T17" s="228"/>
      <c r="U17" s="228"/>
      <c r="V17" s="228"/>
      <c r="W17" s="228"/>
      <c r="X17" s="228"/>
    </row>
    <row r="18" ht="20.25" customHeight="1" spans="1:24">
      <c r="A18" s="229" t="s">
        <v>205</v>
      </c>
      <c r="B18" s="229" t="s">
        <v>71</v>
      </c>
      <c r="C18" s="229" t="s">
        <v>214</v>
      </c>
      <c r="D18" s="229" t="s">
        <v>215</v>
      </c>
      <c r="E18" s="229" t="s">
        <v>132</v>
      </c>
      <c r="F18" s="229" t="s">
        <v>133</v>
      </c>
      <c r="G18" s="229" t="s">
        <v>222</v>
      </c>
      <c r="H18" s="229" t="s">
        <v>223</v>
      </c>
      <c r="I18" s="69">
        <v>10499.03</v>
      </c>
      <c r="J18" s="69">
        <v>10499.03</v>
      </c>
      <c r="K18" s="74"/>
      <c r="L18" s="74"/>
      <c r="M18" s="73">
        <v>10499.03</v>
      </c>
      <c r="N18" s="228"/>
      <c r="O18" s="228"/>
      <c r="P18" s="228"/>
      <c r="Q18" s="228"/>
      <c r="R18" s="228"/>
      <c r="S18" s="228"/>
      <c r="T18" s="228"/>
      <c r="U18" s="228"/>
      <c r="V18" s="228"/>
      <c r="W18" s="228"/>
      <c r="X18" s="228"/>
    </row>
    <row r="19" ht="20.25" customHeight="1" spans="1:24">
      <c r="A19" s="229" t="s">
        <v>205</v>
      </c>
      <c r="B19" s="229" t="s">
        <v>71</v>
      </c>
      <c r="C19" s="229" t="s">
        <v>214</v>
      </c>
      <c r="D19" s="229" t="s">
        <v>215</v>
      </c>
      <c r="E19" s="229" t="s">
        <v>132</v>
      </c>
      <c r="F19" s="229" t="s">
        <v>133</v>
      </c>
      <c r="G19" s="229" t="s">
        <v>222</v>
      </c>
      <c r="H19" s="229" t="s">
        <v>223</v>
      </c>
      <c r="I19" s="69">
        <v>21702.24</v>
      </c>
      <c r="J19" s="69">
        <v>21702.24</v>
      </c>
      <c r="K19" s="74"/>
      <c r="L19" s="74"/>
      <c r="M19" s="73">
        <v>21702.24</v>
      </c>
      <c r="N19" s="228"/>
      <c r="O19" s="228"/>
      <c r="P19" s="228"/>
      <c r="Q19" s="228"/>
      <c r="R19" s="228"/>
      <c r="S19" s="228"/>
      <c r="T19" s="228"/>
      <c r="U19" s="228"/>
      <c r="V19" s="228"/>
      <c r="W19" s="228"/>
      <c r="X19" s="228"/>
    </row>
    <row r="20" ht="20.25" customHeight="1" spans="1:24">
      <c r="A20" s="229" t="s">
        <v>205</v>
      </c>
      <c r="B20" s="229" t="s">
        <v>71</v>
      </c>
      <c r="C20" s="229" t="s">
        <v>224</v>
      </c>
      <c r="D20" s="229" t="s">
        <v>225</v>
      </c>
      <c r="E20" s="229" t="s">
        <v>122</v>
      </c>
      <c r="F20" s="229" t="s">
        <v>123</v>
      </c>
      <c r="G20" s="229" t="s">
        <v>226</v>
      </c>
      <c r="H20" s="229" t="s">
        <v>227</v>
      </c>
      <c r="I20" s="69">
        <v>22786.4</v>
      </c>
      <c r="J20" s="69">
        <v>22786.4</v>
      </c>
      <c r="K20" s="74"/>
      <c r="L20" s="74"/>
      <c r="M20" s="73">
        <v>22786.4</v>
      </c>
      <c r="N20" s="228"/>
      <c r="O20" s="228"/>
      <c r="P20" s="228"/>
      <c r="Q20" s="228"/>
      <c r="R20" s="228"/>
      <c r="S20" s="228"/>
      <c r="T20" s="228"/>
      <c r="U20" s="228"/>
      <c r="V20" s="228"/>
      <c r="W20" s="228"/>
      <c r="X20" s="228"/>
    </row>
    <row r="21" ht="20.25" customHeight="1" spans="1:24">
      <c r="A21" s="229" t="s">
        <v>205</v>
      </c>
      <c r="B21" s="229" t="s">
        <v>71</v>
      </c>
      <c r="C21" s="229" t="s">
        <v>228</v>
      </c>
      <c r="D21" s="229" t="s">
        <v>229</v>
      </c>
      <c r="E21" s="229" t="s">
        <v>102</v>
      </c>
      <c r="F21" s="229" t="s">
        <v>103</v>
      </c>
      <c r="G21" s="229" t="s">
        <v>230</v>
      </c>
      <c r="H21" s="229" t="s">
        <v>231</v>
      </c>
      <c r="I21" s="69">
        <v>388800</v>
      </c>
      <c r="J21" s="69">
        <v>388800</v>
      </c>
      <c r="K21" s="74"/>
      <c r="L21" s="74"/>
      <c r="M21" s="73">
        <v>388800</v>
      </c>
      <c r="N21" s="228"/>
      <c r="O21" s="228"/>
      <c r="P21" s="228"/>
      <c r="Q21" s="228"/>
      <c r="R21" s="228"/>
      <c r="S21" s="228"/>
      <c r="T21" s="228"/>
      <c r="U21" s="228"/>
      <c r="V21" s="228"/>
      <c r="W21" s="228"/>
      <c r="X21" s="228"/>
    </row>
    <row r="22" ht="20.25" customHeight="1" spans="1:24">
      <c r="A22" s="229" t="s">
        <v>205</v>
      </c>
      <c r="B22" s="229" t="s">
        <v>71</v>
      </c>
      <c r="C22" s="229" t="s">
        <v>232</v>
      </c>
      <c r="D22" s="229" t="s">
        <v>233</v>
      </c>
      <c r="E22" s="229" t="s">
        <v>102</v>
      </c>
      <c r="F22" s="229" t="s">
        <v>103</v>
      </c>
      <c r="G22" s="229" t="s">
        <v>234</v>
      </c>
      <c r="H22" s="229" t="s">
        <v>233</v>
      </c>
      <c r="I22" s="69">
        <v>136263.84</v>
      </c>
      <c r="J22" s="69">
        <v>136263.84</v>
      </c>
      <c r="K22" s="74"/>
      <c r="L22" s="74"/>
      <c r="M22" s="73">
        <v>136263.84</v>
      </c>
      <c r="N22" s="228"/>
      <c r="O22" s="228"/>
      <c r="P22" s="228"/>
      <c r="Q22" s="228"/>
      <c r="R22" s="228"/>
      <c r="S22" s="228"/>
      <c r="T22" s="228"/>
      <c r="U22" s="228"/>
      <c r="V22" s="228"/>
      <c r="W22" s="228"/>
      <c r="X22" s="228"/>
    </row>
    <row r="23" ht="20.25" customHeight="1" spans="1:24">
      <c r="A23" s="229" t="s">
        <v>205</v>
      </c>
      <c r="B23" s="229" t="s">
        <v>71</v>
      </c>
      <c r="C23" s="229" t="s">
        <v>235</v>
      </c>
      <c r="D23" s="229" t="s">
        <v>236</v>
      </c>
      <c r="E23" s="229" t="s">
        <v>102</v>
      </c>
      <c r="F23" s="229" t="s">
        <v>103</v>
      </c>
      <c r="G23" s="229" t="s">
        <v>237</v>
      </c>
      <c r="H23" s="229" t="s">
        <v>238</v>
      </c>
      <c r="I23" s="69">
        <v>588000</v>
      </c>
      <c r="J23" s="69">
        <v>588000</v>
      </c>
      <c r="K23" s="74"/>
      <c r="L23" s="74"/>
      <c r="M23" s="73">
        <v>588000</v>
      </c>
      <c r="N23" s="228"/>
      <c r="O23" s="228"/>
      <c r="P23" s="228"/>
      <c r="Q23" s="228"/>
      <c r="R23" s="228"/>
      <c r="S23" s="228"/>
      <c r="T23" s="228"/>
      <c r="U23" s="228"/>
      <c r="V23" s="228"/>
      <c r="W23" s="228"/>
      <c r="X23" s="228"/>
    </row>
    <row r="24" ht="20.25" customHeight="1" spans="1:24">
      <c r="A24" s="229" t="s">
        <v>205</v>
      </c>
      <c r="B24" s="229" t="s">
        <v>71</v>
      </c>
      <c r="C24" s="229" t="s">
        <v>235</v>
      </c>
      <c r="D24" s="229" t="s">
        <v>236</v>
      </c>
      <c r="E24" s="229" t="s">
        <v>102</v>
      </c>
      <c r="F24" s="229" t="s">
        <v>103</v>
      </c>
      <c r="G24" s="229" t="s">
        <v>237</v>
      </c>
      <c r="H24" s="229" t="s">
        <v>238</v>
      </c>
      <c r="I24" s="69">
        <v>36000</v>
      </c>
      <c r="J24" s="69">
        <v>36000</v>
      </c>
      <c r="K24" s="74"/>
      <c r="L24" s="74"/>
      <c r="M24" s="73">
        <v>36000</v>
      </c>
      <c r="N24" s="228"/>
      <c r="O24" s="228"/>
      <c r="P24" s="228"/>
      <c r="Q24" s="228"/>
      <c r="R24" s="228"/>
      <c r="S24" s="228"/>
      <c r="T24" s="228"/>
      <c r="U24" s="228"/>
      <c r="V24" s="228"/>
      <c r="W24" s="228"/>
      <c r="X24" s="228"/>
    </row>
    <row r="25" ht="20.25" customHeight="1" spans="1:24">
      <c r="A25" s="229" t="s">
        <v>205</v>
      </c>
      <c r="B25" s="229" t="s">
        <v>71</v>
      </c>
      <c r="C25" s="229" t="s">
        <v>235</v>
      </c>
      <c r="D25" s="229" t="s">
        <v>236</v>
      </c>
      <c r="E25" s="229" t="s">
        <v>102</v>
      </c>
      <c r="F25" s="229" t="s">
        <v>103</v>
      </c>
      <c r="G25" s="229" t="s">
        <v>239</v>
      </c>
      <c r="H25" s="229" t="s">
        <v>240</v>
      </c>
      <c r="I25" s="69">
        <v>20000</v>
      </c>
      <c r="J25" s="69">
        <v>20000</v>
      </c>
      <c r="K25" s="74"/>
      <c r="L25" s="74"/>
      <c r="M25" s="73">
        <v>20000</v>
      </c>
      <c r="N25" s="228"/>
      <c r="O25" s="228"/>
      <c r="P25" s="228"/>
      <c r="Q25" s="228"/>
      <c r="R25" s="228"/>
      <c r="S25" s="228"/>
      <c r="T25" s="228"/>
      <c r="U25" s="228"/>
      <c r="V25" s="228"/>
      <c r="W25" s="228"/>
      <c r="X25" s="228"/>
    </row>
    <row r="26" ht="20.25" customHeight="1" spans="1:24">
      <c r="A26" s="229" t="s">
        <v>205</v>
      </c>
      <c r="B26" s="229" t="s">
        <v>71</v>
      </c>
      <c r="C26" s="229" t="s">
        <v>235</v>
      </c>
      <c r="D26" s="229" t="s">
        <v>236</v>
      </c>
      <c r="E26" s="229" t="s">
        <v>102</v>
      </c>
      <c r="F26" s="229" t="s">
        <v>103</v>
      </c>
      <c r="G26" s="229" t="s">
        <v>241</v>
      </c>
      <c r="H26" s="229" t="s">
        <v>242</v>
      </c>
      <c r="I26" s="69">
        <v>66000</v>
      </c>
      <c r="J26" s="69">
        <v>66000</v>
      </c>
      <c r="K26" s="74"/>
      <c r="L26" s="74"/>
      <c r="M26" s="73">
        <v>66000</v>
      </c>
      <c r="N26" s="228"/>
      <c r="O26" s="228"/>
      <c r="P26" s="228"/>
      <c r="Q26" s="228"/>
      <c r="R26" s="228"/>
      <c r="S26" s="228"/>
      <c r="T26" s="228"/>
      <c r="U26" s="228"/>
      <c r="V26" s="228"/>
      <c r="W26" s="228"/>
      <c r="X26" s="228"/>
    </row>
    <row r="27" ht="20.25" customHeight="1" spans="1:24">
      <c r="A27" s="229" t="s">
        <v>205</v>
      </c>
      <c r="B27" s="229" t="s">
        <v>71</v>
      </c>
      <c r="C27" s="229" t="s">
        <v>235</v>
      </c>
      <c r="D27" s="229" t="s">
        <v>236</v>
      </c>
      <c r="E27" s="229" t="s">
        <v>102</v>
      </c>
      <c r="F27" s="229" t="s">
        <v>103</v>
      </c>
      <c r="G27" s="229" t="s">
        <v>243</v>
      </c>
      <c r="H27" s="229" t="s">
        <v>244</v>
      </c>
      <c r="I27" s="69">
        <v>50000</v>
      </c>
      <c r="J27" s="69">
        <v>50000</v>
      </c>
      <c r="K27" s="74"/>
      <c r="L27" s="74"/>
      <c r="M27" s="73">
        <v>50000</v>
      </c>
      <c r="N27" s="228"/>
      <c r="O27" s="228"/>
      <c r="P27" s="228"/>
      <c r="Q27" s="228"/>
      <c r="R27" s="228"/>
      <c r="S27" s="228"/>
      <c r="T27" s="228"/>
      <c r="U27" s="228"/>
      <c r="V27" s="228"/>
      <c r="W27" s="228"/>
      <c r="X27" s="228"/>
    </row>
    <row r="28" ht="20.25" customHeight="1" spans="1:24">
      <c r="A28" s="229" t="s">
        <v>205</v>
      </c>
      <c r="B28" s="229" t="s">
        <v>71</v>
      </c>
      <c r="C28" s="229" t="s">
        <v>235</v>
      </c>
      <c r="D28" s="229" t="s">
        <v>236</v>
      </c>
      <c r="E28" s="229" t="s">
        <v>102</v>
      </c>
      <c r="F28" s="229" t="s">
        <v>103</v>
      </c>
      <c r="G28" s="229" t="s">
        <v>245</v>
      </c>
      <c r="H28" s="229" t="s">
        <v>246</v>
      </c>
      <c r="I28" s="69">
        <v>100000</v>
      </c>
      <c r="J28" s="69">
        <v>100000</v>
      </c>
      <c r="K28" s="74"/>
      <c r="L28" s="74"/>
      <c r="M28" s="73">
        <v>100000</v>
      </c>
      <c r="N28" s="228"/>
      <c r="O28" s="228"/>
      <c r="P28" s="228"/>
      <c r="Q28" s="228"/>
      <c r="R28" s="228"/>
      <c r="S28" s="228"/>
      <c r="T28" s="228"/>
      <c r="U28" s="228"/>
      <c r="V28" s="228"/>
      <c r="W28" s="228"/>
      <c r="X28" s="228"/>
    </row>
    <row r="29" ht="20.25" customHeight="1" spans="1:24">
      <c r="A29" s="229" t="s">
        <v>205</v>
      </c>
      <c r="B29" s="229" t="s">
        <v>71</v>
      </c>
      <c r="C29" s="229" t="s">
        <v>235</v>
      </c>
      <c r="D29" s="229" t="s">
        <v>236</v>
      </c>
      <c r="E29" s="229" t="s">
        <v>102</v>
      </c>
      <c r="F29" s="229" t="s">
        <v>103</v>
      </c>
      <c r="G29" s="229" t="s">
        <v>247</v>
      </c>
      <c r="H29" s="229" t="s">
        <v>248</v>
      </c>
      <c r="I29" s="69">
        <v>140000</v>
      </c>
      <c r="J29" s="69">
        <v>140000</v>
      </c>
      <c r="K29" s="74"/>
      <c r="L29" s="74"/>
      <c r="M29" s="73">
        <v>140000</v>
      </c>
      <c r="N29" s="228"/>
      <c r="O29" s="228"/>
      <c r="P29" s="228"/>
      <c r="Q29" s="228"/>
      <c r="R29" s="228"/>
      <c r="S29" s="228"/>
      <c r="T29" s="228"/>
      <c r="U29" s="228"/>
      <c r="V29" s="228"/>
      <c r="W29" s="228"/>
      <c r="X29" s="228"/>
    </row>
    <row r="30" ht="20.25" customHeight="1" spans="1:24">
      <c r="A30" s="229" t="s">
        <v>205</v>
      </c>
      <c r="B30" s="229" t="s">
        <v>71</v>
      </c>
      <c r="C30" s="229" t="s">
        <v>235</v>
      </c>
      <c r="D30" s="229" t="s">
        <v>236</v>
      </c>
      <c r="E30" s="229" t="s">
        <v>102</v>
      </c>
      <c r="F30" s="229" t="s">
        <v>103</v>
      </c>
      <c r="G30" s="229" t="s">
        <v>249</v>
      </c>
      <c r="H30" s="229" t="s">
        <v>250</v>
      </c>
      <c r="I30" s="69">
        <v>90000</v>
      </c>
      <c r="J30" s="69">
        <v>90000</v>
      </c>
      <c r="K30" s="74"/>
      <c r="L30" s="74"/>
      <c r="M30" s="73">
        <v>90000</v>
      </c>
      <c r="N30" s="228"/>
      <c r="O30" s="228"/>
      <c r="P30" s="228"/>
      <c r="Q30" s="228"/>
      <c r="R30" s="228"/>
      <c r="S30" s="228"/>
      <c r="T30" s="228"/>
      <c r="U30" s="228"/>
      <c r="V30" s="228"/>
      <c r="W30" s="228"/>
      <c r="X30" s="228"/>
    </row>
    <row r="31" ht="20.25" customHeight="1" spans="1:24">
      <c r="A31" s="229" t="s">
        <v>205</v>
      </c>
      <c r="B31" s="229" t="s">
        <v>71</v>
      </c>
      <c r="C31" s="229" t="s">
        <v>235</v>
      </c>
      <c r="D31" s="229" t="s">
        <v>236</v>
      </c>
      <c r="E31" s="229" t="s">
        <v>102</v>
      </c>
      <c r="F31" s="229" t="s">
        <v>103</v>
      </c>
      <c r="G31" s="229" t="s">
        <v>251</v>
      </c>
      <c r="H31" s="229" t="s">
        <v>252</v>
      </c>
      <c r="I31" s="69">
        <v>117600</v>
      </c>
      <c r="J31" s="69">
        <v>117600</v>
      </c>
      <c r="K31" s="74"/>
      <c r="L31" s="74"/>
      <c r="M31" s="73">
        <v>117600</v>
      </c>
      <c r="N31" s="228"/>
      <c r="O31" s="228"/>
      <c r="P31" s="228"/>
      <c r="Q31" s="228"/>
      <c r="R31" s="228"/>
      <c r="S31" s="228"/>
      <c r="T31" s="228"/>
      <c r="U31" s="228"/>
      <c r="V31" s="228"/>
      <c r="W31" s="228"/>
      <c r="X31" s="228"/>
    </row>
    <row r="32" ht="20.25" customHeight="1" spans="1:24">
      <c r="A32" s="229" t="s">
        <v>205</v>
      </c>
      <c r="B32" s="229" t="s">
        <v>71</v>
      </c>
      <c r="C32" s="229" t="s">
        <v>235</v>
      </c>
      <c r="D32" s="229" t="s">
        <v>236</v>
      </c>
      <c r="E32" s="229" t="s">
        <v>116</v>
      </c>
      <c r="F32" s="229" t="s">
        <v>117</v>
      </c>
      <c r="G32" s="229" t="s">
        <v>251</v>
      </c>
      <c r="H32" s="229" t="s">
        <v>252</v>
      </c>
      <c r="I32" s="69">
        <v>10800</v>
      </c>
      <c r="J32" s="69">
        <v>10800</v>
      </c>
      <c r="K32" s="74"/>
      <c r="L32" s="74"/>
      <c r="M32" s="73">
        <v>10800</v>
      </c>
      <c r="N32" s="228"/>
      <c r="O32" s="228"/>
      <c r="P32" s="228"/>
      <c r="Q32" s="228"/>
      <c r="R32" s="228"/>
      <c r="S32" s="228"/>
      <c r="T32" s="228"/>
      <c r="U32" s="228"/>
      <c r="V32" s="228"/>
      <c r="W32" s="228"/>
      <c r="X32" s="228"/>
    </row>
    <row r="33" ht="20.25" customHeight="1" spans="1:24">
      <c r="A33" s="229" t="s">
        <v>205</v>
      </c>
      <c r="B33" s="229" t="s">
        <v>71</v>
      </c>
      <c r="C33" s="229" t="s">
        <v>235</v>
      </c>
      <c r="D33" s="229" t="s">
        <v>236</v>
      </c>
      <c r="E33" s="229" t="s">
        <v>102</v>
      </c>
      <c r="F33" s="229" t="s">
        <v>103</v>
      </c>
      <c r="G33" s="229" t="s">
        <v>253</v>
      </c>
      <c r="H33" s="229" t="s">
        <v>254</v>
      </c>
      <c r="I33" s="69">
        <v>50000</v>
      </c>
      <c r="J33" s="69">
        <v>50000</v>
      </c>
      <c r="K33" s="74"/>
      <c r="L33" s="74"/>
      <c r="M33" s="73">
        <v>50000</v>
      </c>
      <c r="N33" s="228"/>
      <c r="O33" s="228"/>
      <c r="P33" s="228"/>
      <c r="Q33" s="228"/>
      <c r="R33" s="228"/>
      <c r="S33" s="228"/>
      <c r="T33" s="228"/>
      <c r="U33" s="228"/>
      <c r="V33" s="228"/>
      <c r="W33" s="228"/>
      <c r="X33" s="228"/>
    </row>
    <row r="34" ht="20.25" customHeight="1" spans="1:24">
      <c r="A34" s="229" t="s">
        <v>205</v>
      </c>
      <c r="B34" s="229" t="s">
        <v>71</v>
      </c>
      <c r="C34" s="229" t="s">
        <v>255</v>
      </c>
      <c r="D34" s="229" t="s">
        <v>139</v>
      </c>
      <c r="E34" s="229" t="s">
        <v>138</v>
      </c>
      <c r="F34" s="229" t="s">
        <v>139</v>
      </c>
      <c r="G34" s="229" t="s">
        <v>256</v>
      </c>
      <c r="H34" s="229" t="s">
        <v>139</v>
      </c>
      <c r="I34" s="69">
        <v>965327.04</v>
      </c>
      <c r="J34" s="69">
        <v>965327.04</v>
      </c>
      <c r="K34" s="74"/>
      <c r="L34" s="74"/>
      <c r="M34" s="73">
        <v>965327.04</v>
      </c>
      <c r="N34" s="228"/>
      <c r="O34" s="228"/>
      <c r="P34" s="228"/>
      <c r="Q34" s="228"/>
      <c r="R34" s="228"/>
      <c r="S34" s="228"/>
      <c r="T34" s="228"/>
      <c r="U34" s="228"/>
      <c r="V34" s="228"/>
      <c r="W34" s="228"/>
      <c r="X34" s="228"/>
    </row>
    <row r="35" ht="20.25" customHeight="1" spans="1:24">
      <c r="A35" s="229" t="s">
        <v>205</v>
      </c>
      <c r="B35" s="229" t="s">
        <v>71</v>
      </c>
      <c r="C35" s="229" t="s">
        <v>257</v>
      </c>
      <c r="D35" s="229" t="s">
        <v>258</v>
      </c>
      <c r="E35" s="229" t="s">
        <v>102</v>
      </c>
      <c r="F35" s="229" t="s">
        <v>103</v>
      </c>
      <c r="G35" s="229" t="s">
        <v>259</v>
      </c>
      <c r="H35" s="229" t="s">
        <v>260</v>
      </c>
      <c r="I35" s="69">
        <v>100000</v>
      </c>
      <c r="J35" s="69">
        <v>100000</v>
      </c>
      <c r="K35" s="74"/>
      <c r="L35" s="74"/>
      <c r="M35" s="73">
        <v>100000</v>
      </c>
      <c r="N35" s="228"/>
      <c r="O35" s="228"/>
      <c r="P35" s="228"/>
      <c r="Q35" s="228"/>
      <c r="R35" s="228"/>
      <c r="S35" s="228"/>
      <c r="T35" s="228"/>
      <c r="U35" s="228"/>
      <c r="V35" s="228"/>
      <c r="W35" s="228"/>
      <c r="X35" s="228"/>
    </row>
    <row r="36" ht="20.25" customHeight="1" spans="1:24">
      <c r="A36" s="229" t="s">
        <v>205</v>
      </c>
      <c r="B36" s="229" t="s">
        <v>71</v>
      </c>
      <c r="C36" s="229" t="s">
        <v>257</v>
      </c>
      <c r="D36" s="229" t="s">
        <v>258</v>
      </c>
      <c r="E36" s="229" t="s">
        <v>102</v>
      </c>
      <c r="F36" s="229" t="s">
        <v>103</v>
      </c>
      <c r="G36" s="229" t="s">
        <v>259</v>
      </c>
      <c r="H36" s="229" t="s">
        <v>260</v>
      </c>
      <c r="I36" s="69">
        <v>350000</v>
      </c>
      <c r="J36" s="69">
        <v>350000</v>
      </c>
      <c r="K36" s="74"/>
      <c r="L36" s="74"/>
      <c r="M36" s="73">
        <v>350000</v>
      </c>
      <c r="N36" s="228"/>
      <c r="O36" s="228"/>
      <c r="P36" s="228"/>
      <c r="Q36" s="228"/>
      <c r="R36" s="228"/>
      <c r="S36" s="228"/>
      <c r="T36" s="228"/>
      <c r="U36" s="228"/>
      <c r="V36" s="228"/>
      <c r="W36" s="228"/>
      <c r="X36" s="228"/>
    </row>
    <row r="37" ht="20.25" customHeight="1" spans="1:24">
      <c r="A37" s="229" t="s">
        <v>205</v>
      </c>
      <c r="B37" s="229" t="s">
        <v>71</v>
      </c>
      <c r="C37" s="229" t="s">
        <v>257</v>
      </c>
      <c r="D37" s="229" t="s">
        <v>258</v>
      </c>
      <c r="E37" s="229" t="s">
        <v>102</v>
      </c>
      <c r="F37" s="229" t="s">
        <v>103</v>
      </c>
      <c r="G37" s="229" t="s">
        <v>261</v>
      </c>
      <c r="H37" s="229" t="s">
        <v>262</v>
      </c>
      <c r="I37" s="69">
        <v>180000</v>
      </c>
      <c r="J37" s="69">
        <v>180000</v>
      </c>
      <c r="K37" s="74"/>
      <c r="L37" s="74"/>
      <c r="M37" s="73">
        <v>180000</v>
      </c>
      <c r="N37" s="228"/>
      <c r="O37" s="228"/>
      <c r="P37" s="228"/>
      <c r="Q37" s="228"/>
      <c r="R37" s="228"/>
      <c r="S37" s="228"/>
      <c r="T37" s="228"/>
      <c r="U37" s="228"/>
      <c r="V37" s="228"/>
      <c r="W37" s="228"/>
      <c r="X37" s="228"/>
    </row>
    <row r="38" ht="20.25" customHeight="1" spans="1:24">
      <c r="A38" s="229" t="s">
        <v>205</v>
      </c>
      <c r="B38" s="229" t="s">
        <v>71</v>
      </c>
      <c r="C38" s="229" t="s">
        <v>263</v>
      </c>
      <c r="D38" s="229" t="s">
        <v>264</v>
      </c>
      <c r="E38" s="229" t="s">
        <v>116</v>
      </c>
      <c r="F38" s="229" t="s">
        <v>117</v>
      </c>
      <c r="G38" s="229" t="s">
        <v>226</v>
      </c>
      <c r="H38" s="229" t="s">
        <v>227</v>
      </c>
      <c r="I38" s="69">
        <v>172800</v>
      </c>
      <c r="J38" s="69">
        <v>172800</v>
      </c>
      <c r="K38" s="74"/>
      <c r="L38" s="74"/>
      <c r="M38" s="73">
        <v>172800</v>
      </c>
      <c r="N38" s="228"/>
      <c r="O38" s="228"/>
      <c r="P38" s="228"/>
      <c r="Q38" s="228"/>
      <c r="R38" s="228"/>
      <c r="S38" s="228"/>
      <c r="T38" s="228"/>
      <c r="U38" s="228"/>
      <c r="V38" s="228"/>
      <c r="W38" s="228"/>
      <c r="X38" s="228"/>
    </row>
    <row r="39" ht="20.25" customHeight="1" spans="1:24">
      <c r="A39" s="229" t="s">
        <v>205</v>
      </c>
      <c r="B39" s="229" t="s">
        <v>71</v>
      </c>
      <c r="C39" s="229" t="s">
        <v>265</v>
      </c>
      <c r="D39" s="229" t="s">
        <v>266</v>
      </c>
      <c r="E39" s="229" t="s">
        <v>102</v>
      </c>
      <c r="F39" s="229" t="s">
        <v>103</v>
      </c>
      <c r="G39" s="229" t="s">
        <v>212</v>
      </c>
      <c r="H39" s="229" t="s">
        <v>213</v>
      </c>
      <c r="I39" s="69">
        <v>420000</v>
      </c>
      <c r="J39" s="69">
        <v>420000</v>
      </c>
      <c r="K39" s="74"/>
      <c r="L39" s="74"/>
      <c r="M39" s="73">
        <v>420000</v>
      </c>
      <c r="N39" s="228"/>
      <c r="O39" s="228"/>
      <c r="P39" s="228"/>
      <c r="Q39" s="228"/>
      <c r="R39" s="228"/>
      <c r="S39" s="228"/>
      <c r="T39" s="228"/>
      <c r="U39" s="228"/>
      <c r="V39" s="228"/>
      <c r="W39" s="228"/>
      <c r="X39" s="228"/>
    </row>
    <row r="40" ht="20.25" customHeight="1" spans="1:24">
      <c r="A40" s="229" t="s">
        <v>205</v>
      </c>
      <c r="B40" s="229" t="s">
        <v>71</v>
      </c>
      <c r="C40" s="229" t="s">
        <v>265</v>
      </c>
      <c r="D40" s="229" t="s">
        <v>266</v>
      </c>
      <c r="E40" s="229" t="s">
        <v>102</v>
      </c>
      <c r="F40" s="229" t="s">
        <v>103</v>
      </c>
      <c r="G40" s="229" t="s">
        <v>212</v>
      </c>
      <c r="H40" s="229" t="s">
        <v>213</v>
      </c>
      <c r="I40" s="69">
        <v>735360</v>
      </c>
      <c r="J40" s="69">
        <v>735360</v>
      </c>
      <c r="K40" s="74"/>
      <c r="L40" s="74"/>
      <c r="M40" s="73">
        <v>735360</v>
      </c>
      <c r="N40" s="228"/>
      <c r="O40" s="228"/>
      <c r="P40" s="228"/>
      <c r="Q40" s="228"/>
      <c r="R40" s="228"/>
      <c r="S40" s="228"/>
      <c r="T40" s="228"/>
      <c r="U40" s="228"/>
      <c r="V40" s="228"/>
      <c r="W40" s="228"/>
      <c r="X40" s="228"/>
    </row>
    <row r="41" ht="20.25" customHeight="1" spans="1:24">
      <c r="A41" s="229" t="s">
        <v>205</v>
      </c>
      <c r="B41" s="229" t="s">
        <v>71</v>
      </c>
      <c r="C41" s="229" t="s">
        <v>267</v>
      </c>
      <c r="D41" s="229" t="s">
        <v>268</v>
      </c>
      <c r="E41" s="229" t="s">
        <v>104</v>
      </c>
      <c r="F41" s="229" t="s">
        <v>105</v>
      </c>
      <c r="G41" s="229" t="s">
        <v>210</v>
      </c>
      <c r="H41" s="229" t="s">
        <v>211</v>
      </c>
      <c r="I41" s="69">
        <v>2751960</v>
      </c>
      <c r="J41" s="69">
        <v>2751960</v>
      </c>
      <c r="K41" s="74"/>
      <c r="L41" s="74"/>
      <c r="M41" s="73">
        <v>2751960</v>
      </c>
      <c r="N41" s="73"/>
      <c r="O41" s="73"/>
      <c r="P41" s="73"/>
      <c r="Q41" s="73"/>
      <c r="R41" s="73"/>
      <c r="S41" s="73"/>
      <c r="T41" s="73"/>
      <c r="U41" s="73"/>
      <c r="V41" s="73"/>
      <c r="W41" s="73"/>
      <c r="X41" s="73"/>
    </row>
    <row r="42" ht="20.25" customHeight="1" spans="1:24">
      <c r="A42" s="209" t="s">
        <v>178</v>
      </c>
      <c r="B42" s="210"/>
      <c r="C42" s="230"/>
      <c r="D42" s="230"/>
      <c r="E42" s="230"/>
      <c r="F42" s="230"/>
      <c r="G42" s="230"/>
      <c r="H42" s="231"/>
      <c r="I42" s="69">
        <v>15511990.08</v>
      </c>
      <c r="J42" s="69">
        <v>15511990.08</v>
      </c>
      <c r="K42" s="69"/>
      <c r="L42" s="69"/>
      <c r="M42" s="73">
        <v>15511990.08</v>
      </c>
      <c r="N42" s="73"/>
      <c r="O42" s="73"/>
      <c r="P42" s="73"/>
      <c r="Q42" s="73"/>
      <c r="R42" s="73"/>
      <c r="S42" s="73"/>
      <c r="T42" s="73"/>
      <c r="U42" s="73"/>
      <c r="V42" s="73"/>
      <c r="W42" s="73"/>
      <c r="X42" s="73"/>
    </row>
  </sheetData>
  <mergeCells count="31">
    <mergeCell ref="A3:X3"/>
    <mergeCell ref="A4:H4"/>
    <mergeCell ref="I5:X5"/>
    <mergeCell ref="J6:N6"/>
    <mergeCell ref="O6:Q6"/>
    <mergeCell ref="S6:X6"/>
    <mergeCell ref="A42:H4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workbookViewId="0">
      <pane ySplit="1" topLeftCell="A2" activePane="bottomLeft" state="frozen"/>
      <selection/>
      <selection pane="bottomLeft" activeCell="A10" sqref="A10:W21"/>
    </sheetView>
  </sheetViews>
  <sheetFormatPr defaultColWidth="9.13888888888889" defaultRowHeight="14.25" customHeight="1"/>
  <cols>
    <col min="1" max="1" width="10.287037037037" style="47" customWidth="1"/>
    <col min="2" max="2" width="13.4259259259259" style="47" customWidth="1"/>
    <col min="3" max="3" width="32.8518518518519" style="47" customWidth="1"/>
    <col min="4" max="4" width="23.8518518518519" style="47" customWidth="1"/>
    <col min="5" max="5" width="11.1388888888889" style="47" customWidth="1"/>
    <col min="6" max="6" width="17.712962962963" style="47" customWidth="1"/>
    <col min="7" max="7" width="9.85185185185185" style="47" customWidth="1"/>
    <col min="8" max="8" width="17.712962962963" style="47" customWidth="1"/>
    <col min="9" max="13" width="20" style="47" customWidth="1"/>
    <col min="14" max="14" width="12.287037037037" style="47" customWidth="1"/>
    <col min="15" max="15" width="12.7037037037037" style="47" customWidth="1"/>
    <col min="16" max="16" width="11.1388888888889" style="47" customWidth="1"/>
    <col min="17" max="21" width="19.8518518518519" style="47" customWidth="1"/>
    <col min="22" max="22" width="20" style="47" customWidth="1"/>
    <col min="23" max="23" width="19.8518518518519" style="47" customWidth="1"/>
    <col min="24" max="16384" width="9.13888888888889" style="47"/>
  </cols>
  <sheetData>
    <row r="1" customHeight="1" spans="1:23">
      <c r="A1" s="48"/>
      <c r="B1" s="48"/>
      <c r="C1" s="48"/>
      <c r="D1" s="48"/>
      <c r="E1" s="48"/>
      <c r="F1" s="48"/>
      <c r="G1" s="48"/>
      <c r="H1" s="48"/>
      <c r="I1" s="48"/>
      <c r="J1" s="48"/>
      <c r="K1" s="48"/>
      <c r="L1" s="48"/>
      <c r="M1" s="48"/>
      <c r="N1" s="48"/>
      <c r="O1" s="48"/>
      <c r="P1" s="48"/>
      <c r="Q1" s="48"/>
      <c r="R1" s="48"/>
      <c r="S1" s="48"/>
      <c r="T1" s="48"/>
      <c r="U1" s="48"/>
      <c r="V1" s="48"/>
      <c r="W1" s="48"/>
    </row>
    <row r="2" ht="13.5" customHeight="1" spans="2:23">
      <c r="B2" s="208"/>
      <c r="E2" s="49"/>
      <c r="F2" s="49"/>
      <c r="G2" s="49"/>
      <c r="H2" s="49"/>
      <c r="U2" s="208"/>
      <c r="W2" s="216" t="s">
        <v>269</v>
      </c>
    </row>
    <row r="3" ht="46.5" customHeight="1" spans="1:23">
      <c r="A3" s="51" t="str">
        <f>"2025"&amp;"年部门项目支出预算表"</f>
        <v>2025年部门项目支出预算表</v>
      </c>
      <c r="B3" s="51"/>
      <c r="C3" s="51"/>
      <c r="D3" s="51"/>
      <c r="E3" s="51"/>
      <c r="F3" s="51"/>
      <c r="G3" s="51"/>
      <c r="H3" s="51"/>
      <c r="I3" s="51"/>
      <c r="J3" s="51"/>
      <c r="K3" s="51"/>
      <c r="L3" s="51"/>
      <c r="M3" s="51"/>
      <c r="N3" s="51"/>
      <c r="O3" s="51"/>
      <c r="P3" s="51"/>
      <c r="Q3" s="51"/>
      <c r="R3" s="51"/>
      <c r="S3" s="51"/>
      <c r="T3" s="51"/>
      <c r="U3" s="51"/>
      <c r="V3" s="51"/>
      <c r="W3" s="51"/>
    </row>
    <row r="4" ht="13.5" customHeight="1" spans="1:23">
      <c r="A4" s="52" t="s">
        <v>1</v>
      </c>
      <c r="B4" s="53"/>
      <c r="C4" s="53"/>
      <c r="D4" s="53"/>
      <c r="E4" s="53"/>
      <c r="F4" s="53"/>
      <c r="G4" s="53"/>
      <c r="H4" s="53"/>
      <c r="I4" s="54"/>
      <c r="J4" s="54"/>
      <c r="K4" s="54"/>
      <c r="L4" s="54"/>
      <c r="M4" s="54"/>
      <c r="N4" s="54"/>
      <c r="O4" s="54"/>
      <c r="P4" s="54"/>
      <c r="Q4" s="54"/>
      <c r="U4" s="208"/>
      <c r="W4" s="189" t="s">
        <v>2</v>
      </c>
    </row>
    <row r="5" ht="21.75" customHeight="1" spans="1:23">
      <c r="A5" s="56" t="s">
        <v>270</v>
      </c>
      <c r="B5" s="57" t="s">
        <v>189</v>
      </c>
      <c r="C5" s="56" t="s">
        <v>190</v>
      </c>
      <c r="D5" s="56" t="s">
        <v>271</v>
      </c>
      <c r="E5" s="57" t="s">
        <v>191</v>
      </c>
      <c r="F5" s="57" t="s">
        <v>192</v>
      </c>
      <c r="G5" s="57" t="s">
        <v>272</v>
      </c>
      <c r="H5" s="57" t="s">
        <v>273</v>
      </c>
      <c r="I5" s="63" t="s">
        <v>56</v>
      </c>
      <c r="J5" s="58" t="s">
        <v>274</v>
      </c>
      <c r="K5" s="59"/>
      <c r="L5" s="59"/>
      <c r="M5" s="60"/>
      <c r="N5" s="58" t="s">
        <v>197</v>
      </c>
      <c r="O5" s="59"/>
      <c r="P5" s="60"/>
      <c r="Q5" s="57" t="s">
        <v>62</v>
      </c>
      <c r="R5" s="58" t="s">
        <v>63</v>
      </c>
      <c r="S5" s="59"/>
      <c r="T5" s="59"/>
      <c r="U5" s="59"/>
      <c r="V5" s="59"/>
      <c r="W5" s="60"/>
    </row>
    <row r="6" ht="21.75" customHeight="1" spans="1:23">
      <c r="A6" s="61"/>
      <c r="B6" s="78"/>
      <c r="C6" s="61"/>
      <c r="D6" s="61"/>
      <c r="E6" s="62"/>
      <c r="F6" s="62"/>
      <c r="G6" s="62"/>
      <c r="H6" s="62"/>
      <c r="I6" s="78"/>
      <c r="J6" s="212" t="s">
        <v>59</v>
      </c>
      <c r="K6" s="213"/>
      <c r="L6" s="57" t="s">
        <v>60</v>
      </c>
      <c r="M6" s="57" t="s">
        <v>61</v>
      </c>
      <c r="N6" s="57" t="s">
        <v>59</v>
      </c>
      <c r="O6" s="57" t="s">
        <v>60</v>
      </c>
      <c r="P6" s="57" t="s">
        <v>61</v>
      </c>
      <c r="Q6" s="62"/>
      <c r="R6" s="57" t="s">
        <v>58</v>
      </c>
      <c r="S6" s="57" t="s">
        <v>65</v>
      </c>
      <c r="T6" s="57" t="s">
        <v>203</v>
      </c>
      <c r="U6" s="57" t="s">
        <v>67</v>
      </c>
      <c r="V6" s="57" t="s">
        <v>68</v>
      </c>
      <c r="W6" s="57" t="s">
        <v>69</v>
      </c>
    </row>
    <row r="7" ht="21" customHeight="1" spans="1:23">
      <c r="A7" s="78"/>
      <c r="B7" s="78"/>
      <c r="C7" s="78"/>
      <c r="D7" s="78"/>
      <c r="E7" s="78"/>
      <c r="F7" s="78"/>
      <c r="G7" s="78"/>
      <c r="H7" s="78"/>
      <c r="I7" s="78"/>
      <c r="J7" s="214" t="s">
        <v>58</v>
      </c>
      <c r="K7" s="215"/>
      <c r="L7" s="78"/>
      <c r="M7" s="78"/>
      <c r="N7" s="78"/>
      <c r="O7" s="78"/>
      <c r="P7" s="78"/>
      <c r="Q7" s="78"/>
      <c r="R7" s="78"/>
      <c r="S7" s="78"/>
      <c r="T7" s="78"/>
      <c r="U7" s="78"/>
      <c r="V7" s="78"/>
      <c r="W7" s="78"/>
    </row>
    <row r="8" ht="39.75" customHeight="1" spans="1:23">
      <c r="A8" s="64"/>
      <c r="B8" s="66"/>
      <c r="C8" s="64"/>
      <c r="D8" s="64"/>
      <c r="E8" s="65"/>
      <c r="F8" s="65"/>
      <c r="G8" s="65"/>
      <c r="H8" s="65"/>
      <c r="I8" s="66"/>
      <c r="J8" s="113" t="s">
        <v>58</v>
      </c>
      <c r="K8" s="113" t="s">
        <v>275</v>
      </c>
      <c r="L8" s="65"/>
      <c r="M8" s="65"/>
      <c r="N8" s="65"/>
      <c r="O8" s="65"/>
      <c r="P8" s="65"/>
      <c r="Q8" s="65"/>
      <c r="R8" s="65"/>
      <c r="S8" s="65"/>
      <c r="T8" s="65"/>
      <c r="U8" s="66"/>
      <c r="V8" s="65"/>
      <c r="W8" s="65"/>
    </row>
    <row r="9" ht="15" customHeight="1" spans="1:23">
      <c r="A9" s="67">
        <v>1</v>
      </c>
      <c r="B9" s="67">
        <v>2</v>
      </c>
      <c r="C9" s="67">
        <v>3</v>
      </c>
      <c r="D9" s="67">
        <v>4</v>
      </c>
      <c r="E9" s="67">
        <v>5</v>
      </c>
      <c r="F9" s="67">
        <v>6</v>
      </c>
      <c r="G9" s="67">
        <v>7</v>
      </c>
      <c r="H9" s="67">
        <v>8</v>
      </c>
      <c r="I9" s="67">
        <v>9</v>
      </c>
      <c r="J9" s="67">
        <v>10</v>
      </c>
      <c r="K9" s="67">
        <v>11</v>
      </c>
      <c r="L9" s="85">
        <v>12</v>
      </c>
      <c r="M9" s="85">
        <v>13</v>
      </c>
      <c r="N9" s="85">
        <v>14</v>
      </c>
      <c r="O9" s="85">
        <v>15</v>
      </c>
      <c r="P9" s="85">
        <v>16</v>
      </c>
      <c r="Q9" s="85">
        <v>17</v>
      </c>
      <c r="R9" s="85">
        <v>18</v>
      </c>
      <c r="S9" s="85">
        <v>19</v>
      </c>
      <c r="T9" s="85">
        <v>20</v>
      </c>
      <c r="U9" s="67">
        <v>21</v>
      </c>
      <c r="V9" s="85">
        <v>22</v>
      </c>
      <c r="W9" s="67">
        <v>23</v>
      </c>
    </row>
    <row r="10" ht="21.75" customHeight="1" spans="1:23">
      <c r="A10" s="204" t="s">
        <v>276</v>
      </c>
      <c r="B10" s="204" t="s">
        <v>277</v>
      </c>
      <c r="C10" s="204" t="s">
        <v>278</v>
      </c>
      <c r="D10" s="204" t="s">
        <v>71</v>
      </c>
      <c r="E10" s="204" t="s">
        <v>108</v>
      </c>
      <c r="F10" s="204" t="s">
        <v>109</v>
      </c>
      <c r="G10" s="204" t="s">
        <v>249</v>
      </c>
      <c r="H10" s="204" t="s">
        <v>250</v>
      </c>
      <c r="I10" s="69">
        <v>520000</v>
      </c>
      <c r="J10" s="69">
        <v>520000</v>
      </c>
      <c r="K10" s="73">
        <v>520000</v>
      </c>
      <c r="L10" s="69"/>
      <c r="M10" s="69"/>
      <c r="N10" s="69"/>
      <c r="O10" s="69"/>
      <c r="P10" s="69"/>
      <c r="Q10" s="69"/>
      <c r="R10" s="69"/>
      <c r="S10" s="69"/>
      <c r="T10" s="69"/>
      <c r="U10" s="69"/>
      <c r="V10" s="69"/>
      <c r="W10" s="69"/>
    </row>
    <row r="11" ht="21.75" customHeight="1" spans="1:23">
      <c r="A11" s="204" t="s">
        <v>276</v>
      </c>
      <c r="B11" s="204" t="s">
        <v>279</v>
      </c>
      <c r="C11" s="204" t="s">
        <v>280</v>
      </c>
      <c r="D11" s="204" t="s">
        <v>71</v>
      </c>
      <c r="E11" s="204" t="s">
        <v>106</v>
      </c>
      <c r="F11" s="204" t="s">
        <v>107</v>
      </c>
      <c r="G11" s="204" t="s">
        <v>281</v>
      </c>
      <c r="H11" s="204" t="s">
        <v>282</v>
      </c>
      <c r="I11" s="69">
        <v>460000</v>
      </c>
      <c r="J11" s="69">
        <v>460000</v>
      </c>
      <c r="K11" s="73">
        <v>460000</v>
      </c>
      <c r="L11" s="69"/>
      <c r="M11" s="69"/>
      <c r="N11" s="69"/>
      <c r="O11" s="69"/>
      <c r="P11" s="69"/>
      <c r="Q11" s="69"/>
      <c r="R11" s="69"/>
      <c r="S11" s="69"/>
      <c r="T11" s="69"/>
      <c r="U11" s="69"/>
      <c r="V11" s="69"/>
      <c r="W11" s="69"/>
    </row>
    <row r="12" ht="21.75" customHeight="1" spans="1:23">
      <c r="A12" s="204" t="s">
        <v>276</v>
      </c>
      <c r="B12" s="204" t="s">
        <v>283</v>
      </c>
      <c r="C12" s="204" t="s">
        <v>284</v>
      </c>
      <c r="D12" s="204" t="s">
        <v>71</v>
      </c>
      <c r="E12" s="204" t="s">
        <v>104</v>
      </c>
      <c r="F12" s="204" t="s">
        <v>105</v>
      </c>
      <c r="G12" s="204" t="s">
        <v>285</v>
      </c>
      <c r="H12" s="204" t="s">
        <v>286</v>
      </c>
      <c r="I12" s="69">
        <v>100000</v>
      </c>
      <c r="J12" s="69">
        <v>100000</v>
      </c>
      <c r="K12" s="73">
        <v>100000</v>
      </c>
      <c r="L12" s="69"/>
      <c r="M12" s="69"/>
      <c r="N12" s="69"/>
      <c r="O12" s="69"/>
      <c r="P12" s="69"/>
      <c r="Q12" s="69"/>
      <c r="R12" s="69"/>
      <c r="S12" s="69"/>
      <c r="T12" s="69"/>
      <c r="U12" s="69"/>
      <c r="V12" s="69"/>
      <c r="W12" s="69"/>
    </row>
    <row r="13" ht="21.75" customHeight="1" spans="1:23">
      <c r="A13" s="204" t="s">
        <v>276</v>
      </c>
      <c r="B13" s="204" t="s">
        <v>287</v>
      </c>
      <c r="C13" s="204" t="s">
        <v>288</v>
      </c>
      <c r="D13" s="204" t="s">
        <v>71</v>
      </c>
      <c r="E13" s="204" t="s">
        <v>102</v>
      </c>
      <c r="F13" s="204" t="s">
        <v>103</v>
      </c>
      <c r="G13" s="204" t="s">
        <v>226</v>
      </c>
      <c r="H13" s="204" t="s">
        <v>227</v>
      </c>
      <c r="I13" s="69">
        <v>19866.41</v>
      </c>
      <c r="J13" s="69"/>
      <c r="K13" s="73"/>
      <c r="L13" s="69"/>
      <c r="M13" s="69"/>
      <c r="N13" s="69"/>
      <c r="O13" s="69"/>
      <c r="P13" s="69"/>
      <c r="Q13" s="69"/>
      <c r="R13" s="69">
        <v>19866.41</v>
      </c>
      <c r="S13" s="69"/>
      <c r="T13" s="69"/>
      <c r="U13" s="69"/>
      <c r="V13" s="69"/>
      <c r="W13" s="69">
        <v>19866.41</v>
      </c>
    </row>
    <row r="14" ht="21.75" customHeight="1" spans="1:23">
      <c r="A14" s="204" t="s">
        <v>276</v>
      </c>
      <c r="B14" s="204" t="s">
        <v>289</v>
      </c>
      <c r="C14" s="204" t="s">
        <v>290</v>
      </c>
      <c r="D14" s="204" t="s">
        <v>71</v>
      </c>
      <c r="E14" s="204" t="s">
        <v>104</v>
      </c>
      <c r="F14" s="204" t="s">
        <v>105</v>
      </c>
      <c r="G14" s="204" t="s">
        <v>249</v>
      </c>
      <c r="H14" s="204" t="s">
        <v>250</v>
      </c>
      <c r="I14" s="69">
        <v>1500000</v>
      </c>
      <c r="J14" s="69">
        <v>1500000</v>
      </c>
      <c r="K14" s="73">
        <v>1500000</v>
      </c>
      <c r="L14" s="69"/>
      <c r="M14" s="69"/>
      <c r="N14" s="69"/>
      <c r="O14" s="69"/>
      <c r="P14" s="69"/>
      <c r="Q14" s="69"/>
      <c r="R14" s="69"/>
      <c r="S14" s="69"/>
      <c r="T14" s="69"/>
      <c r="U14" s="69"/>
      <c r="V14" s="69"/>
      <c r="W14" s="69"/>
    </row>
    <row r="15" ht="21.75" customHeight="1" spans="1:23">
      <c r="A15" s="204" t="s">
        <v>276</v>
      </c>
      <c r="B15" s="204" t="s">
        <v>291</v>
      </c>
      <c r="C15" s="204" t="s">
        <v>292</v>
      </c>
      <c r="D15" s="204" t="s">
        <v>71</v>
      </c>
      <c r="E15" s="204" t="s">
        <v>104</v>
      </c>
      <c r="F15" s="204" t="s">
        <v>105</v>
      </c>
      <c r="G15" s="204" t="s">
        <v>249</v>
      </c>
      <c r="H15" s="204" t="s">
        <v>250</v>
      </c>
      <c r="I15" s="69">
        <v>100000</v>
      </c>
      <c r="J15" s="69">
        <v>100000</v>
      </c>
      <c r="K15" s="73">
        <v>100000</v>
      </c>
      <c r="L15" s="69"/>
      <c r="M15" s="69"/>
      <c r="N15" s="69"/>
      <c r="O15" s="69"/>
      <c r="P15" s="69"/>
      <c r="Q15" s="69"/>
      <c r="R15" s="69"/>
      <c r="S15" s="69"/>
      <c r="T15" s="69"/>
      <c r="U15" s="69"/>
      <c r="V15" s="69"/>
      <c r="W15" s="69"/>
    </row>
    <row r="16" ht="21.75" customHeight="1" spans="1:23">
      <c r="A16" s="204" t="s">
        <v>276</v>
      </c>
      <c r="B16" s="204" t="s">
        <v>293</v>
      </c>
      <c r="C16" s="204" t="s">
        <v>294</v>
      </c>
      <c r="D16" s="204" t="s">
        <v>71</v>
      </c>
      <c r="E16" s="204" t="s">
        <v>110</v>
      </c>
      <c r="F16" s="204" t="s">
        <v>111</v>
      </c>
      <c r="G16" s="204" t="s">
        <v>295</v>
      </c>
      <c r="H16" s="204" t="s">
        <v>296</v>
      </c>
      <c r="I16" s="69">
        <v>220000</v>
      </c>
      <c r="J16" s="69">
        <v>220000</v>
      </c>
      <c r="K16" s="73">
        <v>220000</v>
      </c>
      <c r="L16" s="69"/>
      <c r="M16" s="69"/>
      <c r="N16" s="69"/>
      <c r="O16" s="69"/>
      <c r="P16" s="69"/>
      <c r="Q16" s="69"/>
      <c r="R16" s="69"/>
      <c r="S16" s="69"/>
      <c r="T16" s="69"/>
      <c r="U16" s="69"/>
      <c r="V16" s="69"/>
      <c r="W16" s="69"/>
    </row>
    <row r="17" ht="21.75" customHeight="1" spans="1:23">
      <c r="A17" s="204" t="s">
        <v>276</v>
      </c>
      <c r="B17" s="204" t="s">
        <v>297</v>
      </c>
      <c r="C17" s="204" t="s">
        <v>298</v>
      </c>
      <c r="D17" s="204" t="s">
        <v>71</v>
      </c>
      <c r="E17" s="204" t="s">
        <v>108</v>
      </c>
      <c r="F17" s="204" t="s">
        <v>109</v>
      </c>
      <c r="G17" s="204" t="s">
        <v>237</v>
      </c>
      <c r="H17" s="204" t="s">
        <v>238</v>
      </c>
      <c r="I17" s="69">
        <v>5000</v>
      </c>
      <c r="J17" s="69"/>
      <c r="K17" s="73"/>
      <c r="L17" s="69"/>
      <c r="M17" s="69"/>
      <c r="N17" s="69"/>
      <c r="O17" s="69"/>
      <c r="P17" s="69"/>
      <c r="Q17" s="69"/>
      <c r="R17" s="69">
        <v>5000</v>
      </c>
      <c r="S17" s="69"/>
      <c r="T17" s="69"/>
      <c r="U17" s="69"/>
      <c r="V17" s="69"/>
      <c r="W17" s="69">
        <v>5000</v>
      </c>
    </row>
    <row r="18" ht="21.75" customHeight="1" spans="1:23">
      <c r="A18" s="204" t="s">
        <v>276</v>
      </c>
      <c r="B18" s="204" t="s">
        <v>299</v>
      </c>
      <c r="C18" s="204" t="s">
        <v>300</v>
      </c>
      <c r="D18" s="204" t="s">
        <v>71</v>
      </c>
      <c r="E18" s="204" t="s">
        <v>110</v>
      </c>
      <c r="F18" s="204" t="s">
        <v>111</v>
      </c>
      <c r="G18" s="204" t="s">
        <v>237</v>
      </c>
      <c r="H18" s="204" t="s">
        <v>238</v>
      </c>
      <c r="I18" s="69">
        <v>5000</v>
      </c>
      <c r="J18" s="69"/>
      <c r="K18" s="73"/>
      <c r="L18" s="69"/>
      <c r="M18" s="69"/>
      <c r="N18" s="69"/>
      <c r="O18" s="69"/>
      <c r="P18" s="69"/>
      <c r="Q18" s="69"/>
      <c r="R18" s="69">
        <v>5000</v>
      </c>
      <c r="S18" s="69"/>
      <c r="T18" s="69"/>
      <c r="U18" s="69"/>
      <c r="V18" s="69"/>
      <c r="W18" s="69">
        <v>5000</v>
      </c>
    </row>
    <row r="19" ht="21.75" customHeight="1" spans="1:23">
      <c r="A19" s="204" t="s">
        <v>276</v>
      </c>
      <c r="B19" s="204" t="s">
        <v>301</v>
      </c>
      <c r="C19" s="204" t="s">
        <v>302</v>
      </c>
      <c r="D19" s="204" t="s">
        <v>71</v>
      </c>
      <c r="E19" s="204" t="s">
        <v>104</v>
      </c>
      <c r="F19" s="204" t="s">
        <v>105</v>
      </c>
      <c r="G19" s="204" t="s">
        <v>281</v>
      </c>
      <c r="H19" s="204" t="s">
        <v>282</v>
      </c>
      <c r="I19" s="69">
        <v>200000</v>
      </c>
      <c r="J19" s="69">
        <v>200000</v>
      </c>
      <c r="K19" s="73">
        <v>200000</v>
      </c>
      <c r="L19" s="69"/>
      <c r="M19" s="69"/>
      <c r="N19" s="69"/>
      <c r="O19" s="69"/>
      <c r="P19" s="69"/>
      <c r="Q19" s="69"/>
      <c r="R19" s="69"/>
      <c r="S19" s="69"/>
      <c r="T19" s="69"/>
      <c r="U19" s="69"/>
      <c r="V19" s="69"/>
      <c r="W19" s="69"/>
    </row>
    <row r="20" ht="21.75" customHeight="1" spans="1:23">
      <c r="A20" s="204" t="s">
        <v>303</v>
      </c>
      <c r="B20" s="204" t="s">
        <v>304</v>
      </c>
      <c r="C20" s="204" t="s">
        <v>305</v>
      </c>
      <c r="D20" s="204" t="s">
        <v>71</v>
      </c>
      <c r="E20" s="204" t="s">
        <v>108</v>
      </c>
      <c r="F20" s="204" t="s">
        <v>109</v>
      </c>
      <c r="G20" s="204" t="s">
        <v>249</v>
      </c>
      <c r="H20" s="204" t="s">
        <v>250</v>
      </c>
      <c r="I20" s="69">
        <v>900000</v>
      </c>
      <c r="J20" s="69">
        <v>900000</v>
      </c>
      <c r="K20" s="73">
        <v>900000</v>
      </c>
      <c r="L20" s="69"/>
      <c r="M20" s="69"/>
      <c r="N20" s="69"/>
      <c r="O20" s="69"/>
      <c r="P20" s="69"/>
      <c r="Q20" s="69"/>
      <c r="R20" s="69"/>
      <c r="S20" s="69"/>
      <c r="T20" s="69"/>
      <c r="U20" s="69"/>
      <c r="V20" s="69"/>
      <c r="W20" s="69"/>
    </row>
    <row r="21" ht="18.75" customHeight="1" spans="1:23">
      <c r="A21" s="209" t="s">
        <v>178</v>
      </c>
      <c r="B21" s="210"/>
      <c r="C21" s="210"/>
      <c r="D21" s="210"/>
      <c r="E21" s="210"/>
      <c r="F21" s="210"/>
      <c r="G21" s="210"/>
      <c r="H21" s="211"/>
      <c r="I21" s="69">
        <v>4029866.41</v>
      </c>
      <c r="J21" s="69">
        <v>4000000</v>
      </c>
      <c r="K21" s="73">
        <v>4000000</v>
      </c>
      <c r="L21" s="69"/>
      <c r="M21" s="69"/>
      <c r="N21" s="69"/>
      <c r="O21" s="69"/>
      <c r="P21" s="69"/>
      <c r="Q21" s="69"/>
      <c r="R21" s="69">
        <v>29866.41</v>
      </c>
      <c r="S21" s="69"/>
      <c r="T21" s="69"/>
      <c r="U21" s="69"/>
      <c r="V21" s="69"/>
      <c r="W21" s="69">
        <v>29866.41</v>
      </c>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9"/>
  <sheetViews>
    <sheetView showZeros="0" workbookViewId="0">
      <pane ySplit="1" topLeftCell="A2" activePane="bottomLeft" state="frozen"/>
      <selection/>
      <selection pane="bottomLeft" activeCell="C11" sqref="C11"/>
    </sheetView>
  </sheetViews>
  <sheetFormatPr defaultColWidth="9.13888888888889" defaultRowHeight="12" customHeight="1"/>
  <cols>
    <col min="1" max="1" width="34.287037037037" style="47" customWidth="1"/>
    <col min="2" max="2" width="29" style="47" customWidth="1"/>
    <col min="3" max="5" width="23.5740740740741" style="47" customWidth="1"/>
    <col min="6" max="6" width="11.287037037037" style="47" customWidth="1"/>
    <col min="7" max="7" width="25.1388888888889" style="47" customWidth="1"/>
    <col min="8" max="8" width="15.5740740740741" style="47" customWidth="1"/>
    <col min="9" max="9" width="13.4259259259259" style="47" customWidth="1"/>
    <col min="10" max="10" width="18.8518518518519" style="47" customWidth="1"/>
    <col min="11" max="16384" width="9.13888888888889" style="47"/>
  </cols>
  <sheetData>
    <row r="1" customHeight="1" spans="1:10">
      <c r="A1" s="48"/>
      <c r="B1" s="48"/>
      <c r="C1" s="48"/>
      <c r="D1" s="48"/>
      <c r="E1" s="48"/>
      <c r="F1" s="48"/>
      <c r="G1" s="48"/>
      <c r="H1" s="48"/>
      <c r="I1" s="48"/>
      <c r="J1" s="48"/>
    </row>
    <row r="2" ht="18" customHeight="1" spans="10:10">
      <c r="J2" s="50" t="s">
        <v>306</v>
      </c>
    </row>
    <row r="3" ht="39.75" customHeight="1" spans="1:10">
      <c r="A3" s="111" t="str">
        <f>"2025"&amp;"年部门项目支出绩效目标表"</f>
        <v>2025年部门项目支出绩效目标表</v>
      </c>
      <c r="B3" s="51"/>
      <c r="C3" s="51"/>
      <c r="D3" s="51"/>
      <c r="E3" s="51"/>
      <c r="F3" s="112"/>
      <c r="G3" s="51"/>
      <c r="H3" s="112"/>
      <c r="I3" s="112"/>
      <c r="J3" s="51"/>
    </row>
    <row r="4" ht="17.25" customHeight="1" spans="1:1">
      <c r="A4" s="52" t="s">
        <v>1</v>
      </c>
    </row>
    <row r="5" ht="44.25" customHeight="1" spans="1:10">
      <c r="A5" s="113" t="s">
        <v>190</v>
      </c>
      <c r="B5" s="113" t="s">
        <v>307</v>
      </c>
      <c r="C5" s="113" t="s">
        <v>308</v>
      </c>
      <c r="D5" s="113" t="s">
        <v>309</v>
      </c>
      <c r="E5" s="113" t="s">
        <v>310</v>
      </c>
      <c r="F5" s="114" t="s">
        <v>311</v>
      </c>
      <c r="G5" s="113" t="s">
        <v>312</v>
      </c>
      <c r="H5" s="114" t="s">
        <v>313</v>
      </c>
      <c r="I5" s="114" t="s">
        <v>314</v>
      </c>
      <c r="J5" s="113" t="s">
        <v>315</v>
      </c>
    </row>
    <row r="6" ht="18.75" customHeight="1" spans="1:10">
      <c r="A6" s="202">
        <v>1</v>
      </c>
      <c r="B6" s="202">
        <v>2</v>
      </c>
      <c r="C6" s="202">
        <v>3</v>
      </c>
      <c r="D6" s="202">
        <v>4</v>
      </c>
      <c r="E6" s="202">
        <v>5</v>
      </c>
      <c r="F6" s="85">
        <v>6</v>
      </c>
      <c r="G6" s="202">
        <v>7</v>
      </c>
      <c r="H6" s="85">
        <v>8</v>
      </c>
      <c r="I6" s="85">
        <v>9</v>
      </c>
      <c r="J6" s="202">
        <v>10</v>
      </c>
    </row>
    <row r="7" ht="36" customHeight="1" spans="1:10">
      <c r="A7" s="203" t="s">
        <v>71</v>
      </c>
      <c r="B7" s="204"/>
      <c r="C7" s="204"/>
      <c r="D7" s="204"/>
      <c r="E7" s="205"/>
      <c r="F7" s="206"/>
      <c r="G7" s="205"/>
      <c r="H7" s="206"/>
      <c r="I7" s="206"/>
      <c r="J7" s="205"/>
    </row>
    <row r="8" ht="32.4" spans="1:10">
      <c r="A8" s="207" t="s">
        <v>298</v>
      </c>
      <c r="B8" s="74" t="s">
        <v>316</v>
      </c>
      <c r="C8" s="74" t="s">
        <v>317</v>
      </c>
      <c r="D8" s="74" t="s">
        <v>318</v>
      </c>
      <c r="E8" s="74" t="s">
        <v>319</v>
      </c>
      <c r="F8" s="74" t="s">
        <v>320</v>
      </c>
      <c r="G8" s="74" t="s">
        <v>321</v>
      </c>
      <c r="H8" s="74" t="s">
        <v>322</v>
      </c>
      <c r="I8" s="74" t="s">
        <v>323</v>
      </c>
      <c r="J8" s="74" t="s">
        <v>324</v>
      </c>
    </row>
    <row r="9" ht="21.6" spans="1:10">
      <c r="A9" s="207"/>
      <c r="B9" s="74" t="s">
        <v>316</v>
      </c>
      <c r="C9" s="74" t="s">
        <v>325</v>
      </c>
      <c r="D9" s="74" t="s">
        <v>326</v>
      </c>
      <c r="E9" s="74" t="s">
        <v>327</v>
      </c>
      <c r="F9" s="74" t="s">
        <v>320</v>
      </c>
      <c r="G9" s="74" t="s">
        <v>328</v>
      </c>
      <c r="H9" s="74" t="s">
        <v>322</v>
      </c>
      <c r="I9" s="74" t="s">
        <v>323</v>
      </c>
      <c r="J9" s="74" t="s">
        <v>329</v>
      </c>
    </row>
    <row r="10" ht="21.6" spans="1:10">
      <c r="A10" s="207"/>
      <c r="B10" s="74" t="s">
        <v>316</v>
      </c>
      <c r="C10" s="74" t="s">
        <v>330</v>
      </c>
      <c r="D10" s="74" t="s">
        <v>331</v>
      </c>
      <c r="E10" s="74" t="s">
        <v>332</v>
      </c>
      <c r="F10" s="74" t="s">
        <v>320</v>
      </c>
      <c r="G10" s="74" t="s">
        <v>333</v>
      </c>
      <c r="H10" s="74" t="s">
        <v>322</v>
      </c>
      <c r="I10" s="74" t="s">
        <v>323</v>
      </c>
      <c r="J10" s="74" t="s">
        <v>334</v>
      </c>
    </row>
    <row r="11" ht="21.6" spans="1:10">
      <c r="A11" s="207" t="s">
        <v>292</v>
      </c>
      <c r="B11" s="74" t="s">
        <v>335</v>
      </c>
      <c r="C11" s="74" t="s">
        <v>317</v>
      </c>
      <c r="D11" s="74" t="s">
        <v>336</v>
      </c>
      <c r="E11" s="74" t="s">
        <v>337</v>
      </c>
      <c r="F11" s="74" t="s">
        <v>320</v>
      </c>
      <c r="G11" s="74" t="s">
        <v>338</v>
      </c>
      <c r="H11" s="74" t="s">
        <v>339</v>
      </c>
      <c r="I11" s="74" t="s">
        <v>340</v>
      </c>
      <c r="J11" s="74" t="s">
        <v>341</v>
      </c>
    </row>
    <row r="12" ht="54" spans="1:10">
      <c r="A12" s="207"/>
      <c r="B12" s="74" t="s">
        <v>335</v>
      </c>
      <c r="C12" s="74" t="s">
        <v>317</v>
      </c>
      <c r="D12" s="74" t="s">
        <v>318</v>
      </c>
      <c r="E12" s="74" t="s">
        <v>342</v>
      </c>
      <c r="F12" s="74" t="s">
        <v>343</v>
      </c>
      <c r="G12" s="74" t="s">
        <v>333</v>
      </c>
      <c r="H12" s="74" t="s">
        <v>322</v>
      </c>
      <c r="I12" s="74" t="s">
        <v>323</v>
      </c>
      <c r="J12" s="74" t="s">
        <v>344</v>
      </c>
    </row>
    <row r="13" ht="32.4" spans="1:10">
      <c r="A13" s="207"/>
      <c r="B13" s="74" t="s">
        <v>335</v>
      </c>
      <c r="C13" s="74" t="s">
        <v>325</v>
      </c>
      <c r="D13" s="74" t="s">
        <v>326</v>
      </c>
      <c r="E13" s="74" t="s">
        <v>345</v>
      </c>
      <c r="F13" s="74" t="s">
        <v>343</v>
      </c>
      <c r="G13" s="74" t="s">
        <v>333</v>
      </c>
      <c r="H13" s="74" t="s">
        <v>322</v>
      </c>
      <c r="I13" s="74" t="s">
        <v>323</v>
      </c>
      <c r="J13" s="74" t="s">
        <v>346</v>
      </c>
    </row>
    <row r="14" ht="21.6" spans="1:10">
      <c r="A14" s="207"/>
      <c r="B14" s="74" t="s">
        <v>335</v>
      </c>
      <c r="C14" s="74" t="s">
        <v>330</v>
      </c>
      <c r="D14" s="74" t="s">
        <v>331</v>
      </c>
      <c r="E14" s="74" t="s">
        <v>347</v>
      </c>
      <c r="F14" s="74" t="s">
        <v>343</v>
      </c>
      <c r="G14" s="74" t="s">
        <v>333</v>
      </c>
      <c r="H14" s="74" t="s">
        <v>322</v>
      </c>
      <c r="I14" s="74" t="s">
        <v>323</v>
      </c>
      <c r="J14" s="74" t="s">
        <v>348</v>
      </c>
    </row>
    <row r="15" ht="43.2" spans="1:10">
      <c r="A15" s="207" t="s">
        <v>288</v>
      </c>
      <c r="B15" s="74" t="s">
        <v>349</v>
      </c>
      <c r="C15" s="74" t="s">
        <v>317</v>
      </c>
      <c r="D15" s="74" t="s">
        <v>318</v>
      </c>
      <c r="E15" s="74" t="s">
        <v>319</v>
      </c>
      <c r="F15" s="74" t="s">
        <v>343</v>
      </c>
      <c r="G15" s="74" t="s">
        <v>350</v>
      </c>
      <c r="H15" s="74" t="s">
        <v>351</v>
      </c>
      <c r="I15" s="74" t="s">
        <v>340</v>
      </c>
      <c r="J15" s="74" t="s">
        <v>352</v>
      </c>
    </row>
    <row r="16" ht="21.6" spans="1:10">
      <c r="A16" s="207"/>
      <c r="B16" s="74" t="s">
        <v>349</v>
      </c>
      <c r="C16" s="74" t="s">
        <v>325</v>
      </c>
      <c r="D16" s="74" t="s">
        <v>326</v>
      </c>
      <c r="E16" s="74" t="s">
        <v>327</v>
      </c>
      <c r="F16" s="74" t="s">
        <v>343</v>
      </c>
      <c r="G16" s="74" t="s">
        <v>328</v>
      </c>
      <c r="H16" s="74" t="s">
        <v>322</v>
      </c>
      <c r="I16" s="74" t="s">
        <v>323</v>
      </c>
      <c r="J16" s="74" t="s">
        <v>329</v>
      </c>
    </row>
    <row r="17" ht="32.4" spans="1:10">
      <c r="A17" s="207"/>
      <c r="B17" s="74" t="s">
        <v>349</v>
      </c>
      <c r="C17" s="74" t="s">
        <v>330</v>
      </c>
      <c r="D17" s="74" t="s">
        <v>331</v>
      </c>
      <c r="E17" s="74" t="s">
        <v>353</v>
      </c>
      <c r="F17" s="74" t="s">
        <v>343</v>
      </c>
      <c r="G17" s="74" t="s">
        <v>333</v>
      </c>
      <c r="H17" s="74" t="s">
        <v>322</v>
      </c>
      <c r="I17" s="74" t="s">
        <v>323</v>
      </c>
      <c r="J17" s="74" t="s">
        <v>354</v>
      </c>
    </row>
    <row r="18" ht="32.4" spans="1:10">
      <c r="A18" s="207" t="s">
        <v>294</v>
      </c>
      <c r="B18" s="74" t="s">
        <v>355</v>
      </c>
      <c r="C18" s="74" t="s">
        <v>317</v>
      </c>
      <c r="D18" s="74" t="s">
        <v>336</v>
      </c>
      <c r="E18" s="74" t="s">
        <v>356</v>
      </c>
      <c r="F18" s="74" t="s">
        <v>320</v>
      </c>
      <c r="G18" s="74" t="s">
        <v>86</v>
      </c>
      <c r="H18" s="74" t="s">
        <v>357</v>
      </c>
      <c r="I18" s="74" t="s">
        <v>340</v>
      </c>
      <c r="J18" s="74" t="s">
        <v>358</v>
      </c>
    </row>
    <row r="19" ht="21.6" spans="1:10">
      <c r="A19" s="207"/>
      <c r="B19" s="74" t="s">
        <v>355</v>
      </c>
      <c r="C19" s="74" t="s">
        <v>317</v>
      </c>
      <c r="D19" s="74" t="s">
        <v>318</v>
      </c>
      <c r="E19" s="74" t="s">
        <v>359</v>
      </c>
      <c r="F19" s="74" t="s">
        <v>343</v>
      </c>
      <c r="G19" s="74" t="s">
        <v>360</v>
      </c>
      <c r="H19" s="74" t="s">
        <v>322</v>
      </c>
      <c r="I19" s="74" t="s">
        <v>323</v>
      </c>
      <c r="J19" s="74" t="s">
        <v>361</v>
      </c>
    </row>
    <row r="20" ht="32.4" spans="1:10">
      <c r="A20" s="207"/>
      <c r="B20" s="74" t="s">
        <v>355</v>
      </c>
      <c r="C20" s="74" t="s">
        <v>325</v>
      </c>
      <c r="D20" s="74" t="s">
        <v>326</v>
      </c>
      <c r="E20" s="74" t="s">
        <v>362</v>
      </c>
      <c r="F20" s="74" t="s">
        <v>320</v>
      </c>
      <c r="G20" s="74" t="s">
        <v>363</v>
      </c>
      <c r="H20" s="74" t="s">
        <v>322</v>
      </c>
      <c r="I20" s="74" t="s">
        <v>323</v>
      </c>
      <c r="J20" s="74" t="s">
        <v>364</v>
      </c>
    </row>
    <row r="21" ht="21.6" spans="1:10">
      <c r="A21" s="207"/>
      <c r="B21" s="74" t="s">
        <v>355</v>
      </c>
      <c r="C21" s="74" t="s">
        <v>330</v>
      </c>
      <c r="D21" s="74" t="s">
        <v>331</v>
      </c>
      <c r="E21" s="74" t="s">
        <v>332</v>
      </c>
      <c r="F21" s="74" t="s">
        <v>320</v>
      </c>
      <c r="G21" s="74" t="s">
        <v>333</v>
      </c>
      <c r="H21" s="74" t="s">
        <v>322</v>
      </c>
      <c r="I21" s="74" t="s">
        <v>323</v>
      </c>
      <c r="J21" s="74" t="s">
        <v>334</v>
      </c>
    </row>
    <row r="22" ht="21.6" spans="1:10">
      <c r="A22" s="207" t="s">
        <v>302</v>
      </c>
      <c r="B22" s="74" t="s">
        <v>365</v>
      </c>
      <c r="C22" s="74" t="s">
        <v>317</v>
      </c>
      <c r="D22" s="74" t="s">
        <v>318</v>
      </c>
      <c r="E22" s="74" t="s">
        <v>366</v>
      </c>
      <c r="F22" s="74" t="s">
        <v>320</v>
      </c>
      <c r="G22" s="74" t="s">
        <v>333</v>
      </c>
      <c r="H22" s="74" t="s">
        <v>322</v>
      </c>
      <c r="I22" s="74" t="s">
        <v>323</v>
      </c>
      <c r="J22" s="74" t="s">
        <v>366</v>
      </c>
    </row>
    <row r="23" ht="21.6" spans="1:10">
      <c r="A23" s="207"/>
      <c r="B23" s="74" t="s">
        <v>365</v>
      </c>
      <c r="C23" s="74" t="s">
        <v>325</v>
      </c>
      <c r="D23" s="74" t="s">
        <v>326</v>
      </c>
      <c r="E23" s="74" t="s">
        <v>367</v>
      </c>
      <c r="F23" s="74" t="s">
        <v>320</v>
      </c>
      <c r="G23" s="74" t="s">
        <v>368</v>
      </c>
      <c r="H23" s="74" t="s">
        <v>322</v>
      </c>
      <c r="I23" s="74" t="s">
        <v>323</v>
      </c>
      <c r="J23" s="74" t="s">
        <v>367</v>
      </c>
    </row>
    <row r="24" ht="32.4" spans="1:10">
      <c r="A24" s="207"/>
      <c r="B24" s="74" t="s">
        <v>365</v>
      </c>
      <c r="C24" s="74" t="s">
        <v>330</v>
      </c>
      <c r="D24" s="74" t="s">
        <v>331</v>
      </c>
      <c r="E24" s="74" t="s">
        <v>331</v>
      </c>
      <c r="F24" s="74" t="s">
        <v>320</v>
      </c>
      <c r="G24" s="74" t="s">
        <v>333</v>
      </c>
      <c r="H24" s="74" t="s">
        <v>322</v>
      </c>
      <c r="I24" s="74" t="s">
        <v>323</v>
      </c>
      <c r="J24" s="74" t="s">
        <v>369</v>
      </c>
    </row>
    <row r="25" ht="21.6" spans="1:10">
      <c r="A25" s="207" t="s">
        <v>284</v>
      </c>
      <c r="B25" s="74" t="s">
        <v>370</v>
      </c>
      <c r="C25" s="74" t="s">
        <v>317</v>
      </c>
      <c r="D25" s="74" t="s">
        <v>336</v>
      </c>
      <c r="E25" s="74" t="s">
        <v>284</v>
      </c>
      <c r="F25" s="74" t="s">
        <v>320</v>
      </c>
      <c r="G25" s="74" t="s">
        <v>371</v>
      </c>
      <c r="H25" s="74" t="s">
        <v>351</v>
      </c>
      <c r="I25" s="74" t="s">
        <v>340</v>
      </c>
      <c r="J25" s="74" t="s">
        <v>284</v>
      </c>
    </row>
    <row r="26" ht="21.6" spans="1:10">
      <c r="A26" s="207"/>
      <c r="B26" s="74" t="s">
        <v>370</v>
      </c>
      <c r="C26" s="74" t="s">
        <v>325</v>
      </c>
      <c r="D26" s="74" t="s">
        <v>326</v>
      </c>
      <c r="E26" s="74" t="s">
        <v>372</v>
      </c>
      <c r="F26" s="74" t="s">
        <v>343</v>
      </c>
      <c r="G26" s="74" t="s">
        <v>333</v>
      </c>
      <c r="H26" s="74" t="s">
        <v>322</v>
      </c>
      <c r="I26" s="74" t="s">
        <v>323</v>
      </c>
      <c r="J26" s="74" t="s">
        <v>373</v>
      </c>
    </row>
    <row r="27" ht="75" customHeight="1" spans="1:10">
      <c r="A27" s="207"/>
      <c r="B27" s="74" t="s">
        <v>370</v>
      </c>
      <c r="C27" s="74" t="s">
        <v>330</v>
      </c>
      <c r="D27" s="74" t="s">
        <v>331</v>
      </c>
      <c r="E27" s="74" t="s">
        <v>374</v>
      </c>
      <c r="F27" s="74" t="s">
        <v>320</v>
      </c>
      <c r="G27" s="74" t="s">
        <v>333</v>
      </c>
      <c r="H27" s="74" t="s">
        <v>322</v>
      </c>
      <c r="I27" s="74" t="s">
        <v>323</v>
      </c>
      <c r="J27" s="74" t="s">
        <v>375</v>
      </c>
    </row>
    <row r="28" ht="21.6" spans="1:10">
      <c r="A28" s="207" t="s">
        <v>278</v>
      </c>
      <c r="B28" s="74" t="s">
        <v>376</v>
      </c>
      <c r="C28" s="74" t="s">
        <v>317</v>
      </c>
      <c r="D28" s="74" t="s">
        <v>318</v>
      </c>
      <c r="E28" s="74" t="s">
        <v>377</v>
      </c>
      <c r="F28" s="74" t="s">
        <v>343</v>
      </c>
      <c r="G28" s="74" t="s">
        <v>378</v>
      </c>
      <c r="H28" s="74" t="s">
        <v>322</v>
      </c>
      <c r="I28" s="74" t="s">
        <v>323</v>
      </c>
      <c r="J28" s="74" t="s">
        <v>377</v>
      </c>
    </row>
    <row r="29" ht="21.6" spans="1:10">
      <c r="A29" s="207"/>
      <c r="B29" s="74" t="s">
        <v>376</v>
      </c>
      <c r="C29" s="74" t="s">
        <v>325</v>
      </c>
      <c r="D29" s="74" t="s">
        <v>326</v>
      </c>
      <c r="E29" s="74" t="s">
        <v>379</v>
      </c>
      <c r="F29" s="74" t="s">
        <v>320</v>
      </c>
      <c r="G29" s="74" t="s">
        <v>380</v>
      </c>
      <c r="H29" s="74" t="s">
        <v>322</v>
      </c>
      <c r="I29" s="74" t="s">
        <v>323</v>
      </c>
      <c r="J29" s="74" t="s">
        <v>381</v>
      </c>
    </row>
    <row r="30" ht="48" customHeight="1" spans="1:10">
      <c r="A30" s="207"/>
      <c r="B30" s="74" t="s">
        <v>376</v>
      </c>
      <c r="C30" s="74" t="s">
        <v>330</v>
      </c>
      <c r="D30" s="74" t="s">
        <v>331</v>
      </c>
      <c r="E30" s="74" t="s">
        <v>382</v>
      </c>
      <c r="F30" s="74" t="s">
        <v>320</v>
      </c>
      <c r="G30" s="74" t="s">
        <v>380</v>
      </c>
      <c r="H30" s="74" t="s">
        <v>322</v>
      </c>
      <c r="I30" s="74" t="s">
        <v>323</v>
      </c>
      <c r="J30" s="74" t="s">
        <v>383</v>
      </c>
    </row>
    <row r="31" ht="21.6" spans="1:10">
      <c r="A31" s="207" t="s">
        <v>290</v>
      </c>
      <c r="B31" s="74" t="s">
        <v>384</v>
      </c>
      <c r="C31" s="74" t="s">
        <v>317</v>
      </c>
      <c r="D31" s="74" t="s">
        <v>336</v>
      </c>
      <c r="E31" s="74" t="s">
        <v>385</v>
      </c>
      <c r="F31" s="74" t="s">
        <v>320</v>
      </c>
      <c r="G31" s="74" t="s">
        <v>386</v>
      </c>
      <c r="H31" s="74" t="s">
        <v>339</v>
      </c>
      <c r="I31" s="74" t="s">
        <v>340</v>
      </c>
      <c r="J31" s="74" t="s">
        <v>341</v>
      </c>
    </row>
    <row r="32" ht="21.6" spans="1:10">
      <c r="A32" s="207"/>
      <c r="B32" s="74" t="s">
        <v>384</v>
      </c>
      <c r="C32" s="74" t="s">
        <v>317</v>
      </c>
      <c r="D32" s="74" t="s">
        <v>336</v>
      </c>
      <c r="E32" s="74" t="s">
        <v>387</v>
      </c>
      <c r="F32" s="74" t="s">
        <v>320</v>
      </c>
      <c r="G32" s="74" t="s">
        <v>388</v>
      </c>
      <c r="H32" s="74" t="s">
        <v>339</v>
      </c>
      <c r="I32" s="74" t="s">
        <v>340</v>
      </c>
      <c r="J32" s="74" t="s">
        <v>341</v>
      </c>
    </row>
    <row r="33" ht="21.6" spans="1:10">
      <c r="A33" s="207"/>
      <c r="B33" s="74" t="s">
        <v>384</v>
      </c>
      <c r="C33" s="74" t="s">
        <v>317</v>
      </c>
      <c r="D33" s="74" t="s">
        <v>336</v>
      </c>
      <c r="E33" s="74" t="s">
        <v>389</v>
      </c>
      <c r="F33" s="74" t="s">
        <v>320</v>
      </c>
      <c r="G33" s="74" t="s">
        <v>388</v>
      </c>
      <c r="H33" s="74" t="s">
        <v>339</v>
      </c>
      <c r="I33" s="74" t="s">
        <v>340</v>
      </c>
      <c r="J33" s="74" t="s">
        <v>341</v>
      </c>
    </row>
    <row r="34" ht="54" spans="1:10">
      <c r="A34" s="207"/>
      <c r="B34" s="74" t="s">
        <v>384</v>
      </c>
      <c r="C34" s="74" t="s">
        <v>317</v>
      </c>
      <c r="D34" s="74" t="s">
        <v>318</v>
      </c>
      <c r="E34" s="74" t="s">
        <v>390</v>
      </c>
      <c r="F34" s="74" t="s">
        <v>343</v>
      </c>
      <c r="G34" s="74" t="s">
        <v>333</v>
      </c>
      <c r="H34" s="74" t="s">
        <v>322</v>
      </c>
      <c r="I34" s="74" t="s">
        <v>323</v>
      </c>
      <c r="J34" s="74" t="s">
        <v>391</v>
      </c>
    </row>
    <row r="35" ht="32.4" spans="1:10">
      <c r="A35" s="207"/>
      <c r="B35" s="74" t="s">
        <v>384</v>
      </c>
      <c r="C35" s="74" t="s">
        <v>325</v>
      </c>
      <c r="D35" s="74" t="s">
        <v>326</v>
      </c>
      <c r="E35" s="74" t="s">
        <v>345</v>
      </c>
      <c r="F35" s="74" t="s">
        <v>343</v>
      </c>
      <c r="G35" s="74" t="s">
        <v>333</v>
      </c>
      <c r="H35" s="74" t="s">
        <v>322</v>
      </c>
      <c r="I35" s="74" t="s">
        <v>323</v>
      </c>
      <c r="J35" s="74" t="s">
        <v>346</v>
      </c>
    </row>
    <row r="36" ht="43" customHeight="1" spans="1:10">
      <c r="A36" s="207"/>
      <c r="B36" s="74" t="s">
        <v>384</v>
      </c>
      <c r="C36" s="74" t="s">
        <v>330</v>
      </c>
      <c r="D36" s="74" t="s">
        <v>331</v>
      </c>
      <c r="E36" s="74" t="s">
        <v>347</v>
      </c>
      <c r="F36" s="74" t="s">
        <v>343</v>
      </c>
      <c r="G36" s="74" t="s">
        <v>333</v>
      </c>
      <c r="H36" s="74" t="s">
        <v>322</v>
      </c>
      <c r="I36" s="74" t="s">
        <v>323</v>
      </c>
      <c r="J36" s="74" t="s">
        <v>348</v>
      </c>
    </row>
    <row r="37" ht="21.6" spans="1:10">
      <c r="A37" s="207" t="s">
        <v>280</v>
      </c>
      <c r="B37" s="74" t="s">
        <v>392</v>
      </c>
      <c r="C37" s="74" t="s">
        <v>317</v>
      </c>
      <c r="D37" s="74" t="s">
        <v>336</v>
      </c>
      <c r="E37" s="74" t="s">
        <v>356</v>
      </c>
      <c r="F37" s="74" t="s">
        <v>320</v>
      </c>
      <c r="G37" s="74" t="s">
        <v>88</v>
      </c>
      <c r="H37" s="74" t="s">
        <v>393</v>
      </c>
      <c r="I37" s="74" t="s">
        <v>340</v>
      </c>
      <c r="J37" s="74" t="s">
        <v>394</v>
      </c>
    </row>
    <row r="38" ht="21.6" spans="1:10">
      <c r="A38" s="207"/>
      <c r="B38" s="74" t="s">
        <v>392</v>
      </c>
      <c r="C38" s="74" t="s">
        <v>317</v>
      </c>
      <c r="D38" s="74" t="s">
        <v>318</v>
      </c>
      <c r="E38" s="74" t="s">
        <v>395</v>
      </c>
      <c r="F38" s="74" t="s">
        <v>343</v>
      </c>
      <c r="G38" s="74" t="s">
        <v>396</v>
      </c>
      <c r="H38" s="74" t="s">
        <v>322</v>
      </c>
      <c r="I38" s="74" t="s">
        <v>323</v>
      </c>
      <c r="J38" s="74" t="s">
        <v>361</v>
      </c>
    </row>
    <row r="39" ht="32.4" spans="1:10">
      <c r="A39" s="207"/>
      <c r="B39" s="74" t="s">
        <v>392</v>
      </c>
      <c r="C39" s="74" t="s">
        <v>325</v>
      </c>
      <c r="D39" s="74" t="s">
        <v>326</v>
      </c>
      <c r="E39" s="74" t="s">
        <v>397</v>
      </c>
      <c r="F39" s="74" t="s">
        <v>398</v>
      </c>
      <c r="G39" s="74" t="s">
        <v>363</v>
      </c>
      <c r="H39" s="74" t="s">
        <v>322</v>
      </c>
      <c r="I39" s="74" t="s">
        <v>323</v>
      </c>
      <c r="J39" s="74" t="s">
        <v>399</v>
      </c>
    </row>
    <row r="40" ht="21.6" spans="1:10">
      <c r="A40" s="207"/>
      <c r="B40" s="74" t="s">
        <v>392</v>
      </c>
      <c r="C40" s="74" t="s">
        <v>330</v>
      </c>
      <c r="D40" s="74" t="s">
        <v>331</v>
      </c>
      <c r="E40" s="74" t="s">
        <v>332</v>
      </c>
      <c r="F40" s="74" t="s">
        <v>320</v>
      </c>
      <c r="G40" s="74" t="s">
        <v>333</v>
      </c>
      <c r="H40" s="74" t="s">
        <v>322</v>
      </c>
      <c r="I40" s="74" t="s">
        <v>323</v>
      </c>
      <c r="J40" s="74" t="s">
        <v>334</v>
      </c>
    </row>
    <row r="41" ht="21.6" spans="1:10">
      <c r="A41" s="207" t="s">
        <v>305</v>
      </c>
      <c r="B41" s="74" t="s">
        <v>400</v>
      </c>
      <c r="C41" s="74" t="s">
        <v>317</v>
      </c>
      <c r="D41" s="74" t="s">
        <v>336</v>
      </c>
      <c r="E41" s="74" t="s">
        <v>401</v>
      </c>
      <c r="F41" s="74" t="s">
        <v>320</v>
      </c>
      <c r="G41" s="74" t="s">
        <v>338</v>
      </c>
      <c r="H41" s="74" t="s">
        <v>339</v>
      </c>
      <c r="I41" s="74" t="s">
        <v>340</v>
      </c>
      <c r="J41" s="74" t="s">
        <v>402</v>
      </c>
    </row>
    <row r="42" ht="32.4" spans="1:10">
      <c r="A42" s="207"/>
      <c r="B42" s="74" t="s">
        <v>400</v>
      </c>
      <c r="C42" s="74" t="s">
        <v>317</v>
      </c>
      <c r="D42" s="74" t="s">
        <v>336</v>
      </c>
      <c r="E42" s="74" t="s">
        <v>403</v>
      </c>
      <c r="F42" s="74" t="s">
        <v>320</v>
      </c>
      <c r="G42" s="74" t="s">
        <v>404</v>
      </c>
      <c r="H42" s="74" t="s">
        <v>405</v>
      </c>
      <c r="I42" s="74" t="s">
        <v>340</v>
      </c>
      <c r="J42" s="74" t="s">
        <v>406</v>
      </c>
    </row>
    <row r="43" ht="21.6" spans="1:10">
      <c r="A43" s="207"/>
      <c r="B43" s="74" t="s">
        <v>400</v>
      </c>
      <c r="C43" s="74" t="s">
        <v>317</v>
      </c>
      <c r="D43" s="74" t="s">
        <v>336</v>
      </c>
      <c r="E43" s="74" t="s">
        <v>407</v>
      </c>
      <c r="F43" s="74" t="s">
        <v>320</v>
      </c>
      <c r="G43" s="74" t="s">
        <v>408</v>
      </c>
      <c r="H43" s="74" t="s">
        <v>339</v>
      </c>
      <c r="I43" s="74" t="s">
        <v>340</v>
      </c>
      <c r="J43" s="74" t="s">
        <v>409</v>
      </c>
    </row>
    <row r="44" ht="32.4" spans="1:10">
      <c r="A44" s="207"/>
      <c r="B44" s="74" t="s">
        <v>400</v>
      </c>
      <c r="C44" s="74" t="s">
        <v>317</v>
      </c>
      <c r="D44" s="74" t="s">
        <v>318</v>
      </c>
      <c r="E44" s="74" t="s">
        <v>410</v>
      </c>
      <c r="F44" s="74" t="s">
        <v>343</v>
      </c>
      <c r="G44" s="74" t="s">
        <v>380</v>
      </c>
      <c r="H44" s="74" t="s">
        <v>322</v>
      </c>
      <c r="I44" s="74" t="s">
        <v>323</v>
      </c>
      <c r="J44" s="74" t="s">
        <v>411</v>
      </c>
    </row>
    <row r="45" ht="21.6" spans="1:10">
      <c r="A45" s="207"/>
      <c r="B45" s="74" t="s">
        <v>400</v>
      </c>
      <c r="C45" s="74" t="s">
        <v>325</v>
      </c>
      <c r="D45" s="74" t="s">
        <v>326</v>
      </c>
      <c r="E45" s="74" t="s">
        <v>412</v>
      </c>
      <c r="F45" s="74" t="s">
        <v>320</v>
      </c>
      <c r="G45" s="74" t="s">
        <v>413</v>
      </c>
      <c r="H45" s="74" t="s">
        <v>322</v>
      </c>
      <c r="I45" s="74" t="s">
        <v>323</v>
      </c>
      <c r="J45" s="74" t="s">
        <v>414</v>
      </c>
    </row>
    <row r="46" spans="1:10">
      <c r="A46" s="207"/>
      <c r="B46" s="74" t="s">
        <v>400</v>
      </c>
      <c r="C46" s="74" t="s">
        <v>330</v>
      </c>
      <c r="D46" s="74" t="s">
        <v>331</v>
      </c>
      <c r="E46" s="74" t="s">
        <v>415</v>
      </c>
      <c r="F46" s="74" t="s">
        <v>320</v>
      </c>
      <c r="G46" s="74" t="s">
        <v>380</v>
      </c>
      <c r="H46" s="74" t="s">
        <v>322</v>
      </c>
      <c r="I46" s="74" t="s">
        <v>323</v>
      </c>
      <c r="J46" s="74" t="s">
        <v>416</v>
      </c>
    </row>
    <row r="47" ht="21.6" spans="1:10">
      <c r="A47" s="207" t="s">
        <v>300</v>
      </c>
      <c r="B47" s="74" t="s">
        <v>417</v>
      </c>
      <c r="C47" s="74" t="s">
        <v>317</v>
      </c>
      <c r="D47" s="74" t="s">
        <v>318</v>
      </c>
      <c r="E47" s="74" t="s">
        <v>418</v>
      </c>
      <c r="F47" s="74" t="s">
        <v>320</v>
      </c>
      <c r="G47" s="74" t="s">
        <v>380</v>
      </c>
      <c r="H47" s="74" t="s">
        <v>322</v>
      </c>
      <c r="I47" s="74" t="s">
        <v>323</v>
      </c>
      <c r="J47" s="74" t="s">
        <v>419</v>
      </c>
    </row>
    <row r="48" ht="21.6" spans="1:10">
      <c r="A48" s="207"/>
      <c r="B48" s="74" t="s">
        <v>417</v>
      </c>
      <c r="C48" s="74" t="s">
        <v>325</v>
      </c>
      <c r="D48" s="74" t="s">
        <v>326</v>
      </c>
      <c r="E48" s="74" t="s">
        <v>420</v>
      </c>
      <c r="F48" s="74" t="s">
        <v>320</v>
      </c>
      <c r="G48" s="74" t="s">
        <v>328</v>
      </c>
      <c r="H48" s="74" t="s">
        <v>322</v>
      </c>
      <c r="I48" s="74" t="s">
        <v>323</v>
      </c>
      <c r="J48" s="74" t="s">
        <v>329</v>
      </c>
    </row>
    <row r="49" ht="21.6" spans="1:10">
      <c r="A49" s="207"/>
      <c r="B49" s="74" t="s">
        <v>417</v>
      </c>
      <c r="C49" s="74" t="s">
        <v>330</v>
      </c>
      <c r="D49" s="74" t="s">
        <v>331</v>
      </c>
      <c r="E49" s="74" t="s">
        <v>332</v>
      </c>
      <c r="F49" s="74" t="s">
        <v>320</v>
      </c>
      <c r="G49" s="74" t="s">
        <v>333</v>
      </c>
      <c r="H49" s="74" t="s">
        <v>322</v>
      </c>
      <c r="I49" s="74" t="s">
        <v>323</v>
      </c>
      <c r="J49" s="74" t="s">
        <v>334</v>
      </c>
    </row>
  </sheetData>
  <mergeCells count="24">
    <mergeCell ref="A3:J3"/>
    <mergeCell ref="A4:H4"/>
    <mergeCell ref="A8:A10"/>
    <mergeCell ref="A11:A14"/>
    <mergeCell ref="A15:A17"/>
    <mergeCell ref="A18:A21"/>
    <mergeCell ref="A22:A24"/>
    <mergeCell ref="A25:A27"/>
    <mergeCell ref="A28:A30"/>
    <mergeCell ref="A31:A36"/>
    <mergeCell ref="A37:A40"/>
    <mergeCell ref="A41:A46"/>
    <mergeCell ref="A47:A49"/>
    <mergeCell ref="B8:B10"/>
    <mergeCell ref="B11:B14"/>
    <mergeCell ref="B15:B17"/>
    <mergeCell ref="B18:B21"/>
    <mergeCell ref="B22:B24"/>
    <mergeCell ref="B25:B27"/>
    <mergeCell ref="B28:B30"/>
    <mergeCell ref="B31:B36"/>
    <mergeCell ref="B37:B40"/>
    <mergeCell ref="B41:B46"/>
    <mergeCell ref="B47:B4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5" sqref="C15"/>
    </sheetView>
  </sheetViews>
  <sheetFormatPr defaultColWidth="9.13888888888889" defaultRowHeight="14.25" customHeight="1" outlineLevelCol="5"/>
  <cols>
    <col min="1" max="1" width="32.1388888888889" style="47" customWidth="1"/>
    <col min="2" max="2" width="20.712962962963" style="47" customWidth="1"/>
    <col min="3" max="3" width="32.1388888888889" style="47" customWidth="1"/>
    <col min="4" max="4" width="27.712962962963" style="47" customWidth="1"/>
    <col min="5" max="6" width="36.7037037037037" style="47" customWidth="1"/>
    <col min="7" max="16384" width="9.13888888888889" style="47"/>
  </cols>
  <sheetData>
    <row r="1" customHeight="1" spans="1:6">
      <c r="A1" s="48"/>
      <c r="B1" s="48"/>
      <c r="C1" s="48"/>
      <c r="D1" s="48"/>
      <c r="E1" s="48"/>
      <c r="F1" s="48"/>
    </row>
    <row r="2" ht="12" customHeight="1" spans="1:6">
      <c r="A2" s="186">
        <v>1</v>
      </c>
      <c r="B2" s="187">
        <v>0</v>
      </c>
      <c r="C2" s="186">
        <v>1</v>
      </c>
      <c r="D2" s="188"/>
      <c r="E2" s="188"/>
      <c r="F2" s="189" t="s">
        <v>421</v>
      </c>
    </row>
    <row r="3" ht="42" customHeight="1" spans="1:6">
      <c r="A3" s="190" t="str">
        <f>"2025"&amp;"年部门政府性基金预算支出预算表"</f>
        <v>2025年部门政府性基金预算支出预算表</v>
      </c>
      <c r="B3" s="190" t="s">
        <v>422</v>
      </c>
      <c r="C3" s="191"/>
      <c r="D3" s="192"/>
      <c r="E3" s="192"/>
      <c r="F3" s="192"/>
    </row>
    <row r="4" ht="13.5" customHeight="1" spans="1:6">
      <c r="A4" s="52" t="s">
        <v>1</v>
      </c>
      <c r="B4" s="52"/>
      <c r="C4" s="186"/>
      <c r="D4" s="188"/>
      <c r="E4" s="188"/>
      <c r="F4" s="189" t="s">
        <v>2</v>
      </c>
    </row>
    <row r="5" ht="19.5" customHeight="1" spans="1:6">
      <c r="A5" s="193" t="s">
        <v>188</v>
      </c>
      <c r="B5" s="194" t="s">
        <v>73</v>
      </c>
      <c r="C5" s="193" t="s">
        <v>74</v>
      </c>
      <c r="D5" s="58" t="s">
        <v>423</v>
      </c>
      <c r="E5" s="59"/>
      <c r="F5" s="60"/>
    </row>
    <row r="6" ht="18.75" customHeight="1" spans="1:6">
      <c r="A6" s="195"/>
      <c r="B6" s="196"/>
      <c r="C6" s="195"/>
      <c r="D6" s="63" t="s">
        <v>56</v>
      </c>
      <c r="E6" s="58" t="s">
        <v>76</v>
      </c>
      <c r="F6" s="63" t="s">
        <v>77</v>
      </c>
    </row>
    <row r="7" ht="18.75" customHeight="1" spans="1:6">
      <c r="A7" s="114">
        <v>1</v>
      </c>
      <c r="B7" s="197" t="s">
        <v>84</v>
      </c>
      <c r="C7" s="114">
        <v>3</v>
      </c>
      <c r="D7" s="198">
        <v>4</v>
      </c>
      <c r="E7" s="198">
        <v>5</v>
      </c>
      <c r="F7" s="198">
        <v>6</v>
      </c>
    </row>
    <row r="8" ht="21" customHeight="1" spans="1:6">
      <c r="A8" s="80"/>
      <c r="B8" s="80"/>
      <c r="C8" s="80"/>
      <c r="D8" s="128"/>
      <c r="E8" s="128"/>
      <c r="F8" s="128"/>
    </row>
    <row r="9" ht="21" customHeight="1" spans="1:6">
      <c r="A9" s="80"/>
      <c r="B9" s="80"/>
      <c r="C9" s="80"/>
      <c r="D9" s="128"/>
      <c r="E9" s="128"/>
      <c r="F9" s="128"/>
    </row>
    <row r="10" ht="18.75" customHeight="1" spans="1:6">
      <c r="A10" s="199" t="s">
        <v>178</v>
      </c>
      <c r="B10" s="199" t="s">
        <v>178</v>
      </c>
      <c r="C10" s="200" t="s">
        <v>178</v>
      </c>
      <c r="D10" s="128"/>
      <c r="E10" s="128"/>
      <c r="F10" s="128"/>
    </row>
    <row r="11" ht="31" customHeight="1" spans="1:6">
      <c r="A11" s="201" t="s">
        <v>424</v>
      </c>
      <c r="B11" s="201"/>
      <c r="C11" s="201"/>
      <c r="D11" s="201"/>
      <c r="E11" s="201"/>
      <c r="F11" s="201"/>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0"/>
  <sheetViews>
    <sheetView showZeros="0" workbookViewId="0">
      <pane ySplit="1" topLeftCell="A2" activePane="bottomLeft" state="frozen"/>
      <selection/>
      <selection pane="bottomLeft" activeCell="A21" sqref="$A21:$XFD21"/>
    </sheetView>
  </sheetViews>
  <sheetFormatPr defaultColWidth="9.13888888888889" defaultRowHeight="14.25" customHeight="1"/>
  <cols>
    <col min="1" max="2" width="32.5740740740741" customWidth="1"/>
    <col min="3" max="3" width="41.1388888888889" customWidth="1"/>
    <col min="4" max="4" width="21.712962962963"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customHeight="1" spans="1:19">
      <c r="A1" s="130"/>
      <c r="B1" s="130"/>
      <c r="C1" s="130"/>
      <c r="D1" s="130"/>
      <c r="E1" s="130"/>
      <c r="F1" s="130"/>
      <c r="G1" s="130"/>
      <c r="H1" s="130"/>
      <c r="I1" s="130"/>
      <c r="J1" s="130"/>
      <c r="K1" s="130"/>
      <c r="L1" s="130"/>
      <c r="M1" s="130"/>
      <c r="N1" s="130"/>
      <c r="O1" s="130"/>
      <c r="P1" s="130"/>
      <c r="Q1" s="130"/>
      <c r="R1" s="130"/>
      <c r="S1" s="130"/>
    </row>
    <row r="2" ht="15.75" customHeight="1" spans="2:19">
      <c r="B2" s="132"/>
      <c r="C2" s="132"/>
      <c r="R2" s="183"/>
      <c r="S2" s="183" t="s">
        <v>425</v>
      </c>
    </row>
    <row r="3" ht="41.25" customHeight="1" spans="1:19">
      <c r="A3" s="133" t="str">
        <f>"2025"&amp;"年部门政府采购预算表"</f>
        <v>2025年部门政府采购预算表</v>
      </c>
      <c r="B3" s="134"/>
      <c r="C3" s="134"/>
      <c r="D3" s="171"/>
      <c r="E3" s="171"/>
      <c r="F3" s="171"/>
      <c r="G3" s="171"/>
      <c r="H3" s="171"/>
      <c r="I3" s="171"/>
      <c r="J3" s="171"/>
      <c r="K3" s="171"/>
      <c r="L3" s="171"/>
      <c r="M3" s="134"/>
      <c r="N3" s="171"/>
      <c r="O3" s="171"/>
      <c r="P3" s="134"/>
      <c r="Q3" s="171"/>
      <c r="R3" s="134"/>
      <c r="S3" s="134"/>
    </row>
    <row r="4" ht="18.75" customHeight="1" spans="1:19">
      <c r="A4" s="172" t="s">
        <v>1</v>
      </c>
      <c r="B4" s="173"/>
      <c r="C4" s="173"/>
      <c r="D4" s="174"/>
      <c r="E4" s="174"/>
      <c r="F4" s="174"/>
      <c r="G4" s="174"/>
      <c r="H4" s="174"/>
      <c r="I4" s="174"/>
      <c r="J4" s="174"/>
      <c r="K4" s="174"/>
      <c r="L4" s="174"/>
      <c r="R4" s="184"/>
      <c r="S4" s="185" t="s">
        <v>2</v>
      </c>
    </row>
    <row r="5" ht="15.75" customHeight="1" spans="1:19">
      <c r="A5" s="138" t="s">
        <v>187</v>
      </c>
      <c r="B5" s="139" t="s">
        <v>188</v>
      </c>
      <c r="C5" s="139" t="s">
        <v>426</v>
      </c>
      <c r="D5" s="140" t="s">
        <v>427</v>
      </c>
      <c r="E5" s="140" t="s">
        <v>428</v>
      </c>
      <c r="F5" s="140" t="s">
        <v>429</v>
      </c>
      <c r="G5" s="140" t="s">
        <v>430</v>
      </c>
      <c r="H5" s="140" t="s">
        <v>431</v>
      </c>
      <c r="I5" s="157" t="s">
        <v>195</v>
      </c>
      <c r="J5" s="157"/>
      <c r="K5" s="157"/>
      <c r="L5" s="157"/>
      <c r="M5" s="158"/>
      <c r="N5" s="157"/>
      <c r="O5" s="157"/>
      <c r="P5" s="167"/>
      <c r="Q5" s="157"/>
      <c r="R5" s="158"/>
      <c r="S5" s="168"/>
    </row>
    <row r="6" ht="17.25" customHeight="1" spans="1:19">
      <c r="A6" s="141"/>
      <c r="B6" s="142"/>
      <c r="C6" s="142"/>
      <c r="D6" s="143"/>
      <c r="E6" s="143"/>
      <c r="F6" s="143"/>
      <c r="G6" s="143"/>
      <c r="H6" s="143"/>
      <c r="I6" s="143" t="s">
        <v>56</v>
      </c>
      <c r="J6" s="143" t="s">
        <v>59</v>
      </c>
      <c r="K6" s="143" t="s">
        <v>432</v>
      </c>
      <c r="L6" s="143" t="s">
        <v>433</v>
      </c>
      <c r="M6" s="159" t="s">
        <v>434</v>
      </c>
      <c r="N6" s="160" t="s">
        <v>435</v>
      </c>
      <c r="O6" s="160"/>
      <c r="P6" s="169"/>
      <c r="Q6" s="160"/>
      <c r="R6" s="170"/>
      <c r="S6" s="145"/>
    </row>
    <row r="7" ht="54" customHeight="1" spans="1:19">
      <c r="A7" s="144"/>
      <c r="B7" s="145"/>
      <c r="C7" s="145"/>
      <c r="D7" s="146"/>
      <c r="E7" s="146"/>
      <c r="F7" s="146"/>
      <c r="G7" s="146"/>
      <c r="H7" s="146"/>
      <c r="I7" s="146"/>
      <c r="J7" s="146" t="s">
        <v>58</v>
      </c>
      <c r="K7" s="146"/>
      <c r="L7" s="146"/>
      <c r="M7" s="161"/>
      <c r="N7" s="146" t="s">
        <v>58</v>
      </c>
      <c r="O7" s="146" t="s">
        <v>65</v>
      </c>
      <c r="P7" s="145" t="s">
        <v>66</v>
      </c>
      <c r="Q7" s="146" t="s">
        <v>67</v>
      </c>
      <c r="R7" s="161" t="s">
        <v>68</v>
      </c>
      <c r="S7" s="145" t="s">
        <v>69</v>
      </c>
    </row>
    <row r="8" ht="18" customHeight="1" spans="1:19">
      <c r="A8" s="175">
        <v>1</v>
      </c>
      <c r="B8" s="175" t="s">
        <v>84</v>
      </c>
      <c r="C8" s="176">
        <v>3</v>
      </c>
      <c r="D8" s="176">
        <v>4</v>
      </c>
      <c r="E8" s="175">
        <v>5</v>
      </c>
      <c r="F8" s="175">
        <v>6</v>
      </c>
      <c r="G8" s="175">
        <v>7</v>
      </c>
      <c r="H8" s="175">
        <v>8</v>
      </c>
      <c r="I8" s="175">
        <v>9</v>
      </c>
      <c r="J8" s="175">
        <v>10</v>
      </c>
      <c r="K8" s="175">
        <v>11</v>
      </c>
      <c r="L8" s="175">
        <v>12</v>
      </c>
      <c r="M8" s="175">
        <v>13</v>
      </c>
      <c r="N8" s="175">
        <v>14</v>
      </c>
      <c r="O8" s="175">
        <v>15</v>
      </c>
      <c r="P8" s="175">
        <v>16</v>
      </c>
      <c r="Q8" s="175">
        <v>17</v>
      </c>
      <c r="R8" s="175">
        <v>18</v>
      </c>
      <c r="S8" s="175">
        <v>19</v>
      </c>
    </row>
    <row r="9" ht="21" customHeight="1" spans="1:19">
      <c r="A9" s="148" t="s">
        <v>205</v>
      </c>
      <c r="B9" s="149" t="s">
        <v>71</v>
      </c>
      <c r="C9" s="149" t="s">
        <v>305</v>
      </c>
      <c r="D9" s="150" t="s">
        <v>305</v>
      </c>
      <c r="E9" s="150" t="s">
        <v>436</v>
      </c>
      <c r="F9" s="150" t="s">
        <v>437</v>
      </c>
      <c r="G9" s="177">
        <v>1</v>
      </c>
      <c r="H9" s="69">
        <v>900000</v>
      </c>
      <c r="I9" s="69">
        <v>900000</v>
      </c>
      <c r="J9" s="69">
        <v>900000</v>
      </c>
      <c r="K9" s="175"/>
      <c r="L9" s="175"/>
      <c r="M9" s="175"/>
      <c r="N9" s="175"/>
      <c r="O9" s="175"/>
      <c r="P9" s="175"/>
      <c r="Q9" s="175"/>
      <c r="R9" s="175"/>
      <c r="S9" s="175"/>
    </row>
    <row r="10" ht="21" customHeight="1" spans="1:19">
      <c r="A10" s="148" t="s">
        <v>205</v>
      </c>
      <c r="B10" s="149" t="s">
        <v>71</v>
      </c>
      <c r="C10" s="149" t="s">
        <v>278</v>
      </c>
      <c r="D10" s="150" t="s">
        <v>438</v>
      </c>
      <c r="E10" s="150" t="s">
        <v>439</v>
      </c>
      <c r="F10" s="150" t="s">
        <v>437</v>
      </c>
      <c r="G10" s="177">
        <v>1</v>
      </c>
      <c r="H10" s="69">
        <v>520000</v>
      </c>
      <c r="I10" s="69">
        <v>520000</v>
      </c>
      <c r="J10" s="69">
        <v>520000</v>
      </c>
      <c r="K10" s="175"/>
      <c r="L10" s="175"/>
      <c r="M10" s="175"/>
      <c r="N10" s="175"/>
      <c r="O10" s="175"/>
      <c r="P10" s="175"/>
      <c r="Q10" s="175"/>
      <c r="R10" s="175"/>
      <c r="S10" s="175"/>
    </row>
    <row r="11" ht="21" customHeight="1" spans="1:19">
      <c r="A11" s="148" t="s">
        <v>205</v>
      </c>
      <c r="B11" s="149" t="s">
        <v>71</v>
      </c>
      <c r="C11" s="149" t="s">
        <v>236</v>
      </c>
      <c r="D11" s="150" t="s">
        <v>440</v>
      </c>
      <c r="E11" s="150" t="s">
        <v>441</v>
      </c>
      <c r="F11" s="150" t="s">
        <v>437</v>
      </c>
      <c r="G11" s="177">
        <v>1</v>
      </c>
      <c r="H11" s="69">
        <v>50000</v>
      </c>
      <c r="I11" s="69">
        <v>50000</v>
      </c>
      <c r="J11" s="69">
        <v>50000</v>
      </c>
      <c r="K11" s="175"/>
      <c r="L11" s="175"/>
      <c r="M11" s="175"/>
      <c r="N11" s="175"/>
      <c r="O11" s="175"/>
      <c r="P11" s="175"/>
      <c r="Q11" s="175"/>
      <c r="R11" s="175"/>
      <c r="S11" s="175"/>
    </row>
    <row r="12" ht="21" customHeight="1" spans="1:19">
      <c r="A12" s="148" t="s">
        <v>205</v>
      </c>
      <c r="B12" s="149" t="s">
        <v>71</v>
      </c>
      <c r="C12" s="149" t="s">
        <v>236</v>
      </c>
      <c r="D12" s="150" t="s">
        <v>442</v>
      </c>
      <c r="E12" s="150" t="s">
        <v>442</v>
      </c>
      <c r="F12" s="150" t="s">
        <v>437</v>
      </c>
      <c r="G12" s="177">
        <v>1</v>
      </c>
      <c r="H12" s="69">
        <v>66000</v>
      </c>
      <c r="I12" s="69">
        <v>66000</v>
      </c>
      <c r="J12" s="69">
        <v>66000</v>
      </c>
      <c r="K12" s="175"/>
      <c r="L12" s="175"/>
      <c r="M12" s="175"/>
      <c r="N12" s="175"/>
      <c r="O12" s="175"/>
      <c r="P12" s="175"/>
      <c r="Q12" s="175"/>
      <c r="R12" s="175"/>
      <c r="S12" s="175"/>
    </row>
    <row r="13" ht="21" customHeight="1" spans="1:19">
      <c r="A13" s="148" t="s">
        <v>205</v>
      </c>
      <c r="B13" s="149" t="s">
        <v>71</v>
      </c>
      <c r="C13" s="149" t="s">
        <v>236</v>
      </c>
      <c r="D13" s="150" t="s">
        <v>443</v>
      </c>
      <c r="E13" s="150" t="s">
        <v>444</v>
      </c>
      <c r="F13" s="150" t="s">
        <v>437</v>
      </c>
      <c r="G13" s="177">
        <v>1</v>
      </c>
      <c r="H13" s="69">
        <v>36000</v>
      </c>
      <c r="I13" s="69">
        <v>36000</v>
      </c>
      <c r="J13" s="69">
        <v>36000</v>
      </c>
      <c r="K13" s="175"/>
      <c r="L13" s="175"/>
      <c r="M13" s="175"/>
      <c r="N13" s="175"/>
      <c r="O13" s="175"/>
      <c r="P13" s="175"/>
      <c r="Q13" s="175"/>
      <c r="R13" s="175"/>
      <c r="S13" s="175"/>
    </row>
    <row r="14" ht="21" customHeight="1" spans="1:19">
      <c r="A14" s="148" t="s">
        <v>205</v>
      </c>
      <c r="B14" s="149" t="s">
        <v>71</v>
      </c>
      <c r="C14" s="149" t="s">
        <v>236</v>
      </c>
      <c r="D14" s="150" t="s">
        <v>445</v>
      </c>
      <c r="E14" s="150" t="s">
        <v>446</v>
      </c>
      <c r="F14" s="150" t="s">
        <v>437</v>
      </c>
      <c r="G14" s="177">
        <v>1</v>
      </c>
      <c r="H14" s="69">
        <v>20000</v>
      </c>
      <c r="I14" s="69">
        <v>20000</v>
      </c>
      <c r="J14" s="69">
        <v>20000</v>
      </c>
      <c r="K14" s="175"/>
      <c r="L14" s="175"/>
      <c r="M14" s="175"/>
      <c r="N14" s="175"/>
      <c r="O14" s="175"/>
      <c r="P14" s="175"/>
      <c r="Q14" s="175"/>
      <c r="R14" s="175"/>
      <c r="S14" s="175"/>
    </row>
    <row r="15" ht="21" customHeight="1" spans="1:19">
      <c r="A15" s="148" t="s">
        <v>205</v>
      </c>
      <c r="B15" s="149" t="s">
        <v>71</v>
      </c>
      <c r="C15" s="149" t="s">
        <v>258</v>
      </c>
      <c r="D15" s="150" t="s">
        <v>447</v>
      </c>
      <c r="E15" s="150" t="s">
        <v>448</v>
      </c>
      <c r="F15" s="150" t="s">
        <v>437</v>
      </c>
      <c r="G15" s="177">
        <v>1</v>
      </c>
      <c r="H15" s="69">
        <v>300000</v>
      </c>
      <c r="I15" s="69">
        <v>300000</v>
      </c>
      <c r="J15" s="69">
        <v>300000</v>
      </c>
      <c r="K15" s="175"/>
      <c r="L15" s="175"/>
      <c r="M15" s="175"/>
      <c r="N15" s="175"/>
      <c r="O15" s="175"/>
      <c r="P15" s="175"/>
      <c r="Q15" s="175"/>
      <c r="R15" s="175"/>
      <c r="S15" s="175"/>
    </row>
    <row r="16" ht="21" customHeight="1" spans="1:19">
      <c r="A16" s="148" t="s">
        <v>205</v>
      </c>
      <c r="B16" s="149" t="s">
        <v>71</v>
      </c>
      <c r="C16" s="149" t="s">
        <v>258</v>
      </c>
      <c r="D16" s="150" t="s">
        <v>449</v>
      </c>
      <c r="E16" s="150" t="s">
        <v>450</v>
      </c>
      <c r="F16" s="150" t="s">
        <v>437</v>
      </c>
      <c r="G16" s="177">
        <v>1</v>
      </c>
      <c r="H16" s="69">
        <v>50000</v>
      </c>
      <c r="I16" s="69">
        <v>50000</v>
      </c>
      <c r="J16" s="69">
        <v>50000</v>
      </c>
      <c r="K16" s="175"/>
      <c r="L16" s="175"/>
      <c r="M16" s="175"/>
      <c r="N16" s="175"/>
      <c r="O16" s="175"/>
      <c r="P16" s="175"/>
      <c r="Q16" s="175"/>
      <c r="R16" s="175"/>
      <c r="S16" s="175"/>
    </row>
    <row r="17" ht="21" customHeight="1" spans="1:19">
      <c r="A17" s="148" t="s">
        <v>205</v>
      </c>
      <c r="B17" s="149" t="s">
        <v>71</v>
      </c>
      <c r="C17" s="149" t="s">
        <v>258</v>
      </c>
      <c r="D17" s="150" t="s">
        <v>262</v>
      </c>
      <c r="E17" s="150" t="s">
        <v>451</v>
      </c>
      <c r="F17" s="150" t="s">
        <v>437</v>
      </c>
      <c r="G17" s="177">
        <v>1</v>
      </c>
      <c r="H17" s="69">
        <v>180000</v>
      </c>
      <c r="I17" s="69">
        <v>180000</v>
      </c>
      <c r="J17" s="69">
        <v>180000</v>
      </c>
      <c r="K17" s="175"/>
      <c r="L17" s="175"/>
      <c r="M17" s="175"/>
      <c r="N17" s="175"/>
      <c r="O17" s="175"/>
      <c r="P17" s="175"/>
      <c r="Q17" s="175"/>
      <c r="R17" s="175"/>
      <c r="S17" s="175"/>
    </row>
    <row r="18" ht="21" customHeight="1" spans="1:19">
      <c r="A18" s="148" t="s">
        <v>205</v>
      </c>
      <c r="B18" s="149" t="s">
        <v>71</v>
      </c>
      <c r="C18" s="149" t="s">
        <v>302</v>
      </c>
      <c r="D18" s="150" t="s">
        <v>452</v>
      </c>
      <c r="E18" s="150" t="s">
        <v>453</v>
      </c>
      <c r="F18" s="150" t="s">
        <v>437</v>
      </c>
      <c r="G18" s="177">
        <v>1</v>
      </c>
      <c r="H18" s="69">
        <v>200000</v>
      </c>
      <c r="I18" s="69">
        <v>200000</v>
      </c>
      <c r="J18" s="69">
        <v>200000</v>
      </c>
      <c r="K18" s="73"/>
      <c r="L18" s="73"/>
      <c r="M18" s="73"/>
      <c r="N18" s="73"/>
      <c r="O18" s="73"/>
      <c r="P18" s="73"/>
      <c r="Q18" s="73"/>
      <c r="R18" s="73"/>
      <c r="S18" s="73"/>
    </row>
    <row r="19" ht="21" customHeight="1" spans="1:19">
      <c r="A19" s="151" t="s">
        <v>178</v>
      </c>
      <c r="B19" s="152"/>
      <c r="C19" s="152"/>
      <c r="D19" s="153"/>
      <c r="E19" s="153"/>
      <c r="F19" s="153"/>
      <c r="G19" s="178"/>
      <c r="H19" s="69">
        <v>2322000</v>
      </c>
      <c r="I19" s="69">
        <v>2322000</v>
      </c>
      <c r="J19" s="69">
        <v>2322000</v>
      </c>
      <c r="K19" s="73"/>
      <c r="L19" s="73"/>
      <c r="M19" s="73"/>
      <c r="N19" s="73"/>
      <c r="O19" s="73"/>
      <c r="P19" s="73"/>
      <c r="Q19" s="73"/>
      <c r="R19" s="73"/>
      <c r="S19" s="73"/>
    </row>
    <row r="20" ht="21" customHeight="1" spans="1:19">
      <c r="A20" s="179" t="s">
        <v>454</v>
      </c>
      <c r="B20" s="180"/>
      <c r="C20" s="180"/>
      <c r="D20" s="179"/>
      <c r="E20" s="179"/>
      <c r="F20" s="179"/>
      <c r="G20" s="181"/>
      <c r="H20" s="182"/>
      <c r="I20" s="182"/>
      <c r="J20" s="182"/>
      <c r="K20" s="182"/>
      <c r="L20" s="182"/>
      <c r="M20" s="182"/>
      <c r="N20" s="182"/>
      <c r="O20" s="182"/>
      <c r="P20" s="182"/>
      <c r="Q20" s="182"/>
      <c r="R20" s="182"/>
      <c r="S20" s="182"/>
    </row>
  </sheetData>
  <mergeCells count="19">
    <mergeCell ref="A3:S3"/>
    <mergeCell ref="A4:H4"/>
    <mergeCell ref="I5:S5"/>
    <mergeCell ref="N6:S6"/>
    <mergeCell ref="A19:G19"/>
    <mergeCell ref="A20:S2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C22" sqref="C22"/>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customHeight="1" spans="1:20">
      <c r="A1" s="130"/>
      <c r="B1" s="130"/>
      <c r="C1" s="130"/>
      <c r="D1" s="130"/>
      <c r="E1" s="130"/>
      <c r="F1" s="130"/>
      <c r="G1" s="130"/>
      <c r="H1" s="130"/>
      <c r="I1" s="130"/>
      <c r="J1" s="130"/>
      <c r="K1" s="130"/>
      <c r="L1" s="130"/>
      <c r="M1" s="130"/>
      <c r="N1" s="130"/>
      <c r="O1" s="130"/>
      <c r="P1" s="130"/>
      <c r="Q1" s="130"/>
      <c r="R1" s="130"/>
      <c r="S1" s="130"/>
      <c r="T1" s="130"/>
    </row>
    <row r="2" ht="16.5" customHeight="1" spans="1:20">
      <c r="A2" s="131"/>
      <c r="B2" s="132"/>
      <c r="C2" s="132"/>
      <c r="D2" s="132"/>
      <c r="E2" s="132"/>
      <c r="F2" s="132"/>
      <c r="G2" s="132"/>
      <c r="H2" s="131"/>
      <c r="I2" s="131"/>
      <c r="J2" s="131"/>
      <c r="K2" s="131"/>
      <c r="L2" s="131"/>
      <c r="M2" s="131"/>
      <c r="N2" s="154"/>
      <c r="O2" s="131"/>
      <c r="P2" s="131"/>
      <c r="Q2" s="132"/>
      <c r="R2" s="131"/>
      <c r="S2" s="165"/>
      <c r="T2" s="165" t="s">
        <v>455</v>
      </c>
    </row>
    <row r="3" ht="41.25" customHeight="1" spans="1:20">
      <c r="A3" s="133" t="str">
        <f>"2025"&amp;"年部门政府购买服务预算表"</f>
        <v>2025年部门政府购买服务预算表</v>
      </c>
      <c r="B3" s="134"/>
      <c r="C3" s="134"/>
      <c r="D3" s="134"/>
      <c r="E3" s="134"/>
      <c r="F3" s="134"/>
      <c r="G3" s="134"/>
      <c r="H3" s="135"/>
      <c r="I3" s="135"/>
      <c r="J3" s="135"/>
      <c r="K3" s="135"/>
      <c r="L3" s="135"/>
      <c r="M3" s="135"/>
      <c r="N3" s="155"/>
      <c r="O3" s="135"/>
      <c r="P3" s="135"/>
      <c r="Q3" s="134"/>
      <c r="R3" s="135"/>
      <c r="S3" s="155"/>
      <c r="T3" s="134"/>
    </row>
    <row r="4" ht="22.5" customHeight="1" spans="1:20">
      <c r="A4" s="6" t="s">
        <v>1</v>
      </c>
      <c r="B4" s="7"/>
      <c r="C4" s="136"/>
      <c r="D4" s="136"/>
      <c r="E4" s="136"/>
      <c r="F4" s="136"/>
      <c r="G4" s="136"/>
      <c r="H4" s="137"/>
      <c r="I4" s="137"/>
      <c r="J4" s="156"/>
      <c r="K4" s="156"/>
      <c r="L4" s="156"/>
      <c r="M4" s="156"/>
      <c r="N4" s="154"/>
      <c r="O4" s="131"/>
      <c r="P4" s="131"/>
      <c r="Q4" s="132"/>
      <c r="R4" s="131"/>
      <c r="S4" s="166"/>
      <c r="T4" s="165" t="s">
        <v>2</v>
      </c>
    </row>
    <row r="5" ht="24" customHeight="1" spans="1:20">
      <c r="A5" s="138" t="s">
        <v>187</v>
      </c>
      <c r="B5" s="139" t="s">
        <v>188</v>
      </c>
      <c r="C5" s="139" t="s">
        <v>426</v>
      </c>
      <c r="D5" s="139" t="s">
        <v>456</v>
      </c>
      <c r="E5" s="139" t="s">
        <v>457</v>
      </c>
      <c r="F5" s="139" t="s">
        <v>458</v>
      </c>
      <c r="G5" s="139" t="s">
        <v>459</v>
      </c>
      <c r="H5" s="140" t="s">
        <v>460</v>
      </c>
      <c r="I5" s="140" t="s">
        <v>461</v>
      </c>
      <c r="J5" s="157" t="s">
        <v>195</v>
      </c>
      <c r="K5" s="157"/>
      <c r="L5" s="157"/>
      <c r="M5" s="157"/>
      <c r="N5" s="158"/>
      <c r="O5" s="157"/>
      <c r="P5" s="157"/>
      <c r="Q5" s="167"/>
      <c r="R5" s="157"/>
      <c r="S5" s="158"/>
      <c r="T5" s="168"/>
    </row>
    <row r="6" ht="24" customHeight="1" spans="1:20">
      <c r="A6" s="141"/>
      <c r="B6" s="142"/>
      <c r="C6" s="142"/>
      <c r="D6" s="142"/>
      <c r="E6" s="142"/>
      <c r="F6" s="142"/>
      <c r="G6" s="142"/>
      <c r="H6" s="143"/>
      <c r="I6" s="143"/>
      <c r="J6" s="143" t="s">
        <v>56</v>
      </c>
      <c r="K6" s="143" t="s">
        <v>59</v>
      </c>
      <c r="L6" s="143" t="s">
        <v>432</v>
      </c>
      <c r="M6" s="143" t="s">
        <v>433</v>
      </c>
      <c r="N6" s="159" t="s">
        <v>434</v>
      </c>
      <c r="O6" s="160" t="s">
        <v>435</v>
      </c>
      <c r="P6" s="160"/>
      <c r="Q6" s="169"/>
      <c r="R6" s="160"/>
      <c r="S6" s="170"/>
      <c r="T6" s="145"/>
    </row>
    <row r="7" ht="54" customHeight="1" spans="1:20">
      <c r="A7" s="144"/>
      <c r="B7" s="145"/>
      <c r="C7" s="145"/>
      <c r="D7" s="145"/>
      <c r="E7" s="145"/>
      <c r="F7" s="145"/>
      <c r="G7" s="145"/>
      <c r="H7" s="146"/>
      <c r="I7" s="146"/>
      <c r="J7" s="146"/>
      <c r="K7" s="146" t="s">
        <v>58</v>
      </c>
      <c r="L7" s="146"/>
      <c r="M7" s="146"/>
      <c r="N7" s="161"/>
      <c r="O7" s="146" t="s">
        <v>58</v>
      </c>
      <c r="P7" s="146" t="s">
        <v>65</v>
      </c>
      <c r="Q7" s="145" t="s">
        <v>66</v>
      </c>
      <c r="R7" s="146" t="s">
        <v>67</v>
      </c>
      <c r="S7" s="161" t="s">
        <v>68</v>
      </c>
      <c r="T7" s="145" t="s">
        <v>69</v>
      </c>
    </row>
    <row r="8" ht="17.25" customHeight="1" spans="1:20">
      <c r="A8" s="147">
        <v>1</v>
      </c>
      <c r="B8" s="145">
        <v>2</v>
      </c>
      <c r="C8" s="147">
        <v>3</v>
      </c>
      <c r="D8" s="147">
        <v>4</v>
      </c>
      <c r="E8" s="145">
        <v>5</v>
      </c>
      <c r="F8" s="147">
        <v>6</v>
      </c>
      <c r="G8" s="147">
        <v>7</v>
      </c>
      <c r="H8" s="145">
        <v>8</v>
      </c>
      <c r="I8" s="147">
        <v>9</v>
      </c>
      <c r="J8" s="147">
        <v>10</v>
      </c>
      <c r="K8" s="145">
        <v>11</v>
      </c>
      <c r="L8" s="147">
        <v>12</v>
      </c>
      <c r="M8" s="147">
        <v>13</v>
      </c>
      <c r="N8" s="145">
        <v>14</v>
      </c>
      <c r="O8" s="147">
        <v>15</v>
      </c>
      <c r="P8" s="147">
        <v>16</v>
      </c>
      <c r="Q8" s="145">
        <v>17</v>
      </c>
      <c r="R8" s="147">
        <v>18</v>
      </c>
      <c r="S8" s="147">
        <v>19</v>
      </c>
      <c r="T8" s="147">
        <v>20</v>
      </c>
    </row>
    <row r="9" ht="21" customHeight="1" spans="1:20">
      <c r="A9" s="148" t="s">
        <v>205</v>
      </c>
      <c r="B9" s="149" t="s">
        <v>71</v>
      </c>
      <c r="C9" s="149" t="s">
        <v>305</v>
      </c>
      <c r="D9" s="149" t="s">
        <v>462</v>
      </c>
      <c r="E9" s="149" t="s">
        <v>463</v>
      </c>
      <c r="F9" s="149" t="s">
        <v>77</v>
      </c>
      <c r="G9" s="149" t="s">
        <v>464</v>
      </c>
      <c r="H9" s="150" t="s">
        <v>99</v>
      </c>
      <c r="I9" s="150" t="s">
        <v>462</v>
      </c>
      <c r="J9" s="69">
        <v>900000</v>
      </c>
      <c r="K9" s="69">
        <v>900000</v>
      </c>
      <c r="L9" s="162"/>
      <c r="M9" s="162"/>
      <c r="N9" s="163"/>
      <c r="O9" s="162"/>
      <c r="P9" s="162"/>
      <c r="Q9" s="163"/>
      <c r="R9" s="162"/>
      <c r="S9" s="162"/>
      <c r="T9" s="162"/>
    </row>
    <row r="10" ht="21" customHeight="1" spans="1:20">
      <c r="A10" s="148" t="s">
        <v>205</v>
      </c>
      <c r="B10" s="149" t="s">
        <v>71</v>
      </c>
      <c r="C10" s="149" t="s">
        <v>278</v>
      </c>
      <c r="D10" s="149" t="s">
        <v>438</v>
      </c>
      <c r="E10" s="149" t="s">
        <v>465</v>
      </c>
      <c r="F10" s="149" t="s">
        <v>77</v>
      </c>
      <c r="G10" s="149" t="s">
        <v>464</v>
      </c>
      <c r="H10" s="150" t="s">
        <v>99</v>
      </c>
      <c r="I10" s="150" t="s">
        <v>438</v>
      </c>
      <c r="J10" s="69">
        <v>520000</v>
      </c>
      <c r="K10" s="69">
        <v>520000</v>
      </c>
      <c r="L10" s="162"/>
      <c r="M10" s="162"/>
      <c r="N10" s="163"/>
      <c r="O10" s="162"/>
      <c r="P10" s="162"/>
      <c r="Q10" s="163"/>
      <c r="R10" s="162"/>
      <c r="S10" s="162"/>
      <c r="T10" s="162"/>
    </row>
    <row r="11" ht="21" customHeight="1" spans="1:20">
      <c r="A11" s="148" t="s">
        <v>205</v>
      </c>
      <c r="B11" s="149" t="s">
        <v>71</v>
      </c>
      <c r="C11" s="149" t="s">
        <v>236</v>
      </c>
      <c r="D11" s="149" t="s">
        <v>442</v>
      </c>
      <c r="E11" s="149" t="s">
        <v>466</v>
      </c>
      <c r="F11" s="149" t="s">
        <v>76</v>
      </c>
      <c r="G11" s="149" t="s">
        <v>464</v>
      </c>
      <c r="H11" s="150" t="s">
        <v>99</v>
      </c>
      <c r="I11" s="150" t="s">
        <v>467</v>
      </c>
      <c r="J11" s="69">
        <v>66000</v>
      </c>
      <c r="K11" s="69">
        <v>66000</v>
      </c>
      <c r="L11" s="73"/>
      <c r="M11" s="73"/>
      <c r="N11" s="73"/>
      <c r="O11" s="73"/>
      <c r="P11" s="73"/>
      <c r="Q11" s="73"/>
      <c r="R11" s="73"/>
      <c r="S11" s="73"/>
      <c r="T11" s="73"/>
    </row>
    <row r="12" ht="21" customHeight="1" spans="1:20">
      <c r="A12" s="151" t="s">
        <v>178</v>
      </c>
      <c r="B12" s="152"/>
      <c r="C12" s="152"/>
      <c r="D12" s="152"/>
      <c r="E12" s="152"/>
      <c r="F12" s="152"/>
      <c r="G12" s="152"/>
      <c r="H12" s="153"/>
      <c r="I12" s="164"/>
      <c r="J12" s="69">
        <v>1486000</v>
      </c>
      <c r="K12" s="69">
        <v>1486000</v>
      </c>
      <c r="L12" s="73"/>
      <c r="M12" s="73"/>
      <c r="N12" s="73"/>
      <c r="O12" s="73"/>
      <c r="P12" s="73"/>
      <c r="Q12" s="73"/>
      <c r="R12" s="73"/>
      <c r="S12" s="73"/>
      <c r="T12" s="73"/>
    </row>
  </sheetData>
  <mergeCells count="19">
    <mergeCell ref="A3:T3"/>
    <mergeCell ref="A4:B4"/>
    <mergeCell ref="J5:T5"/>
    <mergeCell ref="O6:T6"/>
    <mergeCell ref="A12:I1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4" sqref="A4:D4"/>
    </sheetView>
  </sheetViews>
  <sheetFormatPr defaultColWidth="9.14814814814815" defaultRowHeight="14.25" customHeight="1" outlineLevelCol="4"/>
  <cols>
    <col min="1" max="1" width="44.25" style="47" customWidth="1"/>
    <col min="2" max="5" width="20" style="47" customWidth="1"/>
    <col min="6" max="16384" width="9.14814814814815" style="47"/>
  </cols>
  <sheetData>
    <row r="1" s="47" customFormat="1" customHeight="1" spans="1:5">
      <c r="A1" s="48"/>
      <c r="B1" s="48"/>
      <c r="C1" s="48"/>
      <c r="D1" s="48"/>
      <c r="E1" s="48"/>
    </row>
    <row r="2" s="47" customFormat="1" ht="17.25" customHeight="1" spans="4:5">
      <c r="D2" s="119"/>
      <c r="E2" s="50" t="s">
        <v>468</v>
      </c>
    </row>
    <row r="3" s="47" customFormat="1" ht="41.25" customHeight="1" spans="1:5">
      <c r="A3" s="120" t="str">
        <f>"2025"&amp;"年对下转移支付预算表"</f>
        <v>2025年对下转移支付预算表</v>
      </c>
      <c r="B3" s="51"/>
      <c r="C3" s="51"/>
      <c r="D3" s="51"/>
      <c r="E3" s="112"/>
    </row>
    <row r="4" s="47" customFormat="1" ht="18" customHeight="1" spans="1:5">
      <c r="A4" s="121" t="s">
        <v>1</v>
      </c>
      <c r="B4" s="122"/>
      <c r="C4" s="122"/>
      <c r="D4" s="123"/>
      <c r="E4" s="55" t="s">
        <v>2</v>
      </c>
    </row>
    <row r="5" s="47" customFormat="1" ht="19.5" customHeight="1" spans="1:5">
      <c r="A5" s="63" t="s">
        <v>469</v>
      </c>
      <c r="B5" s="58" t="s">
        <v>195</v>
      </c>
      <c r="C5" s="59"/>
      <c r="D5" s="59"/>
      <c r="E5" s="124" t="s">
        <v>470</v>
      </c>
    </row>
    <row r="6" s="47" customFormat="1" ht="40.5" customHeight="1" spans="1:5">
      <c r="A6" s="66"/>
      <c r="B6" s="78" t="s">
        <v>56</v>
      </c>
      <c r="C6" s="57" t="s">
        <v>59</v>
      </c>
      <c r="D6" s="125" t="s">
        <v>432</v>
      </c>
      <c r="E6" s="124"/>
    </row>
    <row r="7" s="47" customFormat="1" ht="19.5" customHeight="1" spans="1:5">
      <c r="A7" s="67">
        <v>1</v>
      </c>
      <c r="B7" s="67">
        <v>2</v>
      </c>
      <c r="C7" s="67">
        <v>3</v>
      </c>
      <c r="D7" s="126">
        <v>4</v>
      </c>
      <c r="E7" s="127">
        <v>24</v>
      </c>
    </row>
    <row r="8" s="47" customFormat="1" ht="19.5" customHeight="1" spans="1:5">
      <c r="A8" s="79"/>
      <c r="B8" s="128"/>
      <c r="C8" s="128"/>
      <c r="D8" s="128"/>
      <c r="E8" s="128"/>
    </row>
    <row r="9" s="47" customFormat="1" ht="19.5" customHeight="1" spans="1:5">
      <c r="A9" s="115"/>
      <c r="B9" s="128"/>
      <c r="C9" s="128"/>
      <c r="D9" s="128"/>
      <c r="E9" s="128"/>
    </row>
    <row r="10" s="47" customFormat="1" ht="34" customHeight="1" spans="1:1">
      <c r="A10" s="129" t="s">
        <v>471</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4" sqref="A4:H4"/>
    </sheetView>
  </sheetViews>
  <sheetFormatPr defaultColWidth="9.13888888888889" defaultRowHeight="12" customHeight="1"/>
  <cols>
    <col min="1" max="1" width="55.3796296296296" style="47" customWidth="1"/>
    <col min="2" max="2" width="29" style="47" customWidth="1"/>
    <col min="3" max="5" width="23.5740740740741" style="47" customWidth="1"/>
    <col min="6" max="6" width="11.287037037037" style="47" customWidth="1"/>
    <col min="7" max="7" width="25.1388888888889" style="47" customWidth="1"/>
    <col min="8" max="8" width="15.5740740740741" style="47" customWidth="1"/>
    <col min="9" max="9" width="13.4259259259259" style="47" customWidth="1"/>
    <col min="10" max="10" width="18.8518518518519" style="47" customWidth="1"/>
    <col min="11" max="16384" width="9.13888888888889" style="47"/>
  </cols>
  <sheetData>
    <row r="1" customHeight="1" spans="1:10">
      <c r="A1" s="48"/>
      <c r="B1" s="48"/>
      <c r="C1" s="48"/>
      <c r="D1" s="48"/>
      <c r="E1" s="48"/>
      <c r="F1" s="48"/>
      <c r="G1" s="48"/>
      <c r="H1" s="48"/>
      <c r="I1" s="48"/>
      <c r="J1" s="48"/>
    </row>
    <row r="2" ht="16.5" customHeight="1" spans="10:10">
      <c r="J2" s="50" t="s">
        <v>472</v>
      </c>
    </row>
    <row r="3" ht="41.25" customHeight="1" spans="1:10">
      <c r="A3" s="111" t="str">
        <f>"2025"&amp;"年对下转移支付绩效目标表"</f>
        <v>2025年对下转移支付绩效目标表</v>
      </c>
      <c r="B3" s="51"/>
      <c r="C3" s="51"/>
      <c r="D3" s="51"/>
      <c r="E3" s="51"/>
      <c r="F3" s="112"/>
      <c r="G3" s="51"/>
      <c r="H3" s="112"/>
      <c r="I3" s="112"/>
      <c r="J3" s="51"/>
    </row>
    <row r="4" ht="17.25" customHeight="1" spans="1:1">
      <c r="A4" s="52" t="s">
        <v>1</v>
      </c>
    </row>
    <row r="5" ht="44.25" customHeight="1" spans="1:10">
      <c r="A5" s="113" t="s">
        <v>469</v>
      </c>
      <c r="B5" s="113" t="s">
        <v>307</v>
      </c>
      <c r="C5" s="113" t="s">
        <v>308</v>
      </c>
      <c r="D5" s="113" t="s">
        <v>309</v>
      </c>
      <c r="E5" s="113" t="s">
        <v>310</v>
      </c>
      <c r="F5" s="114" t="s">
        <v>311</v>
      </c>
      <c r="G5" s="113" t="s">
        <v>312</v>
      </c>
      <c r="H5" s="114" t="s">
        <v>313</v>
      </c>
      <c r="I5" s="114" t="s">
        <v>314</v>
      </c>
      <c r="J5" s="113" t="s">
        <v>315</v>
      </c>
    </row>
    <row r="6" ht="14.25" customHeight="1" spans="1:10">
      <c r="A6" s="113">
        <v>1</v>
      </c>
      <c r="B6" s="113">
        <v>2</v>
      </c>
      <c r="C6" s="113">
        <v>3</v>
      </c>
      <c r="D6" s="113">
        <v>4</v>
      </c>
      <c r="E6" s="113">
        <v>5</v>
      </c>
      <c r="F6" s="114">
        <v>6</v>
      </c>
      <c r="G6" s="113">
        <v>7</v>
      </c>
      <c r="H6" s="114">
        <v>8</v>
      </c>
      <c r="I6" s="114">
        <v>9</v>
      </c>
      <c r="J6" s="113">
        <v>10</v>
      </c>
    </row>
    <row r="7" ht="42" customHeight="1" spans="1:10">
      <c r="A7" s="79"/>
      <c r="B7" s="115"/>
      <c r="C7" s="115"/>
      <c r="D7" s="115"/>
      <c r="E7" s="98"/>
      <c r="F7" s="116"/>
      <c r="G7" s="98"/>
      <c r="H7" s="116"/>
      <c r="I7" s="116"/>
      <c r="J7" s="98"/>
    </row>
    <row r="8" ht="42" customHeight="1" spans="1:10">
      <c r="A8" s="79"/>
      <c r="B8" s="80"/>
      <c r="C8" s="80"/>
      <c r="D8" s="80"/>
      <c r="E8" s="79"/>
      <c r="F8" s="80"/>
      <c r="G8" s="79"/>
      <c r="H8" s="80"/>
      <c r="I8" s="80"/>
      <c r="J8" s="79"/>
    </row>
    <row r="9" ht="45" customHeight="1" spans="1:3">
      <c r="A9" s="117" t="s">
        <v>473</v>
      </c>
      <c r="B9" s="118"/>
      <c r="C9" s="118"/>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C16" sqref="C16"/>
    </sheetView>
  </sheetViews>
  <sheetFormatPr defaultColWidth="10.4259259259259" defaultRowHeight="14.25" customHeight="1"/>
  <cols>
    <col min="1" max="3" width="33.7037037037037" style="47" customWidth="1"/>
    <col min="4" max="4" width="45.5740740740741" style="47" customWidth="1"/>
    <col min="5" max="5" width="27.5740740740741" style="47" customWidth="1"/>
    <col min="6" max="6" width="21.712962962963" style="47" customWidth="1"/>
    <col min="7" max="9" width="26.287037037037" style="47" customWidth="1"/>
    <col min="10" max="16384" width="10.4259259259259" style="47"/>
  </cols>
  <sheetData>
    <row r="1" customHeight="1" spans="1:9">
      <c r="A1" s="48"/>
      <c r="B1" s="48"/>
      <c r="C1" s="48"/>
      <c r="D1" s="48"/>
      <c r="E1" s="48"/>
      <c r="F1" s="48"/>
      <c r="G1" s="48"/>
      <c r="H1" s="48"/>
      <c r="I1" s="48"/>
    </row>
    <row r="2" customHeight="1" spans="1:9">
      <c r="A2" s="87" t="s">
        <v>474</v>
      </c>
      <c r="B2" s="88"/>
      <c r="C2" s="88"/>
      <c r="D2" s="89"/>
      <c r="E2" s="89"/>
      <c r="F2" s="89"/>
      <c r="G2" s="88"/>
      <c r="H2" s="88"/>
      <c r="I2" s="89"/>
    </row>
    <row r="3" ht="41.25" customHeight="1" spans="1:9">
      <c r="A3" s="90" t="str">
        <f>"2025"&amp;"年新增资产配置预算表"</f>
        <v>2025年新增资产配置预算表</v>
      </c>
      <c r="B3" s="91"/>
      <c r="C3" s="91"/>
      <c r="D3" s="92"/>
      <c r="E3" s="92"/>
      <c r="F3" s="92"/>
      <c r="G3" s="91"/>
      <c r="H3" s="91"/>
      <c r="I3" s="92"/>
    </row>
    <row r="4" customHeight="1" spans="1:9">
      <c r="A4" s="6" t="s">
        <v>1</v>
      </c>
      <c r="B4" s="93"/>
      <c r="C4" s="93"/>
      <c r="D4" s="94"/>
      <c r="F4" s="92"/>
      <c r="G4" s="91"/>
      <c r="H4" s="91"/>
      <c r="I4" s="110" t="s">
        <v>2</v>
      </c>
    </row>
    <row r="5" ht="28.5" customHeight="1" spans="1:9">
      <c r="A5" s="95" t="s">
        <v>187</v>
      </c>
      <c r="B5" s="85" t="s">
        <v>188</v>
      </c>
      <c r="C5" s="95" t="s">
        <v>475</v>
      </c>
      <c r="D5" s="95" t="s">
        <v>476</v>
      </c>
      <c r="E5" s="95" t="s">
        <v>477</v>
      </c>
      <c r="F5" s="95" t="s">
        <v>478</v>
      </c>
      <c r="G5" s="85" t="s">
        <v>479</v>
      </c>
      <c r="H5" s="85"/>
      <c r="I5" s="95"/>
    </row>
    <row r="6" ht="21" customHeight="1" spans="1:9">
      <c r="A6" s="95"/>
      <c r="B6" s="96"/>
      <c r="C6" s="96"/>
      <c r="D6" s="97"/>
      <c r="E6" s="96"/>
      <c r="F6" s="96"/>
      <c r="G6" s="85" t="s">
        <v>430</v>
      </c>
      <c r="H6" s="85" t="s">
        <v>480</v>
      </c>
      <c r="I6" s="85" t="s">
        <v>481</v>
      </c>
    </row>
    <row r="7" ht="17.25" customHeight="1" spans="1:9">
      <c r="A7" s="98" t="s">
        <v>83</v>
      </c>
      <c r="B7" s="99"/>
      <c r="C7" s="100" t="s">
        <v>84</v>
      </c>
      <c r="D7" s="98" t="s">
        <v>85</v>
      </c>
      <c r="E7" s="101" t="s">
        <v>86</v>
      </c>
      <c r="F7" s="98" t="s">
        <v>87</v>
      </c>
      <c r="G7" s="100" t="s">
        <v>88</v>
      </c>
      <c r="H7" s="102" t="s">
        <v>89</v>
      </c>
      <c r="I7" s="101" t="s">
        <v>90</v>
      </c>
    </row>
    <row r="8" ht="19.5" customHeight="1" spans="1:9">
      <c r="A8" s="79"/>
      <c r="B8" s="80"/>
      <c r="C8" s="80"/>
      <c r="D8" s="79"/>
      <c r="E8" s="80"/>
      <c r="F8" s="102"/>
      <c r="G8" s="103"/>
      <c r="H8" s="104"/>
      <c r="I8" s="104"/>
    </row>
    <row r="9" ht="19.5" customHeight="1" spans="1:9">
      <c r="A9" s="105" t="s">
        <v>56</v>
      </c>
      <c r="B9" s="106"/>
      <c r="C9" s="106"/>
      <c r="D9" s="107"/>
      <c r="E9" s="108"/>
      <c r="F9" s="108"/>
      <c r="G9" s="103"/>
      <c r="H9" s="104"/>
      <c r="I9" s="104"/>
    </row>
    <row r="10" customHeight="1" spans="1:8">
      <c r="A10" s="109" t="s">
        <v>482</v>
      </c>
      <c r="B10" s="109"/>
      <c r="C10" s="109"/>
      <c r="D10" s="109"/>
      <c r="E10" s="109"/>
      <c r="F10" s="109"/>
      <c r="G10" s="109"/>
      <c r="H10" s="109"/>
    </row>
  </sheetData>
  <mergeCells count="12">
    <mergeCell ref="A2:I2"/>
    <mergeCell ref="A3:I3"/>
    <mergeCell ref="A4:C4"/>
    <mergeCell ref="G5:I5"/>
    <mergeCell ref="A9:F9"/>
    <mergeCell ref="A10:H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3888888888889" defaultRowHeight="14.25" customHeight="1"/>
  <cols>
    <col min="1" max="1" width="19.287037037037" style="47" customWidth="1"/>
    <col min="2" max="2" width="33.8518518518519" style="47" customWidth="1"/>
    <col min="3" max="3" width="23.8518518518519" style="47" customWidth="1"/>
    <col min="4" max="4" width="11.1388888888889" style="47" customWidth="1"/>
    <col min="5" max="5" width="17.712962962963" style="47" customWidth="1"/>
    <col min="6" max="6" width="9.85185185185185" style="47" customWidth="1"/>
    <col min="7" max="7" width="17.712962962963" style="47" customWidth="1"/>
    <col min="8" max="11" width="23.1388888888889" style="47" customWidth="1"/>
    <col min="12" max="16384" width="9.13888888888889" style="47"/>
  </cols>
  <sheetData>
    <row r="1" customHeight="1" spans="1:11">
      <c r="A1" s="48"/>
      <c r="B1" s="48"/>
      <c r="C1" s="48"/>
      <c r="D1" s="48"/>
      <c r="E1" s="48"/>
      <c r="F1" s="48"/>
      <c r="G1" s="48"/>
      <c r="H1" s="48"/>
      <c r="I1" s="48"/>
      <c r="J1" s="48"/>
      <c r="K1" s="48"/>
    </row>
    <row r="2" customHeight="1" spans="4:11">
      <c r="D2" s="49"/>
      <c r="E2" s="49"/>
      <c r="F2" s="49"/>
      <c r="G2" s="49"/>
      <c r="K2" s="50" t="s">
        <v>483</v>
      </c>
    </row>
    <row r="3" ht="41.25" customHeight="1" spans="1:11">
      <c r="A3" s="51" t="str">
        <f>"2025"&amp;"年上级转移支付补助项目支出预算表"</f>
        <v>2025年上级转移支付补助项目支出预算表</v>
      </c>
      <c r="B3" s="51"/>
      <c r="C3" s="51"/>
      <c r="D3" s="51"/>
      <c r="E3" s="51"/>
      <c r="F3" s="51"/>
      <c r="G3" s="51"/>
      <c r="H3" s="51"/>
      <c r="I3" s="51"/>
      <c r="J3" s="51"/>
      <c r="K3" s="51"/>
    </row>
    <row r="4" ht="13.5" customHeight="1" spans="1:11">
      <c r="A4" s="52" t="s">
        <v>1</v>
      </c>
      <c r="B4" s="53"/>
      <c r="C4" s="53"/>
      <c r="D4" s="53"/>
      <c r="E4" s="53"/>
      <c r="F4" s="53"/>
      <c r="G4" s="53"/>
      <c r="H4" s="54"/>
      <c r="I4" s="54"/>
      <c r="J4" s="54"/>
      <c r="K4" s="55" t="s">
        <v>2</v>
      </c>
    </row>
    <row r="5" ht="21.75" customHeight="1" spans="1:11">
      <c r="A5" s="56" t="s">
        <v>270</v>
      </c>
      <c r="B5" s="56" t="s">
        <v>190</v>
      </c>
      <c r="C5" s="56" t="s">
        <v>271</v>
      </c>
      <c r="D5" s="57" t="s">
        <v>191</v>
      </c>
      <c r="E5" s="57" t="s">
        <v>192</v>
      </c>
      <c r="F5" s="57" t="s">
        <v>272</v>
      </c>
      <c r="G5" s="57" t="s">
        <v>273</v>
      </c>
      <c r="H5" s="63" t="s">
        <v>56</v>
      </c>
      <c r="I5" s="58" t="s">
        <v>484</v>
      </c>
      <c r="J5" s="59"/>
      <c r="K5" s="60"/>
    </row>
    <row r="6" ht="21.75" customHeight="1" spans="1:11">
      <c r="A6" s="61"/>
      <c r="B6" s="61"/>
      <c r="C6" s="61"/>
      <c r="D6" s="62"/>
      <c r="E6" s="62"/>
      <c r="F6" s="62"/>
      <c r="G6" s="62"/>
      <c r="H6" s="78"/>
      <c r="I6" s="57" t="s">
        <v>59</v>
      </c>
      <c r="J6" s="57" t="s">
        <v>60</v>
      </c>
      <c r="K6" s="57" t="s">
        <v>61</v>
      </c>
    </row>
    <row r="7" ht="40.5" customHeight="1" spans="1:11">
      <c r="A7" s="64"/>
      <c r="B7" s="64"/>
      <c r="C7" s="64"/>
      <c r="D7" s="65"/>
      <c r="E7" s="65"/>
      <c r="F7" s="65"/>
      <c r="G7" s="65"/>
      <c r="H7" s="66"/>
      <c r="I7" s="65" t="s">
        <v>58</v>
      </c>
      <c r="J7" s="65"/>
      <c r="K7" s="65"/>
    </row>
    <row r="8" ht="15" customHeight="1" spans="1:11">
      <c r="A8" s="67">
        <v>1</v>
      </c>
      <c r="B8" s="67">
        <v>2</v>
      </c>
      <c r="C8" s="67">
        <v>3</v>
      </c>
      <c r="D8" s="67">
        <v>4</v>
      </c>
      <c r="E8" s="67">
        <v>5</v>
      </c>
      <c r="F8" s="67">
        <v>6</v>
      </c>
      <c r="G8" s="67">
        <v>7</v>
      </c>
      <c r="H8" s="67">
        <v>8</v>
      </c>
      <c r="I8" s="67">
        <v>9</v>
      </c>
      <c r="J8" s="85">
        <v>10</v>
      </c>
      <c r="K8" s="85">
        <v>11</v>
      </c>
    </row>
    <row r="9" ht="18.75" customHeight="1" spans="1:11">
      <c r="A9" s="79"/>
      <c r="B9" s="80"/>
      <c r="C9" s="79"/>
      <c r="D9" s="79"/>
      <c r="E9" s="79"/>
      <c r="F9" s="79"/>
      <c r="G9" s="79"/>
      <c r="H9" s="81"/>
      <c r="I9" s="86"/>
      <c r="J9" s="86"/>
      <c r="K9" s="81"/>
    </row>
    <row r="10" ht="18.75" customHeight="1" spans="1:11">
      <c r="A10" s="80"/>
      <c r="B10" s="80"/>
      <c r="C10" s="80"/>
      <c r="D10" s="80"/>
      <c r="E10" s="80"/>
      <c r="F10" s="80"/>
      <c r="G10" s="80"/>
      <c r="H10" s="70"/>
      <c r="I10" s="70"/>
      <c r="J10" s="70"/>
      <c r="K10" s="81"/>
    </row>
    <row r="11" ht="18.75" customHeight="1" spans="1:11">
      <c r="A11" s="82" t="s">
        <v>178</v>
      </c>
      <c r="B11" s="83"/>
      <c r="C11" s="83"/>
      <c r="D11" s="83"/>
      <c r="E11" s="83"/>
      <c r="F11" s="83"/>
      <c r="G11" s="84"/>
      <c r="H11" s="70"/>
      <c r="I11" s="70"/>
      <c r="J11" s="70"/>
      <c r="K11" s="81"/>
    </row>
    <row r="12" customHeight="1" spans="1:1">
      <c r="A12" s="40" t="s">
        <v>485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8"/>
  <sheetViews>
    <sheetView showZeros="0" workbookViewId="0">
      <pane ySplit="1" topLeftCell="A2" activePane="bottomLeft" state="frozen"/>
      <selection/>
      <selection pane="bottomLeft" activeCell="A9" sqref="A9:E18"/>
    </sheetView>
  </sheetViews>
  <sheetFormatPr defaultColWidth="9.13888888888889" defaultRowHeight="14.25" customHeight="1" outlineLevelCol="6"/>
  <cols>
    <col min="1" max="1" width="35.287037037037" style="47" customWidth="1"/>
    <col min="2" max="4" width="28" style="47" customWidth="1"/>
    <col min="5" max="7" width="23.8518518518519" style="47" customWidth="1"/>
    <col min="8" max="16384" width="9.13888888888889" style="47"/>
  </cols>
  <sheetData>
    <row r="1" customHeight="1" spans="1:7">
      <c r="A1" s="48"/>
      <c r="B1" s="48"/>
      <c r="C1" s="48"/>
      <c r="D1" s="48"/>
      <c r="E1" s="48"/>
      <c r="F1" s="48"/>
      <c r="G1" s="48"/>
    </row>
    <row r="2" ht="13.5" customHeight="1" spans="4:7">
      <c r="D2" s="49"/>
      <c r="G2" s="50" t="s">
        <v>486</v>
      </c>
    </row>
    <row r="3" ht="41.25" customHeight="1" spans="1:7">
      <c r="A3" s="51" t="str">
        <f>"2025"&amp;"年部门项目中期规划预算表"</f>
        <v>2025年部门项目中期规划预算表</v>
      </c>
      <c r="B3" s="51"/>
      <c r="C3" s="51"/>
      <c r="D3" s="51"/>
      <c r="E3" s="51"/>
      <c r="F3" s="51"/>
      <c r="G3" s="51"/>
    </row>
    <row r="4" ht="13.5" customHeight="1" spans="1:7">
      <c r="A4" s="52" t="s">
        <v>1</v>
      </c>
      <c r="B4" s="53"/>
      <c r="C4" s="53"/>
      <c r="D4" s="53"/>
      <c r="E4" s="54"/>
      <c r="F4" s="54"/>
      <c r="G4" s="55" t="s">
        <v>2</v>
      </c>
    </row>
    <row r="5" ht="21.75" customHeight="1" spans="1:7">
      <c r="A5" s="56" t="s">
        <v>271</v>
      </c>
      <c r="B5" s="56" t="s">
        <v>270</v>
      </c>
      <c r="C5" s="56" t="s">
        <v>190</v>
      </c>
      <c r="D5" s="57" t="s">
        <v>487</v>
      </c>
      <c r="E5" s="58" t="s">
        <v>59</v>
      </c>
      <c r="F5" s="59"/>
      <c r="G5" s="60"/>
    </row>
    <row r="6" ht="21.75" customHeight="1" spans="1:7">
      <c r="A6" s="61"/>
      <c r="B6" s="61"/>
      <c r="C6" s="61"/>
      <c r="D6" s="62"/>
      <c r="E6" s="63" t="str">
        <f>"2025"&amp;"年"</f>
        <v>2025年</v>
      </c>
      <c r="F6" s="57" t="str">
        <f>("2025"+1)&amp;"年"</f>
        <v>2026年</v>
      </c>
      <c r="G6" s="57" t="str">
        <f>("2025"+2)&amp;"年"</f>
        <v>2027年</v>
      </c>
    </row>
    <row r="7" ht="40.5" customHeight="1" spans="1:7">
      <c r="A7" s="64"/>
      <c r="B7" s="64"/>
      <c r="C7" s="64"/>
      <c r="D7" s="65"/>
      <c r="E7" s="66"/>
      <c r="F7" s="65" t="s">
        <v>58</v>
      </c>
      <c r="G7" s="65"/>
    </row>
    <row r="8" ht="15" customHeight="1" spans="1:7">
      <c r="A8" s="67">
        <v>1</v>
      </c>
      <c r="B8" s="67">
        <v>2</v>
      </c>
      <c r="C8" s="67">
        <v>3</v>
      </c>
      <c r="D8" s="67">
        <v>4</v>
      </c>
      <c r="E8" s="67">
        <v>5</v>
      </c>
      <c r="F8" s="67">
        <v>6</v>
      </c>
      <c r="G8" s="67">
        <v>7</v>
      </c>
    </row>
    <row r="9" ht="18.75" customHeight="1" spans="1:7">
      <c r="A9" s="68" t="s">
        <v>71</v>
      </c>
      <c r="B9" s="69"/>
      <c r="C9" s="69"/>
      <c r="D9" s="69"/>
      <c r="E9" s="69">
        <v>4000000</v>
      </c>
      <c r="F9" s="70"/>
      <c r="G9" s="70"/>
    </row>
    <row r="10" ht="18.75" customHeight="1" spans="1:7">
      <c r="A10" s="71"/>
      <c r="B10" s="72" t="s">
        <v>488</v>
      </c>
      <c r="C10" s="72" t="s">
        <v>278</v>
      </c>
      <c r="D10" s="71" t="s">
        <v>489</v>
      </c>
      <c r="E10" s="73">
        <v>520000</v>
      </c>
      <c r="F10" s="70"/>
      <c r="G10" s="70"/>
    </row>
    <row r="11" ht="18.75" customHeight="1" spans="1:7">
      <c r="A11" s="74"/>
      <c r="B11" s="72" t="s">
        <v>488</v>
      </c>
      <c r="C11" s="72" t="s">
        <v>280</v>
      </c>
      <c r="D11" s="71" t="s">
        <v>489</v>
      </c>
      <c r="E11" s="73">
        <v>460000</v>
      </c>
      <c r="F11" s="70"/>
      <c r="G11" s="70"/>
    </row>
    <row r="12" ht="18.75" customHeight="1" spans="1:7">
      <c r="A12" s="74"/>
      <c r="B12" s="72" t="s">
        <v>488</v>
      </c>
      <c r="C12" s="72" t="s">
        <v>284</v>
      </c>
      <c r="D12" s="71" t="s">
        <v>489</v>
      </c>
      <c r="E12" s="73">
        <v>100000</v>
      </c>
      <c r="F12" s="70"/>
      <c r="G12" s="70"/>
    </row>
    <row r="13" ht="18.75" customHeight="1" spans="1:7">
      <c r="A13" s="74"/>
      <c r="B13" s="72" t="s">
        <v>488</v>
      </c>
      <c r="C13" s="72" t="s">
        <v>290</v>
      </c>
      <c r="D13" s="71" t="s">
        <v>489</v>
      </c>
      <c r="E13" s="73">
        <v>1500000</v>
      </c>
      <c r="F13" s="70"/>
      <c r="G13" s="70"/>
    </row>
    <row r="14" ht="18.75" customHeight="1" spans="1:7">
      <c r="A14" s="74"/>
      <c r="B14" s="72" t="s">
        <v>488</v>
      </c>
      <c r="C14" s="72" t="s">
        <v>292</v>
      </c>
      <c r="D14" s="71" t="s">
        <v>489</v>
      </c>
      <c r="E14" s="73">
        <v>100000</v>
      </c>
      <c r="F14" s="70"/>
      <c r="G14" s="70"/>
    </row>
    <row r="15" ht="18.75" customHeight="1" spans="1:7">
      <c r="A15" s="74"/>
      <c r="B15" s="72" t="s">
        <v>488</v>
      </c>
      <c r="C15" s="72" t="s">
        <v>294</v>
      </c>
      <c r="D15" s="71" t="s">
        <v>489</v>
      </c>
      <c r="E15" s="73">
        <v>220000</v>
      </c>
      <c r="F15" s="70"/>
      <c r="G15" s="70"/>
    </row>
    <row r="16" ht="18.75" customHeight="1" spans="1:7">
      <c r="A16" s="74"/>
      <c r="B16" s="72" t="s">
        <v>488</v>
      </c>
      <c r="C16" s="72" t="s">
        <v>302</v>
      </c>
      <c r="D16" s="71" t="s">
        <v>489</v>
      </c>
      <c r="E16" s="73">
        <v>200000</v>
      </c>
      <c r="F16" s="70"/>
      <c r="G16" s="70"/>
    </row>
    <row r="17" ht="18.75" customHeight="1" spans="1:7">
      <c r="A17" s="74"/>
      <c r="B17" s="72" t="s">
        <v>490</v>
      </c>
      <c r="C17" s="72" t="s">
        <v>305</v>
      </c>
      <c r="D17" s="71" t="s">
        <v>489</v>
      </c>
      <c r="E17" s="73">
        <v>900000</v>
      </c>
      <c r="F17" s="70"/>
      <c r="G17" s="70"/>
    </row>
    <row r="18" ht="18.75" customHeight="1" spans="1:7">
      <c r="A18" s="75" t="s">
        <v>56</v>
      </c>
      <c r="B18" s="76"/>
      <c r="C18" s="76"/>
      <c r="D18" s="77"/>
      <c r="E18" s="73">
        <v>4000000</v>
      </c>
      <c r="F18" s="70"/>
      <c r="G18" s="70"/>
    </row>
  </sheetData>
  <mergeCells count="11">
    <mergeCell ref="A3:G3"/>
    <mergeCell ref="A4:D4"/>
    <mergeCell ref="E5:G5"/>
    <mergeCell ref="A18:D18"/>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0" workbookViewId="0">
      <selection activeCell="D39" sqref="D39"/>
    </sheetView>
  </sheetViews>
  <sheetFormatPr defaultColWidth="9" defaultRowHeight="13.2"/>
  <cols>
    <col min="1" max="1" width="16.6296296296296" style="4" customWidth="1"/>
    <col min="2" max="2" width="20" style="4" customWidth="1"/>
    <col min="3" max="8" width="13.1296296296296" style="4" customWidth="1"/>
    <col min="9" max="9" width="21.6296296296296" style="4" customWidth="1"/>
    <col min="10" max="10" width="8" style="4" hidden="1" customWidth="1"/>
    <col min="11" max="16384" width="9" style="1"/>
  </cols>
  <sheetData>
    <row r="1" s="1" customFormat="1" spans="1:10">
      <c r="A1" s="4"/>
      <c r="B1" s="4"/>
      <c r="C1" s="4"/>
      <c r="D1" s="4"/>
      <c r="E1" s="4"/>
      <c r="F1" s="4"/>
      <c r="G1" s="4"/>
      <c r="H1" s="4"/>
      <c r="I1" s="41" t="s">
        <v>491</v>
      </c>
      <c r="J1" s="4"/>
    </row>
    <row r="2" s="2" customFormat="1" ht="47.1" customHeight="1" spans="1:10">
      <c r="A2" s="5" t="s">
        <v>492</v>
      </c>
      <c r="B2" s="5"/>
      <c r="C2" s="5"/>
      <c r="D2" s="5"/>
      <c r="E2" s="5"/>
      <c r="F2" s="5"/>
      <c r="G2" s="5"/>
      <c r="H2" s="5"/>
      <c r="I2" s="5"/>
      <c r="J2" s="42"/>
    </row>
    <row r="3" s="3" customFormat="1" ht="12" spans="1:10">
      <c r="A3" s="6" t="s">
        <v>1</v>
      </c>
      <c r="B3" s="7"/>
      <c r="C3" s="8"/>
      <c r="D3" s="8"/>
      <c r="E3" s="8"/>
      <c r="F3" s="9"/>
      <c r="G3" s="9"/>
      <c r="H3" s="9"/>
      <c r="I3" s="9" t="s">
        <v>2</v>
      </c>
      <c r="J3" s="43"/>
    </row>
    <row r="4" s="1" customFormat="1" ht="15" customHeight="1" spans="1:10">
      <c r="A4" s="10" t="s">
        <v>493</v>
      </c>
      <c r="B4" s="11"/>
      <c r="C4" s="12"/>
      <c r="D4" s="12"/>
      <c r="E4" s="13"/>
      <c r="F4" s="14" t="s">
        <v>494</v>
      </c>
      <c r="G4" s="11"/>
      <c r="H4" s="12"/>
      <c r="I4" s="13"/>
      <c r="J4" s="4"/>
    </row>
    <row r="5" s="1" customFormat="1" ht="17.25" customHeight="1" spans="1:10">
      <c r="A5" s="15"/>
      <c r="B5" s="14" t="s">
        <v>495</v>
      </c>
      <c r="C5" s="12"/>
      <c r="D5" s="12"/>
      <c r="E5" s="12"/>
      <c r="F5" s="12"/>
      <c r="G5" s="12"/>
      <c r="H5" s="13"/>
      <c r="I5" s="10" t="s">
        <v>496</v>
      </c>
      <c r="J5" s="4"/>
    </row>
    <row r="6" s="1" customFormat="1" ht="67.15" customHeight="1" spans="1:10">
      <c r="A6" s="10" t="s">
        <v>497</v>
      </c>
      <c r="B6" s="10" t="s">
        <v>498</v>
      </c>
      <c r="C6" s="16"/>
      <c r="D6" s="17"/>
      <c r="E6" s="17"/>
      <c r="F6" s="17"/>
      <c r="G6" s="17"/>
      <c r="H6" s="18"/>
      <c r="I6" s="44" t="s">
        <v>499</v>
      </c>
      <c r="J6" s="4"/>
    </row>
    <row r="7" s="1" customFormat="1" ht="70.5" customHeight="1" spans="1:10">
      <c r="A7" s="19"/>
      <c r="B7" s="10" t="s">
        <v>500</v>
      </c>
      <c r="C7" s="16"/>
      <c r="D7" s="17"/>
      <c r="E7" s="17"/>
      <c r="F7" s="17"/>
      <c r="G7" s="17"/>
      <c r="H7" s="18"/>
      <c r="I7" s="45" t="s">
        <v>501</v>
      </c>
      <c r="J7" s="4"/>
    </row>
    <row r="8" s="1" customFormat="1" ht="70.7" customHeight="1" spans="1:10">
      <c r="A8" s="10" t="s">
        <v>502</v>
      </c>
      <c r="B8" s="10" t="s">
        <v>503</v>
      </c>
      <c r="C8" s="16"/>
      <c r="D8" s="17"/>
      <c r="E8" s="17"/>
      <c r="F8" s="17"/>
      <c r="G8" s="17"/>
      <c r="H8" s="18"/>
      <c r="I8" s="46" t="s">
        <v>504</v>
      </c>
      <c r="J8" s="4"/>
    </row>
    <row r="9" s="1" customFormat="1" ht="17.85" customHeight="1" spans="1:10">
      <c r="A9" s="20"/>
      <c r="B9" s="21" t="s">
        <v>505</v>
      </c>
      <c r="C9" s="22"/>
      <c r="D9" s="22" t="s">
        <v>506</v>
      </c>
      <c r="E9" s="23"/>
      <c r="F9" s="22" t="s">
        <v>507</v>
      </c>
      <c r="G9" s="22"/>
      <c r="H9" s="22"/>
      <c r="I9" s="33" t="s">
        <v>496</v>
      </c>
      <c r="J9" s="4"/>
    </row>
    <row r="10" s="1" customFormat="1" ht="17.85" customHeight="1" spans="1:10">
      <c r="A10" s="24"/>
      <c r="B10" s="25"/>
      <c r="C10" s="22"/>
      <c r="D10" s="4"/>
      <c r="E10" s="22"/>
      <c r="F10" s="10" t="s">
        <v>508</v>
      </c>
      <c r="G10" s="10" t="s">
        <v>509</v>
      </c>
      <c r="H10" s="10" t="s">
        <v>510</v>
      </c>
      <c r="I10" s="25"/>
      <c r="J10" s="4"/>
    </row>
    <row r="11" s="1" customFormat="1" ht="23.85" customHeight="1" spans="1:10">
      <c r="A11" s="26" t="s">
        <v>511</v>
      </c>
      <c r="B11" s="10" t="s">
        <v>56</v>
      </c>
      <c r="C11" s="27"/>
      <c r="D11" s="17"/>
      <c r="E11" s="18"/>
      <c r="F11" s="28"/>
      <c r="G11" s="28"/>
      <c r="H11" s="28"/>
      <c r="I11" s="16"/>
      <c r="J11" s="4"/>
    </row>
    <row r="12" s="1" customFormat="1" ht="36" spans="1:10">
      <c r="A12" s="25"/>
      <c r="B12" s="29"/>
      <c r="C12" s="29"/>
      <c r="D12" s="17"/>
      <c r="E12" s="18"/>
      <c r="F12" s="28"/>
      <c r="G12" s="28"/>
      <c r="H12" s="28"/>
      <c r="I12" s="29" t="s">
        <v>512</v>
      </c>
      <c r="J12" s="4"/>
    </row>
    <row r="13" s="1" customFormat="1" ht="36" spans="1:10">
      <c r="A13" s="25"/>
      <c r="B13" s="29"/>
      <c r="C13" s="29"/>
      <c r="D13" s="17"/>
      <c r="E13" s="18"/>
      <c r="F13" s="28"/>
      <c r="G13" s="28"/>
      <c r="H13" s="28"/>
      <c r="I13" s="29" t="s">
        <v>512</v>
      </c>
      <c r="J13" s="4"/>
    </row>
    <row r="14" s="1" customFormat="1" ht="36" spans="1:10">
      <c r="A14" s="25"/>
      <c r="B14" s="29"/>
      <c r="C14" s="29"/>
      <c r="D14" s="17"/>
      <c r="E14" s="18"/>
      <c r="F14" s="28"/>
      <c r="G14" s="28"/>
      <c r="H14" s="28"/>
      <c r="I14" s="29" t="s">
        <v>512</v>
      </c>
      <c r="J14" s="4"/>
    </row>
    <row r="15" s="1" customFormat="1" ht="36" spans="1:10">
      <c r="A15" s="19"/>
      <c r="B15" s="29"/>
      <c r="C15" s="29"/>
      <c r="D15" s="17"/>
      <c r="E15" s="18"/>
      <c r="F15" s="28"/>
      <c r="G15" s="28"/>
      <c r="H15" s="28"/>
      <c r="I15" s="29" t="s">
        <v>512</v>
      </c>
      <c r="J15" s="4"/>
    </row>
    <row r="16" s="1" customFormat="1" ht="409.5" hidden="1" customHeight="1" spans="1:10">
      <c r="A16" s="30" t="s">
        <v>513</v>
      </c>
      <c r="B16" s="31"/>
      <c r="C16" s="32"/>
      <c r="D16" s="32"/>
      <c r="E16" s="33"/>
      <c r="F16" s="34"/>
      <c r="G16" s="35"/>
      <c r="H16" s="22"/>
      <c r="I16" s="33"/>
      <c r="J16" s="4"/>
    </row>
    <row r="17" s="1" customFormat="1" ht="9.4" customHeight="1" spans="1:10">
      <c r="A17" s="25"/>
      <c r="B17" s="4"/>
      <c r="C17" s="24"/>
      <c r="D17" s="24"/>
      <c r="E17" s="25"/>
      <c r="F17" s="4"/>
      <c r="G17" s="4"/>
      <c r="H17" s="4"/>
      <c r="I17" s="25"/>
      <c r="J17" s="4"/>
    </row>
    <row r="18" s="1" customFormat="1" ht="21.6" customHeight="1" spans="1:10">
      <c r="A18" s="25"/>
      <c r="B18" s="36" t="s">
        <v>308</v>
      </c>
      <c r="C18" s="37" t="s">
        <v>309</v>
      </c>
      <c r="D18" s="37" t="s">
        <v>310</v>
      </c>
      <c r="E18" s="37" t="s">
        <v>312</v>
      </c>
      <c r="F18" s="38" t="s">
        <v>514</v>
      </c>
      <c r="G18" s="38"/>
      <c r="H18" s="38"/>
      <c r="I18" s="37" t="s">
        <v>515</v>
      </c>
      <c r="J18" s="4"/>
    </row>
    <row r="19" s="1" customFormat="1" spans="1:10">
      <c r="A19" s="25"/>
      <c r="B19" s="39"/>
      <c r="C19" s="39"/>
      <c r="D19" s="39"/>
      <c r="E19" s="39"/>
      <c r="F19" s="39"/>
      <c r="G19" s="17"/>
      <c r="H19" s="18"/>
      <c r="I19" s="39"/>
      <c r="J19" s="4"/>
    </row>
    <row r="20" s="1" customFormat="1" spans="1:10">
      <c r="A20" s="25"/>
      <c r="B20" s="39"/>
      <c r="C20" s="39"/>
      <c r="D20" s="39"/>
      <c r="E20" s="39"/>
      <c r="F20" s="39"/>
      <c r="G20" s="17"/>
      <c r="H20" s="18"/>
      <c r="I20" s="39"/>
      <c r="J20" s="4"/>
    </row>
    <row r="21" s="1" customFormat="1" spans="1:10">
      <c r="A21" s="25"/>
      <c r="B21" s="39"/>
      <c r="C21" s="39"/>
      <c r="D21" s="39"/>
      <c r="E21" s="39"/>
      <c r="F21" s="39"/>
      <c r="G21" s="17"/>
      <c r="H21" s="18"/>
      <c r="I21" s="39"/>
      <c r="J21" s="4"/>
    </row>
    <row r="22" s="1" customFormat="1" spans="1:10">
      <c r="A22" s="25"/>
      <c r="B22" s="39"/>
      <c r="C22" s="39"/>
      <c r="D22" s="39"/>
      <c r="E22" s="39"/>
      <c r="F22" s="39"/>
      <c r="G22" s="17"/>
      <c r="H22" s="18"/>
      <c r="I22" s="39"/>
      <c r="J22" s="4"/>
    </row>
    <row r="23" s="1" customFormat="1" spans="1:10">
      <c r="A23" s="25"/>
      <c r="B23" s="39"/>
      <c r="C23" s="39"/>
      <c r="D23" s="39"/>
      <c r="E23" s="39"/>
      <c r="F23" s="39"/>
      <c r="G23" s="17"/>
      <c r="H23" s="18"/>
      <c r="I23" s="39"/>
      <c r="J23" s="4"/>
    </row>
    <row r="24" s="1" customFormat="1" spans="1:10">
      <c r="A24" s="25"/>
      <c r="B24" s="39"/>
      <c r="C24" s="39"/>
      <c r="D24" s="39"/>
      <c r="E24" s="39"/>
      <c r="F24" s="39"/>
      <c r="G24" s="17"/>
      <c r="H24" s="18"/>
      <c r="I24" s="39"/>
      <c r="J24" s="4"/>
    </row>
    <row r="25" s="1" customFormat="1" spans="1:10">
      <c r="A25" s="25"/>
      <c r="B25" s="39"/>
      <c r="C25" s="39"/>
      <c r="D25" s="39"/>
      <c r="E25" s="39"/>
      <c r="F25" s="39"/>
      <c r="G25" s="17"/>
      <c r="H25" s="18"/>
      <c r="I25" s="39"/>
      <c r="J25" s="4"/>
    </row>
    <row r="26" s="1" customFormat="1" spans="1:10">
      <c r="A26" s="25"/>
      <c r="B26" s="39"/>
      <c r="C26" s="39"/>
      <c r="D26" s="39"/>
      <c r="E26" s="39"/>
      <c r="F26" s="39"/>
      <c r="G26" s="17"/>
      <c r="H26" s="18"/>
      <c r="I26" s="39"/>
      <c r="J26" s="4"/>
    </row>
    <row r="27" s="1" customFormat="1" spans="1:10">
      <c r="A27" s="25"/>
      <c r="B27" s="39"/>
      <c r="C27" s="39"/>
      <c r="D27" s="39"/>
      <c r="E27" s="39"/>
      <c r="F27" s="39"/>
      <c r="G27" s="17"/>
      <c r="H27" s="18"/>
      <c r="I27" s="39"/>
      <c r="J27" s="4"/>
    </row>
    <row r="28" s="1" customFormat="1" spans="1:10">
      <c r="A28" s="25"/>
      <c r="B28" s="39"/>
      <c r="C28" s="39"/>
      <c r="D28" s="39"/>
      <c r="E28" s="39"/>
      <c r="F28" s="39"/>
      <c r="G28" s="17"/>
      <c r="H28" s="18"/>
      <c r="I28" s="39"/>
      <c r="J28" s="4"/>
    </row>
    <row r="29" s="1" customFormat="1" spans="1:10">
      <c r="A29" s="25"/>
      <c r="B29" s="39"/>
      <c r="C29" s="39"/>
      <c r="D29" s="39"/>
      <c r="E29" s="39"/>
      <c r="F29" s="39"/>
      <c r="G29" s="17"/>
      <c r="H29" s="18"/>
      <c r="I29" s="39"/>
      <c r="J29" s="4"/>
    </row>
    <row r="30" s="1" customFormat="1" spans="1:10">
      <c r="A30" s="25"/>
      <c r="B30" s="39"/>
      <c r="C30" s="39"/>
      <c r="D30" s="39"/>
      <c r="E30" s="39"/>
      <c r="F30" s="39"/>
      <c r="G30" s="17"/>
      <c r="H30" s="18"/>
      <c r="I30" s="39"/>
      <c r="J30" s="4"/>
    </row>
    <row r="31" s="1" customFormat="1" spans="1:10">
      <c r="A31" s="19"/>
      <c r="B31" s="39"/>
      <c r="C31" s="39"/>
      <c r="D31" s="39"/>
      <c r="E31" s="39"/>
      <c r="F31" s="39"/>
      <c r="G31" s="17"/>
      <c r="H31" s="18"/>
      <c r="I31" s="39"/>
      <c r="J31" s="4"/>
    </row>
    <row r="32" s="1" customFormat="1" ht="409.5" hidden="1" customHeight="1" spans="1:10">
      <c r="A32" s="4"/>
      <c r="B32" s="4"/>
      <c r="C32" s="4"/>
      <c r="D32" s="4"/>
      <c r="E32" s="4"/>
      <c r="F32" s="4"/>
      <c r="G32" s="4"/>
      <c r="H32" s="4"/>
      <c r="I32" s="4"/>
      <c r="J32" s="4"/>
    </row>
    <row r="33" ht="15.6" spans="1:1">
      <c r="A33" s="40" t="s">
        <v>516</v>
      </c>
    </row>
  </sheetData>
  <mergeCells count="43">
    <mergeCell ref="A2:I2"/>
    <mergeCell ref="A3:B3"/>
    <mergeCell ref="B4:E4"/>
    <mergeCell ref="G4:I4"/>
    <mergeCell ref="B5:H5"/>
    <mergeCell ref="C6:H6"/>
    <mergeCell ref="C7:H7"/>
    <mergeCell ref="C8:H8"/>
    <mergeCell ref="F9:H9"/>
    <mergeCell ref="C11:E11"/>
    <mergeCell ref="C12:E12"/>
    <mergeCell ref="C13:E13"/>
    <mergeCell ref="C14:E14"/>
    <mergeCell ref="C15:E15"/>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A6:A7"/>
    <mergeCell ref="A9:A10"/>
    <mergeCell ref="A11:A15"/>
    <mergeCell ref="A16:A31"/>
    <mergeCell ref="B9:B10"/>
    <mergeCell ref="B16:B17"/>
    <mergeCell ref="C16:C17"/>
    <mergeCell ref="D9:D10"/>
    <mergeCell ref="D16:D17"/>
    <mergeCell ref="E16:E17"/>
    <mergeCell ref="F16:F17"/>
    <mergeCell ref="G16:G17"/>
    <mergeCell ref="H16:H17"/>
    <mergeCell ref="I9:I10"/>
    <mergeCell ref="I16:I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2025-03-12T07:52:17Z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2052-11.8.6.8722</vt:lpwstr>
  </property>
</Properties>
</file>