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12" activeTab="13"/>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按功能科目分类）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7" r:id="rId13"/>
    <sheet name="对下转移支付绩效目标表09-2" sheetId="18" r:id="rId14"/>
    <sheet name="新增资产配置表10" sheetId="13" r:id="rId15"/>
    <sheet name="上级转移支付补助项目支出预算表11" sheetId="14" r:id="rId16"/>
    <sheet name="部门项目中期规划预算表12" sheetId="15" r:id="rId17"/>
    <sheet name="部门整体支出绩效目标表 13" sheetId="16"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<sst xmlns="http://schemas.openxmlformats.org/spreadsheetml/2006/main" count="1303" uniqueCount="478">
  <si>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</si>
  <si>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</si>
  <si>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</si>
  <si>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</si>
  <si>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</si>
  <si>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</si>
  <si>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</si>
  <si>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</si>
  <si>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</si>
  <si>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</si>
  <si>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</si>
  <si>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</si>
  <si>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</si>
  <si>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</si>
  <si>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</si>
  <si>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</si>
  <si>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</si>
  <si>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</si>
  <si>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</si>
  <si>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</si>
  <si>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</si>
  <si>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</si>
  <si>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</si>
  <si>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</si>
  <si>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</si>
  <si>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</si>
  <si>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</si>
  <si>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</si>
  <si>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</si>
  <si>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</si>
  <si>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</si>
  <si>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</si>
  <si>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</si>
  <si>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</si>
  <si>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</si>
  <si>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</si>
  <si>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</si>
  <si>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</si>
  <si>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</si>
  <si>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</si>
  <si>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</si>
  <si>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</si>
  <si>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</si>
  <si>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</si>
  <si>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</si>
  <si>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</si>
  <si>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</si>
  <si>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</si>
  <si>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</si>
  <si>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</si>
  <si>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</si>
  <si>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</si>
  <si>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</si>
  <si>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</si>
  <si>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</si>
  <si>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</si>
  <si>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</si>
  <si>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</si>
  <si>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</si>
  <si>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</si>
  <si>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</si>
  <si>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</si>
  <si>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</si>
  <si>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</si>
  <si>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</si>
  <si>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</si>
  <si>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133</t>
  </si>
  <si>
    <t>昆明市晋宁区应急管理局</t>
  </si>
  <si>
    <t>133001</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</si>
  <si>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</si>
  <si>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</si>
  <si>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</si>
  <si>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</si>
  <si>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</si>
  <si>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</si>
  <si>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</si>
  <si>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</si>
  <si>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</si>
  <si>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</si>
  <si>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</si>
  <si>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</si>
  <si>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</si>
  <si>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</si>
  <si>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</si>
  <si>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</si>
  <si>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</si>
  <si>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</si>
  <si>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</si>
  <si>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</si>
  <si>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</si>
  <si>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</si>
  <si>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</si>
  <si>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</si>
  <si>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</si>
  <si>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</si>
  <si>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</si>
  <si>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</si>
  <si>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</si>
  <si>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</si>
  <si>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</si>
  <si>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</si>
  <si>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</si>
  <si>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</si>
  <si>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</si>
  <si>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</si>
  <si>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</si>
  <si>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</si>
  <si>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</si>
  <si>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</si>
  <si>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</si>
  <si>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</si>
  <si>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</si>
  <si>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</si>
  <si>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</si>
  <si>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</si>
  <si>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</si>
  <si>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</si>
  <si>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</si>
  <si>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</si>
  <si>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</si>
  <si>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</si>
  <si>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</si>
  <si>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</si>
  <si>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</si>
  <si>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224</t>
  </si>
  <si>
    <t>灾害防治及应急管理支出</t>
  </si>
  <si>
    <t>22401</t>
  </si>
  <si>
    <t>应急管理事务</t>
  </si>
  <si>
    <t>2240101</t>
  </si>
  <si>
    <t>行政运行</t>
  </si>
  <si>
    <t>2240104</t>
  </si>
  <si>
    <t>灾害风险防治</t>
  </si>
  <si>
    <t>2240106</t>
  </si>
  <si>
    <t>安全监管</t>
  </si>
  <si>
    <t>2240109</t>
  </si>
  <si>
    <t>应急管理</t>
  </si>
  <si>
    <t>2240150</t>
  </si>
  <si>
    <t>事业运行</t>
  </si>
  <si>
    <t>2240199</t>
  </si>
  <si>
    <t>其他应急管理支出</t>
  </si>
  <si>
    <t>一、本年收入</t>
  </si>
  <si>
    <t>一、本年支出</t>
  </si>
  <si>
    <t>（一）一般公共预算</t>
  </si>
  <si>
    <t>（一）一般公共服务支出</t>
  </si>
  <si>
    <t>（二）政府性基金预算</t>
  </si>
  <si>
    <t>（二）外交支出</t>
  </si>
  <si>
    <t>（三）国有资本经营预算</t>
  </si>
  <si>
    <t>（三）国防支出</t>
  </si>
  <si>
    <t>二、上年结转结余</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</si>
  <si>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</si>
  <si>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</si>
  <si>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</si>
  <si>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</si>
  <si>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</si>
  <si>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</si>
  <si>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</si>
  <si>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</si>
  <si>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</si>
  <si>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</si>
  <si>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</si>
  <si>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</si>
  <si>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</si>
  <si>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</si>
  <si>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</si>
  <si>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</si>
  <si>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</si>
  <si>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</si>
  <si>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（二十二）国有资本经营预算支出</t>
  </si>
  <si>
    <t>（二十三）预备费</t>
  </si>
  <si>
    <t>（二十四）其他支出</t>
  </si>
  <si>
    <t>（二十五）转移性支出</t>
  </si>
  <si>
    <t>（二十六）债务付息支出</t>
  </si>
  <si>
    <t>二、年终结转结余</t>
  </si>
  <si>
    <t>部门预算支出功能分类科目</t>
  </si>
  <si>
    <t>人员经费</t>
  </si>
  <si>
    <t>公用经费</t>
  </si>
  <si>
    <t>合  计</t>
  </si>
  <si>
    <t>“三公”经费合计</t>
  </si>
  <si>
    <t>因公出国（境）费</t>
  </si>
  <si>
    <t>公务用车购置及运行费</t>
  </si>
  <si>
    <t>公务接待费</t>
  </si>
  <si>
    <t>公务用车购置费</t>
  </si>
  <si>
    <t>公务用车运行费</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</si>
  <si>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</si>
  <si>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</si>
  <si>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</si>
  <si>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</si>
  <si>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</si>
  <si>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</si>
  <si>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</si>
  <si>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</si>
  <si>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</si>
  <si>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</si>
  <si>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</si>
  <si>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</si>
  <si>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</si>
  <si>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</si>
  <si>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</si>
  <si>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</si>
  <si>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</si>
  <si>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</si>
  <si>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530122210000000004227</t>
  </si>
  <si>
    <t>行政人员支出工资</t>
  </si>
  <si>
    <t>30101</t>
  </si>
  <si>
    <t>基本工资</t>
  </si>
  <si>
    <t>30102</t>
  </si>
  <si>
    <t>津贴补贴</t>
  </si>
  <si>
    <t>30103</t>
  </si>
  <si>
    <t>奖金</t>
  </si>
  <si>
    <t>530122210000000004228</t>
  </si>
  <si>
    <t>事业人员支出工资</t>
  </si>
  <si>
    <t>30107</t>
  </si>
  <si>
    <t>绩效工资</t>
  </si>
  <si>
    <t>530122210000000004229</t>
  </si>
  <si>
    <t>社会保障缴费</t>
  </si>
  <si>
    <t>30108</t>
  </si>
  <si>
    <t>机关事业单位基本养老保险缴费</t>
  </si>
  <si>
    <t>30110</t>
  </si>
  <si>
    <t>职工基本医疗保险缴费</t>
  </si>
  <si>
    <t>30111</t>
  </si>
  <si>
    <t>公务员医疗补助缴费</t>
  </si>
  <si>
    <t>30112</t>
  </si>
  <si>
    <t>其他社会保障缴费</t>
  </si>
  <si>
    <t>530122210000000004230</t>
  </si>
  <si>
    <t>30113</t>
  </si>
  <si>
    <t>530122210000000004231</t>
  </si>
  <si>
    <t>对个人和家庭的补助</t>
  </si>
  <si>
    <t>30305</t>
  </si>
  <si>
    <t>生活补助</t>
  </si>
  <si>
    <t>530122210000000004233</t>
  </si>
  <si>
    <t>公车购置及运维费</t>
  </si>
  <si>
    <t>30231</t>
  </si>
  <si>
    <t>公务用车运行维护费</t>
  </si>
  <si>
    <t>530122210000000004234</t>
  </si>
  <si>
    <t>30217</t>
  </si>
  <si>
    <t>530122210000000004235</t>
  </si>
  <si>
    <t>公务交通补贴</t>
  </si>
  <si>
    <t>30239</t>
  </si>
  <si>
    <t>其他交通费用</t>
  </si>
  <si>
    <t>530122210000000004236</t>
  </si>
  <si>
    <t>工会经费</t>
  </si>
  <si>
    <t>30228</t>
  </si>
  <si>
    <t>530122210000000004237</t>
  </si>
  <si>
    <t>一般公用经费</t>
  </si>
  <si>
    <t>30201</t>
  </si>
  <si>
    <t>办公费</t>
  </si>
  <si>
    <t>30211</t>
  </si>
  <si>
    <t>差旅费</t>
  </si>
  <si>
    <t>30227</t>
  </si>
  <si>
    <t>委托业务费</t>
  </si>
  <si>
    <t>30229</t>
  </si>
  <si>
    <t>福利费</t>
  </si>
  <si>
    <t>530122231100001206009</t>
  </si>
  <si>
    <t>离退休人员支出</t>
  </si>
  <si>
    <t>530122231100001422418</t>
  </si>
  <si>
    <t>行政人员绩效奖励</t>
  </si>
  <si>
    <t>530122231100001422419</t>
  </si>
  <si>
    <t>事业人员绩效奖励</t>
  </si>
  <si>
    <t>530122241100002253176</t>
  </si>
  <si>
    <t>其他人员支出</t>
  </si>
  <si>
    <t>30199</t>
  </si>
  <si>
    <t>其他工资福利支出</t>
  </si>
  <si>
    <t>项目分类</t>
  </si>
  <si>
    <t>项目单位</t>
  </si>
  <si>
    <t>经济科目编码</t>
  </si>
  <si>
    <t>经济科目名称</t>
  </si>
  <si>
    <t>本年拨款</t>
  </si>
  <si>
    <t>其中：本次下达</t>
  </si>
  <si>
    <t>专项业务类</t>
  </si>
  <si>
    <t>530122200000000000108</t>
  </si>
  <si>
    <t>法律顾问咨询补助经费</t>
  </si>
  <si>
    <t>530122200000000000214</t>
  </si>
  <si>
    <t>民房火灾保险财政补助资金</t>
  </si>
  <si>
    <t>530122210000000004545</t>
  </si>
  <si>
    <t>执法办案补助资金</t>
  </si>
  <si>
    <t>530122221100000302200</t>
  </si>
  <si>
    <t>应急管理综合行政执法制式服装和标志配发专项资金</t>
  </si>
  <si>
    <t>30224</t>
  </si>
  <si>
    <t>被装购置费</t>
  </si>
  <si>
    <t>530122221100001025817</t>
  </si>
  <si>
    <t>区应急管理系统特岗人员意外伤害险购买经费</t>
  </si>
  <si>
    <t>项目年度绩效目标</t>
  </si>
  <si>
    <t>一级指标</t>
  </si>
  <si>
    <t>二级指标</t>
  </si>
  <si>
    <t>三级指标</t>
  </si>
  <si>
    <t>指标性质</t>
  </si>
  <si>
    <t>指标值</t>
  </si>
  <si>
    <t>度量单位</t>
  </si>
  <si>
    <t>指标属性</t>
  </si>
  <si>
    <t>指标内容</t>
  </si>
  <si>
    <t>根据《昆明市应急管理局 昆明市财政局关于转发〈云南省应急管理厅 云南省财政厅关于为应急管理系统特岗人员购买意外伤害保险的通知〉的通知》文件精神，为切实保障区应急管理部门履行好职能，解除应急管理系统干部职工后顾之忧，更好地激励干部职工干事创业热情，拟为区应急管理系统在职在编人员购买保费不超过458元/人？年，旨在风险补偿的人身意外伤害险。</t>
  </si>
  <si>
    <t>产出指标</t>
  </si>
  <si>
    <t>数量指标</t>
  </si>
  <si>
    <t>购买保险人数</t>
  </si>
  <si>
    <t>=</t>
  </si>
  <si>
    <t>在职在编人数</t>
  </si>
  <si>
    <t>人</t>
  </si>
  <si>
    <t>定量指标</t>
  </si>
  <si>
    <t>反映购买保险人数</t>
  </si>
  <si>
    <t>保费标准</t>
  </si>
  <si>
    <t>&lt;=</t>
  </si>
  <si>
    <t>458</t>
  </si>
  <si>
    <t>元/人年</t>
  </si>
  <si>
    <t>反映保费标准</t>
  </si>
  <si>
    <t>效益指标</t>
  </si>
  <si>
    <t>社会效益</t>
  </si>
  <si>
    <t>预期效果</t>
  </si>
  <si>
    <t>解除应急管理系统干部职工后顾之忧，更好地激励干部职工干事创业</t>
  </si>
  <si>
    <t>年</t>
  </si>
  <si>
    <t>定性指标</t>
  </si>
  <si>
    <t>反映预期效果</t>
  </si>
  <si>
    <t>满意度指标</t>
  </si>
  <si>
    <t>服务对象满意度</t>
  </si>
  <si>
    <t>参保人员满意度</t>
  </si>
  <si>
    <t>&gt;=</t>
  </si>
  <si>
    <t>95</t>
  </si>
  <si>
    <t>%</t>
  </si>
  <si>
    <t>反映满意度</t>
  </si>
  <si>
    <t>严格按照法律法规规定查处生产经营单位违法行为，督促企业严格履行安全生产主体责任，减少一般生产安全事故发生，坚决遏制重特大事故发生。</t>
  </si>
  <si>
    <t>开展检查（核查）次数</t>
  </si>
  <si>
    <t>128</t>
  </si>
  <si>
    <t>次</t>
  </si>
  <si>
    <t>反映检查核查的次数情况。</t>
  </si>
  <si>
    <t>可持续影响</t>
  </si>
  <si>
    <t>问题整改落实率</t>
  </si>
  <si>
    <t>反映检查核查发现问题的整改落实情况。
问题整改落实率=（实际整改问题数/现场检查发现问题数）*100%</t>
  </si>
  <si>
    <t>检查（核查）人员满意度</t>
  </si>
  <si>
    <t>90</t>
  </si>
  <si>
    <t>反映服务对象对检查核查工作的整体满意情况。</t>
  </si>
  <si>
    <t>全省应急管理综合行政执法制式服装和标志采购工作由省应急厅负责统一组织实施，配发所需经费由各级人民政府纳入本级预算管理，列入综合行政执法部门的部门预算。各级应急管理部门要严格对照配发种类、气候区域、配发标准和预算定额标准，认真统计配发数量，准确预算配发所需经费。</t>
  </si>
  <si>
    <t>应急管理综合行政执法制式服装和标志配发人数</t>
  </si>
  <si>
    <t>新增行政执法人员统计表</t>
  </si>
  <si>
    <t>行政执法管理</t>
  </si>
  <si>
    <t>加强综合行政执法制式服装和标志管理，推进规范文明执法</t>
  </si>
  <si>
    <t>云南省应急管理厅关于做好应急管理综合行政执法制式服装和标志配发工作的通知</t>
  </si>
  <si>
    <t>应急管理综合行政执法制式服装和标志配发人员满意度</t>
  </si>
  <si>
    <t>问卷调查</t>
  </si>
  <si>
    <t>认证相应的可行性论证报告或工作、技术方案、确保法律顾问咨询工作取得实效</t>
  </si>
  <si>
    <t>完成安全生产涉法案件数</t>
  </si>
  <si>
    <t>件</t>
  </si>
  <si>
    <t>安全生产涉法案件数</t>
  </si>
  <si>
    <t>解决全区安全生产领域的无行政复议、行政诉讼案件</t>
  </si>
  <si>
    <t>及时有效的解决全区安全生产领域的无行政复议、行政诉讼案件</t>
  </si>
  <si>
    <t>年底工作总结</t>
  </si>
  <si>
    <t>全区安全生产经营单位满意度</t>
  </si>
  <si>
    <t>晋宁区内长期居住的、有农村户口的居民住户的生活住房保险，参保农户如房屋因自然灾害受损，可根据受损情况向承保的保险公司申请进行理赔，减少参保农户房屋受损造成的经济损失。</t>
  </si>
  <si>
    <t>补助参保的农户</t>
  </si>
  <si>
    <t>71731</t>
  </si>
  <si>
    <t>户</t>
  </si>
  <si>
    <t>实际统计数</t>
  </si>
  <si>
    <t>质量指标</t>
  </si>
  <si>
    <t>全区参保农户覆盖率</t>
  </si>
  <si>
    <t>通过农户补助，提高农户参加民房火灾保险的积极性</t>
  </si>
  <si>
    <t>通过补助，提高农户参加民房火灾保险的积极性，减灾受灾群众损失</t>
  </si>
  <si>
    <t>参加投保的农户满意度</t>
  </si>
  <si>
    <t>政府性基金预算支出预算表</t>
  </si>
  <si>
    <t>单位名称：昆明市发展和改革委员会</t>
  </si>
  <si>
    <t>政府性基金预算支出</t>
  </si>
  <si>
    <t>备注：我单位无政府性基金预算支出预算相关内容，该表以空表进行公开。</t>
  </si>
  <si>
    <t>预算项目</t>
  </si>
  <si>
    <t>采购项目</t>
  </si>
  <si>
    <t>采购品目</t>
  </si>
  <si>
    <t>计量
单位</t>
  </si>
  <si>
    <t>数量</t>
  </si>
  <si>
    <t>面向中小企业预留资金</t>
  </si>
  <si>
    <t>政府性基金</t>
  </si>
  <si>
    <t>国有资本经营收益</t>
  </si>
  <si>
    <t>财政专户管理的收入</t>
  </si>
  <si>
    <t>单位自筹</t>
  </si>
  <si>
    <t>采购办公用纸</t>
  </si>
  <si>
    <t>复印纸</t>
  </si>
  <si>
    <t>元</t>
  </si>
  <si>
    <t>制服</t>
  </si>
  <si>
    <t>套</t>
  </si>
  <si>
    <t>备注：当面向中小企业预留资金大于合计时，面向中小企业预留资金为三年预计数。</t>
  </si>
  <si>
    <t>政府购买服务项目</t>
  </si>
  <si>
    <t>政府购买服务指导性目录代码</t>
  </si>
  <si>
    <t>基本支出/项目支出</t>
  </si>
  <si>
    <t>所属服务类别</t>
  </si>
  <si>
    <t>所属服务领域</t>
  </si>
  <si>
    <t>购买内容简述</t>
  </si>
  <si>
    <t>备注：因没有符合政府采购服务的支出项目，我单位无政府购买服务预算相关内容，该表以空表进行公开。</t>
  </si>
  <si>
    <t>预算09-1表</t>
  </si>
  <si>
    <t>单位名称：</t>
  </si>
  <si>
    <t>单位名称（项目）</t>
  </si>
  <si>
    <t>地区</t>
  </si>
  <si>
    <t>备注：我部门无对下转移支付预算，此表无数据。</t>
  </si>
  <si>
    <t>预算09-2表</t>
  </si>
  <si>
    <t>备注：我部门无对下转移支付绩效目标，此表无数据。</t>
  </si>
  <si>
    <t>资产类别</t>
  </si>
  <si>
    <t>资产分类代码.名称</t>
  </si>
  <si>
    <t>资产名称</t>
  </si>
  <si>
    <t>计量单位</t>
  </si>
  <si>
    <t>财政部门批复数（元）</t>
  </si>
  <si>
    <t>单价</t>
  </si>
  <si>
    <t>金额</t>
  </si>
  <si>
    <t>备注：2025年我单位无新增资产预算配置，该表以空表进行公开。</t>
  </si>
  <si>
    <t>上级补助</t>
  </si>
  <si>
    <t>备注：因我单位无提前下达的上级转移支付补助项目支出预算，该表以空表进行公开。</t>
  </si>
  <si>
    <t>项目级次</t>
  </si>
  <si>
    <t>311 专项业务类</t>
  </si>
  <si>
    <t>本级</t>
  </si>
  <si>
    <t/>
  </si>
  <si>
    <t>部门编码</t>
  </si>
  <si>
    <t>部门名称</t>
  </si>
  <si>
    <t>内容</t>
  </si>
  <si>
    <t>说明</t>
  </si>
  <si>
    <t>部门总体目标</t>
  </si>
  <si>
    <t>部门职责</t>
  </si>
  <si>
    <t>（一）负责全区应急管理工作,指导各级各部门应对安全生产类、自然灾害类等突发事件和综合减灾救灾工作。负责安全生产综合监督管理工作和工矿商贸行业安全生产监督管理工作。
（二）贯彻落实应急管理、安全生产的相关政策、法律法规,组织编制全区应急体系建设、安全生产和综合减灾规划,起草有关制度和规范性文件,并监督实施。
（三）指导全区应急预案体系建设,建立完善事故灾难和自然灾害分级应对制度,组织编制全区总体应急预案和安全生产类、自然灾害类专项预案,综合协调应急预案衔接工作,组织开展预案演练,推动应急重点工程和应急避难设施建设。
（四）牵头建立全区统一的应急管理信息系统,并与国家、省、市应急管理信息系统相衔接。负责全区应急管理信息传输渠道的规划和布局,组织协调建立监测预警和灾情报告制度,健全自然灾害信息资源获取和共享机制,依法统一发布灾情。
（五）组织指导协调安全生产类、自然灾害类等突发事件应急救援,综合研判安全生产类、自然灾害类突发事件发展态势并提出应对建议。承担全区应对灾害指挥部综合协调工作,协助区委、区政府指定的负责同志组织灾害应急处置工作。
（六）建立应急协调联动机制,推进指挥平台对接,协调指挥各类应急专业队伍,衔接各相关部门及驻晋单位参与应急救援工作。
（七）统筹全区应急救援力量建设,负责消防，森林和草原火灾扑救、抗洪抢险、地震和地质灾害救援等应急救援队伍协调调度，负责安全生产专业应急救援队伍建设，指导各乡镇（街道）、管委会及社会应急救援力量建设。
（八）指导城镇、农村、森林、草原消防工作规划编制，协调指导森林草原火灾扑救工作。
（九）指导协调全区森林火灾、水旱灾害、地震和地质灾害等防治工作,统筹自然灾害综合监测预警工作,指导开展自然灾害综合风险评估工作。
（十）组织协调全区灾害救助工作,组织指导灾情核查、损失评估、救灾捐赠工作，管理、分配救灾款物并监督使用。
（十一）依法行使全区安全生产综合监督管理职权,指导协调、监督检查全区有关部门、驻晋单位和乡镇（街道）安全生产工作,组织开展安全生产督查、考核工作。
（十二）按照分级、属地原则,依法监督检查工矿商贸生产经营单位贯彻执行安全生产法律法规情况及其安全生产条件，以及有关设备（特种设备除外）、劳动防护用品的安全生产管理工作。负责监督管理工矿商贸行业企业安全生产工作。</t>
  </si>
  <si>
    <t>根据三定方案归纳</t>
  </si>
  <si>
    <t>昆明市晋宁区应急管理局负责组织编制全区总体应急预案和安全生产类、自然灾害类专项预案，综合协调应急预案衔接工作，组织开展预案演练。按照分级负责的原则，指导自然灾害类应急救援；组织协调有关灾害应急救援工作，并按权限作出决定。协助区委、区政府指定的负责同志组织灾害应急处置工作。组织编制综合防灾减灾规划，指导协调相关部门对森林火灾、水旱灾害、地震和地质灾害等防治工作。区应急局应加强、优化、统筹全区应急能力建设，构建统一领导、权责一致，权威高效的应急能力体系，推动形成统一指挥、专长兼备、反应灵敏、上下联动、平战结合的应急管理体制。</t>
  </si>
  <si>
    <t>根据部门职责，中长期规划，各级党委，各级政府要求归纳</t>
  </si>
  <si>
    <t>部门年度目标</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</si>
  <si>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</si>
  <si>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</si>
  <si>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</si>
  <si>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</si>
  <si>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</si>
  <si>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</si>
  <si>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</si>
  <si>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</si>
  <si>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</si>
  <si>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三、部门整体支出绩效指标</t>
  </si>
  <si>
    <t>绩效指标</t>
  </si>
  <si>
    <t>评（扣）分标准</t>
  </si>
  <si>
    <t>绩效指标设定依据及指标值数据来源</t>
  </si>
  <si>
    <t xml:space="preserve">二级指标 </t>
  </si>
  <si>
    <t>工资福利发放人数（行政编）</t>
  </si>
  <si>
    <t>19</t>
  </si>
  <si>
    <t>实际发放人数/应发放人数×指标分值</t>
  </si>
  <si>
    <t>工资福利发放情况</t>
  </si>
  <si>
    <t>绩效指标设定依据：《云南省省级部门预算基本支出核定方案》。指标值数据来源：人员信息表</t>
  </si>
  <si>
    <t>工资福利发放人数（事业编）</t>
  </si>
  <si>
    <t>供养离（退）休人员数</t>
  </si>
  <si>
    <t>生活补贴发放情况</t>
  </si>
  <si>
    <t>公用经费保障人数</t>
  </si>
  <si>
    <t>32</t>
  </si>
  <si>
    <t>人员经费保障情况</t>
  </si>
  <si>
    <t>检查企业数</t>
  </si>
  <si>
    <t>执法计划数</t>
  </si>
  <si>
    <t>家</t>
  </si>
  <si>
    <t>安全生产执法文书、执法计划、年底工作总结</t>
  </si>
  <si>
    <t>检查企业情况</t>
  </si>
  <si>
    <t>补助参保的农户人数情况</t>
  </si>
  <si>
    <t>根据实际完成率评分</t>
  </si>
  <si>
    <t>购买保险人数情况</t>
  </si>
  <si>
    <t>根据实际购买人数确定</t>
  </si>
  <si>
    <t>开展检查（核查）情况</t>
  </si>
  <si>
    <t>年初计划及工作总结</t>
  </si>
  <si>
    <t>反映全区参保农户覆盖率</t>
  </si>
  <si>
    <t>成本指标</t>
  </si>
  <si>
    <t>生态环境成本指标</t>
  </si>
  <si>
    <t>28854</t>
  </si>
  <si>
    <t>反映购买意外险成本</t>
  </si>
  <si>
    <t>根据实际购买合同确定</t>
  </si>
  <si>
    <t>部门运转</t>
  </si>
  <si>
    <t>正常运转</t>
  </si>
  <si>
    <t>部门全年正常运转，得分，反之，不得分。</t>
  </si>
  <si>
    <t>反映部门运转情况</t>
  </si>
  <si>
    <t>指标值数据来源：部门年度工作总结及相关考核情况</t>
  </si>
  <si>
    <t>“三公经费”控制情况</t>
  </si>
  <si>
    <t>只减不增</t>
  </si>
  <si>
    <t>三公经费较上年减少，得满分；每超1%扣一定分值，扣完为止。</t>
  </si>
  <si>
    <t>反映三公经费情况</t>
  </si>
  <si>
    <t>指标值数据来源：决算报表</t>
  </si>
  <si>
    <t>目的</t>
  </si>
  <si>
    <t>反映全区安全生产领域的无行政复议、行政诉讼案件情况</t>
  </si>
  <si>
    <t>效果</t>
  </si>
  <si>
    <t>反映农户参加民房火灾保险的积极性</t>
  </si>
  <si>
    <t>持续性</t>
  </si>
  <si>
    <t>无</t>
  </si>
  <si>
    <t>单位人员满意度</t>
  </si>
  <si>
    <t>① 满意度≥90%，得满分；② 满意度介于60%（含）至90%（不含）之间，满意度×指标分值；③ 满意度＜60%，不得分。</t>
  </si>
  <si>
    <t>反映单位人员满意度情况</t>
  </si>
  <si>
    <t>指标值数据来源：调查问卷</t>
  </si>
  <si>
    <t>社会公众满意度</t>
  </si>
  <si>
    <t>反映社会公众满意度情况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</si>
</sst>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0">
    <font>
      <sz val="11"/>
      <color theme="1"/>
      <name val="宋体"/>
      <charset val="134"/>
      <scheme val="minor"/>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12"/>
      <color rgb="FF000000"/>
      <name val="宋体"/>
      <charset val="134"/>
    </font>
    <font>
      <b/>
      <sz val="23"/>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b/>
      <sz val="12"/>
      <color theme="1"/>
      <name val="宋体"/>
      <charset val="134"/>
      <scheme val="minor"/>
    </font>
    <font>
      <sz val="10"/>
      <color rgb="FFFFFFFF"/>
      <name val="宋体"/>
      <charset val="134"/>
    </font>
    <font>
      <b/>
      <sz val="21"/>
      <color rgb="FF000000"/>
      <name val="宋体"/>
      <charset val="134"/>
    </font>
    <font>
      <b/>
      <sz val="18"/>
      <color rgb="FF000000"/>
      <name val="宋体"/>
      <charset val="134"/>
    </font>
    <font>
      <sz val="10"/>
      <color rgb="FF000000"/>
      <name val="SimSun"/>
      <charset val="134"/>
    </font>
    <font>
      <b/>
      <sz val="9"/>
      <color rgb="FF000000"/>
      <name val="宋体"/>
      <charset val="134"/>
    </font>
    <font>
      <sz val="9.75"/>
      <color rgb="FF000000"/>
      <name val="SimSu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4" borderId="15"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6" applyNumberFormat="0" applyFill="0" applyAlignment="0" applyProtection="0">
      <alignment vertical="center"/>
    </xf>
    <xf numFmtId="0" fontId="26" fillId="0" borderId="16" applyNumberFormat="0" applyFill="0" applyAlignment="0" applyProtection="0">
      <alignment vertical="center"/>
    </xf>
    <xf numFmtId="0" fontId="27" fillId="0" borderId="17" applyNumberFormat="0" applyFill="0" applyAlignment="0" applyProtection="0">
      <alignment vertical="center"/>
    </xf>
    <xf numFmtId="0" fontId="27" fillId="0" borderId="0" applyNumberFormat="0" applyFill="0" applyBorder="0" applyAlignment="0" applyProtection="0">
      <alignment vertical="center"/>
    </xf>
    <xf numFmtId="0" fontId="28" fillId="5" borderId="18" applyNumberFormat="0" applyAlignment="0" applyProtection="0">
      <alignment vertical="center"/>
    </xf>
    <xf numFmtId="0" fontId="29" fillId="6" borderId="19" applyNumberFormat="0" applyAlignment="0" applyProtection="0">
      <alignment vertical="center"/>
    </xf>
    <xf numFmtId="0" fontId="30" fillId="6" borderId="18" applyNumberFormat="0" applyAlignment="0" applyProtection="0">
      <alignment vertical="center"/>
    </xf>
    <xf numFmtId="0" fontId="31" fillId="7" borderId="20" applyNumberFormat="0" applyAlignment="0" applyProtection="0">
      <alignment vertical="center"/>
    </xf>
    <xf numFmtId="0" fontId="32" fillId="0" borderId="21" applyNumberFormat="0" applyFill="0" applyAlignment="0" applyProtection="0">
      <alignment vertical="center"/>
    </xf>
    <xf numFmtId="0" fontId="33" fillId="0" borderId="22" applyNumberFormat="0" applyFill="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7" fillId="34" borderId="0" applyNumberFormat="0" applyBorder="0" applyAlignment="0" applyProtection="0">
      <alignment vertical="center"/>
    </xf>
    <xf numFmtId="176" fontId="39" fillId="0" borderId="1">
      <alignment horizontal="right" vertical="center"/>
    </xf>
    <xf numFmtId="177" fontId="39" fillId="0" borderId="1">
      <alignment horizontal="right" vertical="center"/>
    </xf>
    <xf numFmtId="10" fontId="39" fillId="0" borderId="1">
      <alignment horizontal="right" vertical="center"/>
    </xf>
    <xf numFmtId="178" fontId="39" fillId="0" borderId="1">
      <alignment horizontal="right" vertical="center"/>
    </xf>
    <xf numFmtId="49" fontId="39" fillId="0" borderId="1">
      <alignment horizontal="left" vertical="center" wrapText="1"/>
    </xf>
    <xf numFmtId="178" fontId="39" fillId="0" borderId="1">
      <alignment horizontal="right" vertical="center"/>
    </xf>
    <xf numFmtId="179" fontId="39" fillId="0" borderId="1">
      <alignment horizontal="right" vertical="center"/>
    </xf>
    <xf numFmtId="180" fontId="39" fillId="0" borderId="1">
      <alignment horizontal="right" vertical="center"/>
    </xf>
  </cellStyleXfs>
  <cellXfs count="251">
    <xf numFmtId="0" fontId="0" fillId="0" borderId="0" xfId="0"/>
    <xf numFmtId="0" fontId="1" fillId="2" borderId="0" xfId="0" applyFont="1" applyFill="1" applyAlignment="1">
      <alignment horizontal="center" vertical="center"/>
    </xf>
    <xf numFmtId="0" fontId="1" fillId="3" borderId="0" xfId="0" applyFont="1" applyFill="1" applyAlignment="1">
      <alignment horizontal="center" vertical="center"/>
    </xf>
    <xf numFmtId="0" fontId="2" fillId="2" borderId="0" xfId="0" applyFont="1" applyFill="1" applyAlignment="1">
      <alignment horizontal="left" vertical="center" wrapText="1"/>
    </xf>
    <xf numFmtId="0" fontId="1" fillId="2" borderId="0" xfId="0" applyFont="1" applyFill="1" applyAlignment="1">
      <alignment horizontal="left" vertical="center" wrapText="1"/>
    </xf>
    <xf numFmtId="0" fontId="1" fillId="2" borderId="0" xfId="0" applyFont="1" applyFill="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0" fontId="2" fillId="0" borderId="1" xfId="0" applyFont="1" applyBorder="1" applyAlignment="1">
      <alignment horizontal="left" vertical="center" wrapText="1"/>
    </xf>
    <xf numFmtId="0" fontId="6"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2" borderId="1" xfId="0" applyFont="1" applyFill="1" applyBorder="1" applyAlignment="1">
      <alignment horizontal="left" vertical="center"/>
    </xf>
    <xf numFmtId="4" fontId="2" fillId="2" borderId="1" xfId="0" applyNumberFormat="1" applyFont="1" applyFill="1" applyBorder="1" applyAlignment="1" applyProtection="1">
      <alignment horizontal="right" vertical="center"/>
      <protection locked="0"/>
    </xf>
    <xf numFmtId="0" fontId="5" fillId="0" borderId="1" xfId="0" applyFont="1" applyBorder="1"/>
    <xf numFmtId="4" fontId="2" fillId="0" borderId="1" xfId="0" applyNumberFormat="1" applyFont="1" applyBorder="1" applyAlignment="1">
      <alignment horizontal="right" vertical="center"/>
    </xf>
    <xf numFmtId="0" fontId="6" fillId="0" borderId="1" xfId="0" applyFont="1" applyBorder="1" applyAlignment="1">
      <alignment horizontal="center" vertical="center"/>
    </xf>
    <xf numFmtId="49" fontId="7" fillId="0" borderId="1" xfId="0" applyNumberFormat="1" applyFont="1" applyBorder="1" applyAlignment="1">
      <alignment horizontal="center" vertical="center" wrapText="1"/>
    </xf>
    <xf numFmtId="49" fontId="7" fillId="0" borderId="1" xfId="0" applyNumberFormat="1" applyFont="1" applyBorder="1" applyAlignment="1" applyProtection="1">
      <alignment horizontal="center" vertical="center"/>
      <protection locked="0"/>
    </xf>
    <xf numFmtId="49" fontId="7" fillId="0" borderId="1" xfId="0" applyNumberFormat="1" applyFont="1" applyBorder="1" applyAlignment="1" applyProtection="1">
      <alignment horizontal="center" vertical="center" wrapText="1"/>
      <protection locked="0"/>
    </xf>
    <xf numFmtId="0" fontId="7" fillId="0" borderId="1" xfId="0" applyFont="1" applyBorder="1" applyAlignment="1">
      <alignment horizontal="center" vertical="center"/>
    </xf>
    <xf numFmtId="0" fontId="2" fillId="0" borderId="1" xfId="0" applyFont="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2" fillId="0" borderId="1" xfId="0" applyFont="1" applyBorder="1" applyAlignment="1">
      <alignment horizontal="center" vertical="center" wrapText="1"/>
    </xf>
    <xf numFmtId="0" fontId="2" fillId="2" borderId="0" xfId="0" applyFont="1" applyFill="1" applyAlignment="1">
      <alignment horizontal="right" vertical="center" wrapText="1"/>
    </xf>
    <xf numFmtId="0" fontId="5" fillId="0" borderId="4" xfId="0" applyFont="1" applyBorder="1" applyAlignment="1">
      <alignment horizontal="center" vertical="center"/>
    </xf>
    <xf numFmtId="0" fontId="5" fillId="2" borderId="1" xfId="0" applyFont="1" applyFill="1" applyBorder="1" applyAlignment="1">
      <alignment horizontal="center" vertical="center"/>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49" fontId="7" fillId="0" borderId="1" xfId="0" applyNumberFormat="1" applyFont="1" applyBorder="1" applyAlignment="1">
      <alignment horizontal="center" vertical="center"/>
    </xf>
    <xf numFmtId="49" fontId="3" fillId="0" borderId="0" xfId="0" applyNumberFormat="1" applyFont="1"/>
    <xf numFmtId="0" fontId="3" fillId="0" borderId="0" xfId="0" applyFont="1" applyAlignment="1" applyProtection="1">
      <alignment horizontal="right" vertical="center"/>
      <protection locked="0"/>
    </xf>
    <xf numFmtId="0" fontId="8" fillId="0" borderId="0" xfId="0" applyFont="1" applyAlignment="1">
      <alignment horizontal="center" vertical="center"/>
    </xf>
    <xf numFmtId="0" fontId="2" fillId="0" borderId="0" xfId="0" applyFont="1" applyAlignment="1" applyProtection="1">
      <alignment horizontal="left" vertical="center"/>
      <protection locked="0"/>
    </xf>
    <xf numFmtId="0" fontId="5" fillId="0" borderId="0" xfId="0" applyFont="1" applyAlignment="1">
      <alignment horizontal="left" vertical="center"/>
    </xf>
    <xf numFmtId="0" fontId="5" fillId="0" borderId="0" xfId="0" applyFont="1"/>
    <xf numFmtId="0" fontId="3" fillId="0" borderId="0" xfId="0" applyFont="1" applyAlignment="1" applyProtection="1">
      <alignment horizontal="right"/>
      <protection locked="0"/>
    </xf>
    <xf numFmtId="0" fontId="5" fillId="0" borderId="5"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6"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5" xfId="0" applyFont="1" applyBorder="1" applyAlignment="1">
      <alignment horizontal="center" vertical="center"/>
    </xf>
    <xf numFmtId="0" fontId="5" fillId="2" borderId="7" xfId="0" applyFont="1" applyFill="1" applyBorder="1" applyAlignment="1" applyProtection="1">
      <alignment horizontal="center" vertical="center" wrapText="1"/>
      <protection locked="0"/>
    </xf>
    <xf numFmtId="0" fontId="5" fillId="0" borderId="7" xfId="0" applyFont="1" applyBorder="1" applyAlignment="1">
      <alignment horizontal="center" vertical="center" wrapText="1"/>
    </xf>
    <xf numFmtId="0" fontId="5" fillId="0" borderId="7" xfId="0" applyFont="1" applyBorder="1" applyAlignment="1">
      <alignment horizontal="center" vertical="center"/>
    </xf>
    <xf numFmtId="0" fontId="3" fillId="0" borderId="1" xfId="0" applyFont="1" applyBorder="1" applyAlignment="1">
      <alignment horizontal="center" vertical="center"/>
    </xf>
    <xf numFmtId="178" fontId="9" fillId="0" borderId="1" xfId="54" applyFont="1" applyAlignment="1">
      <alignment horizontal="left" vertical="center"/>
    </xf>
    <xf numFmtId="178" fontId="9" fillId="0" borderId="1" xfId="54" applyFont="1">
      <alignment horizontal="right" vertical="center"/>
    </xf>
    <xf numFmtId="0" fontId="2" fillId="2" borderId="1" xfId="0" applyFont="1" applyFill="1" applyBorder="1" applyAlignment="1" applyProtection="1">
      <alignment horizontal="left" vertical="center"/>
      <protection locked="0"/>
    </xf>
    <xf numFmtId="178" fontId="9" fillId="0" borderId="1" xfId="0" applyNumberFormat="1" applyFont="1" applyBorder="1" applyAlignment="1">
      <alignment horizontal="right" vertical="center"/>
    </xf>
    <xf numFmtId="49" fontId="9" fillId="0" borderId="1" xfId="53" applyFont="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0" fillId="0" borderId="1" xfId="0" applyBorder="1"/>
    <xf numFmtId="0" fontId="3" fillId="0" borderId="1" xfId="0" applyFont="1" applyBorder="1" applyAlignment="1" applyProtection="1">
      <alignment horizontal="center" vertical="center" wrapText="1"/>
      <protection locked="0"/>
    </xf>
    <xf numFmtId="0" fontId="0" fillId="0" borderId="0" xfId="0" applyAlignment="1">
      <alignment horizontal="left"/>
    </xf>
    <xf numFmtId="0" fontId="3" fillId="0" borderId="1" xfId="0" applyFont="1" applyBorder="1" applyAlignment="1" applyProtection="1">
      <alignment horizontal="center" vertical="center"/>
      <protection locked="0"/>
    </xf>
    <xf numFmtId="0" fontId="2" fillId="2" borderId="0" xfId="0" applyFont="1" applyFill="1" applyAlignment="1" applyProtection="1">
      <alignment horizontal="right" vertical="top" wrapText="1"/>
      <protection locked="0"/>
    </xf>
    <xf numFmtId="0" fontId="10" fillId="0" borderId="0" xfId="0" applyFont="1" applyAlignment="1" applyProtection="1">
      <alignment vertical="top"/>
      <protection locked="0"/>
    </xf>
    <xf numFmtId="0" fontId="10" fillId="0" borderId="0" xfId="0" applyFont="1" applyAlignment="1">
      <alignment vertical="top"/>
    </xf>
    <xf numFmtId="0" fontId="11" fillId="2" borderId="0" xfId="0" applyFont="1" applyFill="1" applyAlignment="1" applyProtection="1">
      <alignment horizontal="center" vertical="center" wrapText="1"/>
      <protection locked="0"/>
    </xf>
    <xf numFmtId="0" fontId="10" fillId="0" borderId="0" xfId="0" applyFont="1" applyProtection="1">
      <protection locked="0"/>
    </xf>
    <xf numFmtId="0" fontId="10" fillId="0" borderId="0" xfId="0" applyFont="1"/>
    <xf numFmtId="0" fontId="2" fillId="2" borderId="0" xfId="0" applyFont="1" applyFill="1" applyAlignment="1" applyProtection="1">
      <alignment horizontal="left" vertical="center" wrapText="1"/>
      <protection locked="0"/>
    </xf>
    <xf numFmtId="0" fontId="3" fillId="2" borderId="0" xfId="0" applyFont="1" applyFill="1" applyAlignment="1" applyProtection="1">
      <alignment horizontal="right" vertical="center"/>
      <protection locked="0"/>
    </xf>
    <xf numFmtId="0" fontId="3" fillId="2" borderId="0" xfId="0" applyFont="1" applyFill="1" applyAlignment="1" applyProtection="1">
      <alignment horizontal="right" vertical="center" wrapText="1"/>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right" vertical="center"/>
      <protection locked="0"/>
    </xf>
    <xf numFmtId="0" fontId="3" fillId="2" borderId="1" xfId="0" applyFont="1" applyFill="1" applyBorder="1" applyAlignment="1" applyProtection="1">
      <alignment horizontal="right" vertical="center" wrapText="1"/>
      <protection locked="0"/>
    </xf>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lignment horizontal="left" vertical="center" wrapText="1"/>
    </xf>
    <xf numFmtId="0" fontId="2" fillId="0" borderId="1" xfId="0" applyFont="1" applyBorder="1" applyAlignment="1" applyProtection="1">
      <alignment horizontal="left" vertical="center" wrapText="1"/>
      <protection locked="0"/>
    </xf>
    <xf numFmtId="3" fontId="2" fillId="2" borderId="1" xfId="0" applyNumberFormat="1" applyFont="1" applyFill="1" applyBorder="1" applyAlignment="1" applyProtection="1">
      <alignment horizontal="right" vertical="center"/>
      <protection locked="0"/>
    </xf>
    <xf numFmtId="4" fontId="2" fillId="0" borderId="1" xfId="0" applyNumberFormat="1" applyFont="1" applyBorder="1" applyAlignment="1" applyProtection="1">
      <alignment horizontal="right" vertical="center"/>
      <protection locked="0"/>
    </xf>
    <xf numFmtId="0" fontId="2" fillId="0" borderId="1" xfId="0" applyFont="1" applyBorder="1" applyAlignment="1" applyProtection="1">
      <alignment horizontal="left"/>
      <protection locked="0"/>
    </xf>
    <xf numFmtId="0" fontId="2" fillId="0" borderId="1" xfId="0" applyFont="1" applyBorder="1" applyAlignment="1">
      <alignment horizontal="left"/>
    </xf>
    <xf numFmtId="0" fontId="2" fillId="2" borderId="1" xfId="0" applyFont="1" applyFill="1" applyBorder="1" applyAlignment="1">
      <alignment horizontal="right" vertical="center"/>
    </xf>
    <xf numFmtId="0" fontId="2" fillId="2" borderId="0" xfId="0" applyFont="1" applyFill="1" applyAlignment="1" applyProtection="1">
      <alignment horizontal="right" vertical="center" wrapText="1"/>
      <protection locked="0"/>
    </xf>
    <xf numFmtId="0" fontId="0" fillId="0" borderId="0" xfId="0" applyFont="1" applyFill="1" applyBorder="1" applyAlignment="1">
      <alignment horizontal="center" vertical="center"/>
    </xf>
    <xf numFmtId="0" fontId="0" fillId="0" borderId="0" xfId="0" applyFont="1" applyFill="1" applyBorder="1"/>
    <xf numFmtId="0" fontId="12"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left" vertical="center"/>
      <protection locked="0"/>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protection locked="0"/>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horizontal="left" vertical="center" wrapText="1"/>
      <protection locked="0"/>
    </xf>
    <xf numFmtId="0" fontId="13" fillId="0" borderId="0" xfId="0" applyFont="1" applyFill="1" applyBorder="1" applyAlignment="1">
      <alignment horizontal="left" vertical="center"/>
    </xf>
    <xf numFmtId="0" fontId="0" fillId="0" borderId="0" xfId="0" applyFont="1" applyFill="1" applyBorder="1" applyAlignment="1"/>
    <xf numFmtId="0" fontId="2" fillId="0" borderId="0" xfId="0" applyFont="1" applyFill="1" applyBorder="1" applyAlignment="1" applyProtection="1">
      <alignment horizontal="right" vertical="center"/>
      <protection locked="0"/>
    </xf>
    <xf numFmtId="0" fontId="3" fillId="0" borderId="0" xfId="0" applyFont="1" applyFill="1" applyBorder="1" applyAlignment="1">
      <alignment horizontal="right" vertical="center"/>
    </xf>
    <xf numFmtId="0" fontId="1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5" fillId="0" borderId="0" xfId="0" applyFont="1" applyFill="1" applyBorder="1" applyAlignment="1">
      <alignment wrapText="1"/>
    </xf>
    <xf numFmtId="0" fontId="3" fillId="0" borderId="0" xfId="0" applyFont="1" applyFill="1" applyBorder="1" applyAlignment="1">
      <alignment horizontal="right" wrapText="1"/>
    </xf>
    <xf numFmtId="0" fontId="2" fillId="0" borderId="0" xfId="0" applyFont="1" applyFill="1" applyBorder="1" applyAlignment="1" applyProtection="1">
      <alignment horizontal="right"/>
      <protection locked="0"/>
    </xf>
    <xf numFmtId="0" fontId="5" fillId="0" borderId="5"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7" xfId="0" applyFont="1" applyFill="1" applyBorder="1" applyAlignment="1" applyProtection="1">
      <alignment horizontal="center" vertical="center"/>
      <protection locked="0"/>
    </xf>
    <xf numFmtId="178" fontId="9" fillId="0" borderId="1" xfId="0" applyNumberFormat="1" applyFont="1" applyFill="1" applyBorder="1" applyAlignment="1">
      <alignment horizontal="right" vertical="center"/>
    </xf>
    <xf numFmtId="0" fontId="13" fillId="0" borderId="0" xfId="0" applyFont="1" applyBorder="1" applyAlignment="1">
      <alignment horizontal="center" vertical="center"/>
    </xf>
    <xf numFmtId="0" fontId="3" fillId="0" borderId="0" xfId="0" applyFont="1" applyAlignment="1">
      <alignment wrapText="1"/>
    </xf>
    <xf numFmtId="0" fontId="3" fillId="0" borderId="0" xfId="0" applyFont="1" applyProtection="1">
      <protection locked="0"/>
    </xf>
    <xf numFmtId="0" fontId="12" fillId="0" borderId="0" xfId="0" applyFont="1" applyAlignment="1">
      <alignment horizontal="center" vertical="center" wrapText="1"/>
    </xf>
    <xf numFmtId="0" fontId="8" fillId="0" borderId="0" xfId="0" applyFont="1" applyAlignment="1" applyProtection="1">
      <alignment horizontal="center" vertical="center"/>
      <protection locked="0"/>
    </xf>
    <xf numFmtId="0" fontId="8" fillId="0" borderId="0" xfId="0" applyFont="1" applyAlignment="1">
      <alignment horizontal="center" vertical="center" wrapText="1"/>
    </xf>
    <xf numFmtId="0" fontId="2" fillId="0" borderId="0" xfId="0" applyFont="1" applyAlignment="1">
      <alignment horizontal="left" vertical="center" wrapText="1"/>
    </xf>
    <xf numFmtId="0" fontId="5" fillId="0" borderId="0" xfId="0" applyFont="1" applyProtection="1">
      <protection locked="0"/>
    </xf>
    <xf numFmtId="0" fontId="5" fillId="0" borderId="0" xfId="0" applyFont="1" applyAlignment="1">
      <alignment wrapText="1"/>
    </xf>
    <xf numFmtId="0" fontId="5" fillId="0" borderId="10" xfId="0" applyFont="1" applyBorder="1" applyAlignment="1" applyProtection="1">
      <alignment horizontal="center" vertical="center"/>
      <protection locked="0"/>
    </xf>
    <xf numFmtId="0" fontId="5" fillId="0" borderId="10" xfId="0" applyFont="1" applyBorder="1" applyAlignment="1">
      <alignment horizontal="center" vertical="center" wrapText="1"/>
    </xf>
    <xf numFmtId="0" fontId="5" fillId="0" borderId="11" xfId="0" applyFont="1" applyBorder="1" applyAlignment="1" applyProtection="1">
      <alignment horizontal="center" vertical="center"/>
      <protection locked="0"/>
    </xf>
    <xf numFmtId="0" fontId="5" fillId="0" borderId="11" xfId="0" applyFont="1" applyBorder="1" applyAlignment="1">
      <alignment horizontal="center" vertical="center" wrapText="1"/>
    </xf>
    <xf numFmtId="0" fontId="5" fillId="0" borderId="12" xfId="0" applyFont="1" applyBorder="1" applyAlignment="1" applyProtection="1">
      <alignment horizontal="center" vertical="center"/>
      <protection locked="0"/>
    </xf>
    <xf numFmtId="0" fontId="5" fillId="0" borderId="12" xfId="0" applyFont="1" applyBorder="1" applyAlignment="1">
      <alignment horizontal="center" vertical="center" wrapText="1"/>
    </xf>
    <xf numFmtId="0" fontId="2" fillId="0" borderId="7"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0" borderId="0" xfId="0" applyFont="1" applyAlignment="1" applyProtection="1">
      <alignment vertical="top" wrapText="1"/>
      <protection locked="0"/>
    </xf>
    <xf numFmtId="0" fontId="8" fillId="0" borderId="0" xfId="0" applyFont="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14" xfId="0" applyFont="1" applyBorder="1" applyAlignment="1">
      <alignment horizontal="center" vertical="center" wrapText="1"/>
    </xf>
    <xf numFmtId="0" fontId="5" fillId="0" borderId="12" xfId="0" applyFont="1" applyBorder="1" applyAlignment="1" applyProtection="1">
      <alignment horizontal="center" vertical="center" wrapText="1"/>
      <protection locked="0"/>
    </xf>
    <xf numFmtId="0" fontId="2" fillId="2" borderId="12" xfId="0" applyFont="1" applyFill="1" applyBorder="1" applyAlignment="1">
      <alignment horizontal="left" vertical="center"/>
    </xf>
    <xf numFmtId="0" fontId="2" fillId="0" borderId="0" xfId="0" applyFont="1" applyAlignment="1" applyProtection="1">
      <alignment horizontal="right" vertical="center" wrapText="1"/>
      <protection locked="0"/>
    </xf>
    <xf numFmtId="0" fontId="2" fillId="0" borderId="0" xfId="0" applyFont="1" applyAlignment="1" applyProtection="1">
      <alignment horizontal="right" wrapText="1"/>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4" xfId="0" applyFont="1" applyBorder="1" applyAlignment="1" applyProtection="1">
      <alignment horizontal="center" vertical="center" wrapText="1"/>
      <protection locked="0"/>
    </xf>
    <xf numFmtId="0" fontId="2" fillId="0" borderId="0" xfId="0" applyFont="1" applyAlignment="1">
      <alignment horizontal="left" vertical="center"/>
    </xf>
    <xf numFmtId="180" fontId="9" fillId="0" borderId="1" xfId="56" applyFont="1" applyAlignment="1">
      <alignment horizontal="center" vertical="center"/>
    </xf>
    <xf numFmtId="180" fontId="9" fillId="0" borderId="1" xfId="0" applyNumberFormat="1" applyFont="1" applyBorder="1" applyAlignment="1">
      <alignment horizontal="center" vertical="center"/>
    </xf>
    <xf numFmtId="3" fontId="2" fillId="0" borderId="12" xfId="0" applyNumberFormat="1" applyFont="1" applyBorder="1" applyAlignment="1">
      <alignment horizontal="right" vertical="center"/>
    </xf>
    <xf numFmtId="0" fontId="2" fillId="2" borderId="12" xfId="0" applyFont="1" applyFill="1" applyBorder="1" applyAlignment="1">
      <alignment horizontal="right" vertical="center"/>
    </xf>
    <xf numFmtId="0" fontId="2" fillId="0" borderId="0" xfId="0" applyFont="1" applyBorder="1" applyAlignment="1">
      <alignment horizontal="lef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8" fontId="9" fillId="0" borderId="0" xfId="0" applyNumberFormat="1" applyFont="1" applyBorder="1" applyAlignment="1">
      <alignment horizontal="left" vertical="center"/>
    </xf>
    <xf numFmtId="0" fontId="0" fillId="0" borderId="0" xfId="0" applyAlignment="1">
      <alignment horizontal="center"/>
    </xf>
    <xf numFmtId="0" fontId="2" fillId="0" borderId="0" xfId="0" applyFont="1" applyAlignment="1" applyProtection="1">
      <alignment horizontal="right" vertical="center"/>
      <protection locked="0"/>
    </xf>
    <xf numFmtId="0" fontId="2" fillId="0" borderId="0" xfId="0" applyFont="1" applyAlignment="1" applyProtection="1">
      <alignment horizontal="right"/>
      <protection locked="0"/>
    </xf>
    <xf numFmtId="0" fontId="2" fillId="0" borderId="0" xfId="0" applyFont="1" applyAlignment="1">
      <alignment horizontal="right"/>
    </xf>
    <xf numFmtId="0" fontId="14" fillId="0" borderId="0" xfId="0" applyFont="1" applyAlignment="1" applyProtection="1">
      <alignment horizontal="right"/>
      <protection locked="0"/>
    </xf>
    <xf numFmtId="49" fontId="14" fillId="0" borderId="0" xfId="0" applyNumberFormat="1" applyFont="1" applyProtection="1">
      <protection locked="0"/>
    </xf>
    <xf numFmtId="0" fontId="3" fillId="0" borderId="0" xfId="0" applyFont="1" applyAlignment="1">
      <alignment horizontal="right"/>
    </xf>
    <xf numFmtId="0" fontId="15" fillId="0" borderId="0" xfId="0" applyFont="1" applyAlignment="1" applyProtection="1">
      <alignment horizontal="center" vertical="center" wrapText="1"/>
      <protection locked="0"/>
    </xf>
    <xf numFmtId="0" fontId="15" fillId="0" borderId="0" xfId="0" applyFont="1" applyAlignment="1" applyProtection="1">
      <alignment horizontal="center" vertical="center"/>
      <protection locked="0"/>
    </xf>
    <xf numFmtId="0" fontId="15" fillId="0" borderId="0" xfId="0" applyFont="1" applyAlignment="1">
      <alignment horizontal="center" vertical="center"/>
    </xf>
    <xf numFmtId="0" fontId="5" fillId="0" borderId="5" xfId="0"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wrapText="1"/>
      <protection locked="0"/>
    </xf>
    <xf numFmtId="0" fontId="5" fillId="0" borderId="6" xfId="0"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49" fontId="5" fillId="0" borderId="1" xfId="0" applyNumberFormat="1"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12" fillId="0" borderId="0" xfId="0" applyFont="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vertical="center" wrapText="1"/>
    </xf>
    <xf numFmtId="0" fontId="2" fillId="2" borderId="1" xfId="0" applyFont="1" applyFill="1" applyBorder="1" applyAlignment="1" applyProtection="1">
      <alignment horizontal="center" vertical="center"/>
      <protection locked="0"/>
    </xf>
    <xf numFmtId="0" fontId="2" fillId="0" borderId="1" xfId="0" applyFont="1" applyBorder="1" applyAlignment="1">
      <alignment horizontal="left" vertical="center" wrapText="1" indent="1"/>
    </xf>
    <xf numFmtId="49" fontId="9" fillId="0" borderId="1" xfId="53" applyFont="1" applyAlignment="1">
      <alignment horizontal="left" vertical="center" wrapText="1" indent="2"/>
    </xf>
    <xf numFmtId="0" fontId="3" fillId="0" borderId="0" xfId="0" applyFont="1" applyAlignment="1">
      <alignment vertical="top"/>
    </xf>
    <xf numFmtId="0" fontId="5" fillId="0" borderId="6" xfId="0" applyFont="1" applyBorder="1" applyAlignment="1">
      <alignment horizontal="center" vertical="center"/>
    </xf>
    <xf numFmtId="0" fontId="3"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5" fillId="2" borderId="5" xfId="0" applyFont="1" applyFill="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pplyProtection="1">
      <alignment horizontal="center" vertical="center" wrapText="1"/>
      <protection locked="0"/>
    </xf>
    <xf numFmtId="0" fontId="5" fillId="0" borderId="12" xfId="0" applyFont="1" applyBorder="1" applyAlignment="1">
      <alignment horizontal="center" vertical="center"/>
    </xf>
    <xf numFmtId="0" fontId="2" fillId="0" borderId="0" xfId="0" applyFont="1" applyAlignment="1">
      <alignment horizontal="right" vertical="center"/>
    </xf>
    <xf numFmtId="0" fontId="3" fillId="0" borderId="0" xfId="0" applyFont="1" applyAlignment="1" applyProtection="1">
      <alignment vertical="top"/>
      <protection locked="0"/>
    </xf>
    <xf numFmtId="49" fontId="3" fillId="0" borderId="0" xfId="0" applyNumberFormat="1" applyFont="1" applyProtection="1">
      <protection locked="0"/>
    </xf>
    <xf numFmtId="0" fontId="5" fillId="0" borderId="0" xfId="0" applyFont="1" applyAlignment="1" applyProtection="1">
      <alignment horizontal="left" vertical="center"/>
      <protection locked="0"/>
    </xf>
    <xf numFmtId="0" fontId="5" fillId="0" borderId="7" xfId="0" applyFont="1" applyBorder="1" applyAlignment="1" applyProtection="1">
      <alignment horizontal="center"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5"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16" fillId="0" borderId="0" xfId="0" applyFont="1" applyAlignment="1">
      <alignment horizontal="center" vertical="center"/>
    </xf>
    <xf numFmtId="0" fontId="3" fillId="2" borderId="0" xfId="0" applyFont="1" applyFill="1" applyAlignment="1" applyProtection="1">
      <alignment horizontal="left" vertical="center" wrapText="1"/>
      <protection locked="0"/>
    </xf>
    <xf numFmtId="0" fontId="17" fillId="0" borderId="0" xfId="0" applyFont="1" applyAlignment="1">
      <alignment horizontal="right"/>
    </xf>
    <xf numFmtId="0" fontId="10" fillId="2" borderId="1" xfId="0" applyFont="1" applyFill="1" applyBorder="1" applyAlignment="1" applyProtection="1">
      <alignment vertical="top" wrapText="1"/>
      <protection locked="0"/>
    </xf>
    <xf numFmtId="4" fontId="2" fillId="2" borderId="1" xfId="0" applyNumberFormat="1" applyFont="1" applyFill="1" applyBorder="1" applyAlignment="1">
      <alignment horizontal="right" vertical="top"/>
    </xf>
    <xf numFmtId="0" fontId="3" fillId="0" borderId="0" xfId="0" applyFont="1" applyAlignment="1">
      <alignment horizontal="right" vertical="center"/>
    </xf>
    <xf numFmtId="49" fontId="5" fillId="0" borderId="1" xfId="0" applyNumberFormat="1" applyFont="1" applyBorder="1" applyAlignment="1">
      <alignment horizontal="center" vertical="center"/>
    </xf>
    <xf numFmtId="4" fontId="2" fillId="0" borderId="1" xfId="0" applyNumberFormat="1" applyFont="1" applyBorder="1" applyAlignment="1" applyProtection="1">
      <alignment horizontal="right" vertical="center" wrapText="1"/>
      <protection locked="0"/>
    </xf>
    <xf numFmtId="4" fontId="2" fillId="0" borderId="1" xfId="0" applyNumberFormat="1" applyFont="1" applyBorder="1" applyAlignment="1">
      <alignment horizontal="right" vertical="center" wrapText="1"/>
    </xf>
    <xf numFmtId="0" fontId="2" fillId="0" borderId="1" xfId="0" applyFont="1" applyBorder="1" applyAlignment="1">
      <alignment horizontal="left" vertical="center" wrapText="1" indent="2"/>
    </xf>
    <xf numFmtId="0" fontId="2" fillId="0" borderId="0" xfId="0" applyFont="1" applyAlignment="1" applyProtection="1">
      <alignment horizontal="left" vertical="center" wrapText="1"/>
      <protection locked="0"/>
    </xf>
    <xf numFmtId="0" fontId="10" fillId="2" borderId="0" xfId="0" applyFont="1" applyFill="1" applyAlignment="1">
      <alignment horizontal="left" vertical="center"/>
    </xf>
    <xf numFmtId="0" fontId="10" fillId="0" borderId="1" xfId="0" applyFont="1" applyBorder="1" applyAlignment="1" applyProtection="1">
      <alignment vertical="top" wrapText="1"/>
      <protection locked="0"/>
    </xf>
    <xf numFmtId="0" fontId="2" fillId="0" borderId="1" xfId="0" applyFont="1" applyBorder="1" applyAlignment="1" applyProtection="1">
      <alignment vertical="center" wrapText="1"/>
      <protection locked="0"/>
    </xf>
    <xf numFmtId="0" fontId="18" fillId="0" borderId="1" xfId="0" applyFont="1" applyBorder="1" applyAlignment="1">
      <alignment horizontal="center" vertical="center"/>
    </xf>
    <xf numFmtId="0" fontId="18" fillId="0" borderId="1" xfId="0" applyFont="1" applyBorder="1" applyAlignment="1">
      <alignment horizontal="right" vertical="center"/>
    </xf>
    <xf numFmtId="0" fontId="2" fillId="0" borderId="1" xfId="0" applyFont="1" applyBorder="1" applyAlignment="1">
      <alignment horizontal="right" vertical="center"/>
    </xf>
    <xf numFmtId="0" fontId="18" fillId="0" borderId="1" xfId="0" applyFont="1" applyBorder="1" applyAlignment="1" applyProtection="1">
      <alignment horizontal="center" vertical="center" wrapText="1"/>
      <protection locked="0"/>
    </xf>
    <xf numFmtId="4" fontId="18" fillId="0" borderId="1" xfId="0" applyNumberFormat="1" applyFont="1" applyBorder="1" applyAlignment="1" applyProtection="1">
      <alignment horizontal="right" vertical="center"/>
      <protection locked="0"/>
    </xf>
    <xf numFmtId="0" fontId="2" fillId="2"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2"/>
    </xf>
    <xf numFmtId="0" fontId="2" fillId="2" borderId="0" xfId="0" applyFont="1" applyFill="1" applyBorder="1" applyAlignment="1" applyProtection="1">
      <alignment horizontal="right" vertical="center" wrapText="1"/>
      <protection locked="0"/>
    </xf>
    <xf numFmtId="0" fontId="0" fillId="0" borderId="0" xfId="0" applyBorder="1"/>
    <xf numFmtId="0" fontId="11" fillId="2" borderId="0"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left" vertical="center" wrapText="1"/>
      <protection locked="0"/>
    </xf>
    <xf numFmtId="0" fontId="0" fillId="0" borderId="0" xfId="0" applyBorder="1" applyAlignment="1">
      <alignment horizontal="left" vertical="center"/>
    </xf>
    <xf numFmtId="0" fontId="3" fillId="2" borderId="0" xfId="0" applyFont="1" applyFill="1" applyBorder="1" applyAlignment="1" applyProtection="1">
      <alignment horizontal="right" vertical="center" wrapText="1"/>
      <protection locked="0"/>
    </xf>
    <xf numFmtId="0" fontId="0" fillId="0" borderId="0" xfId="0" applyBorder="1" applyAlignment="1">
      <alignment horizontal="right" vertical="center"/>
    </xf>
    <xf numFmtId="0" fontId="2" fillId="2" borderId="1" xfId="0" applyFont="1" applyFill="1" applyBorder="1" applyAlignment="1">
      <alignment horizontal="center" vertical="center"/>
    </xf>
    <xf numFmtId="0" fontId="2" fillId="2" borderId="1" xfId="0" applyFont="1" applyFill="1" applyBorder="1" applyAlignment="1" applyProtection="1">
      <alignment horizontal="left" vertical="center" wrapText="1" indent="1"/>
      <protection locked="0"/>
    </xf>
    <xf numFmtId="49" fontId="9" fillId="0" borderId="1" xfId="53" applyFont="1" applyAlignment="1">
      <alignment horizontal="center" vertical="center" wrapText="1"/>
    </xf>
    <xf numFmtId="0" fontId="2" fillId="2" borderId="1" xfId="0" applyFont="1" applyFill="1" applyBorder="1" applyAlignment="1" applyProtection="1">
      <alignment horizontal="right" vertical="center"/>
      <protection locked="0"/>
    </xf>
    <xf numFmtId="0" fontId="19" fillId="0" borderId="0" xfId="0" applyFont="1" applyBorder="1" applyAlignment="1">
      <alignment horizontal="right" vertical="center"/>
    </xf>
    <xf numFmtId="0" fontId="19" fillId="0" borderId="1" xfId="0" applyFont="1" applyBorder="1" applyAlignment="1" applyProtection="1">
      <alignment horizontal="center" vertical="center" wrapText="1"/>
      <protection locked="0"/>
    </xf>
    <xf numFmtId="0" fontId="19" fillId="0" borderId="1" xfId="0" applyFont="1" applyBorder="1" applyAlignment="1" applyProtection="1">
      <alignment vertical="top" wrapText="1"/>
      <protection locked="0"/>
    </xf>
    <xf numFmtId="0" fontId="2" fillId="0" borderId="1" xfId="0" applyFont="1" applyBorder="1" applyAlignment="1" applyProtection="1">
      <alignment vertical="center"/>
      <protection locked="0"/>
    </xf>
    <xf numFmtId="0" fontId="2" fillId="2" borderId="0" xfId="0" applyFont="1" applyFill="1" applyAlignment="1" quotePrefix="1">
      <alignment horizontal="right"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workbookViewId="0">
      <selection activeCell="A29" sqref="A29"/>
    </sheetView>
  </sheetViews>
  <sheetFormatPr defaultColWidth="8.575" defaultRowHeight="12.75" customHeight="1" outlineLevelCol="3"/>
  <cols>
    <col min="1" max="4" width="41" customWidth="1"/>
  </cols>
  <sheetData>
    <row r="1" ht="15" customHeight="1" spans="1:4">
      <c r="A1" s="78"/>
      <c r="B1" s="78"/>
      <c r="C1" s="78"/>
      <c r="D1" s="92"/>
    </row>
    <row r="2" ht="41.25" customHeight="1" spans="1:1">
      <c r="A2" s="73" t="str">
        <f>"2025"&amp;"年部门财务收支预算总表"</f>
        <v>2025年部门财务收支预算总表</v>
      </c>
    </row>
    <row r="3" ht="17.25" customHeight="1" spans="1:4">
      <c r="A3" s="76" t="str">
        <f>"单位名称："&amp;"昆明市晋宁区应急管理局"</f>
        <v>单位名称：昆明市晋宁区应急管理局</v>
      </c>
      <c r="B3" s="226"/>
      <c r="D3" s="205" t="s">
        <v>0</v>
      </c>
    </row>
    <row r="4" ht="23.25" customHeight="1" spans="1:4">
      <c r="A4" s="248" t="s">
        <v>1</v>
      </c>
      <c r="B4" s="249"/>
      <c r="C4" s="248" t="s">
        <v>2</v>
      </c>
      <c r="D4" s="249"/>
    </row>
    <row r="5" ht="24" customHeight="1" spans="1:4">
      <c r="A5" s="248" t="s">
        <v>3</v>
      </c>
      <c r="B5" s="248" t="s">
        <v>4</v>
      </c>
      <c r="C5" s="248" t="s">
        <v>5</v>
      </c>
      <c r="D5" s="248" t="s">
        <v>4</v>
      </c>
    </row>
    <row r="6" ht="17.25" customHeight="1" spans="1:4">
      <c r="A6" s="228" t="s">
        <v>6</v>
      </c>
      <c r="B6" s="57">
        <v>7302211.27</v>
      </c>
      <c r="C6" s="228" t="s">
        <v>7</v>
      </c>
      <c r="D6" s="57"/>
    </row>
    <row r="7" ht="17.25" customHeight="1" spans="1:4">
      <c r="A7" s="228" t="s">
        <v>8</v>
      </c>
      <c r="B7" s="57"/>
      <c r="C7" s="228" t="s">
        <v>9</v>
      </c>
      <c r="D7" s="57"/>
    </row>
    <row r="8" ht="17.25" customHeight="1" spans="1:4">
      <c r="A8" s="228" t="s">
        <v>10</v>
      </c>
      <c r="B8" s="57"/>
      <c r="C8" s="250" t="s">
        <v>11</v>
      </c>
      <c r="D8" s="57"/>
    </row>
    <row r="9" ht="17.25" customHeight="1" spans="1:4">
      <c r="A9" s="228" t="s">
        <v>12</v>
      </c>
      <c r="B9" s="57"/>
      <c r="C9" s="250" t="s">
        <v>13</v>
      </c>
      <c r="D9" s="57"/>
    </row>
    <row r="10" ht="17.25" customHeight="1" spans="1:4">
      <c r="A10" s="228" t="s">
        <v>14</v>
      </c>
      <c r="B10" s="57"/>
      <c r="C10" s="250" t="s">
        <v>15</v>
      </c>
      <c r="D10" s="57"/>
    </row>
    <row r="11" ht="17.25" customHeight="1" spans="1:4">
      <c r="A11" s="228" t="s">
        <v>16</v>
      </c>
      <c r="B11" s="57"/>
      <c r="C11" s="250" t="s">
        <v>17</v>
      </c>
      <c r="D11" s="57"/>
    </row>
    <row r="12" ht="17.25" customHeight="1" spans="1:4">
      <c r="A12" s="228" t="s">
        <v>18</v>
      </c>
      <c r="B12" s="57"/>
      <c r="C12" s="86" t="s">
        <v>19</v>
      </c>
      <c r="D12" s="57"/>
    </row>
    <row r="13" ht="17.25" customHeight="1" spans="1:4">
      <c r="A13" s="228" t="s">
        <v>20</v>
      </c>
      <c r="B13" s="57"/>
      <c r="C13" s="86" t="s">
        <v>21</v>
      </c>
      <c r="D13" s="57">
        <v>722106.96</v>
      </c>
    </row>
    <row r="14" ht="17.25" customHeight="1" spans="1:4">
      <c r="A14" s="228" t="s">
        <v>22</v>
      </c>
      <c r="B14" s="57"/>
      <c r="C14" s="86" t="s">
        <v>23</v>
      </c>
      <c r="D14" s="57">
        <v>489268.61</v>
      </c>
    </row>
    <row r="15" ht="17.25" customHeight="1" spans="1:4">
      <c r="A15" s="228" t="s">
        <v>24</v>
      </c>
      <c r="B15" s="59"/>
      <c r="C15" s="86" t="s">
        <v>25</v>
      </c>
      <c r="D15" s="57"/>
    </row>
    <row r="16" ht="17.25" customHeight="1" spans="1:4">
      <c r="A16" s="21"/>
      <c r="B16" s="57"/>
      <c r="C16" s="86" t="s">
        <v>26</v>
      </c>
      <c r="D16" s="57"/>
    </row>
    <row r="17" ht="17.25" customHeight="1" spans="1:4">
      <c r="A17" s="229"/>
      <c r="B17" s="57"/>
      <c r="C17" s="86" t="s">
        <v>27</v>
      </c>
      <c r="D17" s="57"/>
    </row>
    <row r="18" ht="17.25" customHeight="1" spans="1:4">
      <c r="A18" s="229"/>
      <c r="B18" s="57"/>
      <c r="C18" s="86" t="s">
        <v>28</v>
      </c>
      <c r="D18" s="57"/>
    </row>
    <row r="19" ht="17.25" customHeight="1" spans="1:4">
      <c r="A19" s="229"/>
      <c r="B19" s="57"/>
      <c r="C19" s="86" t="s">
        <v>29</v>
      </c>
      <c r="D19" s="57"/>
    </row>
    <row r="20" ht="17.25" customHeight="1" spans="1:4">
      <c r="A20" s="229"/>
      <c r="B20" s="57"/>
      <c r="C20" s="86" t="s">
        <v>30</v>
      </c>
      <c r="D20" s="57"/>
    </row>
    <row r="21" ht="17.25" customHeight="1" spans="1:4">
      <c r="A21" s="229"/>
      <c r="B21" s="57"/>
      <c r="C21" s="86" t="s">
        <v>31</v>
      </c>
      <c r="D21" s="57"/>
    </row>
    <row r="22" ht="17.25" customHeight="1" spans="1:4">
      <c r="A22" s="229"/>
      <c r="B22" s="57"/>
      <c r="C22" s="86" t="s">
        <v>32</v>
      </c>
      <c r="D22" s="57"/>
    </row>
    <row r="23" ht="17.25" customHeight="1" spans="1:4">
      <c r="A23" s="229"/>
      <c r="B23" s="57"/>
      <c r="C23" s="86" t="s">
        <v>33</v>
      </c>
      <c r="D23" s="57"/>
    </row>
    <row r="24" ht="17.25" customHeight="1" spans="1:4">
      <c r="A24" s="229"/>
      <c r="B24" s="57"/>
      <c r="C24" s="86" t="s">
        <v>34</v>
      </c>
      <c r="D24" s="57">
        <v>580038.72</v>
      </c>
    </row>
    <row r="25" ht="17.25" customHeight="1" spans="1:4">
      <c r="A25" s="229"/>
      <c r="B25" s="57"/>
      <c r="C25" s="86" t="s">
        <v>35</v>
      </c>
      <c r="D25" s="57"/>
    </row>
    <row r="26" ht="17.25" customHeight="1" spans="1:4">
      <c r="A26" s="229"/>
      <c r="B26" s="57"/>
      <c r="C26" s="21" t="s">
        <v>36</v>
      </c>
      <c r="D26" s="57"/>
    </row>
    <row r="27" ht="17.25" customHeight="1" spans="1:4">
      <c r="A27" s="229"/>
      <c r="B27" s="57"/>
      <c r="C27" s="86" t="s">
        <v>37</v>
      </c>
      <c r="D27" s="57">
        <v>5510796.98</v>
      </c>
    </row>
    <row r="28" ht="16.5" customHeight="1" spans="1:4">
      <c r="A28" s="229"/>
      <c r="B28" s="57"/>
      <c r="C28" s="86" t="s">
        <v>38</v>
      </c>
      <c r="D28" s="57"/>
    </row>
    <row r="29" ht="16.5" customHeight="1" spans="1:4">
      <c r="A29" s="229"/>
      <c r="B29" s="57"/>
      <c r="C29" s="21" t="s">
        <v>39</v>
      </c>
      <c r="D29" s="57"/>
    </row>
    <row r="30" ht="17.25" customHeight="1" spans="1:4">
      <c r="A30" s="229"/>
      <c r="B30" s="57"/>
      <c r="C30" s="21" t="s">
        <v>40</v>
      </c>
      <c r="D30" s="57"/>
    </row>
    <row r="31" ht="17.25" customHeight="1" spans="1:4">
      <c r="A31" s="229"/>
      <c r="B31" s="57"/>
      <c r="C31" s="86" t="s">
        <v>41</v>
      </c>
      <c r="D31" s="57"/>
    </row>
    <row r="32" ht="16.5" customHeight="1" spans="1:4">
      <c r="A32" s="229" t="s">
        <v>42</v>
      </c>
      <c r="B32" s="57">
        <v>7302211.27</v>
      </c>
      <c r="C32" s="229" t="s">
        <v>43</v>
      </c>
      <c r="D32" s="57">
        <v>7302211.27</v>
      </c>
    </row>
    <row r="33" ht="16.5" customHeight="1" spans="1:4">
      <c r="A33" s="21" t="s">
        <v>44</v>
      </c>
      <c r="B33" s="57"/>
      <c r="C33" s="21" t="s">
        <v>45</v>
      </c>
      <c r="D33" s="57"/>
    </row>
    <row r="34" ht="16.5" customHeight="1" spans="1:4">
      <c r="A34" s="86" t="s">
        <v>46</v>
      </c>
      <c r="B34" s="59"/>
      <c r="C34" s="86" t="s">
        <v>46</v>
      </c>
      <c r="D34" s="59"/>
    </row>
    <row r="35" ht="16.5" customHeight="1" spans="1:4">
      <c r="A35" s="86" t="s">
        <v>47</v>
      </c>
      <c r="B35" s="59"/>
      <c r="C35" s="86" t="s">
        <v>48</v>
      </c>
      <c r="D35" s="59"/>
    </row>
    <row r="36" ht="16.5" customHeight="1" spans="1:4">
      <c r="A36" s="232" t="s">
        <v>49</v>
      </c>
      <c r="B36" s="57">
        <v>7302211.27</v>
      </c>
      <c r="C36" s="232" t="s">
        <v>50</v>
      </c>
      <c r="D36" s="57">
        <v>7302211.27</v>
      </c>
    </row>
  </sheetData>
  <mergeCells count="4">
    <mergeCell ref="A2:D2"/>
    <mergeCell ref="A3:B3"/>
    <mergeCell ref="A4:B4"/>
    <mergeCell ref="C4:D4"/>
  </mergeCells>
  <pageMargins left="0.75" right="0.75" top="0.432638888888889" bottom="0.236111111111111" header="0.5" footer="0.5"/>
  <pageSetup paperSize="9" scale="8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selection activeCell="E33" sqref="E33"/>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75">
        <v>1</v>
      </c>
      <c r="B1" s="176">
        <v>0</v>
      </c>
      <c r="C1" s="175">
        <v>1</v>
      </c>
      <c r="D1" s="177"/>
      <c r="E1" s="177"/>
      <c r="F1" s="174"/>
    </row>
    <row r="2" ht="42" customHeight="1" spans="1:6">
      <c r="A2" s="178" t="str">
        <f>"2025"&amp;"年部门政府性基金预算支出预算表"</f>
        <v>2025年部门政府性基金预算支出预算表</v>
      </c>
      <c r="B2" s="178" t="s">
        <v>355</v>
      </c>
      <c r="C2" s="179"/>
      <c r="D2" s="180"/>
      <c r="E2" s="180"/>
      <c r="F2" s="180"/>
    </row>
    <row r="3" ht="13.5" customHeight="1" spans="1:6">
      <c r="A3" s="43" t="str">
        <f>"单位名称："&amp;"昆明市晋宁区应急管理局"</f>
        <v>单位名称：昆明市晋宁区应急管理局</v>
      </c>
      <c r="B3" s="43" t="s">
        <v>356</v>
      </c>
      <c r="C3" s="175"/>
      <c r="D3" s="177"/>
      <c r="E3" s="177"/>
      <c r="F3" s="174" t="s">
        <v>0</v>
      </c>
    </row>
    <row r="4" ht="19.5" customHeight="1" spans="1:6">
      <c r="A4" s="181" t="s">
        <v>184</v>
      </c>
      <c r="B4" s="182" t="s">
        <v>69</v>
      </c>
      <c r="C4" s="181" t="s">
        <v>70</v>
      </c>
      <c r="D4" s="12" t="s">
        <v>357</v>
      </c>
      <c r="E4" s="13"/>
      <c r="F4" s="35"/>
    </row>
    <row r="5" ht="18.75" customHeight="1" spans="1:6">
      <c r="A5" s="183"/>
      <c r="B5" s="184"/>
      <c r="C5" s="183"/>
      <c r="D5" s="51" t="s">
        <v>53</v>
      </c>
      <c r="E5" s="12" t="s">
        <v>72</v>
      </c>
      <c r="F5" s="51" t="s">
        <v>73</v>
      </c>
    </row>
    <row r="6" ht="18.75" customHeight="1" spans="1:6">
      <c r="A6" s="185">
        <v>1</v>
      </c>
      <c r="B6" s="186" t="s">
        <v>80</v>
      </c>
      <c r="C6" s="185">
        <v>3</v>
      </c>
      <c r="D6" s="14">
        <v>4</v>
      </c>
      <c r="E6" s="14">
        <v>5</v>
      </c>
      <c r="F6" s="14">
        <v>6</v>
      </c>
    </row>
    <row r="7" ht="21" customHeight="1" spans="1:6">
      <c r="A7" s="32"/>
      <c r="B7" s="32"/>
      <c r="C7" s="32"/>
      <c r="D7" s="57"/>
      <c r="E7" s="57"/>
      <c r="F7" s="57"/>
    </row>
    <row r="8" ht="21" customHeight="1" spans="1:6">
      <c r="A8" s="32"/>
      <c r="B8" s="32"/>
      <c r="C8" s="32"/>
      <c r="D8" s="57"/>
      <c r="E8" s="57"/>
      <c r="F8" s="57"/>
    </row>
    <row r="9" ht="18.75" customHeight="1" spans="1:6">
      <c r="A9" s="187" t="s">
        <v>176</v>
      </c>
      <c r="B9" s="187" t="s">
        <v>176</v>
      </c>
      <c r="C9" s="188" t="s">
        <v>176</v>
      </c>
      <c r="D9" s="57"/>
      <c r="E9" s="57"/>
      <c r="F9" s="57"/>
    </row>
    <row r="10" customHeight="1" spans="1:3">
      <c r="A10" s="68" t="s">
        <v>358</v>
      </c>
      <c r="B10" s="68"/>
      <c r="C10" s="68"/>
    </row>
  </sheetData>
  <mergeCells count="8">
    <mergeCell ref="A2:F2"/>
    <mergeCell ref="A3:C3"/>
    <mergeCell ref="D4:F4"/>
    <mergeCell ref="A9:C9"/>
    <mergeCell ref="A10:C10"/>
    <mergeCell ref="A4:A5"/>
    <mergeCell ref="B4:B5"/>
    <mergeCell ref="C4:C5"/>
  </mergeCells>
  <pageMargins left="0.75" right="0.75" top="1" bottom="1" header="0.5" footer="0.5"/>
  <pageSetup paperSize="9" scale="71"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2"/>
  <sheetViews>
    <sheetView showZeros="0" workbookViewId="0">
      <selection activeCell="D30" sqref="D30"/>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129"/>
      <c r="C1" s="129"/>
      <c r="R1" s="172"/>
      <c r="S1" s="172"/>
    </row>
    <row r="2" ht="41.25" customHeight="1" spans="1:19">
      <c r="A2" s="130" t="str">
        <f>"2025"&amp;"年部门政府采购预算表"</f>
        <v>2025年部门政府采购预算表</v>
      </c>
      <c r="B2" s="131"/>
      <c r="C2" s="131"/>
      <c r="D2" s="42"/>
      <c r="E2" s="42"/>
      <c r="F2" s="42"/>
      <c r="G2" s="42"/>
      <c r="H2" s="42"/>
      <c r="I2" s="42"/>
      <c r="J2" s="42"/>
      <c r="K2" s="42"/>
      <c r="L2" s="42"/>
      <c r="M2" s="131"/>
      <c r="N2" s="42"/>
      <c r="O2" s="42"/>
      <c r="P2" s="131"/>
      <c r="Q2" s="42"/>
      <c r="R2" s="131"/>
      <c r="S2" s="131"/>
    </row>
    <row r="3" ht="18.75" customHeight="1" spans="1:19">
      <c r="A3" s="162" t="str">
        <f>"单位名称："&amp;"昆明市晋宁区应急管理局"</f>
        <v>单位名称：昆明市晋宁区应急管理局</v>
      </c>
      <c r="B3" s="134"/>
      <c r="C3" s="134"/>
      <c r="D3" s="45"/>
      <c r="E3" s="45"/>
      <c r="F3" s="45"/>
      <c r="G3" s="45"/>
      <c r="H3" s="45"/>
      <c r="I3" s="45"/>
      <c r="J3" s="45"/>
      <c r="K3" s="45"/>
      <c r="L3" s="45"/>
      <c r="R3" s="173"/>
      <c r="S3" s="174" t="s">
        <v>0</v>
      </c>
    </row>
    <row r="4" ht="15.75" customHeight="1" spans="1:19">
      <c r="A4" s="48" t="s">
        <v>183</v>
      </c>
      <c r="B4" s="136" t="s">
        <v>184</v>
      </c>
      <c r="C4" s="136" t="s">
        <v>359</v>
      </c>
      <c r="D4" s="137" t="s">
        <v>360</v>
      </c>
      <c r="E4" s="137" t="s">
        <v>361</v>
      </c>
      <c r="F4" s="137" t="s">
        <v>362</v>
      </c>
      <c r="G4" s="137" t="s">
        <v>363</v>
      </c>
      <c r="H4" s="137" t="s">
        <v>364</v>
      </c>
      <c r="I4" s="150" t="s">
        <v>191</v>
      </c>
      <c r="J4" s="150"/>
      <c r="K4" s="150"/>
      <c r="L4" s="150"/>
      <c r="M4" s="151"/>
      <c r="N4" s="150"/>
      <c r="O4" s="150"/>
      <c r="P4" s="158"/>
      <c r="Q4" s="150"/>
      <c r="R4" s="151"/>
      <c r="S4" s="159"/>
    </row>
    <row r="5" ht="17.25" customHeight="1" spans="1:19">
      <c r="A5" s="50"/>
      <c r="B5" s="138"/>
      <c r="C5" s="138"/>
      <c r="D5" s="139"/>
      <c r="E5" s="139"/>
      <c r="F5" s="139"/>
      <c r="G5" s="139"/>
      <c r="H5" s="139"/>
      <c r="I5" s="139" t="s">
        <v>53</v>
      </c>
      <c r="J5" s="139" t="s">
        <v>56</v>
      </c>
      <c r="K5" s="139" t="s">
        <v>365</v>
      </c>
      <c r="L5" s="139" t="s">
        <v>366</v>
      </c>
      <c r="M5" s="152" t="s">
        <v>367</v>
      </c>
      <c r="N5" s="153" t="s">
        <v>368</v>
      </c>
      <c r="O5" s="153"/>
      <c r="P5" s="160"/>
      <c r="Q5" s="153"/>
      <c r="R5" s="161"/>
      <c r="S5" s="140"/>
    </row>
    <row r="6" ht="54" customHeight="1" spans="1:19">
      <c r="A6" s="53"/>
      <c r="B6" s="140"/>
      <c r="C6" s="140"/>
      <c r="D6" s="141"/>
      <c r="E6" s="141"/>
      <c r="F6" s="141"/>
      <c r="G6" s="141"/>
      <c r="H6" s="141"/>
      <c r="I6" s="141"/>
      <c r="J6" s="141" t="s">
        <v>55</v>
      </c>
      <c r="K6" s="141"/>
      <c r="L6" s="141"/>
      <c r="M6" s="154"/>
      <c r="N6" s="141" t="s">
        <v>55</v>
      </c>
      <c r="O6" s="141" t="s">
        <v>61</v>
      </c>
      <c r="P6" s="140" t="s">
        <v>62</v>
      </c>
      <c r="Q6" s="141" t="s">
        <v>63</v>
      </c>
      <c r="R6" s="154" t="s">
        <v>64</v>
      </c>
      <c r="S6" s="140" t="s">
        <v>65</v>
      </c>
    </row>
    <row r="7" ht="18" customHeight="1" spans="1:19">
      <c r="A7" s="163">
        <v>1</v>
      </c>
      <c r="B7" s="163" t="s">
        <v>80</v>
      </c>
      <c r="C7" s="164">
        <v>3</v>
      </c>
      <c r="D7" s="164">
        <v>4</v>
      </c>
      <c r="E7" s="163">
        <v>5</v>
      </c>
      <c r="F7" s="163">
        <v>6</v>
      </c>
      <c r="G7" s="163">
        <v>7</v>
      </c>
      <c r="H7" s="163">
        <v>8</v>
      </c>
      <c r="I7" s="163">
        <v>9</v>
      </c>
      <c r="J7" s="163">
        <v>10</v>
      </c>
      <c r="K7" s="163">
        <v>11</v>
      </c>
      <c r="L7" s="163">
        <v>12</v>
      </c>
      <c r="M7" s="163">
        <v>13</v>
      </c>
      <c r="N7" s="163">
        <v>14</v>
      </c>
      <c r="O7" s="163">
        <v>15</v>
      </c>
      <c r="P7" s="163">
        <v>16</v>
      </c>
      <c r="Q7" s="163">
        <v>17</v>
      </c>
      <c r="R7" s="163">
        <v>18</v>
      </c>
      <c r="S7" s="163">
        <v>19</v>
      </c>
    </row>
    <row r="8" ht="21" customHeight="1" spans="1:19">
      <c r="A8" s="142" t="s">
        <v>67</v>
      </c>
      <c r="B8" s="143" t="s">
        <v>67</v>
      </c>
      <c r="C8" s="143" t="s">
        <v>274</v>
      </c>
      <c r="D8" s="144" t="s">
        <v>369</v>
      </c>
      <c r="E8" s="144" t="s">
        <v>370</v>
      </c>
      <c r="F8" s="144" t="s">
        <v>371</v>
      </c>
      <c r="G8" s="165">
        <v>1</v>
      </c>
      <c r="H8" s="57">
        <v>10840.2</v>
      </c>
      <c r="I8" s="57">
        <v>10840.2</v>
      </c>
      <c r="J8" s="57">
        <v>10840.2</v>
      </c>
      <c r="K8" s="57"/>
      <c r="L8" s="57"/>
      <c r="M8" s="57"/>
      <c r="N8" s="57"/>
      <c r="O8" s="57"/>
      <c r="P8" s="59"/>
      <c r="Q8" s="59"/>
      <c r="R8" s="57"/>
      <c r="S8" s="57"/>
    </row>
    <row r="9" ht="21" customHeight="1" spans="1:19">
      <c r="A9" s="142" t="s">
        <v>67</v>
      </c>
      <c r="B9" s="143" t="s">
        <v>67</v>
      </c>
      <c r="C9" s="143" t="s">
        <v>276</v>
      </c>
      <c r="D9" s="144" t="s">
        <v>276</v>
      </c>
      <c r="E9" s="144" t="s">
        <v>372</v>
      </c>
      <c r="F9" s="144" t="s">
        <v>373</v>
      </c>
      <c r="G9" s="165">
        <v>8</v>
      </c>
      <c r="H9" s="57"/>
      <c r="I9" s="57">
        <v>26490</v>
      </c>
      <c r="J9" s="57">
        <v>26490</v>
      </c>
      <c r="K9" s="57"/>
      <c r="L9" s="57"/>
      <c r="M9" s="57"/>
      <c r="N9" s="57"/>
      <c r="O9" s="57"/>
      <c r="P9" s="59"/>
      <c r="Q9" s="59"/>
      <c r="R9" s="57"/>
      <c r="S9" s="57"/>
    </row>
    <row r="10" ht="21" customHeight="1" spans="1:19">
      <c r="A10" s="145" t="s">
        <v>176</v>
      </c>
      <c r="B10" s="146"/>
      <c r="C10" s="146"/>
      <c r="D10" s="147"/>
      <c r="E10" s="147"/>
      <c r="F10" s="147"/>
      <c r="G10" s="166"/>
      <c r="H10" s="57">
        <v>10840.2</v>
      </c>
      <c r="I10" s="57">
        <v>37330.2</v>
      </c>
      <c r="J10" s="57">
        <v>37330.2</v>
      </c>
      <c r="K10" s="57"/>
      <c r="L10" s="57"/>
      <c r="M10" s="57"/>
      <c r="N10" s="57"/>
      <c r="O10" s="57"/>
      <c r="P10" s="59"/>
      <c r="Q10" s="59"/>
      <c r="R10" s="57"/>
      <c r="S10" s="57"/>
    </row>
    <row r="11" ht="21" customHeight="1" spans="1:19">
      <c r="A11" s="167" t="s">
        <v>374</v>
      </c>
      <c r="B11" s="168"/>
      <c r="C11" s="168"/>
      <c r="D11" s="167"/>
      <c r="E11" s="167"/>
      <c r="F11" s="167"/>
      <c r="G11" s="169"/>
      <c r="H11" s="170"/>
      <c r="I11" s="170"/>
      <c r="J11" s="170"/>
      <c r="K11" s="170"/>
      <c r="L11" s="170"/>
      <c r="M11" s="170"/>
      <c r="N11" s="170"/>
      <c r="O11" s="170"/>
      <c r="P11" s="170"/>
      <c r="Q11" s="170"/>
      <c r="R11" s="170"/>
      <c r="S11" s="170"/>
    </row>
    <row r="12" customHeight="1" spans="1:19">
      <c r="A12" s="171"/>
      <c r="B12" s="171"/>
      <c r="C12" s="171"/>
      <c r="D12" s="171"/>
      <c r="E12" s="171"/>
      <c r="F12" s="171"/>
      <c r="G12" s="171"/>
      <c r="H12" s="171"/>
      <c r="I12" s="171"/>
      <c r="J12" s="171"/>
      <c r="K12" s="171"/>
      <c r="L12" s="171"/>
      <c r="M12" s="171"/>
      <c r="N12" s="171"/>
      <c r="O12" s="171"/>
      <c r="P12" s="171"/>
      <c r="Q12" s="171"/>
      <c r="R12" s="171"/>
      <c r="S12" s="171"/>
    </row>
  </sheetData>
  <mergeCells count="20">
    <mergeCell ref="A2:S2"/>
    <mergeCell ref="A3:H3"/>
    <mergeCell ref="I4:S4"/>
    <mergeCell ref="N5:S5"/>
    <mergeCell ref="A10:G10"/>
    <mergeCell ref="A11:S11"/>
    <mergeCell ref="A12:S12"/>
    <mergeCell ref="A4:A6"/>
    <mergeCell ref="B4:B6"/>
    <mergeCell ref="C4:C6"/>
    <mergeCell ref="D4:D6"/>
    <mergeCell ref="E4:E6"/>
    <mergeCell ref="F4:F6"/>
    <mergeCell ref="G4:G6"/>
    <mergeCell ref="H4:H6"/>
    <mergeCell ref="I5:I6"/>
    <mergeCell ref="J5:J6"/>
    <mergeCell ref="K5:K6"/>
    <mergeCell ref="L5:L6"/>
    <mergeCell ref="M5:M6"/>
  </mergeCells>
  <pageMargins left="0.156944444444444" right="0.236111111111111" top="1" bottom="1" header="0.5" footer="0.5"/>
  <pageSetup paperSize="9" scale="35"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workbookViewId="0">
      <selection activeCell="D24" sqref="D24"/>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128"/>
      <c r="B1" s="129"/>
      <c r="C1" s="129"/>
      <c r="D1" s="129"/>
      <c r="E1" s="129"/>
      <c r="F1" s="129"/>
      <c r="G1" s="129"/>
      <c r="H1" s="128"/>
      <c r="I1" s="128"/>
      <c r="J1" s="128"/>
      <c r="K1" s="128"/>
      <c r="L1" s="128"/>
      <c r="M1" s="128"/>
      <c r="N1" s="148"/>
      <c r="O1" s="128"/>
      <c r="P1" s="128"/>
      <c r="Q1" s="129"/>
      <c r="R1" s="128"/>
      <c r="S1" s="156"/>
      <c r="T1" s="156"/>
    </row>
    <row r="2" ht="41.25" customHeight="1" spans="1:20">
      <c r="A2" s="130" t="str">
        <f>"2025"&amp;"年部门政府购买服务预算表"</f>
        <v>2025年部门政府购买服务预算表</v>
      </c>
      <c r="B2" s="131"/>
      <c r="C2" s="131"/>
      <c r="D2" s="131"/>
      <c r="E2" s="131"/>
      <c r="F2" s="131"/>
      <c r="G2" s="131"/>
      <c r="H2" s="132"/>
      <c r="I2" s="132"/>
      <c r="J2" s="132"/>
      <c r="K2" s="132"/>
      <c r="L2" s="132"/>
      <c r="M2" s="132"/>
      <c r="N2" s="149"/>
      <c r="O2" s="132"/>
      <c r="P2" s="132"/>
      <c r="Q2" s="131"/>
      <c r="R2" s="132"/>
      <c r="S2" s="149"/>
      <c r="T2" s="131"/>
    </row>
    <row r="3" ht="22.5" customHeight="1" spans="1:20">
      <c r="A3" s="133" t="str">
        <f>"单位名称："&amp;"昆明市晋宁区应急管理局"</f>
        <v>单位名称：昆明市晋宁区应急管理局</v>
      </c>
      <c r="B3" s="134"/>
      <c r="C3" s="134"/>
      <c r="D3" s="134"/>
      <c r="E3" s="134"/>
      <c r="F3" s="134"/>
      <c r="G3" s="134"/>
      <c r="H3" s="135"/>
      <c r="I3" s="135"/>
      <c r="J3" s="135"/>
      <c r="K3" s="135"/>
      <c r="L3" s="135"/>
      <c r="M3" s="135"/>
      <c r="N3" s="148"/>
      <c r="O3" s="128"/>
      <c r="P3" s="128"/>
      <c r="Q3" s="129"/>
      <c r="R3" s="128"/>
      <c r="S3" s="157"/>
      <c r="T3" s="156" t="s">
        <v>0</v>
      </c>
    </row>
    <row r="4" ht="24" customHeight="1" spans="1:20">
      <c r="A4" s="48" t="s">
        <v>183</v>
      </c>
      <c r="B4" s="136" t="s">
        <v>184</v>
      </c>
      <c r="C4" s="136" t="s">
        <v>359</v>
      </c>
      <c r="D4" s="136" t="s">
        <v>375</v>
      </c>
      <c r="E4" s="136" t="s">
        <v>376</v>
      </c>
      <c r="F4" s="136" t="s">
        <v>377</v>
      </c>
      <c r="G4" s="136" t="s">
        <v>378</v>
      </c>
      <c r="H4" s="137" t="s">
        <v>379</v>
      </c>
      <c r="I4" s="137" t="s">
        <v>380</v>
      </c>
      <c r="J4" s="150" t="s">
        <v>191</v>
      </c>
      <c r="K4" s="150"/>
      <c r="L4" s="150"/>
      <c r="M4" s="150"/>
      <c r="N4" s="151"/>
      <c r="O4" s="150"/>
      <c r="P4" s="150"/>
      <c r="Q4" s="158"/>
      <c r="R4" s="150"/>
      <c r="S4" s="151"/>
      <c r="T4" s="159"/>
    </row>
    <row r="5" ht="24" customHeight="1" spans="1:20">
      <c r="A5" s="50"/>
      <c r="B5" s="138"/>
      <c r="C5" s="138"/>
      <c r="D5" s="138"/>
      <c r="E5" s="138"/>
      <c r="F5" s="138"/>
      <c r="G5" s="138"/>
      <c r="H5" s="139"/>
      <c r="I5" s="139"/>
      <c r="J5" s="139" t="s">
        <v>53</v>
      </c>
      <c r="K5" s="139" t="s">
        <v>56</v>
      </c>
      <c r="L5" s="139" t="s">
        <v>365</v>
      </c>
      <c r="M5" s="139" t="s">
        <v>366</v>
      </c>
      <c r="N5" s="152" t="s">
        <v>367</v>
      </c>
      <c r="O5" s="153" t="s">
        <v>368</v>
      </c>
      <c r="P5" s="153"/>
      <c r="Q5" s="160"/>
      <c r="R5" s="153"/>
      <c r="S5" s="161"/>
      <c r="T5" s="140"/>
    </row>
    <row r="6" ht="54" customHeight="1" spans="1:20">
      <c r="A6" s="53"/>
      <c r="B6" s="140"/>
      <c r="C6" s="140"/>
      <c r="D6" s="140"/>
      <c r="E6" s="140"/>
      <c r="F6" s="140"/>
      <c r="G6" s="140"/>
      <c r="H6" s="141"/>
      <c r="I6" s="141"/>
      <c r="J6" s="141"/>
      <c r="K6" s="141" t="s">
        <v>55</v>
      </c>
      <c r="L6" s="141"/>
      <c r="M6" s="141"/>
      <c r="N6" s="154"/>
      <c r="O6" s="141" t="s">
        <v>55</v>
      </c>
      <c r="P6" s="141" t="s">
        <v>61</v>
      </c>
      <c r="Q6" s="140" t="s">
        <v>62</v>
      </c>
      <c r="R6" s="141" t="s">
        <v>63</v>
      </c>
      <c r="S6" s="154" t="s">
        <v>64</v>
      </c>
      <c r="T6" s="140" t="s">
        <v>65</v>
      </c>
    </row>
    <row r="7" ht="17.25" customHeight="1" spans="1:20">
      <c r="A7" s="54">
        <v>1</v>
      </c>
      <c r="B7" s="140">
        <v>2</v>
      </c>
      <c r="C7" s="54">
        <v>3</v>
      </c>
      <c r="D7" s="54">
        <v>4</v>
      </c>
      <c r="E7" s="140">
        <v>5</v>
      </c>
      <c r="F7" s="54">
        <v>6</v>
      </c>
      <c r="G7" s="54">
        <v>7</v>
      </c>
      <c r="H7" s="140">
        <v>8</v>
      </c>
      <c r="I7" s="54">
        <v>9</v>
      </c>
      <c r="J7" s="54">
        <v>10</v>
      </c>
      <c r="K7" s="140">
        <v>11</v>
      </c>
      <c r="L7" s="54">
        <v>12</v>
      </c>
      <c r="M7" s="54">
        <v>13</v>
      </c>
      <c r="N7" s="140">
        <v>14</v>
      </c>
      <c r="O7" s="54">
        <v>15</v>
      </c>
      <c r="P7" s="54">
        <v>16</v>
      </c>
      <c r="Q7" s="140">
        <v>17</v>
      </c>
      <c r="R7" s="54">
        <v>18</v>
      </c>
      <c r="S7" s="54">
        <v>19</v>
      </c>
      <c r="T7" s="54">
        <v>20</v>
      </c>
    </row>
    <row r="8" ht="21" customHeight="1" spans="1:20">
      <c r="A8" s="142"/>
      <c r="B8" s="143"/>
      <c r="C8" s="143"/>
      <c r="D8" s="143"/>
      <c r="E8" s="143"/>
      <c r="F8" s="143"/>
      <c r="G8" s="143"/>
      <c r="H8" s="144"/>
      <c r="I8" s="144"/>
      <c r="J8" s="57"/>
      <c r="K8" s="57"/>
      <c r="L8" s="57"/>
      <c r="M8" s="57"/>
      <c r="N8" s="57"/>
      <c r="O8" s="57"/>
      <c r="P8" s="57"/>
      <c r="Q8" s="59"/>
      <c r="R8" s="59"/>
      <c r="S8" s="57"/>
      <c r="T8" s="57"/>
    </row>
    <row r="9" ht="21" customHeight="1" spans="1:20">
      <c r="A9" s="145" t="s">
        <v>176</v>
      </c>
      <c r="B9" s="146"/>
      <c r="C9" s="146"/>
      <c r="D9" s="146"/>
      <c r="E9" s="146"/>
      <c r="F9" s="146"/>
      <c r="G9" s="146"/>
      <c r="H9" s="147"/>
      <c r="I9" s="155"/>
      <c r="J9" s="57"/>
      <c r="K9" s="57"/>
      <c r="L9" s="57"/>
      <c r="M9" s="57"/>
      <c r="N9" s="57"/>
      <c r="O9" s="57"/>
      <c r="P9" s="57"/>
      <c r="Q9" s="59"/>
      <c r="R9" s="59"/>
      <c r="S9" s="57"/>
      <c r="T9" s="57"/>
    </row>
    <row r="10" customHeight="1" spans="1:3">
      <c r="A10" s="68" t="s">
        <v>381</v>
      </c>
      <c r="B10" s="68"/>
      <c r="C10" s="68"/>
    </row>
  </sheetData>
  <mergeCells count="20">
    <mergeCell ref="A2:T2"/>
    <mergeCell ref="A3:I3"/>
    <mergeCell ref="J4:T4"/>
    <mergeCell ref="O5:T5"/>
    <mergeCell ref="A9:I9"/>
    <mergeCell ref="A10:C10"/>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236111111111111" right="0.0784722222222222" top="1" bottom="1" header="0.5" footer="0.5"/>
  <pageSetup paperSize="9" scale="27"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workbookViewId="0">
      <selection activeCell="A37" sqref="A37"/>
    </sheetView>
  </sheetViews>
  <sheetFormatPr defaultColWidth="9" defaultRowHeight="13.5" outlineLevelCol="6"/>
  <cols>
    <col min="1" max="1" width="44.2583333333333" customWidth="1"/>
    <col min="2" max="5" width="20.0083333333333" customWidth="1"/>
  </cols>
  <sheetData>
    <row r="1" spans="1:7">
      <c r="A1" s="93"/>
      <c r="B1" s="93"/>
      <c r="C1" s="93"/>
      <c r="D1" s="93"/>
      <c r="E1" s="93"/>
      <c r="F1" s="94"/>
      <c r="G1" s="94"/>
    </row>
    <row r="2" spans="1:7">
      <c r="A2" s="94"/>
      <c r="B2" s="94"/>
      <c r="C2" s="94"/>
      <c r="D2" s="109"/>
      <c r="E2" s="108" t="s">
        <v>382</v>
      </c>
      <c r="F2" s="94"/>
      <c r="G2" s="94"/>
    </row>
    <row r="3" ht="27" spans="1:7">
      <c r="A3" s="110" t="str">
        <f>"2025"&amp;"年对下转移支付预算表"</f>
        <v>2025年对下转移支付预算表</v>
      </c>
      <c r="B3" s="96"/>
      <c r="C3" s="96"/>
      <c r="D3" s="96"/>
      <c r="E3" s="97"/>
      <c r="F3" s="94"/>
      <c r="G3" s="94"/>
    </row>
    <row r="4" spans="1:7">
      <c r="A4" s="111" t="s">
        <v>383</v>
      </c>
      <c r="B4" s="112"/>
      <c r="C4" s="112"/>
      <c r="D4" s="113"/>
      <c r="E4" s="114" t="s">
        <v>0</v>
      </c>
      <c r="F4" s="94"/>
      <c r="G4" s="94"/>
    </row>
    <row r="5" spans="1:7">
      <c r="A5" s="115" t="s">
        <v>384</v>
      </c>
      <c r="B5" s="116" t="s">
        <v>191</v>
      </c>
      <c r="C5" s="117"/>
      <c r="D5" s="117"/>
      <c r="E5" s="118" t="s">
        <v>385</v>
      </c>
      <c r="F5" s="94"/>
      <c r="G5" s="94"/>
    </row>
    <row r="6" spans="1:7">
      <c r="A6" s="119"/>
      <c r="B6" s="120" t="s">
        <v>53</v>
      </c>
      <c r="C6" s="121" t="s">
        <v>56</v>
      </c>
      <c r="D6" s="122" t="s">
        <v>365</v>
      </c>
      <c r="E6" s="118"/>
      <c r="F6" s="94"/>
      <c r="G6" s="94"/>
    </row>
    <row r="7" spans="1:7">
      <c r="A7" s="123">
        <v>1</v>
      </c>
      <c r="B7" s="123">
        <v>2</v>
      </c>
      <c r="C7" s="123">
        <v>3</v>
      </c>
      <c r="D7" s="124">
        <v>4</v>
      </c>
      <c r="E7" s="125">
        <v>24</v>
      </c>
      <c r="F7" s="94"/>
      <c r="G7" s="94"/>
    </row>
    <row r="8" spans="1:7">
      <c r="A8" s="101"/>
      <c r="B8" s="126"/>
      <c r="C8" s="126"/>
      <c r="D8" s="126"/>
      <c r="E8" s="126"/>
      <c r="F8" s="94"/>
      <c r="G8" s="94"/>
    </row>
    <row r="9" spans="1:7">
      <c r="A9" s="102"/>
      <c r="B9" s="126"/>
      <c r="C9" s="126"/>
      <c r="D9" s="126"/>
      <c r="E9" s="126"/>
      <c r="F9" s="94"/>
      <c r="G9" s="94"/>
    </row>
    <row r="10" ht="14.25" spans="1:7">
      <c r="A10" s="127" t="s">
        <v>386</v>
      </c>
      <c r="B10" s="94"/>
      <c r="C10" s="94"/>
      <c r="D10" s="94"/>
      <c r="E10" s="94"/>
      <c r="F10" s="94"/>
      <c r="G10" s="94"/>
    </row>
    <row r="11" spans="1:7">
      <c r="A11" s="94"/>
      <c r="B11" s="94"/>
      <c r="C11" s="94"/>
      <c r="D11" s="94"/>
      <c r="E11" s="94"/>
      <c r="F11" s="94"/>
      <c r="G11" s="94"/>
    </row>
    <row r="12" spans="1:7">
      <c r="A12" s="94"/>
      <c r="B12" s="94"/>
      <c r="C12" s="94"/>
      <c r="D12" s="94"/>
      <c r="E12" s="94"/>
      <c r="F12" s="94"/>
      <c r="G12" s="94"/>
    </row>
    <row r="13" spans="1:7">
      <c r="A13" s="94"/>
      <c r="B13" s="94"/>
      <c r="C13" s="94"/>
      <c r="D13" s="94"/>
      <c r="E13" s="94"/>
      <c r="F13" s="94"/>
      <c r="G13" s="94"/>
    </row>
    <row r="14" spans="1:7">
      <c r="A14" s="94"/>
      <c r="B14" s="94"/>
      <c r="C14" s="94"/>
      <c r="D14" s="94"/>
      <c r="E14" s="94"/>
      <c r="F14" s="94"/>
      <c r="G14" s="94"/>
    </row>
    <row r="15" spans="1:7">
      <c r="A15" s="94"/>
      <c r="B15" s="94"/>
      <c r="C15" s="94"/>
      <c r="D15" s="94"/>
      <c r="E15" s="94"/>
      <c r="F15" s="94"/>
      <c r="G15" s="94"/>
    </row>
    <row r="16" spans="1:7">
      <c r="A16" s="94"/>
      <c r="B16" s="94"/>
      <c r="C16" s="94"/>
      <c r="D16" s="94"/>
      <c r="E16" s="94"/>
      <c r="F16" s="94"/>
      <c r="G16" s="94"/>
    </row>
    <row r="17" spans="1:7">
      <c r="A17" s="94"/>
      <c r="B17" s="94"/>
      <c r="C17" s="94"/>
      <c r="D17" s="94"/>
      <c r="E17" s="94"/>
      <c r="F17" s="94"/>
      <c r="G17" s="94"/>
    </row>
    <row r="18" spans="1:7">
      <c r="A18" s="94"/>
      <c r="B18" s="94"/>
      <c r="C18" s="94"/>
      <c r="D18" s="94"/>
      <c r="E18" s="94"/>
      <c r="F18" s="94"/>
      <c r="G18" s="94"/>
    </row>
    <row r="19" spans="1:7">
      <c r="A19" s="94"/>
      <c r="B19" s="94"/>
      <c r="C19" s="94"/>
      <c r="D19" s="94"/>
      <c r="E19" s="94"/>
      <c r="F19" s="94"/>
      <c r="G19" s="94"/>
    </row>
    <row r="20" spans="1:7">
      <c r="A20" s="94"/>
      <c r="B20" s="94"/>
      <c r="C20" s="94"/>
      <c r="D20" s="94"/>
      <c r="E20" s="94"/>
      <c r="F20" s="94"/>
      <c r="G20" s="94"/>
    </row>
  </sheetData>
  <mergeCells count="5">
    <mergeCell ref="A3:E3"/>
    <mergeCell ref="A4:D4"/>
    <mergeCell ref="B5:D5"/>
    <mergeCell ref="A5:A6"/>
    <mergeCell ref="E5:E6"/>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tabSelected="1" workbookViewId="0">
      <selection activeCell="D10" sqref="D10"/>
    </sheetView>
  </sheetViews>
  <sheetFormatPr defaultColWidth="9" defaultRowHeight="13.5"/>
  <cols>
    <col min="1" max="1" width="25.875" customWidth="1"/>
    <col min="2" max="10" width="23.575" customWidth="1"/>
  </cols>
  <sheetData>
    <row r="1" spans="1:11">
      <c r="A1" s="93"/>
      <c r="B1" s="93"/>
      <c r="C1" s="93"/>
      <c r="D1" s="93"/>
      <c r="E1" s="93"/>
      <c r="F1" s="93"/>
      <c r="G1" s="93"/>
      <c r="H1" s="93"/>
      <c r="I1" s="93"/>
      <c r="J1" s="93"/>
      <c r="K1" s="94"/>
    </row>
    <row r="2" spans="1:11">
      <c r="A2" s="94"/>
      <c r="B2" s="94"/>
      <c r="C2" s="94"/>
      <c r="D2" s="94"/>
      <c r="E2" s="94"/>
      <c r="F2" s="94"/>
      <c r="G2" s="94"/>
      <c r="H2" s="94"/>
      <c r="I2" s="94"/>
      <c r="J2" s="108" t="s">
        <v>387</v>
      </c>
      <c r="K2" s="94"/>
    </row>
    <row r="3" ht="27" spans="1:11">
      <c r="A3" s="95" t="str">
        <f>"2025"&amp;"年对下转移支付绩效目标表"</f>
        <v>2025年对下转移支付绩效目标表</v>
      </c>
      <c r="B3" s="96"/>
      <c r="C3" s="96"/>
      <c r="D3" s="96"/>
      <c r="E3" s="96"/>
      <c r="F3" s="97"/>
      <c r="G3" s="96"/>
      <c r="H3" s="97"/>
      <c r="I3" s="97"/>
      <c r="J3" s="96"/>
      <c r="K3" s="94"/>
    </row>
    <row r="4" spans="1:11">
      <c r="A4" s="98" t="str">
        <f>"单位名称："&amp;""</f>
        <v>单位名称：</v>
      </c>
      <c r="B4" s="94"/>
      <c r="C4" s="94"/>
      <c r="D4" s="94"/>
      <c r="E4" s="94"/>
      <c r="F4" s="94"/>
      <c r="G4" s="94"/>
      <c r="H4" s="94"/>
      <c r="I4" s="94"/>
      <c r="J4" s="94"/>
      <c r="K4" s="94"/>
    </row>
    <row r="5" spans="1:11">
      <c r="A5" s="99" t="s">
        <v>384</v>
      </c>
      <c r="B5" s="99" t="s">
        <v>281</v>
      </c>
      <c r="C5" s="99" t="s">
        <v>282</v>
      </c>
      <c r="D5" s="99" t="s">
        <v>283</v>
      </c>
      <c r="E5" s="99" t="s">
        <v>284</v>
      </c>
      <c r="F5" s="100" t="s">
        <v>285</v>
      </c>
      <c r="G5" s="99" t="s">
        <v>286</v>
      </c>
      <c r="H5" s="100" t="s">
        <v>287</v>
      </c>
      <c r="I5" s="100" t="s">
        <v>288</v>
      </c>
      <c r="J5" s="99" t="s">
        <v>289</v>
      </c>
      <c r="K5" s="94"/>
    </row>
    <row r="6" spans="1:11">
      <c r="A6" s="99">
        <v>1</v>
      </c>
      <c r="B6" s="99">
        <v>2</v>
      </c>
      <c r="C6" s="99">
        <v>3</v>
      </c>
      <c r="D6" s="99">
        <v>4</v>
      </c>
      <c r="E6" s="99">
        <v>5</v>
      </c>
      <c r="F6" s="100">
        <v>6</v>
      </c>
      <c r="G6" s="99">
        <v>7</v>
      </c>
      <c r="H6" s="100">
        <v>8</v>
      </c>
      <c r="I6" s="100">
        <v>9</v>
      </c>
      <c r="J6" s="99">
        <v>10</v>
      </c>
      <c r="K6" s="94"/>
    </row>
    <row r="7" spans="1:11">
      <c r="A7" s="101"/>
      <c r="B7" s="102"/>
      <c r="C7" s="102"/>
      <c r="D7" s="102"/>
      <c r="E7" s="103"/>
      <c r="F7" s="104"/>
      <c r="G7" s="103"/>
      <c r="H7" s="104"/>
      <c r="I7" s="104"/>
      <c r="J7" s="103"/>
      <c r="K7" s="94"/>
    </row>
    <row r="8" spans="1:11">
      <c r="A8" s="101"/>
      <c r="B8" s="105"/>
      <c r="C8" s="105"/>
      <c r="D8" s="105"/>
      <c r="E8" s="101"/>
      <c r="F8" s="105"/>
      <c r="G8" s="101"/>
      <c r="H8" s="105"/>
      <c r="I8" s="105"/>
      <c r="J8" s="101"/>
      <c r="K8" s="94"/>
    </row>
    <row r="9" ht="14.25" spans="1:11">
      <c r="A9" s="106" t="s">
        <v>388</v>
      </c>
      <c r="B9" s="107"/>
      <c r="C9" s="107"/>
      <c r="D9" s="94"/>
      <c r="E9" s="94"/>
      <c r="F9" s="94"/>
      <c r="G9" s="94"/>
      <c r="H9" s="94"/>
      <c r="I9" s="94"/>
      <c r="J9" s="94"/>
      <c r="K9" s="94"/>
    </row>
  </sheetData>
  <mergeCells count="2">
    <mergeCell ref="A3:J3"/>
    <mergeCell ref="A4:H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workbookViewId="0">
      <selection activeCell="D29" sqref="D29"/>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70"/>
      <c r="B1" s="71"/>
      <c r="C1" s="71"/>
      <c r="D1" s="72"/>
      <c r="E1" s="72"/>
      <c r="F1" s="72"/>
      <c r="G1" s="71"/>
      <c r="H1" s="71"/>
      <c r="I1" s="72"/>
    </row>
    <row r="2" ht="41.25" customHeight="1" spans="1:9">
      <c r="A2" s="73" t="str">
        <f>"2025"&amp;"年新增资产配置预算表"</f>
        <v>2025年新增资产配置预算表</v>
      </c>
      <c r="B2" s="74"/>
      <c r="C2" s="74"/>
      <c r="D2" s="75"/>
      <c r="E2" s="75"/>
      <c r="F2" s="75"/>
      <c r="G2" s="74"/>
      <c r="H2" s="74"/>
      <c r="I2" s="75"/>
    </row>
    <row r="3" customHeight="1" spans="1:9">
      <c r="A3" s="76" t="str">
        <f>"单位名称："&amp;"昆明市晋宁区应急管理局"</f>
        <v>单位名称：昆明市晋宁区应急管理局</v>
      </c>
      <c r="B3" s="77"/>
      <c r="C3" s="77"/>
      <c r="D3" s="78"/>
      <c r="F3" s="75"/>
      <c r="G3" s="74"/>
      <c r="H3" s="74"/>
      <c r="I3" s="92" t="s">
        <v>0</v>
      </c>
    </row>
    <row r="4" ht="28.5" customHeight="1" spans="1:9">
      <c r="A4" s="67" t="s">
        <v>183</v>
      </c>
      <c r="B4" s="79" t="s">
        <v>184</v>
      </c>
      <c r="C4" s="80" t="s">
        <v>389</v>
      </c>
      <c r="D4" s="67" t="s">
        <v>390</v>
      </c>
      <c r="E4" s="67" t="s">
        <v>391</v>
      </c>
      <c r="F4" s="67" t="s">
        <v>392</v>
      </c>
      <c r="G4" s="79" t="s">
        <v>393</v>
      </c>
      <c r="H4" s="69"/>
      <c r="I4" s="67"/>
    </row>
    <row r="5" ht="21" customHeight="1" spans="1:9">
      <c r="A5" s="80"/>
      <c r="B5" s="81"/>
      <c r="C5" s="81"/>
      <c r="D5" s="82"/>
      <c r="E5" s="81"/>
      <c r="F5" s="81"/>
      <c r="G5" s="79" t="s">
        <v>363</v>
      </c>
      <c r="H5" s="79" t="s">
        <v>394</v>
      </c>
      <c r="I5" s="79" t="s">
        <v>395</v>
      </c>
    </row>
    <row r="6" ht="17.25" customHeight="1" spans="1:9">
      <c r="A6" s="83" t="s">
        <v>79</v>
      </c>
      <c r="B6" s="31" t="s">
        <v>80</v>
      </c>
      <c r="C6" s="83" t="s">
        <v>81</v>
      </c>
      <c r="D6" s="33" t="s">
        <v>82</v>
      </c>
      <c r="E6" s="83" t="s">
        <v>83</v>
      </c>
      <c r="F6" s="31" t="s">
        <v>84</v>
      </c>
      <c r="G6" s="84" t="s">
        <v>85</v>
      </c>
      <c r="H6" s="33" t="s">
        <v>86</v>
      </c>
      <c r="I6" s="33">
        <v>9</v>
      </c>
    </row>
    <row r="7" ht="19.5" customHeight="1" spans="1:9">
      <c r="A7" s="85"/>
      <c r="B7" s="86"/>
      <c r="C7" s="86"/>
      <c r="D7" s="18"/>
      <c r="E7" s="32"/>
      <c r="F7" s="84"/>
      <c r="G7" s="87"/>
      <c r="H7" s="88"/>
      <c r="I7" s="88"/>
    </row>
    <row r="8" ht="19.5" customHeight="1" spans="1:9">
      <c r="A8" s="20" t="s">
        <v>53</v>
      </c>
      <c r="B8" s="89"/>
      <c r="C8" s="89"/>
      <c r="D8" s="90"/>
      <c r="E8" s="91"/>
      <c r="F8" s="91"/>
      <c r="G8" s="87"/>
      <c r="H8" s="88"/>
      <c r="I8" s="88"/>
    </row>
    <row r="9" customHeight="1" spans="1:3">
      <c r="A9" s="68" t="s">
        <v>396</v>
      </c>
      <c r="B9" s="68"/>
      <c r="C9" s="68"/>
    </row>
  </sheetData>
  <mergeCells count="12">
    <mergeCell ref="A1:I1"/>
    <mergeCell ref="A2:I2"/>
    <mergeCell ref="A3:C3"/>
    <mergeCell ref="G4:I4"/>
    <mergeCell ref="A8:F8"/>
    <mergeCell ref="A9:C9"/>
    <mergeCell ref="A4:A5"/>
    <mergeCell ref="B4:B5"/>
    <mergeCell ref="C4:C5"/>
    <mergeCell ref="D4:D5"/>
    <mergeCell ref="E4:E5"/>
    <mergeCell ref="F4:F5"/>
  </mergeCells>
  <pageMargins left="0.75" right="0.75" top="1" bottom="1" header="0.5" footer="0.5"/>
  <pageSetup paperSize="9" scale="48"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F29" sqref="F29"/>
    </sheetView>
  </sheetViews>
  <sheetFormatPr defaultColWidth="9.14166666666667" defaultRowHeight="14.25" customHeight="1"/>
  <cols>
    <col min="1" max="1" width="10.2833333333333" customWidth="1"/>
    <col min="2" max="2" width="30.425" customWidth="1"/>
    <col min="3" max="3" width="23.85" customWidth="1"/>
    <col min="4" max="4" width="11.1416666666667" customWidth="1"/>
    <col min="5" max="5" width="32.7083333333333" customWidth="1"/>
    <col min="6" max="6" width="9.85" customWidth="1"/>
    <col min="7" max="7" width="17.7083333333333" customWidth="1"/>
    <col min="8" max="11" width="23.1416666666667" customWidth="1"/>
  </cols>
  <sheetData>
    <row r="1" ht="13.5" customHeight="1" spans="4:11">
      <c r="D1" s="40"/>
      <c r="E1" s="40"/>
      <c r="F1" s="40"/>
      <c r="G1" s="40"/>
      <c r="K1" s="41"/>
    </row>
    <row r="2" ht="41.25" customHeight="1" spans="1:11">
      <c r="A2" s="42" t="str">
        <f>"2025"&amp;"年上级转移支付补助项目支出预算表"</f>
        <v>2025年上级转移支付补助项目支出预算表</v>
      </c>
      <c r="B2" s="42"/>
      <c r="C2" s="42"/>
      <c r="D2" s="42"/>
      <c r="E2" s="42"/>
      <c r="F2" s="42"/>
      <c r="G2" s="42"/>
      <c r="H2" s="42"/>
      <c r="I2" s="42"/>
      <c r="J2" s="42"/>
      <c r="K2" s="42"/>
    </row>
    <row r="3" ht="13.5" customHeight="1" spans="1:11">
      <c r="A3" s="43" t="str">
        <f>"单位名称："&amp;"昆明市晋宁区应急管理局"</f>
        <v>单位名称：昆明市晋宁区应急管理局</v>
      </c>
      <c r="B3" s="44"/>
      <c r="C3" s="44"/>
      <c r="D3" s="44"/>
      <c r="E3" s="44"/>
      <c r="F3" s="44"/>
      <c r="G3" s="44"/>
      <c r="H3" s="45"/>
      <c r="I3" s="45"/>
      <c r="J3" s="45"/>
      <c r="K3" s="46" t="s">
        <v>0</v>
      </c>
    </row>
    <row r="4" ht="21.75" customHeight="1" spans="1:11">
      <c r="A4" s="64" t="s">
        <v>262</v>
      </c>
      <c r="B4" s="64" t="s">
        <v>186</v>
      </c>
      <c r="C4" s="64" t="s">
        <v>263</v>
      </c>
      <c r="D4" s="17" t="s">
        <v>187</v>
      </c>
      <c r="E4" s="17" t="s">
        <v>188</v>
      </c>
      <c r="F4" s="17" t="s">
        <v>264</v>
      </c>
      <c r="G4" s="17" t="s">
        <v>265</v>
      </c>
      <c r="H4" s="36" t="s">
        <v>53</v>
      </c>
      <c r="I4" s="14" t="s">
        <v>397</v>
      </c>
      <c r="J4" s="14"/>
      <c r="K4" s="14"/>
    </row>
    <row r="5" ht="21.75" customHeight="1" spans="1:11">
      <c r="A5" s="64"/>
      <c r="B5" s="64"/>
      <c r="C5" s="64"/>
      <c r="D5" s="17"/>
      <c r="E5" s="17"/>
      <c r="F5" s="17"/>
      <c r="G5" s="17"/>
      <c r="H5" s="14"/>
      <c r="I5" s="17" t="s">
        <v>56</v>
      </c>
      <c r="J5" s="17" t="s">
        <v>57</v>
      </c>
      <c r="K5" s="17" t="s">
        <v>58</v>
      </c>
    </row>
    <row r="6" ht="40.5" customHeight="1" spans="1:11">
      <c r="A6" s="65"/>
      <c r="B6" s="65"/>
      <c r="C6" s="65"/>
      <c r="D6" s="17"/>
      <c r="E6" s="17"/>
      <c r="F6" s="17"/>
      <c r="G6" s="17"/>
      <c r="H6" s="14"/>
      <c r="I6" s="17" t="s">
        <v>55</v>
      </c>
      <c r="J6" s="17"/>
      <c r="K6" s="17"/>
    </row>
    <row r="7" ht="20.25" customHeight="1" spans="1:11">
      <c r="A7" s="55">
        <v>1</v>
      </c>
      <c r="B7" s="55">
        <v>2</v>
      </c>
      <c r="C7" s="55">
        <v>3</v>
      </c>
      <c r="D7" s="55">
        <v>4</v>
      </c>
      <c r="E7" s="55">
        <v>5</v>
      </c>
      <c r="F7" s="55">
        <v>6</v>
      </c>
      <c r="G7" s="55">
        <v>7</v>
      </c>
      <c r="H7" s="55">
        <v>8</v>
      </c>
      <c r="I7" s="55">
        <v>9</v>
      </c>
      <c r="J7" s="69">
        <v>10</v>
      </c>
      <c r="K7" s="69">
        <v>11</v>
      </c>
    </row>
    <row r="8" ht="18" customHeight="1" spans="1:11">
      <c r="A8" s="66"/>
      <c r="B8" s="60"/>
      <c r="C8" s="66"/>
      <c r="D8" s="66"/>
      <c r="E8" s="66"/>
      <c r="F8" s="66"/>
      <c r="G8" s="66"/>
      <c r="H8" s="57"/>
      <c r="I8" s="57"/>
      <c r="J8" s="57"/>
      <c r="K8" s="57"/>
    </row>
    <row r="9" ht="24" customHeight="1" spans="1:11">
      <c r="A9" s="18"/>
      <c r="B9" s="32"/>
      <c r="C9" s="18"/>
      <c r="D9" s="18"/>
      <c r="E9" s="18"/>
      <c r="F9" s="18"/>
      <c r="G9" s="18"/>
      <c r="H9" s="57"/>
      <c r="I9" s="57"/>
      <c r="J9" s="57"/>
      <c r="K9" s="57"/>
    </row>
    <row r="10" ht="18.75" customHeight="1" spans="1:11">
      <c r="A10" s="67" t="s">
        <v>176</v>
      </c>
      <c r="B10" s="22"/>
      <c r="C10" s="22"/>
      <c r="D10" s="22"/>
      <c r="E10" s="22"/>
      <c r="F10" s="22"/>
      <c r="G10" s="22"/>
      <c r="H10" s="57"/>
      <c r="I10" s="57"/>
      <c r="J10" s="57"/>
      <c r="K10" s="57"/>
    </row>
    <row r="11" customHeight="1" spans="1:4">
      <c r="A11" s="68" t="s">
        <v>398</v>
      </c>
      <c r="B11" s="68"/>
      <c r="C11" s="68"/>
      <c r="D11" s="68"/>
    </row>
  </sheetData>
  <mergeCells count="17">
    <mergeCell ref="A2:K2"/>
    <mergeCell ref="A3:G3"/>
    <mergeCell ref="H3:J3"/>
    <mergeCell ref="I4:K4"/>
    <mergeCell ref="A10:G10"/>
    <mergeCell ref="A11:D11"/>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scale="58"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4"/>
  <sheetViews>
    <sheetView showZeros="0" workbookViewId="0">
      <selection activeCell="E31" sqref="E31"/>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40"/>
      <c r="G1" s="41"/>
    </row>
    <row r="2" ht="41.25" customHeight="1" spans="1:7">
      <c r="A2" s="42" t="str">
        <f>"2025"&amp;"年部门项目中期规划预算表"</f>
        <v>2025年部门项目中期规划预算表</v>
      </c>
      <c r="B2" s="42"/>
      <c r="C2" s="42"/>
      <c r="D2" s="42"/>
      <c r="E2" s="42"/>
      <c r="F2" s="42"/>
      <c r="G2" s="42"/>
    </row>
    <row r="3" ht="13.5" customHeight="1" spans="1:7">
      <c r="A3" s="43" t="str">
        <f>"单位名称："&amp;"昆明市晋宁区应急管理局"</f>
        <v>单位名称：昆明市晋宁区应急管理局</v>
      </c>
      <c r="B3" s="44"/>
      <c r="C3" s="44"/>
      <c r="D3" s="44"/>
      <c r="E3" s="45"/>
      <c r="F3" s="45"/>
      <c r="G3" s="46" t="s">
        <v>0</v>
      </c>
    </row>
    <row r="4" ht="21.75" customHeight="1" spans="1:7">
      <c r="A4" s="47" t="s">
        <v>263</v>
      </c>
      <c r="B4" s="47" t="s">
        <v>262</v>
      </c>
      <c r="C4" s="47" t="s">
        <v>186</v>
      </c>
      <c r="D4" s="48" t="s">
        <v>399</v>
      </c>
      <c r="E4" s="12" t="s">
        <v>56</v>
      </c>
      <c r="F4" s="13"/>
      <c r="G4" s="35"/>
    </row>
    <row r="5" ht="21.75" customHeight="1" spans="1:7">
      <c r="A5" s="49"/>
      <c r="B5" s="49"/>
      <c r="C5" s="49"/>
      <c r="D5" s="50"/>
      <c r="E5" s="51" t="str">
        <f>"2025"&amp;"年"</f>
        <v>2025年</v>
      </c>
      <c r="F5" s="51" t="str">
        <f>("2025"+1)&amp;"年"</f>
        <v>2026年</v>
      </c>
      <c r="G5" s="51" t="str">
        <f>("2025"+2)&amp;"年"</f>
        <v>2027年</v>
      </c>
    </row>
    <row r="6" ht="40.5" customHeight="1" spans="1:7">
      <c r="A6" s="52"/>
      <c r="B6" s="52"/>
      <c r="C6" s="52"/>
      <c r="D6" s="53"/>
      <c r="E6" s="54"/>
      <c r="F6" s="54"/>
      <c r="G6" s="54"/>
    </row>
    <row r="7" ht="15" customHeight="1" spans="1:7">
      <c r="A7" s="55">
        <v>1</v>
      </c>
      <c r="B7" s="55">
        <v>2</v>
      </c>
      <c r="C7" s="55">
        <v>3</v>
      </c>
      <c r="D7" s="55">
        <v>4</v>
      </c>
      <c r="E7" s="55">
        <v>5</v>
      </c>
      <c r="F7" s="55">
        <v>6</v>
      </c>
      <c r="G7" s="55">
        <v>7</v>
      </c>
    </row>
    <row r="8" customHeight="1" spans="1:7">
      <c r="A8" s="56" t="s">
        <v>67</v>
      </c>
      <c r="B8" s="57"/>
      <c r="C8" s="57"/>
      <c r="D8" s="57"/>
      <c r="E8" s="57">
        <v>500000</v>
      </c>
      <c r="F8" s="57"/>
      <c r="G8" s="57"/>
    </row>
    <row r="9" ht="17.25" customHeight="1" spans="1:7">
      <c r="A9" s="32"/>
      <c r="B9" s="58" t="s">
        <v>400</v>
      </c>
      <c r="C9" s="58" t="s">
        <v>270</v>
      </c>
      <c r="D9" s="32" t="s">
        <v>401</v>
      </c>
      <c r="E9" s="59">
        <v>50000</v>
      </c>
      <c r="F9" s="59"/>
      <c r="G9" s="59"/>
    </row>
    <row r="10" ht="17.25" customHeight="1" spans="1:7">
      <c r="A10" s="60"/>
      <c r="B10" s="58" t="s">
        <v>400</v>
      </c>
      <c r="C10" s="58" t="s">
        <v>272</v>
      </c>
      <c r="D10" s="32" t="s">
        <v>401</v>
      </c>
      <c r="E10" s="59">
        <v>215000</v>
      </c>
      <c r="F10" s="59"/>
      <c r="G10" s="59"/>
    </row>
    <row r="11" ht="17.25" customHeight="1" spans="1:7">
      <c r="A11" s="60"/>
      <c r="B11" s="58" t="s">
        <v>400</v>
      </c>
      <c r="C11" s="58" t="s">
        <v>274</v>
      </c>
      <c r="D11" s="32" t="s">
        <v>401</v>
      </c>
      <c r="E11" s="59">
        <v>192938</v>
      </c>
      <c r="F11" s="59"/>
      <c r="G11" s="59"/>
    </row>
    <row r="12" ht="17.25" customHeight="1" spans="1:7">
      <c r="A12" s="60"/>
      <c r="B12" s="58" t="s">
        <v>400</v>
      </c>
      <c r="C12" s="58" t="s">
        <v>276</v>
      </c>
      <c r="D12" s="32" t="s">
        <v>401</v>
      </c>
      <c r="E12" s="59">
        <v>26490</v>
      </c>
      <c r="F12" s="59"/>
      <c r="G12" s="59"/>
    </row>
    <row r="13" ht="17.25" customHeight="1" spans="1:7">
      <c r="A13" s="60"/>
      <c r="B13" s="58" t="s">
        <v>400</v>
      </c>
      <c r="C13" s="58" t="s">
        <v>280</v>
      </c>
      <c r="D13" s="32" t="s">
        <v>401</v>
      </c>
      <c r="E13" s="59">
        <v>15572</v>
      </c>
      <c r="F13" s="59"/>
      <c r="G13" s="59"/>
    </row>
    <row r="14" ht="18.75" customHeight="1" spans="1:7">
      <c r="A14" s="61" t="s">
        <v>53</v>
      </c>
      <c r="B14" s="62" t="s">
        <v>402</v>
      </c>
      <c r="C14" s="62"/>
      <c r="D14" s="63"/>
      <c r="E14" s="59">
        <v>500000</v>
      </c>
      <c r="F14" s="59"/>
      <c r="G14" s="59"/>
    </row>
  </sheetData>
  <mergeCells count="11">
    <mergeCell ref="A2:G2"/>
    <mergeCell ref="A3:F3"/>
    <mergeCell ref="E4:G4"/>
    <mergeCell ref="A14:D14"/>
    <mergeCell ref="A4:A6"/>
    <mergeCell ref="B4:B6"/>
    <mergeCell ref="C4:C6"/>
    <mergeCell ref="D4:D6"/>
    <mergeCell ref="E5:E6"/>
    <mergeCell ref="F5:F6"/>
    <mergeCell ref="G5:G6"/>
  </mergeCells>
  <pageMargins left="0.196527777777778" right="0.118055555555556" top="1" bottom="1" header="0.5" footer="0.5"/>
  <pageSetup paperSize="9" scale="77"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42"/>
  <sheetViews>
    <sheetView showZeros="0" topLeftCell="C1" workbookViewId="0">
      <selection activeCell="C8" sqref="C8:I8"/>
    </sheetView>
  </sheetViews>
  <sheetFormatPr defaultColWidth="8.575" defaultRowHeight="14.25" customHeight="1"/>
  <cols>
    <col min="1" max="1" width="18.1416666666667" customWidth="1"/>
    <col min="2" max="2" width="23.425" customWidth="1"/>
    <col min="3" max="3" width="21.85" customWidth="1"/>
    <col min="4" max="4" width="15.575" customWidth="1"/>
    <col min="5" max="5" width="31.575" customWidth="1"/>
    <col min="6" max="6" width="15.425" customWidth="1"/>
    <col min="7" max="7" width="16.425" customWidth="1"/>
    <col min="8" max="8" width="29.575" customWidth="1"/>
    <col min="9" max="9" width="30.575" customWidth="1"/>
    <col min="10" max="10" width="23.85" customWidth="1"/>
  </cols>
  <sheetData>
    <row r="1" customHeight="1" spans="1:10">
      <c r="A1" s="1"/>
      <c r="B1" s="1"/>
      <c r="C1" s="1"/>
      <c r="D1" s="1"/>
      <c r="E1" s="1"/>
      <c r="F1" s="1"/>
      <c r="G1" s="1"/>
      <c r="H1" s="1"/>
      <c r="I1" s="1"/>
      <c r="J1" s="34"/>
    </row>
    <row r="2" ht="41.25" customHeight="1" spans="1:10">
      <c r="A2" s="1" t="str">
        <f>"2025"&amp;"年部门整体支出绩效目标表"</f>
        <v>2025年部门整体支出绩效目标表</v>
      </c>
      <c r="B2" s="2"/>
      <c r="C2" s="2"/>
      <c r="D2" s="2"/>
      <c r="E2" s="2"/>
      <c r="F2" s="2"/>
      <c r="G2" s="2"/>
      <c r="H2" s="2"/>
      <c r="I2" s="2"/>
      <c r="J2" s="2"/>
    </row>
    <row r="3" ht="17.25" customHeight="1" spans="1:10">
      <c r="A3" s="3" t="str">
        <f>"单位名称："&amp;"昆明市晋宁区应急管理局"</f>
        <v>单位名称：昆明市晋宁区应急管理局</v>
      </c>
      <c r="B3" s="3"/>
      <c r="C3" s="4"/>
      <c r="D3" s="5"/>
      <c r="E3" s="5"/>
      <c r="F3" s="5"/>
      <c r="G3" s="5"/>
      <c r="H3" s="5"/>
      <c r="I3" s="5"/>
      <c r="J3" s="251" t="s">
        <v>0</v>
      </c>
    </row>
    <row r="4" ht="30" customHeight="1" spans="1:10">
      <c r="A4" s="6" t="s">
        <v>403</v>
      </c>
      <c r="B4" s="7" t="s">
        <v>68</v>
      </c>
      <c r="C4" s="8"/>
      <c r="D4" s="8"/>
      <c r="E4" s="9"/>
      <c r="F4" s="10" t="s">
        <v>404</v>
      </c>
      <c r="G4" s="9"/>
      <c r="H4" s="11" t="s">
        <v>67</v>
      </c>
      <c r="I4" s="8"/>
      <c r="J4" s="9"/>
    </row>
    <row r="5" ht="32.25" customHeight="1" spans="1:10">
      <c r="A5" s="12" t="s">
        <v>405</v>
      </c>
      <c r="B5" s="13"/>
      <c r="C5" s="13"/>
      <c r="D5" s="13"/>
      <c r="E5" s="13"/>
      <c r="F5" s="13"/>
      <c r="G5" s="13"/>
      <c r="H5" s="13"/>
      <c r="I5" s="35"/>
      <c r="J5" s="36" t="s">
        <v>406</v>
      </c>
    </row>
    <row r="6" ht="99.75" customHeight="1" spans="1:10">
      <c r="A6" s="14" t="s">
        <v>407</v>
      </c>
      <c r="B6" s="15" t="s">
        <v>408</v>
      </c>
      <c r="C6" s="16" t="s">
        <v>409</v>
      </c>
      <c r="D6" s="16"/>
      <c r="E6" s="16"/>
      <c r="F6" s="16"/>
      <c r="G6" s="16"/>
      <c r="H6" s="16"/>
      <c r="I6" s="16"/>
      <c r="J6" s="37" t="s">
        <v>410</v>
      </c>
    </row>
    <row r="7" ht="99.75" customHeight="1" spans="1:10">
      <c r="A7" s="14"/>
      <c r="B7" s="15" t="str">
        <f>"总体绩效目标（"&amp;"2025"&amp;"-"&amp;("2025"+2)&amp;"年期间）"</f>
        <v>总体绩效目标（2025-2027年期间）</v>
      </c>
      <c r="C7" s="16" t="s">
        <v>411</v>
      </c>
      <c r="D7" s="16"/>
      <c r="E7" s="16"/>
      <c r="F7" s="16"/>
      <c r="G7" s="16"/>
      <c r="H7" s="16"/>
      <c r="I7" s="16"/>
      <c r="J7" s="37" t="s">
        <v>412</v>
      </c>
    </row>
    <row r="8" ht="75" customHeight="1" spans="1:10">
      <c r="A8" s="15" t="s">
        <v>413</v>
      </c>
      <c r="B8" s="17" t="str">
        <f>"预算年度（"&amp;"2025"&amp;"年）绩效目标"</f>
        <v>预算年度（2025年）绩效目标</v>
      </c>
      <c r="C8" s="18" t="s">
        <v>411</v>
      </c>
      <c r="D8" s="18"/>
      <c r="E8" s="18"/>
      <c r="F8" s="18"/>
      <c r="G8" s="18"/>
      <c r="H8" s="18"/>
      <c r="I8" s="18"/>
      <c r="J8" s="38" t="s">
        <v>414</v>
      </c>
    </row>
    <row r="9" ht="32.25" customHeight="1" spans="1:10">
      <c r="A9" s="19" t="s">
        <v>415</v>
      </c>
      <c r="B9" s="19"/>
      <c r="C9" s="19"/>
      <c r="D9" s="19"/>
      <c r="E9" s="19"/>
      <c r="F9" s="19"/>
      <c r="G9" s="19"/>
      <c r="H9" s="19"/>
      <c r="I9" s="19"/>
      <c r="J9" s="19"/>
    </row>
    <row r="10" ht="32.25" customHeight="1" spans="1:10">
      <c r="A10" s="15" t="s">
        <v>416</v>
      </c>
      <c r="B10" s="15"/>
      <c r="C10" s="14" t="s">
        <v>417</v>
      </c>
      <c r="D10" s="14"/>
      <c r="E10" s="14"/>
      <c r="F10" s="14" t="s">
        <v>418</v>
      </c>
      <c r="G10" s="14"/>
      <c r="H10" s="14" t="s">
        <v>419</v>
      </c>
      <c r="I10" s="14"/>
      <c r="J10" s="14"/>
    </row>
    <row r="11" ht="32.25" customHeight="1" spans="1:10">
      <c r="A11" s="15"/>
      <c r="B11" s="15"/>
      <c r="C11" s="14"/>
      <c r="D11" s="14"/>
      <c r="E11" s="14"/>
      <c r="F11" s="14"/>
      <c r="G11" s="14"/>
      <c r="H11" s="15" t="s">
        <v>420</v>
      </c>
      <c r="I11" s="15" t="s">
        <v>421</v>
      </c>
      <c r="J11" s="15" t="s">
        <v>422</v>
      </c>
    </row>
    <row r="12" ht="24" customHeight="1" spans="1:10">
      <c r="A12" s="20" t="s">
        <v>53</v>
      </c>
      <c r="B12" s="21"/>
      <c r="C12" s="21"/>
      <c r="D12" s="21"/>
      <c r="E12" s="21"/>
      <c r="F12" s="21"/>
      <c r="G12" s="22"/>
      <c r="H12" s="23">
        <v>7922211.27</v>
      </c>
      <c r="I12" s="23">
        <v>7922211.27</v>
      </c>
      <c r="J12" s="23"/>
    </row>
    <row r="13" ht="34.5" customHeight="1" spans="1:10">
      <c r="A13" s="16" t="s">
        <v>135</v>
      </c>
      <c r="B13" s="24"/>
      <c r="C13" s="16" t="s">
        <v>411</v>
      </c>
      <c r="D13" s="24"/>
      <c r="E13" s="24"/>
      <c r="F13" s="24"/>
      <c r="G13" s="24"/>
      <c r="H13" s="25">
        <v>7922211.27</v>
      </c>
      <c r="I13" s="25">
        <v>7922211.27</v>
      </c>
      <c r="J13" s="25"/>
    </row>
    <row r="14" ht="32.25" customHeight="1" spans="1:10">
      <c r="A14" s="19" t="s">
        <v>423</v>
      </c>
      <c r="B14" s="19"/>
      <c r="C14" s="19"/>
      <c r="D14" s="19"/>
      <c r="E14" s="19"/>
      <c r="F14" s="19"/>
      <c r="G14" s="19"/>
      <c r="H14" s="19"/>
      <c r="I14" s="19"/>
      <c r="J14" s="19"/>
    </row>
    <row r="15" ht="32.25" customHeight="1" spans="1:10">
      <c r="A15" s="26" t="s">
        <v>424</v>
      </c>
      <c r="B15" s="26"/>
      <c r="C15" s="26"/>
      <c r="D15" s="26"/>
      <c r="E15" s="26"/>
      <c r="F15" s="26"/>
      <c r="G15" s="26"/>
      <c r="H15" s="27" t="s">
        <v>425</v>
      </c>
      <c r="I15" s="39" t="s">
        <v>289</v>
      </c>
      <c r="J15" s="27" t="s">
        <v>426</v>
      </c>
    </row>
    <row r="16" ht="36" customHeight="1" spans="1:10">
      <c r="A16" s="28" t="s">
        <v>282</v>
      </c>
      <c r="B16" s="28" t="s">
        <v>427</v>
      </c>
      <c r="C16" s="29" t="s">
        <v>284</v>
      </c>
      <c r="D16" s="29" t="s">
        <v>285</v>
      </c>
      <c r="E16" s="29" t="s">
        <v>286</v>
      </c>
      <c r="F16" s="29" t="s">
        <v>287</v>
      </c>
      <c r="G16" s="29" t="s">
        <v>288</v>
      </c>
      <c r="H16" s="30"/>
      <c r="I16" s="30"/>
      <c r="J16" s="30"/>
    </row>
    <row r="17" ht="32.25" customHeight="1" spans="1:10">
      <c r="A17" s="31" t="s">
        <v>291</v>
      </c>
      <c r="B17" s="31"/>
      <c r="C17" s="32"/>
      <c r="D17" s="31"/>
      <c r="E17" s="31"/>
      <c r="F17" s="31"/>
      <c r="G17" s="31"/>
      <c r="H17" s="33"/>
      <c r="I17" s="18"/>
      <c r="J17" s="33"/>
    </row>
    <row r="18" ht="32.25" customHeight="1" spans="1:10">
      <c r="A18" s="31"/>
      <c r="B18" s="31" t="s">
        <v>292</v>
      </c>
      <c r="C18" s="32"/>
      <c r="D18" s="31"/>
      <c r="E18" s="31"/>
      <c r="F18" s="31"/>
      <c r="G18" s="31"/>
      <c r="H18" s="33"/>
      <c r="I18" s="18"/>
      <c r="J18" s="33"/>
    </row>
    <row r="19" ht="32.25" customHeight="1" spans="1:10">
      <c r="A19" s="31"/>
      <c r="B19" s="31"/>
      <c r="C19" s="32" t="s">
        <v>428</v>
      </c>
      <c r="D19" s="31" t="s">
        <v>294</v>
      </c>
      <c r="E19" s="31" t="s">
        <v>429</v>
      </c>
      <c r="F19" s="31" t="s">
        <v>296</v>
      </c>
      <c r="G19" s="31" t="s">
        <v>297</v>
      </c>
      <c r="H19" s="33" t="s">
        <v>430</v>
      </c>
      <c r="I19" s="18" t="s">
        <v>431</v>
      </c>
      <c r="J19" s="33" t="s">
        <v>432</v>
      </c>
    </row>
    <row r="20" ht="32.25" customHeight="1" spans="1:10">
      <c r="A20" s="31"/>
      <c r="B20" s="31"/>
      <c r="C20" s="32" t="s">
        <v>433</v>
      </c>
      <c r="D20" s="31" t="s">
        <v>294</v>
      </c>
      <c r="E20" s="31" t="s">
        <v>91</v>
      </c>
      <c r="F20" s="31" t="s">
        <v>296</v>
      </c>
      <c r="G20" s="31" t="s">
        <v>297</v>
      </c>
      <c r="H20" s="33" t="s">
        <v>430</v>
      </c>
      <c r="I20" s="18" t="s">
        <v>431</v>
      </c>
      <c r="J20" s="33" t="s">
        <v>432</v>
      </c>
    </row>
    <row r="21" ht="32.25" customHeight="1" spans="1:10">
      <c r="A21" s="31"/>
      <c r="B21" s="31"/>
      <c r="C21" s="32" t="s">
        <v>434</v>
      </c>
      <c r="D21" s="31" t="s">
        <v>294</v>
      </c>
      <c r="E21" s="31" t="s">
        <v>88</v>
      </c>
      <c r="F21" s="31" t="s">
        <v>296</v>
      </c>
      <c r="G21" s="31" t="s">
        <v>297</v>
      </c>
      <c r="H21" s="33" t="s">
        <v>430</v>
      </c>
      <c r="I21" s="18" t="s">
        <v>435</v>
      </c>
      <c r="J21" s="33" t="s">
        <v>432</v>
      </c>
    </row>
    <row r="22" ht="32.25" customHeight="1" spans="1:10">
      <c r="A22" s="31"/>
      <c r="B22" s="31"/>
      <c r="C22" s="32" t="s">
        <v>436</v>
      </c>
      <c r="D22" s="31" t="s">
        <v>294</v>
      </c>
      <c r="E22" s="31" t="s">
        <v>437</v>
      </c>
      <c r="F22" s="31" t="s">
        <v>296</v>
      </c>
      <c r="G22" s="31" t="s">
        <v>297</v>
      </c>
      <c r="H22" s="33" t="s">
        <v>430</v>
      </c>
      <c r="I22" s="18" t="s">
        <v>438</v>
      </c>
      <c r="J22" s="33" t="s">
        <v>432</v>
      </c>
    </row>
    <row r="23" ht="32.25" customHeight="1" spans="1:10">
      <c r="A23" s="31"/>
      <c r="B23" s="31"/>
      <c r="C23" s="32" t="s">
        <v>439</v>
      </c>
      <c r="D23" s="31" t="s">
        <v>294</v>
      </c>
      <c r="E23" s="31" t="s">
        <v>440</v>
      </c>
      <c r="F23" s="31" t="s">
        <v>441</v>
      </c>
      <c r="G23" s="31" t="s">
        <v>297</v>
      </c>
      <c r="H23" s="33" t="s">
        <v>442</v>
      </c>
      <c r="I23" s="18" t="s">
        <v>443</v>
      </c>
      <c r="J23" s="33" t="s">
        <v>442</v>
      </c>
    </row>
    <row r="24" ht="32.25" customHeight="1" spans="1:10">
      <c r="A24" s="31"/>
      <c r="B24" s="31"/>
      <c r="C24" s="32" t="s">
        <v>346</v>
      </c>
      <c r="D24" s="31" t="s">
        <v>294</v>
      </c>
      <c r="E24" s="31" t="s">
        <v>444</v>
      </c>
      <c r="F24" s="31" t="s">
        <v>296</v>
      </c>
      <c r="G24" s="31" t="s">
        <v>297</v>
      </c>
      <c r="H24" s="33" t="s">
        <v>424</v>
      </c>
      <c r="I24" s="18" t="s">
        <v>444</v>
      </c>
      <c r="J24" s="33" t="s">
        <v>349</v>
      </c>
    </row>
    <row r="25" ht="32.25" customHeight="1" spans="1:10">
      <c r="A25" s="31"/>
      <c r="B25" s="31"/>
      <c r="C25" s="32" t="s">
        <v>293</v>
      </c>
      <c r="D25" s="31" t="s">
        <v>294</v>
      </c>
      <c r="E25" s="31" t="s">
        <v>295</v>
      </c>
      <c r="F25" s="31" t="s">
        <v>296</v>
      </c>
      <c r="G25" s="31" t="s">
        <v>297</v>
      </c>
      <c r="H25" s="33" t="s">
        <v>445</v>
      </c>
      <c r="I25" s="18" t="s">
        <v>446</v>
      </c>
      <c r="J25" s="33" t="s">
        <v>447</v>
      </c>
    </row>
    <row r="26" ht="32.25" customHeight="1" spans="1:10">
      <c r="A26" s="31"/>
      <c r="B26" s="31"/>
      <c r="C26" s="32" t="s">
        <v>319</v>
      </c>
      <c r="D26" s="31" t="s">
        <v>294</v>
      </c>
      <c r="E26" s="31" t="s">
        <v>320</v>
      </c>
      <c r="F26" s="31" t="s">
        <v>321</v>
      </c>
      <c r="G26" s="31" t="s">
        <v>297</v>
      </c>
      <c r="H26" s="33" t="s">
        <v>424</v>
      </c>
      <c r="I26" s="18" t="s">
        <v>448</v>
      </c>
      <c r="J26" s="33" t="s">
        <v>449</v>
      </c>
    </row>
    <row r="27" ht="32.25" customHeight="1" spans="1:10">
      <c r="A27" s="31"/>
      <c r="B27" s="31" t="s">
        <v>350</v>
      </c>
      <c r="C27" s="32"/>
      <c r="D27" s="31"/>
      <c r="E27" s="31"/>
      <c r="F27" s="31"/>
      <c r="G27" s="31"/>
      <c r="H27" s="33"/>
      <c r="I27" s="18"/>
      <c r="J27" s="33"/>
    </row>
    <row r="28" ht="32.25" customHeight="1" spans="1:10">
      <c r="A28" s="31"/>
      <c r="B28" s="31"/>
      <c r="C28" s="32" t="s">
        <v>351</v>
      </c>
      <c r="D28" s="31" t="s">
        <v>294</v>
      </c>
      <c r="E28" s="31" t="s">
        <v>315</v>
      </c>
      <c r="F28" s="31" t="s">
        <v>316</v>
      </c>
      <c r="G28" s="31" t="s">
        <v>297</v>
      </c>
      <c r="H28" s="33" t="s">
        <v>424</v>
      </c>
      <c r="I28" s="18" t="s">
        <v>450</v>
      </c>
      <c r="J28" s="33" t="s">
        <v>349</v>
      </c>
    </row>
    <row r="29" ht="32.25" customHeight="1" spans="1:10">
      <c r="A29" s="31"/>
      <c r="B29" s="31" t="s">
        <v>451</v>
      </c>
      <c r="C29" s="32"/>
      <c r="D29" s="31"/>
      <c r="E29" s="31"/>
      <c r="F29" s="31"/>
      <c r="G29" s="31"/>
      <c r="H29" s="33"/>
      <c r="I29" s="18"/>
      <c r="J29" s="33"/>
    </row>
    <row r="30" ht="32.25" customHeight="1" spans="1:10">
      <c r="A30" s="31"/>
      <c r="B30" s="31"/>
      <c r="C30" s="32" t="s">
        <v>452</v>
      </c>
      <c r="D30" s="31" t="s">
        <v>294</v>
      </c>
      <c r="E30" s="31" t="s">
        <v>453</v>
      </c>
      <c r="F30" s="31" t="s">
        <v>371</v>
      </c>
      <c r="G30" s="31" t="s">
        <v>297</v>
      </c>
      <c r="H30" s="33" t="s">
        <v>445</v>
      </c>
      <c r="I30" s="18" t="s">
        <v>454</v>
      </c>
      <c r="J30" s="33" t="s">
        <v>455</v>
      </c>
    </row>
    <row r="31" ht="32.25" customHeight="1" spans="1:10">
      <c r="A31" s="31" t="s">
        <v>304</v>
      </c>
      <c r="B31" s="31"/>
      <c r="C31" s="32"/>
      <c r="D31" s="31"/>
      <c r="E31" s="31"/>
      <c r="F31" s="31"/>
      <c r="G31" s="31"/>
      <c r="H31" s="33"/>
      <c r="I31" s="18"/>
      <c r="J31" s="33"/>
    </row>
    <row r="32" ht="32.25" customHeight="1" spans="1:10">
      <c r="A32" s="31"/>
      <c r="B32" s="31" t="s">
        <v>305</v>
      </c>
      <c r="C32" s="32"/>
      <c r="D32" s="31"/>
      <c r="E32" s="31"/>
      <c r="F32" s="31"/>
      <c r="G32" s="31"/>
      <c r="H32" s="33"/>
      <c r="I32" s="18"/>
      <c r="J32" s="33"/>
    </row>
    <row r="33" ht="32.25" customHeight="1" spans="1:10">
      <c r="A33" s="31"/>
      <c r="B33" s="31"/>
      <c r="C33" s="32" t="s">
        <v>456</v>
      </c>
      <c r="D33" s="31" t="s">
        <v>294</v>
      </c>
      <c r="E33" s="31" t="s">
        <v>457</v>
      </c>
      <c r="F33" s="31" t="s">
        <v>308</v>
      </c>
      <c r="G33" s="31" t="s">
        <v>309</v>
      </c>
      <c r="H33" s="33" t="s">
        <v>458</v>
      </c>
      <c r="I33" s="18" t="s">
        <v>459</v>
      </c>
      <c r="J33" s="33" t="s">
        <v>460</v>
      </c>
    </row>
    <row r="34" ht="32.25" customHeight="1" spans="1:10">
      <c r="A34" s="31"/>
      <c r="B34" s="31"/>
      <c r="C34" s="32" t="s">
        <v>461</v>
      </c>
      <c r="D34" s="31" t="s">
        <v>294</v>
      </c>
      <c r="E34" s="31" t="s">
        <v>462</v>
      </c>
      <c r="F34" s="31" t="s">
        <v>308</v>
      </c>
      <c r="G34" s="31" t="s">
        <v>309</v>
      </c>
      <c r="H34" s="33" t="s">
        <v>463</v>
      </c>
      <c r="I34" s="18" t="s">
        <v>464</v>
      </c>
      <c r="J34" s="33" t="s">
        <v>465</v>
      </c>
    </row>
    <row r="35" ht="32.25" customHeight="1" spans="1:10">
      <c r="A35" s="31"/>
      <c r="B35" s="31"/>
      <c r="C35" s="32" t="s">
        <v>466</v>
      </c>
      <c r="D35" s="31" t="s">
        <v>294</v>
      </c>
      <c r="E35" s="31" t="s">
        <v>342</v>
      </c>
      <c r="F35" s="31" t="s">
        <v>308</v>
      </c>
      <c r="G35" s="31" t="s">
        <v>309</v>
      </c>
      <c r="H35" s="33" t="s">
        <v>424</v>
      </c>
      <c r="I35" s="18" t="s">
        <v>467</v>
      </c>
      <c r="J35" s="33" t="s">
        <v>343</v>
      </c>
    </row>
    <row r="36" ht="32.25" customHeight="1" spans="1:10">
      <c r="A36" s="31"/>
      <c r="B36" s="31"/>
      <c r="C36" s="32" t="s">
        <v>468</v>
      </c>
      <c r="D36" s="31" t="s">
        <v>294</v>
      </c>
      <c r="E36" s="31" t="s">
        <v>352</v>
      </c>
      <c r="F36" s="31" t="s">
        <v>308</v>
      </c>
      <c r="G36" s="31" t="s">
        <v>309</v>
      </c>
      <c r="H36" s="33" t="s">
        <v>424</v>
      </c>
      <c r="I36" s="18" t="s">
        <v>469</v>
      </c>
      <c r="J36" s="33" t="s">
        <v>349</v>
      </c>
    </row>
    <row r="37" ht="32.25" customHeight="1" spans="1:10">
      <c r="A37" s="31"/>
      <c r="B37" s="31" t="s">
        <v>323</v>
      </c>
      <c r="C37" s="32"/>
      <c r="D37" s="31"/>
      <c r="E37" s="31"/>
      <c r="F37" s="31"/>
      <c r="G37" s="31"/>
      <c r="H37" s="33"/>
      <c r="I37" s="18"/>
      <c r="J37" s="33"/>
    </row>
    <row r="38" ht="32.25" customHeight="1" spans="1:10">
      <c r="A38" s="31"/>
      <c r="B38" s="31"/>
      <c r="C38" s="32" t="s">
        <v>470</v>
      </c>
      <c r="D38" s="31" t="s">
        <v>294</v>
      </c>
      <c r="E38" s="31" t="s">
        <v>315</v>
      </c>
      <c r="F38" s="31" t="s">
        <v>316</v>
      </c>
      <c r="G38" s="31" t="s">
        <v>297</v>
      </c>
      <c r="H38" s="33" t="s">
        <v>471</v>
      </c>
      <c r="I38" s="18" t="s">
        <v>471</v>
      </c>
      <c r="J38" s="33" t="s">
        <v>471</v>
      </c>
    </row>
    <row r="39" ht="32.25" customHeight="1" spans="1:10">
      <c r="A39" s="31" t="s">
        <v>311</v>
      </c>
      <c r="B39" s="31"/>
      <c r="C39" s="32"/>
      <c r="D39" s="31"/>
      <c r="E39" s="31"/>
      <c r="F39" s="31"/>
      <c r="G39" s="31"/>
      <c r="H39" s="33"/>
      <c r="I39" s="18"/>
      <c r="J39" s="33"/>
    </row>
    <row r="40" ht="32.25" customHeight="1" spans="1:10">
      <c r="A40" s="31"/>
      <c r="B40" s="31" t="s">
        <v>312</v>
      </c>
      <c r="C40" s="32"/>
      <c r="D40" s="31"/>
      <c r="E40" s="31"/>
      <c r="F40" s="31"/>
      <c r="G40" s="31"/>
      <c r="H40" s="33"/>
      <c r="I40" s="18"/>
      <c r="J40" s="33"/>
    </row>
    <row r="41" ht="32.25" customHeight="1" spans="1:10">
      <c r="A41" s="31"/>
      <c r="B41" s="31"/>
      <c r="C41" s="32" t="s">
        <v>472</v>
      </c>
      <c r="D41" s="31" t="s">
        <v>294</v>
      </c>
      <c r="E41" s="31" t="s">
        <v>327</v>
      </c>
      <c r="F41" s="31" t="s">
        <v>316</v>
      </c>
      <c r="G41" s="31" t="s">
        <v>297</v>
      </c>
      <c r="H41" s="33" t="s">
        <v>473</v>
      </c>
      <c r="I41" s="18" t="s">
        <v>474</v>
      </c>
      <c r="J41" s="33" t="s">
        <v>475</v>
      </c>
    </row>
    <row r="42" ht="32.25" customHeight="1" spans="1:10">
      <c r="A42" s="31"/>
      <c r="B42" s="31"/>
      <c r="C42" s="32" t="s">
        <v>476</v>
      </c>
      <c r="D42" s="31" t="s">
        <v>294</v>
      </c>
      <c r="E42" s="31" t="s">
        <v>327</v>
      </c>
      <c r="F42" s="31" t="s">
        <v>308</v>
      </c>
      <c r="G42" s="31" t="s">
        <v>297</v>
      </c>
      <c r="H42" s="33" t="s">
        <v>473</v>
      </c>
      <c r="I42" s="18" t="s">
        <v>477</v>
      </c>
      <c r="J42" s="33" t="s">
        <v>475</v>
      </c>
    </row>
  </sheetData>
  <mergeCells count="29">
    <mergeCell ref="A2:J2"/>
    <mergeCell ref="A3:C3"/>
    <mergeCell ref="B4:E4"/>
    <mergeCell ref="B4:E4"/>
    <mergeCell ref="F4:G4"/>
    <mergeCell ref="H4:J4"/>
    <mergeCell ref="H4:J4"/>
    <mergeCell ref="A5:I5"/>
    <mergeCell ref="C6:I6"/>
    <mergeCell ref="C6:I6"/>
    <mergeCell ref="C7:I7"/>
    <mergeCell ref="C7:I7"/>
    <mergeCell ref="C8:I8"/>
    <mergeCell ref="C8:I8"/>
    <mergeCell ref="A9:J9"/>
    <mergeCell ref="H10:J10"/>
    <mergeCell ref="A12:G12"/>
    <mergeCell ref="A13:B13"/>
    <mergeCell ref="A13:B13"/>
    <mergeCell ref="C13:G13"/>
    <mergeCell ref="C13:G13"/>
    <mergeCell ref="A14:J14"/>
    <mergeCell ref="A15:G15"/>
    <mergeCell ref="A6:A7"/>
    <mergeCell ref="H15:H16"/>
    <mergeCell ref="I15:I16"/>
    <mergeCell ref="J15:J16"/>
    <mergeCell ref="A10:B11"/>
    <mergeCell ref="C10:G11"/>
  </mergeCells>
  <pageMargins left="0.236111111111111" right="0.236111111111111" top="1" bottom="1" header="0.5" footer="0.5"/>
  <pageSetup paperSize="9" scale="44"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workbookViewId="0">
      <selection activeCell="B24" sqref="B24"/>
    </sheetView>
  </sheetViews>
  <sheetFormatPr defaultColWidth="8.425" defaultRowHeight="12.75" customHeight="1"/>
  <cols>
    <col min="1" max="1" width="26.575" customWidth="1"/>
    <col min="2" max="2" width="39.7083333333333" customWidth="1"/>
    <col min="3" max="3" width="20.2833333333333" customWidth="1"/>
    <col min="4" max="5" width="20.7083333333333" customWidth="1"/>
    <col min="6" max="6" width="19.1416666666667" customWidth="1"/>
    <col min="7" max="7" width="24.575" customWidth="1"/>
    <col min="8" max="8" width="20.425" customWidth="1"/>
    <col min="9" max="9" width="22.7083333333333" customWidth="1"/>
    <col min="10" max="10" width="25" customWidth="1"/>
    <col min="11" max="11" width="20.2833333333333" customWidth="1"/>
    <col min="12" max="12" width="20.575" customWidth="1"/>
    <col min="13" max="13" width="25.7083333333333" customWidth="1"/>
    <col min="14" max="14" width="19" customWidth="1"/>
    <col min="15" max="16" width="23.85" customWidth="1"/>
    <col min="17" max="17" width="24.1416666666667" customWidth="1"/>
    <col min="18" max="18" width="27.575" customWidth="1"/>
    <col min="19" max="19" width="21.1416666666667" customWidth="1"/>
    <col min="20" max="20" width="32.425" customWidth="1"/>
  </cols>
  <sheetData>
    <row r="1" ht="17.25" customHeight="1" spans="1:20">
      <c r="A1" s="236"/>
      <c r="B1" s="237"/>
      <c r="C1" s="237"/>
      <c r="D1" s="237"/>
      <c r="E1" s="237"/>
      <c r="F1" s="237"/>
      <c r="G1" s="237"/>
      <c r="H1" s="237"/>
      <c r="I1" s="237"/>
      <c r="J1" s="237"/>
      <c r="K1" s="237"/>
      <c r="L1" s="237"/>
      <c r="M1" s="237"/>
      <c r="N1" s="237"/>
      <c r="O1" s="237"/>
      <c r="P1" s="237"/>
      <c r="Q1" s="237"/>
      <c r="R1" s="237"/>
      <c r="S1" s="237"/>
      <c r="T1" s="237"/>
    </row>
    <row r="2" ht="41.25" customHeight="1" spans="1:20">
      <c r="A2" s="238" t="str">
        <f>"2025"&amp;"年部门收入预算表"</f>
        <v>2025年部门收入预算表</v>
      </c>
      <c r="B2" s="237"/>
      <c r="C2" s="237"/>
      <c r="D2" s="237"/>
      <c r="E2" s="237"/>
      <c r="F2" s="237"/>
      <c r="G2" s="237"/>
      <c r="H2" s="237"/>
      <c r="I2" s="237"/>
      <c r="J2" s="237"/>
      <c r="K2" s="237"/>
      <c r="L2" s="237"/>
      <c r="M2" s="237"/>
      <c r="N2" s="237"/>
      <c r="O2" s="237"/>
      <c r="P2" s="237"/>
      <c r="Q2" s="237"/>
      <c r="R2" s="237"/>
      <c r="S2" s="237"/>
      <c r="T2" s="237"/>
    </row>
    <row r="3" ht="17.25" customHeight="1" spans="1:20">
      <c r="A3" s="239" t="str">
        <f>"单位名称："&amp;"昆明市晋宁区应急管理局"</f>
        <v>单位名称：昆明市晋宁区应急管理局</v>
      </c>
      <c r="B3" s="240"/>
      <c r="C3" s="241"/>
      <c r="D3" s="242"/>
      <c r="E3" s="242"/>
      <c r="F3" s="242"/>
      <c r="G3" s="242"/>
      <c r="H3" s="242"/>
      <c r="I3" s="242"/>
      <c r="J3" s="242"/>
      <c r="K3" s="242"/>
      <c r="L3" s="242"/>
      <c r="M3" s="242"/>
      <c r="N3" s="242"/>
      <c r="O3" s="242"/>
      <c r="P3" s="242"/>
      <c r="Q3" s="242"/>
      <c r="R3" s="242"/>
      <c r="S3" s="242"/>
      <c r="T3" s="247" t="s">
        <v>0</v>
      </c>
    </row>
    <row r="4" ht="21.75" customHeight="1" spans="1:20">
      <c r="A4" s="67" t="s">
        <v>51</v>
      </c>
      <c r="B4" s="67" t="s">
        <v>52</v>
      </c>
      <c r="C4" s="67" t="s">
        <v>53</v>
      </c>
      <c r="D4" s="67" t="s">
        <v>54</v>
      </c>
      <c r="E4" s="67"/>
      <c r="F4" s="67"/>
      <c r="G4" s="67"/>
      <c r="H4" s="67"/>
      <c r="I4" s="69"/>
      <c r="J4" s="67"/>
      <c r="K4" s="67"/>
      <c r="L4" s="67"/>
      <c r="M4" s="67"/>
      <c r="N4" s="67"/>
      <c r="O4" s="67" t="s">
        <v>44</v>
      </c>
      <c r="P4" s="67"/>
      <c r="Q4" s="67"/>
      <c r="R4" s="67"/>
      <c r="S4" s="67"/>
      <c r="T4" s="67"/>
    </row>
    <row r="5" ht="27" customHeight="1" spans="1:20">
      <c r="A5" s="67"/>
      <c r="B5" s="67"/>
      <c r="C5" s="67"/>
      <c r="D5" s="67" t="s">
        <v>55</v>
      </c>
      <c r="E5" s="67" t="s">
        <v>56</v>
      </c>
      <c r="F5" s="67" t="s">
        <v>57</v>
      </c>
      <c r="G5" s="67" t="s">
        <v>58</v>
      </c>
      <c r="H5" s="67" t="s">
        <v>59</v>
      </c>
      <c r="I5" s="69" t="s">
        <v>60</v>
      </c>
      <c r="J5" s="67"/>
      <c r="K5" s="67"/>
      <c r="L5" s="67"/>
      <c r="M5" s="67"/>
      <c r="N5" s="67"/>
      <c r="O5" s="67" t="s">
        <v>55</v>
      </c>
      <c r="P5" s="67" t="s">
        <v>56</v>
      </c>
      <c r="Q5" s="67" t="s">
        <v>57</v>
      </c>
      <c r="R5" s="67" t="s">
        <v>58</v>
      </c>
      <c r="S5" s="67" t="s">
        <v>59</v>
      </c>
      <c r="T5" s="67" t="s">
        <v>60</v>
      </c>
    </row>
    <row r="6" ht="30" customHeight="1" spans="1:20">
      <c r="A6" s="22"/>
      <c r="B6" s="22"/>
      <c r="C6" s="91"/>
      <c r="D6" s="91"/>
      <c r="E6" s="91"/>
      <c r="F6" s="91"/>
      <c r="G6" s="91"/>
      <c r="H6" s="91"/>
      <c r="I6" s="192" t="s">
        <v>55</v>
      </c>
      <c r="J6" s="67" t="s">
        <v>61</v>
      </c>
      <c r="K6" s="67" t="s">
        <v>62</v>
      </c>
      <c r="L6" s="67" t="s">
        <v>63</v>
      </c>
      <c r="M6" s="67" t="s">
        <v>64</v>
      </c>
      <c r="N6" s="67" t="s">
        <v>65</v>
      </c>
      <c r="O6" s="246"/>
      <c r="P6" s="246"/>
      <c r="Q6" s="246"/>
      <c r="R6" s="246"/>
      <c r="S6" s="246"/>
      <c r="T6" s="91"/>
    </row>
    <row r="7" ht="15" customHeight="1" spans="1:20">
      <c r="A7" s="243">
        <v>1</v>
      </c>
      <c r="B7" s="243">
        <v>2</v>
      </c>
      <c r="C7" s="243">
        <v>3</v>
      </c>
      <c r="D7" s="243">
        <v>4</v>
      </c>
      <c r="E7" s="243">
        <v>5</v>
      </c>
      <c r="F7" s="243">
        <v>6</v>
      </c>
      <c r="G7" s="243">
        <v>7</v>
      </c>
      <c r="H7" s="243">
        <v>8</v>
      </c>
      <c r="I7" s="192">
        <v>9</v>
      </c>
      <c r="J7" s="243">
        <v>10</v>
      </c>
      <c r="K7" s="243">
        <v>11</v>
      </c>
      <c r="L7" s="243">
        <v>12</v>
      </c>
      <c r="M7" s="243">
        <v>13</v>
      </c>
      <c r="N7" s="243">
        <v>14</v>
      </c>
      <c r="O7" s="243">
        <v>15</v>
      </c>
      <c r="P7" s="243">
        <v>16</v>
      </c>
      <c r="Q7" s="243">
        <v>17</v>
      </c>
      <c r="R7" s="243">
        <v>18</v>
      </c>
      <c r="S7" s="243">
        <v>19</v>
      </c>
      <c r="T7" s="243">
        <v>20</v>
      </c>
    </row>
    <row r="8" ht="18" customHeight="1" spans="1:20">
      <c r="A8" s="32" t="s">
        <v>66</v>
      </c>
      <c r="B8" s="32" t="s">
        <v>67</v>
      </c>
      <c r="C8" s="23">
        <v>7302211.27</v>
      </c>
      <c r="D8" s="23">
        <v>7302211.27</v>
      </c>
      <c r="E8" s="23">
        <v>7302211.27</v>
      </c>
      <c r="F8" s="23"/>
      <c r="G8" s="23"/>
      <c r="H8" s="23"/>
      <c r="I8" s="23"/>
      <c r="J8" s="23"/>
      <c r="K8" s="23"/>
      <c r="L8" s="23"/>
      <c r="M8" s="23"/>
      <c r="N8" s="23"/>
      <c r="O8" s="23"/>
      <c r="P8" s="23"/>
      <c r="Q8" s="23"/>
      <c r="R8" s="23"/>
      <c r="S8" s="23"/>
      <c r="T8" s="23"/>
    </row>
    <row r="9" ht="18" customHeight="1" spans="1:20">
      <c r="A9" s="244" t="s">
        <v>68</v>
      </c>
      <c r="B9" s="244" t="s">
        <v>67</v>
      </c>
      <c r="C9" s="23">
        <v>7302211.27</v>
      </c>
      <c r="D9" s="23">
        <v>7302211.27</v>
      </c>
      <c r="E9" s="23">
        <v>7302211.27</v>
      </c>
      <c r="F9" s="23"/>
      <c r="G9" s="23"/>
      <c r="H9" s="23"/>
      <c r="I9" s="23"/>
      <c r="J9" s="23"/>
      <c r="K9" s="23"/>
      <c r="L9" s="23"/>
      <c r="M9" s="23"/>
      <c r="N9" s="23"/>
      <c r="O9" s="23"/>
      <c r="P9" s="23"/>
      <c r="Q9" s="23"/>
      <c r="R9" s="23"/>
      <c r="S9" s="23"/>
      <c r="T9" s="23"/>
    </row>
    <row r="10" ht="18" customHeight="1" spans="1:20">
      <c r="A10" s="245" t="s">
        <v>53</v>
      </c>
      <c r="B10" s="245"/>
      <c r="C10" s="23">
        <v>7302211.27</v>
      </c>
      <c r="D10" s="23">
        <v>7302211.27</v>
      </c>
      <c r="E10" s="23">
        <v>7302211.27</v>
      </c>
      <c r="F10" s="23"/>
      <c r="G10" s="23"/>
      <c r="H10" s="23"/>
      <c r="I10" s="23"/>
      <c r="J10" s="23"/>
      <c r="K10" s="23"/>
      <c r="L10" s="23"/>
      <c r="M10" s="23"/>
      <c r="N10" s="23"/>
      <c r="O10" s="23"/>
      <c r="P10" s="23"/>
      <c r="Q10" s="23"/>
      <c r="R10" s="23"/>
      <c r="S10" s="23"/>
      <c r="T10" s="23"/>
    </row>
  </sheetData>
  <mergeCells count="21">
    <mergeCell ref="A1:T1"/>
    <mergeCell ref="A2:T2"/>
    <mergeCell ref="A3:B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196527777777778" right="0.196527777777778" top="1" bottom="1" header="0.5" footer="0.5"/>
  <pageSetup paperSize="9" scale="3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0"/>
  <sheetViews>
    <sheetView showZeros="0" workbookViewId="0">
      <selection activeCell="D24" sqref="D24"/>
    </sheetView>
  </sheetViews>
  <sheetFormatPr defaultColWidth="14" defaultRowHeight="12.75" customHeight="1"/>
  <cols>
    <col min="1" max="1" width="14.85" customWidth="1"/>
    <col min="2" max="2" width="28.85" customWidth="1"/>
    <col min="3" max="3" width="19.2833333333333" customWidth="1"/>
    <col min="4" max="4" width="20.2833333333333" customWidth="1"/>
    <col min="5" max="5" width="17" customWidth="1"/>
    <col min="6" max="6" width="22" customWidth="1"/>
    <col min="7" max="7" width="16" customWidth="1"/>
    <col min="8" max="8" width="16.2833333333333" customWidth="1"/>
    <col min="9" max="9" width="15.7083333333333" customWidth="1"/>
    <col min="10" max="10" width="18.575" customWidth="1"/>
    <col min="11" max="11" width="16.7083333333333" customWidth="1"/>
    <col min="12" max="12" width="16.2833333333333" customWidth="1"/>
  </cols>
  <sheetData>
    <row r="1" ht="17.25" customHeight="1" spans="1:1">
      <c r="A1" s="78"/>
    </row>
    <row r="2" ht="41.25" customHeight="1" spans="1:1">
      <c r="A2" s="73" t="str">
        <f>"2025"&amp;"年部门支出预算表"</f>
        <v>2025年部门支出预算表</v>
      </c>
    </row>
    <row r="3" ht="17.25" customHeight="1" spans="1:15">
      <c r="A3" s="216" t="str">
        <f>"单位名称："&amp;"昆明市晋宁区应急管理局"</f>
        <v>单位名称：昆明市晋宁区应急管理局</v>
      </c>
      <c r="O3" s="78" t="s">
        <v>0</v>
      </c>
    </row>
    <row r="4" ht="27" customHeight="1" spans="1:15">
      <c r="A4" s="36" t="s">
        <v>69</v>
      </c>
      <c r="B4" s="36" t="s">
        <v>70</v>
      </c>
      <c r="C4" s="36" t="s">
        <v>53</v>
      </c>
      <c r="D4" s="185" t="s">
        <v>56</v>
      </c>
      <c r="E4" s="185"/>
      <c r="F4" s="185"/>
      <c r="G4" s="185" t="s">
        <v>57</v>
      </c>
      <c r="H4" s="185" t="s">
        <v>58</v>
      </c>
      <c r="I4" s="185" t="s">
        <v>71</v>
      </c>
      <c r="J4" s="185" t="s">
        <v>60</v>
      </c>
      <c r="K4" s="185"/>
      <c r="L4" s="185"/>
      <c r="M4" s="185"/>
      <c r="N4" s="14"/>
      <c r="O4" s="14"/>
    </row>
    <row r="5" ht="42" customHeight="1" spans="1:15">
      <c r="A5" s="65"/>
      <c r="B5" s="65"/>
      <c r="C5" s="185"/>
      <c r="D5" s="185" t="s">
        <v>55</v>
      </c>
      <c r="E5" s="185" t="s">
        <v>72</v>
      </c>
      <c r="F5" s="185" t="s">
        <v>73</v>
      </c>
      <c r="G5" s="185"/>
      <c r="H5" s="185"/>
      <c r="I5" s="64"/>
      <c r="J5" s="185" t="s">
        <v>55</v>
      </c>
      <c r="K5" s="64" t="s">
        <v>74</v>
      </c>
      <c r="L5" s="64" t="s">
        <v>75</v>
      </c>
      <c r="M5" s="64" t="s">
        <v>76</v>
      </c>
      <c r="N5" s="64" t="s">
        <v>77</v>
      </c>
      <c r="O5" s="64" t="s">
        <v>78</v>
      </c>
    </row>
    <row r="6" ht="18" customHeight="1" spans="1:15">
      <c r="A6" s="83" t="s">
        <v>79</v>
      </c>
      <c r="B6" s="83" t="s">
        <v>80</v>
      </c>
      <c r="C6" s="83" t="s">
        <v>81</v>
      </c>
      <c r="D6" s="84" t="s">
        <v>82</v>
      </c>
      <c r="E6" s="84" t="s">
        <v>83</v>
      </c>
      <c r="F6" s="84" t="s">
        <v>84</v>
      </c>
      <c r="G6" s="84" t="s">
        <v>85</v>
      </c>
      <c r="H6" s="84" t="s">
        <v>86</v>
      </c>
      <c r="I6" s="84" t="s">
        <v>87</v>
      </c>
      <c r="J6" s="84" t="s">
        <v>88</v>
      </c>
      <c r="K6" s="84" t="s">
        <v>89</v>
      </c>
      <c r="L6" s="84" t="s">
        <v>90</v>
      </c>
      <c r="M6" s="84" t="s">
        <v>91</v>
      </c>
      <c r="N6" s="83" t="s">
        <v>92</v>
      </c>
      <c r="O6" s="84" t="s">
        <v>93</v>
      </c>
    </row>
    <row r="7" ht="21" customHeight="1" spans="1:15">
      <c r="A7" s="85" t="s">
        <v>94</v>
      </c>
      <c r="B7" s="85" t="s">
        <v>95</v>
      </c>
      <c r="C7" s="25">
        <v>722106.96</v>
      </c>
      <c r="D7" s="23">
        <v>722106.96</v>
      </c>
      <c r="E7" s="23">
        <v>722106.96</v>
      </c>
      <c r="F7" s="23"/>
      <c r="G7" s="23"/>
      <c r="H7" s="23"/>
      <c r="I7" s="23"/>
      <c r="J7" s="23"/>
      <c r="K7" s="23"/>
      <c r="L7" s="23"/>
      <c r="M7" s="23"/>
      <c r="N7" s="25"/>
      <c r="O7" s="25"/>
    </row>
    <row r="8" ht="21" customHeight="1" spans="1:15">
      <c r="A8" s="234" t="s">
        <v>96</v>
      </c>
      <c r="B8" s="234" t="s">
        <v>97</v>
      </c>
      <c r="C8" s="25">
        <v>710640.96</v>
      </c>
      <c r="D8" s="23">
        <v>710640.96</v>
      </c>
      <c r="E8" s="23">
        <v>710640.96</v>
      </c>
      <c r="F8" s="23"/>
      <c r="G8" s="23"/>
      <c r="H8" s="23"/>
      <c r="I8" s="23"/>
      <c r="J8" s="23"/>
      <c r="K8" s="23"/>
      <c r="L8" s="23"/>
      <c r="M8" s="23"/>
      <c r="N8" s="25"/>
      <c r="O8" s="25"/>
    </row>
    <row r="9" ht="21" customHeight="1" spans="1:15">
      <c r="A9" s="235" t="s">
        <v>98</v>
      </c>
      <c r="B9" s="235" t="s">
        <v>99</v>
      </c>
      <c r="C9" s="25">
        <v>153000</v>
      </c>
      <c r="D9" s="23">
        <v>153000</v>
      </c>
      <c r="E9" s="23">
        <v>153000</v>
      </c>
      <c r="F9" s="23"/>
      <c r="G9" s="23"/>
      <c r="H9" s="23"/>
      <c r="I9" s="23"/>
      <c r="J9" s="23"/>
      <c r="K9" s="23"/>
      <c r="L9" s="23"/>
      <c r="M9" s="23"/>
      <c r="N9" s="25"/>
      <c r="O9" s="25"/>
    </row>
    <row r="10" ht="21" customHeight="1" spans="1:15">
      <c r="A10" s="235" t="s">
        <v>100</v>
      </c>
      <c r="B10" s="235" t="s">
        <v>101</v>
      </c>
      <c r="C10" s="25">
        <v>557640.96</v>
      </c>
      <c r="D10" s="23">
        <v>557640.96</v>
      </c>
      <c r="E10" s="23">
        <v>557640.96</v>
      </c>
      <c r="F10" s="23"/>
      <c r="G10" s="23"/>
      <c r="H10" s="23"/>
      <c r="I10" s="23"/>
      <c r="J10" s="23"/>
      <c r="K10" s="23"/>
      <c r="L10" s="23"/>
      <c r="M10" s="23"/>
      <c r="N10" s="25"/>
      <c r="O10" s="25"/>
    </row>
    <row r="11" ht="21" customHeight="1" spans="1:15">
      <c r="A11" s="234" t="s">
        <v>102</v>
      </c>
      <c r="B11" s="234" t="s">
        <v>103</v>
      </c>
      <c r="C11" s="25">
        <v>11466</v>
      </c>
      <c r="D11" s="23">
        <v>11466</v>
      </c>
      <c r="E11" s="23">
        <v>11466</v>
      </c>
      <c r="F11" s="23"/>
      <c r="G11" s="23"/>
      <c r="H11" s="23"/>
      <c r="I11" s="23"/>
      <c r="J11" s="23"/>
      <c r="K11" s="23"/>
      <c r="L11" s="23"/>
      <c r="M11" s="23"/>
      <c r="N11" s="25"/>
      <c r="O11" s="25"/>
    </row>
    <row r="12" ht="21" customHeight="1" spans="1:15">
      <c r="A12" s="235" t="s">
        <v>104</v>
      </c>
      <c r="B12" s="235" t="s">
        <v>105</v>
      </c>
      <c r="C12" s="25">
        <v>11466</v>
      </c>
      <c r="D12" s="23">
        <v>11466</v>
      </c>
      <c r="E12" s="23">
        <v>11466</v>
      </c>
      <c r="F12" s="23"/>
      <c r="G12" s="23"/>
      <c r="H12" s="23"/>
      <c r="I12" s="23"/>
      <c r="J12" s="23"/>
      <c r="K12" s="23"/>
      <c r="L12" s="23"/>
      <c r="M12" s="23"/>
      <c r="N12" s="25"/>
      <c r="O12" s="25"/>
    </row>
    <row r="13" ht="21" customHeight="1" spans="1:15">
      <c r="A13" s="85" t="s">
        <v>106</v>
      </c>
      <c r="B13" s="85" t="s">
        <v>107</v>
      </c>
      <c r="C13" s="25">
        <v>489268.61</v>
      </c>
      <c r="D13" s="23">
        <v>489268.61</v>
      </c>
      <c r="E13" s="23">
        <v>489268.61</v>
      </c>
      <c r="F13" s="23"/>
      <c r="G13" s="23"/>
      <c r="H13" s="23"/>
      <c r="I13" s="23"/>
      <c r="J13" s="23"/>
      <c r="K13" s="23"/>
      <c r="L13" s="23"/>
      <c r="M13" s="23"/>
      <c r="N13" s="25"/>
      <c r="O13" s="25"/>
    </row>
    <row r="14" ht="21" customHeight="1" spans="1:15">
      <c r="A14" s="234" t="s">
        <v>108</v>
      </c>
      <c r="B14" s="234" t="s">
        <v>109</v>
      </c>
      <c r="C14" s="25">
        <v>489268.61</v>
      </c>
      <c r="D14" s="23">
        <v>489268.61</v>
      </c>
      <c r="E14" s="23">
        <v>489268.61</v>
      </c>
      <c r="F14" s="23"/>
      <c r="G14" s="23"/>
      <c r="H14" s="23"/>
      <c r="I14" s="23"/>
      <c r="J14" s="23"/>
      <c r="K14" s="23"/>
      <c r="L14" s="23"/>
      <c r="M14" s="23"/>
      <c r="N14" s="25"/>
      <c r="O14" s="25"/>
    </row>
    <row r="15" ht="21" customHeight="1" spans="1:15">
      <c r="A15" s="235" t="s">
        <v>110</v>
      </c>
      <c r="B15" s="235" t="s">
        <v>111</v>
      </c>
      <c r="C15" s="25">
        <v>167726.8</v>
      </c>
      <c r="D15" s="23">
        <v>167726.8</v>
      </c>
      <c r="E15" s="23">
        <v>167726.8</v>
      </c>
      <c r="F15" s="23"/>
      <c r="G15" s="23"/>
      <c r="H15" s="23"/>
      <c r="I15" s="23"/>
      <c r="J15" s="23"/>
      <c r="K15" s="23"/>
      <c r="L15" s="23"/>
      <c r="M15" s="23"/>
      <c r="N15" s="25"/>
      <c r="O15" s="25"/>
    </row>
    <row r="16" ht="21" customHeight="1" spans="1:15">
      <c r="A16" s="235" t="s">
        <v>112</v>
      </c>
      <c r="B16" s="235" t="s">
        <v>113</v>
      </c>
      <c r="C16" s="25">
        <v>87890.03</v>
      </c>
      <c r="D16" s="23">
        <v>87890.03</v>
      </c>
      <c r="E16" s="23">
        <v>87890.03</v>
      </c>
      <c r="F16" s="23"/>
      <c r="G16" s="23"/>
      <c r="H16" s="23"/>
      <c r="I16" s="23"/>
      <c r="J16" s="23"/>
      <c r="K16" s="23"/>
      <c r="L16" s="23"/>
      <c r="M16" s="23"/>
      <c r="N16" s="25"/>
      <c r="O16" s="25"/>
    </row>
    <row r="17" ht="21" customHeight="1" spans="1:15">
      <c r="A17" s="235" t="s">
        <v>114</v>
      </c>
      <c r="B17" s="235" t="s">
        <v>115</v>
      </c>
      <c r="C17" s="25">
        <v>204122.8</v>
      </c>
      <c r="D17" s="23">
        <v>204122.8</v>
      </c>
      <c r="E17" s="23">
        <v>204122.8</v>
      </c>
      <c r="F17" s="23"/>
      <c r="G17" s="23"/>
      <c r="H17" s="23"/>
      <c r="I17" s="23"/>
      <c r="J17" s="23"/>
      <c r="K17" s="23"/>
      <c r="L17" s="23"/>
      <c r="M17" s="23"/>
      <c r="N17" s="25"/>
      <c r="O17" s="25"/>
    </row>
    <row r="18" ht="21" customHeight="1" spans="1:15">
      <c r="A18" s="235" t="s">
        <v>116</v>
      </c>
      <c r="B18" s="235" t="s">
        <v>117</v>
      </c>
      <c r="C18" s="25">
        <v>29528.98</v>
      </c>
      <c r="D18" s="23">
        <v>29528.98</v>
      </c>
      <c r="E18" s="23">
        <v>29528.98</v>
      </c>
      <c r="F18" s="23"/>
      <c r="G18" s="23"/>
      <c r="H18" s="23"/>
      <c r="I18" s="23"/>
      <c r="J18" s="23"/>
      <c r="K18" s="23"/>
      <c r="L18" s="23"/>
      <c r="M18" s="23"/>
      <c r="N18" s="25"/>
      <c r="O18" s="25"/>
    </row>
    <row r="19" ht="21" customHeight="1" spans="1:15">
      <c r="A19" s="85" t="s">
        <v>118</v>
      </c>
      <c r="B19" s="85" t="s">
        <v>119</v>
      </c>
      <c r="C19" s="25">
        <v>580038.72</v>
      </c>
      <c r="D19" s="23">
        <v>580038.72</v>
      </c>
      <c r="E19" s="23">
        <v>580038.72</v>
      </c>
      <c r="F19" s="23"/>
      <c r="G19" s="23"/>
      <c r="H19" s="23"/>
      <c r="I19" s="23"/>
      <c r="J19" s="23"/>
      <c r="K19" s="23"/>
      <c r="L19" s="23"/>
      <c r="M19" s="23"/>
      <c r="N19" s="25"/>
      <c r="O19" s="25"/>
    </row>
    <row r="20" ht="21" customHeight="1" spans="1:15">
      <c r="A20" s="234" t="s">
        <v>120</v>
      </c>
      <c r="B20" s="234" t="s">
        <v>121</v>
      </c>
      <c r="C20" s="25">
        <v>580038.72</v>
      </c>
      <c r="D20" s="23">
        <v>580038.72</v>
      </c>
      <c r="E20" s="23">
        <v>580038.72</v>
      </c>
      <c r="F20" s="23"/>
      <c r="G20" s="23"/>
      <c r="H20" s="23"/>
      <c r="I20" s="23"/>
      <c r="J20" s="23"/>
      <c r="K20" s="23"/>
      <c r="L20" s="23"/>
      <c r="M20" s="23"/>
      <c r="N20" s="25"/>
      <c r="O20" s="25"/>
    </row>
    <row r="21" ht="21" customHeight="1" spans="1:15">
      <c r="A21" s="235" t="s">
        <v>122</v>
      </c>
      <c r="B21" s="235" t="s">
        <v>123</v>
      </c>
      <c r="C21" s="25">
        <v>580038.72</v>
      </c>
      <c r="D21" s="23">
        <v>580038.72</v>
      </c>
      <c r="E21" s="23">
        <v>580038.72</v>
      </c>
      <c r="F21" s="23"/>
      <c r="G21" s="23"/>
      <c r="H21" s="23"/>
      <c r="I21" s="23"/>
      <c r="J21" s="23"/>
      <c r="K21" s="23"/>
      <c r="L21" s="23"/>
      <c r="M21" s="23"/>
      <c r="N21" s="25"/>
      <c r="O21" s="25"/>
    </row>
    <row r="22" ht="21" customHeight="1" spans="1:15">
      <c r="A22" s="85" t="s">
        <v>124</v>
      </c>
      <c r="B22" s="85" t="s">
        <v>125</v>
      </c>
      <c r="C22" s="25">
        <v>5510796.98</v>
      </c>
      <c r="D22" s="23">
        <v>5510796.98</v>
      </c>
      <c r="E22" s="23">
        <v>5010796.98</v>
      </c>
      <c r="F22" s="23">
        <v>500000</v>
      </c>
      <c r="G22" s="23"/>
      <c r="H22" s="23"/>
      <c r="I22" s="23"/>
      <c r="J22" s="23"/>
      <c r="K22" s="23"/>
      <c r="L22" s="23"/>
      <c r="M22" s="23"/>
      <c r="N22" s="25"/>
      <c r="O22" s="25"/>
    </row>
    <row r="23" ht="21" customHeight="1" spans="1:15">
      <c r="A23" s="234" t="s">
        <v>126</v>
      </c>
      <c r="B23" s="234" t="s">
        <v>127</v>
      </c>
      <c r="C23" s="25">
        <v>5510796.98</v>
      </c>
      <c r="D23" s="23">
        <v>5510796.98</v>
      </c>
      <c r="E23" s="23">
        <v>5010796.98</v>
      </c>
      <c r="F23" s="23">
        <v>500000</v>
      </c>
      <c r="G23" s="23"/>
      <c r="H23" s="23"/>
      <c r="I23" s="23"/>
      <c r="J23" s="23"/>
      <c r="K23" s="23"/>
      <c r="L23" s="23"/>
      <c r="M23" s="23"/>
      <c r="N23" s="25"/>
      <c r="O23" s="25"/>
    </row>
    <row r="24" ht="21" customHeight="1" spans="1:15">
      <c r="A24" s="235" t="s">
        <v>128</v>
      </c>
      <c r="B24" s="235" t="s">
        <v>129</v>
      </c>
      <c r="C24" s="25">
        <v>3370492.62</v>
      </c>
      <c r="D24" s="23">
        <v>3370492.62</v>
      </c>
      <c r="E24" s="23">
        <v>3370492.62</v>
      </c>
      <c r="F24" s="23"/>
      <c r="G24" s="23"/>
      <c r="H24" s="23"/>
      <c r="I24" s="23"/>
      <c r="J24" s="23"/>
      <c r="K24" s="23"/>
      <c r="L24" s="23"/>
      <c r="M24" s="23"/>
      <c r="N24" s="25"/>
      <c r="O24" s="25"/>
    </row>
    <row r="25" ht="21" customHeight="1" spans="1:15">
      <c r="A25" s="235" t="s">
        <v>130</v>
      </c>
      <c r="B25" s="235" t="s">
        <v>131</v>
      </c>
      <c r="C25" s="25">
        <v>215000</v>
      </c>
      <c r="D25" s="23">
        <v>215000</v>
      </c>
      <c r="E25" s="23"/>
      <c r="F25" s="23">
        <v>215000</v>
      </c>
      <c r="G25" s="23"/>
      <c r="H25" s="23"/>
      <c r="I25" s="23"/>
      <c r="J25" s="23"/>
      <c r="K25" s="23"/>
      <c r="L25" s="23"/>
      <c r="M25" s="23"/>
      <c r="N25" s="25"/>
      <c r="O25" s="25"/>
    </row>
    <row r="26" ht="21" customHeight="1" spans="1:15">
      <c r="A26" s="235" t="s">
        <v>132</v>
      </c>
      <c r="B26" s="235" t="s">
        <v>133</v>
      </c>
      <c r="C26" s="25">
        <v>208510</v>
      </c>
      <c r="D26" s="23">
        <v>208510</v>
      </c>
      <c r="E26" s="23"/>
      <c r="F26" s="23">
        <v>208510</v>
      </c>
      <c r="G26" s="23"/>
      <c r="H26" s="23"/>
      <c r="I26" s="23"/>
      <c r="J26" s="23"/>
      <c r="K26" s="23"/>
      <c r="L26" s="23"/>
      <c r="M26" s="23"/>
      <c r="N26" s="25"/>
      <c r="O26" s="25"/>
    </row>
    <row r="27" ht="21" customHeight="1" spans="1:15">
      <c r="A27" s="235" t="s">
        <v>134</v>
      </c>
      <c r="B27" s="235" t="s">
        <v>135</v>
      </c>
      <c r="C27" s="25">
        <v>50000</v>
      </c>
      <c r="D27" s="23">
        <v>50000</v>
      </c>
      <c r="E27" s="23"/>
      <c r="F27" s="23">
        <v>50000</v>
      </c>
      <c r="G27" s="23"/>
      <c r="H27" s="23"/>
      <c r="I27" s="23"/>
      <c r="J27" s="23"/>
      <c r="K27" s="23"/>
      <c r="L27" s="23"/>
      <c r="M27" s="23"/>
      <c r="N27" s="25"/>
      <c r="O27" s="25"/>
    </row>
    <row r="28" ht="21" customHeight="1" spans="1:15">
      <c r="A28" s="235" t="s">
        <v>136</v>
      </c>
      <c r="B28" s="235" t="s">
        <v>137</v>
      </c>
      <c r="C28" s="25">
        <v>1640304.36</v>
      </c>
      <c r="D28" s="23">
        <v>1640304.36</v>
      </c>
      <c r="E28" s="23">
        <v>1640304.36</v>
      </c>
      <c r="F28" s="23"/>
      <c r="G28" s="23"/>
      <c r="H28" s="23"/>
      <c r="I28" s="23"/>
      <c r="J28" s="23"/>
      <c r="K28" s="23"/>
      <c r="L28" s="23"/>
      <c r="M28" s="23"/>
      <c r="N28" s="25"/>
      <c r="O28" s="25"/>
    </row>
    <row r="29" ht="21" customHeight="1" spans="1:15">
      <c r="A29" s="235" t="s">
        <v>138</v>
      </c>
      <c r="B29" s="235" t="s">
        <v>139</v>
      </c>
      <c r="C29" s="25">
        <v>26490</v>
      </c>
      <c r="D29" s="23">
        <v>26490</v>
      </c>
      <c r="E29" s="23"/>
      <c r="F29" s="23">
        <v>26490</v>
      </c>
      <c r="G29" s="23"/>
      <c r="H29" s="23"/>
      <c r="I29" s="23"/>
      <c r="J29" s="23"/>
      <c r="K29" s="23"/>
      <c r="L29" s="23"/>
      <c r="M29" s="23"/>
      <c r="N29" s="25"/>
      <c r="O29" s="25"/>
    </row>
    <row r="30" ht="21" customHeight="1" spans="1:15">
      <c r="A30" s="83" t="s">
        <v>53</v>
      </c>
      <c r="B30" s="22"/>
      <c r="C30" s="23">
        <v>7302211.27</v>
      </c>
      <c r="D30" s="23">
        <v>7302211.27</v>
      </c>
      <c r="E30" s="23">
        <v>6802211.27</v>
      </c>
      <c r="F30" s="23">
        <v>500000</v>
      </c>
      <c r="G30" s="23"/>
      <c r="H30" s="23"/>
      <c r="I30" s="23"/>
      <c r="J30" s="23"/>
      <c r="K30" s="23"/>
      <c r="L30" s="23"/>
      <c r="M30" s="23"/>
      <c r="N30" s="23"/>
      <c r="O30" s="23"/>
    </row>
  </sheetData>
  <mergeCells count="12">
    <mergeCell ref="A1:O1"/>
    <mergeCell ref="A2:O2"/>
    <mergeCell ref="A3:C3"/>
    <mergeCell ref="D4:F4"/>
    <mergeCell ref="J4:O4"/>
    <mergeCell ref="A30:B30"/>
    <mergeCell ref="A4:A5"/>
    <mergeCell ref="B4:B5"/>
    <mergeCell ref="C4:C5"/>
    <mergeCell ref="G4:G5"/>
    <mergeCell ref="H4:H5"/>
    <mergeCell ref="I4:I5"/>
  </mergeCells>
  <pageMargins left="0.156944444444444" right="0.156944444444444" top="1" bottom="1" header="0.5" footer="0.5"/>
  <pageSetup paperSize="9" scale="56"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Zeros="0" topLeftCell="A3" workbookViewId="0">
      <selection activeCell="D26" sqref="D26"/>
    </sheetView>
  </sheetViews>
  <sheetFormatPr defaultColWidth="8.575" defaultRowHeight="12.75" customHeight="1" outlineLevelCol="3"/>
  <cols>
    <col min="1" max="4" width="35.575" customWidth="1"/>
  </cols>
  <sheetData>
    <row r="1" ht="15" customHeight="1" spans="1:4">
      <c r="A1" s="74"/>
      <c r="B1" s="78"/>
      <c r="C1" s="78"/>
      <c r="D1" s="78"/>
    </row>
    <row r="2" ht="41.25" customHeight="1" spans="1:1">
      <c r="A2" s="73" t="str">
        <f>"2025"&amp;"年部门财政拨款收支预算总表"</f>
        <v>2025年部门财政拨款收支预算总表</v>
      </c>
    </row>
    <row r="3" ht="17.25" customHeight="1" spans="1:4">
      <c r="A3" s="225" t="str">
        <f>"单位名称："&amp;"昆明市晋宁区应急管理局"</f>
        <v>单位名称：昆明市晋宁区应急管理局</v>
      </c>
      <c r="B3" s="226"/>
      <c r="D3" s="78" t="s">
        <v>0</v>
      </c>
    </row>
    <row r="4" ht="17.25" customHeight="1" spans="1:4">
      <c r="A4" s="64" t="s">
        <v>1</v>
      </c>
      <c r="B4" s="227"/>
      <c r="C4" s="64" t="s">
        <v>2</v>
      </c>
      <c r="D4" s="227"/>
    </row>
    <row r="5" ht="18.75" customHeight="1" spans="1:4">
      <c r="A5" s="64" t="s">
        <v>3</v>
      </c>
      <c r="B5" s="64" t="str">
        <f t="shared" ref="B5:D5" si="0">"2025"&amp;"年预算"</f>
        <v>2025年预算</v>
      </c>
      <c r="C5" s="64" t="s">
        <v>5</v>
      </c>
      <c r="D5" s="64" t="str">
        <f t="shared" si="0"/>
        <v>2025年预算</v>
      </c>
    </row>
    <row r="6" ht="16.5" customHeight="1" spans="1:4">
      <c r="A6" s="228" t="s">
        <v>140</v>
      </c>
      <c r="B6" s="88">
        <v>7302211.27</v>
      </c>
      <c r="C6" s="228" t="s">
        <v>141</v>
      </c>
      <c r="D6" s="88">
        <v>7302211.27</v>
      </c>
    </row>
    <row r="7" ht="16.5" customHeight="1" spans="1:4">
      <c r="A7" s="228" t="s">
        <v>142</v>
      </c>
      <c r="B7" s="88">
        <v>7302211.27</v>
      </c>
      <c r="C7" s="228" t="s">
        <v>143</v>
      </c>
      <c r="D7" s="88"/>
    </row>
    <row r="8" ht="16.5" customHeight="1" spans="1:4">
      <c r="A8" s="228" t="s">
        <v>144</v>
      </c>
      <c r="B8" s="88"/>
      <c r="C8" s="228" t="s">
        <v>145</v>
      </c>
      <c r="D8" s="88"/>
    </row>
    <row r="9" ht="16.5" customHeight="1" spans="1:4">
      <c r="A9" s="228" t="s">
        <v>146</v>
      </c>
      <c r="B9" s="88"/>
      <c r="C9" s="228" t="s">
        <v>147</v>
      </c>
      <c r="D9" s="88"/>
    </row>
    <row r="10" ht="16.5" customHeight="1" spans="1:4">
      <c r="A10" s="228" t="s">
        <v>148</v>
      </c>
      <c r="B10" s="88"/>
      <c r="C10" s="228" t="s">
        <v>149</v>
      </c>
      <c r="D10" s="88"/>
    </row>
    <row r="11" ht="16.5" customHeight="1" spans="1:4">
      <c r="A11" s="228" t="s">
        <v>142</v>
      </c>
      <c r="B11" s="88"/>
      <c r="C11" s="228" t="s">
        <v>150</v>
      </c>
      <c r="D11" s="88"/>
    </row>
    <row r="12" ht="16.5" customHeight="1" spans="1:4">
      <c r="A12" s="21" t="s">
        <v>144</v>
      </c>
      <c r="B12" s="25"/>
      <c r="C12" s="191" t="s">
        <v>151</v>
      </c>
      <c r="D12" s="25"/>
    </row>
    <row r="13" ht="16.5" customHeight="1" spans="1:4">
      <c r="A13" s="21" t="s">
        <v>146</v>
      </c>
      <c r="B13" s="25"/>
      <c r="C13" s="191" t="s">
        <v>152</v>
      </c>
      <c r="D13" s="25"/>
    </row>
    <row r="14" ht="16.5" customHeight="1" spans="1:4">
      <c r="A14" s="229"/>
      <c r="B14" s="230"/>
      <c r="C14" s="191" t="s">
        <v>153</v>
      </c>
      <c r="D14" s="25">
        <v>722106.96</v>
      </c>
    </row>
    <row r="15" ht="16.5" customHeight="1" spans="1:4">
      <c r="A15" s="229"/>
      <c r="B15" s="230"/>
      <c r="C15" s="191" t="s">
        <v>154</v>
      </c>
      <c r="D15" s="25">
        <v>489268.61</v>
      </c>
    </row>
    <row r="16" ht="16.5" customHeight="1" spans="1:4">
      <c r="A16" s="229"/>
      <c r="B16" s="230"/>
      <c r="C16" s="191" t="s">
        <v>155</v>
      </c>
      <c r="D16" s="25"/>
    </row>
    <row r="17" ht="16.5" customHeight="1" spans="1:4">
      <c r="A17" s="229"/>
      <c r="B17" s="230"/>
      <c r="C17" s="191" t="s">
        <v>156</v>
      </c>
      <c r="D17" s="25"/>
    </row>
    <row r="18" ht="16.5" customHeight="1" spans="1:4">
      <c r="A18" s="229"/>
      <c r="B18" s="230"/>
      <c r="C18" s="191" t="s">
        <v>157</v>
      </c>
      <c r="D18" s="25"/>
    </row>
    <row r="19" ht="16.5" customHeight="1" spans="1:4">
      <c r="A19" s="229"/>
      <c r="B19" s="230"/>
      <c r="C19" s="191" t="s">
        <v>158</v>
      </c>
      <c r="D19" s="25"/>
    </row>
    <row r="20" ht="16.5" customHeight="1" spans="1:4">
      <c r="A20" s="229"/>
      <c r="B20" s="230"/>
      <c r="C20" s="191" t="s">
        <v>159</v>
      </c>
      <c r="D20" s="25"/>
    </row>
    <row r="21" ht="16.5" customHeight="1" spans="1:4">
      <c r="A21" s="229"/>
      <c r="B21" s="230"/>
      <c r="C21" s="191" t="s">
        <v>160</v>
      </c>
      <c r="D21" s="25"/>
    </row>
    <row r="22" ht="16.5" customHeight="1" spans="1:4">
      <c r="A22" s="229"/>
      <c r="B22" s="230"/>
      <c r="C22" s="191" t="s">
        <v>161</v>
      </c>
      <c r="D22" s="25"/>
    </row>
    <row r="23" ht="16.5" customHeight="1" spans="1:4">
      <c r="A23" s="229"/>
      <c r="B23" s="230"/>
      <c r="C23" s="191" t="s">
        <v>162</v>
      </c>
      <c r="D23" s="25"/>
    </row>
    <row r="24" ht="16.5" customHeight="1" spans="1:4">
      <c r="A24" s="229"/>
      <c r="B24" s="230"/>
      <c r="C24" s="191" t="s">
        <v>163</v>
      </c>
      <c r="D24" s="25"/>
    </row>
    <row r="25" ht="16.5" customHeight="1" spans="1:4">
      <c r="A25" s="229"/>
      <c r="B25" s="230"/>
      <c r="C25" s="191" t="s">
        <v>164</v>
      </c>
      <c r="D25" s="25">
        <v>580038.72</v>
      </c>
    </row>
    <row r="26" ht="16.5" customHeight="1" spans="1:4">
      <c r="A26" s="229"/>
      <c r="B26" s="230"/>
      <c r="C26" s="191" t="s">
        <v>165</v>
      </c>
      <c r="D26" s="25"/>
    </row>
    <row r="27" ht="16.5" customHeight="1" spans="1:4">
      <c r="A27" s="229"/>
      <c r="B27" s="230"/>
      <c r="C27" s="191" t="s">
        <v>166</v>
      </c>
      <c r="D27" s="25">
        <v>5510796.98</v>
      </c>
    </row>
    <row r="28" ht="16.5" customHeight="1" spans="1:4">
      <c r="A28" s="229"/>
      <c r="B28" s="230"/>
      <c r="C28" s="191" t="s">
        <v>167</v>
      </c>
      <c r="D28" s="25"/>
    </row>
    <row r="29" ht="16.5" customHeight="1" spans="1:4">
      <c r="A29" s="229"/>
      <c r="B29" s="230"/>
      <c r="C29" s="191" t="s">
        <v>168</v>
      </c>
      <c r="D29" s="25"/>
    </row>
    <row r="30" ht="16.5" customHeight="1" spans="1:4">
      <c r="A30" s="229"/>
      <c r="B30" s="230"/>
      <c r="C30" s="191" t="s">
        <v>169</v>
      </c>
      <c r="D30" s="25"/>
    </row>
    <row r="31" ht="16.5" customHeight="1" spans="1:4">
      <c r="A31" s="229"/>
      <c r="B31" s="230"/>
      <c r="C31" s="21" t="s">
        <v>170</v>
      </c>
      <c r="D31" s="25"/>
    </row>
    <row r="32" ht="16.5" customHeight="1" spans="1:4">
      <c r="A32" s="229"/>
      <c r="B32" s="230"/>
      <c r="C32" s="21" t="s">
        <v>171</v>
      </c>
      <c r="D32" s="25"/>
    </row>
    <row r="33" ht="16.5" customHeight="1" spans="1:4">
      <c r="A33" s="229"/>
      <c r="B33" s="230"/>
      <c r="C33" s="18" t="s">
        <v>172</v>
      </c>
      <c r="D33" s="231"/>
    </row>
    <row r="34" ht="15" customHeight="1" spans="1:4">
      <c r="A34" s="232" t="s">
        <v>49</v>
      </c>
      <c r="B34" s="233">
        <v>7302211.27</v>
      </c>
      <c r="C34" s="232" t="s">
        <v>50</v>
      </c>
      <c r="D34" s="233">
        <v>7302211.27</v>
      </c>
    </row>
  </sheetData>
  <mergeCells count="4">
    <mergeCell ref="A2:D2"/>
    <mergeCell ref="A3:B3"/>
    <mergeCell ref="A4:B4"/>
    <mergeCell ref="C4:D4"/>
  </mergeCells>
  <pageMargins left="0.75" right="0.75" top="0.275" bottom="0.0784722222222222" header="0.5" footer="0.5"/>
  <pageSetup paperSize="9" scale="9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0"/>
  <sheetViews>
    <sheetView showZeros="0" workbookViewId="0">
      <selection activeCell="E28" sqref="E28"/>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95"/>
      <c r="F1" s="220"/>
      <c r="G1" s="205"/>
    </row>
    <row r="2" ht="41.25" customHeight="1" spans="1:7">
      <c r="A2" s="180" t="str">
        <f>"2025"&amp;"年一般公共预算支出预算表（按功能科目分类）"</f>
        <v>2025年一般公共预算支出预算表（按功能科目分类）</v>
      </c>
      <c r="B2" s="180"/>
      <c r="C2" s="180"/>
      <c r="D2" s="180"/>
      <c r="E2" s="180"/>
      <c r="F2" s="180"/>
      <c r="G2" s="180"/>
    </row>
    <row r="3" ht="18" customHeight="1" spans="1:7">
      <c r="A3" s="43" t="str">
        <f>"单位名称："&amp;"昆明市晋宁区应急管理局"</f>
        <v>单位名称：昆明市晋宁区应急管理局</v>
      </c>
      <c r="F3" s="177"/>
      <c r="G3" s="174" t="s">
        <v>0</v>
      </c>
    </row>
    <row r="4" ht="20.25" customHeight="1" spans="1:7">
      <c r="A4" s="15" t="s">
        <v>173</v>
      </c>
      <c r="B4" s="15"/>
      <c r="C4" s="185" t="s">
        <v>53</v>
      </c>
      <c r="D4" s="185" t="s">
        <v>72</v>
      </c>
      <c r="E4" s="14"/>
      <c r="F4" s="14"/>
      <c r="G4" s="14" t="s">
        <v>73</v>
      </c>
    </row>
    <row r="5" ht="20.25" customHeight="1" spans="1:7">
      <c r="A5" s="221" t="s">
        <v>69</v>
      </c>
      <c r="B5" s="221" t="s">
        <v>70</v>
      </c>
      <c r="C5" s="14"/>
      <c r="D5" s="14" t="s">
        <v>55</v>
      </c>
      <c r="E5" s="14" t="s">
        <v>174</v>
      </c>
      <c r="F5" s="14" t="s">
        <v>175</v>
      </c>
      <c r="G5" s="14"/>
    </row>
    <row r="6" ht="15" customHeight="1" spans="1:7">
      <c r="A6" s="20" t="s">
        <v>79</v>
      </c>
      <c r="B6" s="20" t="s">
        <v>80</v>
      </c>
      <c r="C6" s="20" t="s">
        <v>81</v>
      </c>
      <c r="D6" s="20" t="s">
        <v>82</v>
      </c>
      <c r="E6" s="20" t="s">
        <v>83</v>
      </c>
      <c r="F6" s="20" t="s">
        <v>84</v>
      </c>
      <c r="G6" s="20" t="s">
        <v>85</v>
      </c>
    </row>
    <row r="7" ht="18" customHeight="1" spans="1:7">
      <c r="A7" s="18" t="s">
        <v>94</v>
      </c>
      <c r="B7" s="18" t="s">
        <v>95</v>
      </c>
      <c r="C7" s="222">
        <v>722106.96</v>
      </c>
      <c r="D7" s="223">
        <v>722106.96</v>
      </c>
      <c r="E7" s="223">
        <v>713106.96</v>
      </c>
      <c r="F7" s="223">
        <v>9000</v>
      </c>
      <c r="G7" s="223"/>
    </row>
    <row r="8" ht="18" customHeight="1" spans="1:7">
      <c r="A8" s="193" t="s">
        <v>96</v>
      </c>
      <c r="B8" s="193" t="s">
        <v>97</v>
      </c>
      <c r="C8" s="222">
        <v>710640.96</v>
      </c>
      <c r="D8" s="223">
        <v>710640.96</v>
      </c>
      <c r="E8" s="223">
        <v>701640.96</v>
      </c>
      <c r="F8" s="223">
        <v>9000</v>
      </c>
      <c r="G8" s="223"/>
    </row>
    <row r="9" ht="18" customHeight="1" spans="1:7">
      <c r="A9" s="224" t="s">
        <v>98</v>
      </c>
      <c r="B9" s="224" t="s">
        <v>99</v>
      </c>
      <c r="C9" s="222">
        <v>153000</v>
      </c>
      <c r="D9" s="223">
        <v>153000</v>
      </c>
      <c r="E9" s="223">
        <v>144000</v>
      </c>
      <c r="F9" s="223">
        <v>9000</v>
      </c>
      <c r="G9" s="223"/>
    </row>
    <row r="10" ht="18" customHeight="1" spans="1:7">
      <c r="A10" s="224" t="s">
        <v>100</v>
      </c>
      <c r="B10" s="224" t="s">
        <v>101</v>
      </c>
      <c r="C10" s="222">
        <v>557640.96</v>
      </c>
      <c r="D10" s="223">
        <v>557640.96</v>
      </c>
      <c r="E10" s="223">
        <v>557640.96</v>
      </c>
      <c r="F10" s="223"/>
      <c r="G10" s="223"/>
    </row>
    <row r="11" ht="18" customHeight="1" spans="1:7">
      <c r="A11" s="193" t="s">
        <v>102</v>
      </c>
      <c r="B11" s="193" t="s">
        <v>103</v>
      </c>
      <c r="C11" s="222">
        <v>11466</v>
      </c>
      <c r="D11" s="223">
        <v>11466</v>
      </c>
      <c r="E11" s="223">
        <v>11466</v>
      </c>
      <c r="F11" s="223"/>
      <c r="G11" s="223"/>
    </row>
    <row r="12" ht="18" customHeight="1" spans="1:7">
      <c r="A12" s="224" t="s">
        <v>104</v>
      </c>
      <c r="B12" s="224" t="s">
        <v>105</v>
      </c>
      <c r="C12" s="222">
        <v>11466</v>
      </c>
      <c r="D12" s="223">
        <v>11466</v>
      </c>
      <c r="E12" s="223">
        <v>11466</v>
      </c>
      <c r="F12" s="223"/>
      <c r="G12" s="223"/>
    </row>
    <row r="13" ht="18" customHeight="1" spans="1:7">
      <c r="A13" s="18" t="s">
        <v>106</v>
      </c>
      <c r="B13" s="18" t="s">
        <v>107</v>
      </c>
      <c r="C13" s="222">
        <v>489268.61</v>
      </c>
      <c r="D13" s="223">
        <v>489268.61</v>
      </c>
      <c r="E13" s="223">
        <v>489268.61</v>
      </c>
      <c r="F13" s="223"/>
      <c r="G13" s="223"/>
    </row>
    <row r="14" ht="18" customHeight="1" spans="1:7">
      <c r="A14" s="193" t="s">
        <v>108</v>
      </c>
      <c r="B14" s="193" t="s">
        <v>109</v>
      </c>
      <c r="C14" s="222">
        <v>489268.61</v>
      </c>
      <c r="D14" s="223">
        <v>489268.61</v>
      </c>
      <c r="E14" s="223">
        <v>489268.61</v>
      </c>
      <c r="F14" s="223"/>
      <c r="G14" s="223"/>
    </row>
    <row r="15" ht="18" customHeight="1" spans="1:7">
      <c r="A15" s="224" t="s">
        <v>110</v>
      </c>
      <c r="B15" s="224" t="s">
        <v>111</v>
      </c>
      <c r="C15" s="222">
        <v>167726.8</v>
      </c>
      <c r="D15" s="223">
        <v>167726.8</v>
      </c>
      <c r="E15" s="223">
        <v>167726.8</v>
      </c>
      <c r="F15" s="223"/>
      <c r="G15" s="223"/>
    </row>
    <row r="16" ht="18" customHeight="1" spans="1:7">
      <c r="A16" s="224" t="s">
        <v>112</v>
      </c>
      <c r="B16" s="224" t="s">
        <v>113</v>
      </c>
      <c r="C16" s="222">
        <v>87890.03</v>
      </c>
      <c r="D16" s="223">
        <v>87890.03</v>
      </c>
      <c r="E16" s="223">
        <v>87890.03</v>
      </c>
      <c r="F16" s="223"/>
      <c r="G16" s="223"/>
    </row>
    <row r="17" ht="18" customHeight="1" spans="1:7">
      <c r="A17" s="224" t="s">
        <v>114</v>
      </c>
      <c r="B17" s="224" t="s">
        <v>115</v>
      </c>
      <c r="C17" s="222">
        <v>204122.8</v>
      </c>
      <c r="D17" s="223">
        <v>204122.8</v>
      </c>
      <c r="E17" s="223">
        <v>204122.8</v>
      </c>
      <c r="F17" s="223"/>
      <c r="G17" s="223"/>
    </row>
    <row r="18" ht="18" customHeight="1" spans="1:7">
      <c r="A18" s="224" t="s">
        <v>116</v>
      </c>
      <c r="B18" s="224" t="s">
        <v>117</v>
      </c>
      <c r="C18" s="222">
        <v>29528.98</v>
      </c>
      <c r="D18" s="223">
        <v>29528.98</v>
      </c>
      <c r="E18" s="223">
        <v>29528.98</v>
      </c>
      <c r="F18" s="223"/>
      <c r="G18" s="223"/>
    </row>
    <row r="19" ht="18" customHeight="1" spans="1:7">
      <c r="A19" s="18" t="s">
        <v>118</v>
      </c>
      <c r="B19" s="18" t="s">
        <v>119</v>
      </c>
      <c r="C19" s="222">
        <v>580038.72</v>
      </c>
      <c r="D19" s="223">
        <v>580038.72</v>
      </c>
      <c r="E19" s="223">
        <v>580038.72</v>
      </c>
      <c r="F19" s="223"/>
      <c r="G19" s="223"/>
    </row>
    <row r="20" ht="18" customHeight="1" spans="1:7">
      <c r="A20" s="193" t="s">
        <v>120</v>
      </c>
      <c r="B20" s="193" t="s">
        <v>121</v>
      </c>
      <c r="C20" s="222">
        <v>580038.72</v>
      </c>
      <c r="D20" s="223">
        <v>580038.72</v>
      </c>
      <c r="E20" s="223">
        <v>580038.72</v>
      </c>
      <c r="F20" s="223"/>
      <c r="G20" s="223"/>
    </row>
    <row r="21" ht="18" customHeight="1" spans="1:7">
      <c r="A21" s="224" t="s">
        <v>122</v>
      </c>
      <c r="B21" s="224" t="s">
        <v>123</v>
      </c>
      <c r="C21" s="222">
        <v>580038.72</v>
      </c>
      <c r="D21" s="223">
        <v>580038.72</v>
      </c>
      <c r="E21" s="223">
        <v>580038.72</v>
      </c>
      <c r="F21" s="223"/>
      <c r="G21" s="223"/>
    </row>
    <row r="22" ht="18" customHeight="1" spans="1:7">
      <c r="A22" s="18" t="s">
        <v>124</v>
      </c>
      <c r="B22" s="18" t="s">
        <v>125</v>
      </c>
      <c r="C22" s="222">
        <v>5510796.98</v>
      </c>
      <c r="D22" s="223">
        <v>5010796.98</v>
      </c>
      <c r="E22" s="223">
        <v>4334371.86</v>
      </c>
      <c r="F22" s="223">
        <v>676425.12</v>
      </c>
      <c r="G22" s="223">
        <v>500000</v>
      </c>
    </row>
    <row r="23" ht="18" customHeight="1" spans="1:7">
      <c r="A23" s="193" t="s">
        <v>126</v>
      </c>
      <c r="B23" s="193" t="s">
        <v>127</v>
      </c>
      <c r="C23" s="222">
        <v>5510796.98</v>
      </c>
      <c r="D23" s="223">
        <v>5010796.98</v>
      </c>
      <c r="E23" s="223">
        <v>4334371.86</v>
      </c>
      <c r="F23" s="223">
        <v>676425.12</v>
      </c>
      <c r="G23" s="223">
        <v>500000</v>
      </c>
    </row>
    <row r="24" ht="18" customHeight="1" spans="1:7">
      <c r="A24" s="224" t="s">
        <v>128</v>
      </c>
      <c r="B24" s="224" t="s">
        <v>129</v>
      </c>
      <c r="C24" s="222">
        <v>3370492.62</v>
      </c>
      <c r="D24" s="223">
        <v>3370492.62</v>
      </c>
      <c r="E24" s="223">
        <v>2823802.14</v>
      </c>
      <c r="F24" s="223">
        <v>546690.48</v>
      </c>
      <c r="G24" s="223"/>
    </row>
    <row r="25" ht="18" customHeight="1" spans="1:7">
      <c r="A25" s="224" t="s">
        <v>130</v>
      </c>
      <c r="B25" s="224" t="s">
        <v>131</v>
      </c>
      <c r="C25" s="222">
        <v>215000</v>
      </c>
      <c r="D25" s="223"/>
      <c r="E25" s="223"/>
      <c r="F25" s="223"/>
      <c r="G25" s="223">
        <v>215000</v>
      </c>
    </row>
    <row r="26" ht="18" customHeight="1" spans="1:7">
      <c r="A26" s="224" t="s">
        <v>132</v>
      </c>
      <c r="B26" s="224" t="s">
        <v>133</v>
      </c>
      <c r="C26" s="222">
        <v>208510</v>
      </c>
      <c r="D26" s="223"/>
      <c r="E26" s="223"/>
      <c r="F26" s="223"/>
      <c r="G26" s="223">
        <v>208510</v>
      </c>
    </row>
    <row r="27" ht="18" customHeight="1" spans="1:7">
      <c r="A27" s="224" t="s">
        <v>134</v>
      </c>
      <c r="B27" s="224" t="s">
        <v>135</v>
      </c>
      <c r="C27" s="222">
        <v>50000</v>
      </c>
      <c r="D27" s="223"/>
      <c r="E27" s="223"/>
      <c r="F27" s="223"/>
      <c r="G27" s="223">
        <v>50000</v>
      </c>
    </row>
    <row r="28" ht="18" customHeight="1" spans="1:7">
      <c r="A28" s="224" t="s">
        <v>136</v>
      </c>
      <c r="B28" s="224" t="s">
        <v>137</v>
      </c>
      <c r="C28" s="222">
        <v>1640304.36</v>
      </c>
      <c r="D28" s="223">
        <v>1640304.36</v>
      </c>
      <c r="E28" s="223">
        <v>1510569.72</v>
      </c>
      <c r="F28" s="223">
        <v>129734.64</v>
      </c>
      <c r="G28" s="223"/>
    </row>
    <row r="29" ht="18" customHeight="1" spans="1:7">
      <c r="A29" s="224" t="s">
        <v>138</v>
      </c>
      <c r="B29" s="224" t="s">
        <v>139</v>
      </c>
      <c r="C29" s="222">
        <v>26490</v>
      </c>
      <c r="D29" s="223"/>
      <c r="E29" s="223"/>
      <c r="F29" s="223"/>
      <c r="G29" s="223">
        <v>26490</v>
      </c>
    </row>
    <row r="30" ht="18" customHeight="1" spans="1:7">
      <c r="A30" s="55" t="s">
        <v>176</v>
      </c>
      <c r="B30" s="55" t="s">
        <v>176</v>
      </c>
      <c r="C30" s="222">
        <v>7302211.27</v>
      </c>
      <c r="D30" s="223">
        <v>6802211.27</v>
      </c>
      <c r="E30" s="222">
        <v>6116786.15</v>
      </c>
      <c r="F30" s="222">
        <v>685425.12</v>
      </c>
      <c r="G30" s="222">
        <v>500000</v>
      </c>
    </row>
  </sheetData>
  <mergeCells count="7">
    <mergeCell ref="A2:G2"/>
    <mergeCell ref="A3:E3"/>
    <mergeCell ref="A4:B4"/>
    <mergeCell ref="D4:F4"/>
    <mergeCell ref="A30:B30"/>
    <mergeCell ref="C4:C5"/>
    <mergeCell ref="G4:G5"/>
  </mergeCells>
  <pageMargins left="0.156944444444444" right="0.236111111111111" top="1" bottom="1" header="0.5" footer="0.5"/>
  <pageSetup paperSize="9" scale="7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E33" sqref="E33"/>
    </sheetView>
  </sheetViews>
  <sheetFormatPr defaultColWidth="10.425" defaultRowHeight="14.25" customHeight="1" outlineLevelRow="6" outlineLevelCol="5"/>
  <cols>
    <col min="1" max="6" width="28.1416666666667" customWidth="1"/>
  </cols>
  <sheetData>
    <row r="1" customHeight="1" spans="1:6">
      <c r="A1" s="75"/>
      <c r="B1" s="75"/>
      <c r="C1" s="75"/>
      <c r="D1" s="75"/>
      <c r="E1" s="74"/>
      <c r="F1" s="75"/>
    </row>
    <row r="2" ht="41.25" customHeight="1" spans="1:6">
      <c r="A2" s="215" t="str">
        <f>"2025"&amp;"年一般公共预算“三公”经费支出预算表"</f>
        <v>2025年一般公共预算“三公”经费支出预算表</v>
      </c>
      <c r="B2" s="75"/>
      <c r="C2" s="75"/>
      <c r="D2" s="75"/>
      <c r="E2" s="74"/>
      <c r="F2" s="75"/>
    </row>
    <row r="3" customHeight="1" spans="1:6">
      <c r="A3" s="162" t="str">
        <f>"单位名称："&amp;"昆明市晋宁区应急管理局"</f>
        <v>单位名称：昆明市晋宁区应急管理局</v>
      </c>
      <c r="B3" s="216"/>
      <c r="C3" s="92"/>
      <c r="D3" s="75"/>
      <c r="E3" s="74"/>
      <c r="F3" s="217" t="s">
        <v>0</v>
      </c>
    </row>
    <row r="4" ht="27" customHeight="1" spans="1:6">
      <c r="A4" s="67" t="s">
        <v>177</v>
      </c>
      <c r="B4" s="67" t="s">
        <v>178</v>
      </c>
      <c r="C4" s="80" t="s">
        <v>179</v>
      </c>
      <c r="D4" s="67"/>
      <c r="E4" s="79"/>
      <c r="F4" s="67" t="s">
        <v>180</v>
      </c>
    </row>
    <row r="5" ht="28.5" customHeight="1" spans="1:6">
      <c r="A5" s="218"/>
      <c r="B5" s="82"/>
      <c r="C5" s="79" t="s">
        <v>55</v>
      </c>
      <c r="D5" s="79" t="s">
        <v>181</v>
      </c>
      <c r="E5" s="79" t="s">
        <v>182</v>
      </c>
      <c r="F5" s="81"/>
    </row>
    <row r="6" ht="17.25" customHeight="1" spans="1:6">
      <c r="A6" s="84" t="s">
        <v>79</v>
      </c>
      <c r="B6" s="84" t="s">
        <v>80</v>
      </c>
      <c r="C6" s="84" t="s">
        <v>81</v>
      </c>
      <c r="D6" s="84" t="s">
        <v>82</v>
      </c>
      <c r="E6" s="84" t="s">
        <v>83</v>
      </c>
      <c r="F6" s="84" t="s">
        <v>84</v>
      </c>
    </row>
    <row r="7" ht="17.25" customHeight="1" spans="1:6">
      <c r="A7" s="219">
        <v>110000</v>
      </c>
      <c r="B7" s="25"/>
      <c r="C7" s="23">
        <v>60000</v>
      </c>
      <c r="D7" s="23"/>
      <c r="E7" s="23">
        <v>60000</v>
      </c>
      <c r="F7" s="23">
        <v>50000</v>
      </c>
    </row>
  </sheetData>
  <mergeCells count="6">
    <mergeCell ref="A2:F2"/>
    <mergeCell ref="A3:B3"/>
    <mergeCell ref="C4:E4"/>
    <mergeCell ref="A4:A5"/>
    <mergeCell ref="B4:B5"/>
    <mergeCell ref="F4:F5"/>
  </mergeCells>
  <pageMargins left="0.354166666666667" right="0.236111111111111" top="1" bottom="1" header="0.5" footer="0.5"/>
  <pageSetup paperSize="9" scale="85"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55"/>
  <sheetViews>
    <sheetView showZeros="0" topLeftCell="F1" workbookViewId="0">
      <selection activeCell="I26" sqref="I26"/>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ht="13.5" customHeight="1" spans="2:24">
      <c r="B1" s="195"/>
      <c r="C1" s="206"/>
      <c r="E1" s="207"/>
      <c r="F1" s="207"/>
      <c r="G1" s="207"/>
      <c r="H1" s="207"/>
      <c r="I1" s="129"/>
      <c r="J1" s="129"/>
      <c r="K1" s="129"/>
      <c r="L1" s="129"/>
      <c r="M1" s="129"/>
      <c r="N1" s="129"/>
      <c r="R1" s="129"/>
      <c r="V1" s="206"/>
      <c r="X1" s="172"/>
    </row>
    <row r="2" ht="45.75" customHeight="1" spans="1:24">
      <c r="A2" s="131" t="str">
        <f>"2025"&amp;"年部门基本支出预算表"</f>
        <v>2025年部门基本支出预算表</v>
      </c>
      <c r="B2" s="42"/>
      <c r="C2" s="131"/>
      <c r="D2" s="131"/>
      <c r="E2" s="131"/>
      <c r="F2" s="131"/>
      <c r="G2" s="131"/>
      <c r="H2" s="131"/>
      <c r="I2" s="131"/>
      <c r="J2" s="131"/>
      <c r="K2" s="131"/>
      <c r="L2" s="131"/>
      <c r="M2" s="131"/>
      <c r="N2" s="131"/>
      <c r="O2" s="42"/>
      <c r="P2" s="42"/>
      <c r="Q2" s="42"/>
      <c r="R2" s="131"/>
      <c r="S2" s="131"/>
      <c r="T2" s="131"/>
      <c r="U2" s="131"/>
      <c r="V2" s="131"/>
      <c r="W2" s="131"/>
      <c r="X2" s="131"/>
    </row>
    <row r="3" ht="18.75" customHeight="1" spans="1:24">
      <c r="A3" s="43" t="str">
        <f>"单位名称："&amp;"昆明市晋宁区应急管理局"</f>
        <v>单位名称：昆明市晋宁区应急管理局</v>
      </c>
      <c r="B3" s="44"/>
      <c r="C3" s="208"/>
      <c r="D3" s="208"/>
      <c r="E3" s="208"/>
      <c r="F3" s="208"/>
      <c r="G3" s="208"/>
      <c r="H3" s="208"/>
      <c r="I3" s="134"/>
      <c r="J3" s="134"/>
      <c r="K3" s="134"/>
      <c r="L3" s="134"/>
      <c r="M3" s="134"/>
      <c r="N3" s="134"/>
      <c r="O3" s="45"/>
      <c r="P3" s="45"/>
      <c r="Q3" s="45"/>
      <c r="R3" s="134"/>
      <c r="V3" s="206"/>
      <c r="X3" s="172" t="s">
        <v>0</v>
      </c>
    </row>
    <row r="4" ht="18" customHeight="1" spans="1:24">
      <c r="A4" s="47" t="s">
        <v>183</v>
      </c>
      <c r="B4" s="47" t="s">
        <v>184</v>
      </c>
      <c r="C4" s="47" t="s">
        <v>185</v>
      </c>
      <c r="D4" s="47" t="s">
        <v>186</v>
      </c>
      <c r="E4" s="47" t="s">
        <v>187</v>
      </c>
      <c r="F4" s="47" t="s">
        <v>188</v>
      </c>
      <c r="G4" s="47" t="s">
        <v>189</v>
      </c>
      <c r="H4" s="47" t="s">
        <v>190</v>
      </c>
      <c r="I4" s="212" t="s">
        <v>191</v>
      </c>
      <c r="J4" s="158" t="s">
        <v>191</v>
      </c>
      <c r="K4" s="158"/>
      <c r="L4" s="158"/>
      <c r="M4" s="158"/>
      <c r="N4" s="158"/>
      <c r="O4" s="13"/>
      <c r="P4" s="13"/>
      <c r="Q4" s="13"/>
      <c r="R4" s="151" t="s">
        <v>59</v>
      </c>
      <c r="S4" s="158" t="s">
        <v>60</v>
      </c>
      <c r="T4" s="158"/>
      <c r="U4" s="158"/>
      <c r="V4" s="158"/>
      <c r="W4" s="158"/>
      <c r="X4" s="159"/>
    </row>
    <row r="5" ht="18" customHeight="1" spans="1:24">
      <c r="A5" s="49"/>
      <c r="B5" s="196"/>
      <c r="C5" s="183"/>
      <c r="D5" s="49"/>
      <c r="E5" s="49"/>
      <c r="F5" s="49"/>
      <c r="G5" s="49"/>
      <c r="H5" s="49"/>
      <c r="I5" s="181" t="s">
        <v>192</v>
      </c>
      <c r="J5" s="212" t="s">
        <v>56</v>
      </c>
      <c r="K5" s="158"/>
      <c r="L5" s="158"/>
      <c r="M5" s="158"/>
      <c r="N5" s="159"/>
      <c r="O5" s="12" t="s">
        <v>193</v>
      </c>
      <c r="P5" s="13"/>
      <c r="Q5" s="35"/>
      <c r="R5" s="47" t="s">
        <v>59</v>
      </c>
      <c r="S5" s="212" t="s">
        <v>60</v>
      </c>
      <c r="T5" s="151" t="s">
        <v>61</v>
      </c>
      <c r="U5" s="158" t="s">
        <v>60</v>
      </c>
      <c r="V5" s="151" t="s">
        <v>63</v>
      </c>
      <c r="W5" s="151" t="s">
        <v>64</v>
      </c>
      <c r="X5" s="214" t="s">
        <v>65</v>
      </c>
    </row>
    <row r="6" ht="19.5" customHeight="1" spans="1:24">
      <c r="A6" s="196"/>
      <c r="B6" s="196"/>
      <c r="C6" s="196"/>
      <c r="D6" s="196"/>
      <c r="E6" s="196"/>
      <c r="F6" s="196"/>
      <c r="G6" s="196"/>
      <c r="H6" s="196"/>
      <c r="I6" s="196"/>
      <c r="J6" s="213" t="s">
        <v>194</v>
      </c>
      <c r="K6" s="47" t="s">
        <v>195</v>
      </c>
      <c r="L6" s="47" t="s">
        <v>196</v>
      </c>
      <c r="M6" s="47" t="s">
        <v>197</v>
      </c>
      <c r="N6" s="47" t="s">
        <v>198</v>
      </c>
      <c r="O6" s="47" t="s">
        <v>56</v>
      </c>
      <c r="P6" s="47" t="s">
        <v>57</v>
      </c>
      <c r="Q6" s="47" t="s">
        <v>58</v>
      </c>
      <c r="R6" s="196"/>
      <c r="S6" s="47" t="s">
        <v>55</v>
      </c>
      <c r="T6" s="47" t="s">
        <v>61</v>
      </c>
      <c r="U6" s="47" t="s">
        <v>199</v>
      </c>
      <c r="V6" s="47" t="s">
        <v>63</v>
      </c>
      <c r="W6" s="47" t="s">
        <v>64</v>
      </c>
      <c r="X6" s="47" t="s">
        <v>65</v>
      </c>
    </row>
    <row r="7" ht="37.5" customHeight="1" spans="1:24">
      <c r="A7" s="209"/>
      <c r="B7" s="54"/>
      <c r="C7" s="209"/>
      <c r="D7" s="209"/>
      <c r="E7" s="209"/>
      <c r="F7" s="209"/>
      <c r="G7" s="209"/>
      <c r="H7" s="209"/>
      <c r="I7" s="209"/>
      <c r="J7" s="64" t="s">
        <v>55</v>
      </c>
      <c r="K7" s="52" t="s">
        <v>200</v>
      </c>
      <c r="L7" s="52" t="s">
        <v>196</v>
      </c>
      <c r="M7" s="52" t="s">
        <v>197</v>
      </c>
      <c r="N7" s="52" t="s">
        <v>198</v>
      </c>
      <c r="O7" s="52" t="s">
        <v>196</v>
      </c>
      <c r="P7" s="52" t="s">
        <v>197</v>
      </c>
      <c r="Q7" s="52" t="s">
        <v>198</v>
      </c>
      <c r="R7" s="52" t="s">
        <v>59</v>
      </c>
      <c r="S7" s="52" t="s">
        <v>55</v>
      </c>
      <c r="T7" s="52" t="s">
        <v>61</v>
      </c>
      <c r="U7" s="52" t="s">
        <v>199</v>
      </c>
      <c r="V7" s="52" t="s">
        <v>63</v>
      </c>
      <c r="W7" s="52" t="s">
        <v>64</v>
      </c>
      <c r="X7" s="52" t="s">
        <v>65</v>
      </c>
    </row>
    <row r="8" customHeight="1" spans="1:24">
      <c r="A8" s="69">
        <v>1</v>
      </c>
      <c r="B8" s="69">
        <v>2</v>
      </c>
      <c r="C8" s="69">
        <v>3</v>
      </c>
      <c r="D8" s="69">
        <v>4</v>
      </c>
      <c r="E8" s="69">
        <v>5</v>
      </c>
      <c r="F8" s="69">
        <v>6</v>
      </c>
      <c r="G8" s="69">
        <v>7</v>
      </c>
      <c r="H8" s="69">
        <v>8</v>
      </c>
      <c r="I8" s="69">
        <v>9</v>
      </c>
      <c r="J8" s="69">
        <v>10</v>
      </c>
      <c r="K8" s="69">
        <v>11</v>
      </c>
      <c r="L8" s="69">
        <v>12</v>
      </c>
      <c r="M8" s="69">
        <v>13</v>
      </c>
      <c r="N8" s="69">
        <v>14</v>
      </c>
      <c r="O8" s="69">
        <v>15</v>
      </c>
      <c r="P8" s="69">
        <v>16</v>
      </c>
      <c r="Q8" s="69">
        <v>17</v>
      </c>
      <c r="R8" s="69">
        <v>18</v>
      </c>
      <c r="S8" s="69">
        <v>19</v>
      </c>
      <c r="T8" s="69">
        <v>20</v>
      </c>
      <c r="U8" s="69">
        <v>21</v>
      </c>
      <c r="V8" s="69">
        <v>22</v>
      </c>
      <c r="W8" s="69">
        <v>23</v>
      </c>
      <c r="X8" s="69">
        <v>24</v>
      </c>
    </row>
    <row r="9" ht="20.25" customHeight="1" spans="1:24">
      <c r="A9" s="21" t="s">
        <v>67</v>
      </c>
      <c r="B9" s="21" t="s">
        <v>67</v>
      </c>
      <c r="C9" s="21" t="s">
        <v>201</v>
      </c>
      <c r="D9" s="21" t="s">
        <v>202</v>
      </c>
      <c r="E9" s="21" t="s">
        <v>128</v>
      </c>
      <c r="F9" s="21" t="s">
        <v>129</v>
      </c>
      <c r="G9" s="21" t="s">
        <v>203</v>
      </c>
      <c r="H9" s="21" t="s">
        <v>204</v>
      </c>
      <c r="I9" s="57">
        <v>733752</v>
      </c>
      <c r="J9" s="57">
        <v>733752</v>
      </c>
      <c r="K9" s="57"/>
      <c r="L9" s="57"/>
      <c r="M9" s="59">
        <v>733752</v>
      </c>
      <c r="N9" s="57"/>
      <c r="O9" s="57"/>
      <c r="P9" s="57"/>
      <c r="Q9" s="57"/>
      <c r="R9" s="57"/>
      <c r="S9" s="57"/>
      <c r="T9" s="57"/>
      <c r="U9" s="57"/>
      <c r="V9" s="57"/>
      <c r="W9" s="57"/>
      <c r="X9" s="57"/>
    </row>
    <row r="10" ht="20.25" customHeight="1" spans="1:24">
      <c r="A10" s="21" t="s">
        <v>67</v>
      </c>
      <c r="B10" s="21" t="s">
        <v>67</v>
      </c>
      <c r="C10" s="21" t="s">
        <v>201</v>
      </c>
      <c r="D10" s="21" t="s">
        <v>202</v>
      </c>
      <c r="E10" s="21" t="s">
        <v>128</v>
      </c>
      <c r="F10" s="21" t="s">
        <v>129</v>
      </c>
      <c r="G10" s="21" t="s">
        <v>205</v>
      </c>
      <c r="H10" s="21" t="s">
        <v>206</v>
      </c>
      <c r="I10" s="57">
        <v>1298532</v>
      </c>
      <c r="J10" s="57">
        <v>1298532</v>
      </c>
      <c r="K10" s="60"/>
      <c r="L10" s="60"/>
      <c r="M10" s="59">
        <v>1298532</v>
      </c>
      <c r="N10" s="60"/>
      <c r="O10" s="57"/>
      <c r="P10" s="57"/>
      <c r="Q10" s="57"/>
      <c r="R10" s="57"/>
      <c r="S10" s="57"/>
      <c r="T10" s="57"/>
      <c r="U10" s="57"/>
      <c r="V10" s="57"/>
      <c r="W10" s="57"/>
      <c r="X10" s="57"/>
    </row>
    <row r="11" ht="20.25" customHeight="1" spans="1:24">
      <c r="A11" s="21" t="s">
        <v>67</v>
      </c>
      <c r="B11" s="21" t="s">
        <v>67</v>
      </c>
      <c r="C11" s="21" t="s">
        <v>201</v>
      </c>
      <c r="D11" s="21" t="s">
        <v>202</v>
      </c>
      <c r="E11" s="21" t="s">
        <v>128</v>
      </c>
      <c r="F11" s="21" t="s">
        <v>129</v>
      </c>
      <c r="G11" s="21" t="s">
        <v>207</v>
      </c>
      <c r="H11" s="21" t="s">
        <v>208</v>
      </c>
      <c r="I11" s="57">
        <v>61146</v>
      </c>
      <c r="J11" s="57">
        <v>61146</v>
      </c>
      <c r="K11" s="60"/>
      <c r="L11" s="60"/>
      <c r="M11" s="59">
        <v>61146</v>
      </c>
      <c r="N11" s="60"/>
      <c r="O11" s="57"/>
      <c r="P11" s="57"/>
      <c r="Q11" s="57"/>
      <c r="R11" s="57"/>
      <c r="S11" s="57"/>
      <c r="T11" s="57"/>
      <c r="U11" s="57"/>
      <c r="V11" s="57"/>
      <c r="W11" s="57"/>
      <c r="X11" s="57"/>
    </row>
    <row r="12" ht="20.25" customHeight="1" spans="1:24">
      <c r="A12" s="21" t="s">
        <v>67</v>
      </c>
      <c r="B12" s="21" t="s">
        <v>67</v>
      </c>
      <c r="C12" s="21" t="s">
        <v>209</v>
      </c>
      <c r="D12" s="21" t="s">
        <v>210</v>
      </c>
      <c r="E12" s="21" t="s">
        <v>136</v>
      </c>
      <c r="F12" s="21" t="s">
        <v>137</v>
      </c>
      <c r="G12" s="21" t="s">
        <v>203</v>
      </c>
      <c r="H12" s="21" t="s">
        <v>204</v>
      </c>
      <c r="I12" s="57">
        <v>471000</v>
      </c>
      <c r="J12" s="57">
        <v>471000</v>
      </c>
      <c r="K12" s="60"/>
      <c r="L12" s="60"/>
      <c r="M12" s="59">
        <v>471000</v>
      </c>
      <c r="N12" s="60"/>
      <c r="O12" s="57"/>
      <c r="P12" s="57"/>
      <c r="Q12" s="57"/>
      <c r="R12" s="57"/>
      <c r="S12" s="57"/>
      <c r="T12" s="57"/>
      <c r="U12" s="57"/>
      <c r="V12" s="57"/>
      <c r="W12" s="57"/>
      <c r="X12" s="57"/>
    </row>
    <row r="13" ht="20.25" customHeight="1" spans="1:24">
      <c r="A13" s="21" t="s">
        <v>67</v>
      </c>
      <c r="B13" s="21" t="s">
        <v>67</v>
      </c>
      <c r="C13" s="21" t="s">
        <v>209</v>
      </c>
      <c r="D13" s="21" t="s">
        <v>210</v>
      </c>
      <c r="E13" s="21" t="s">
        <v>136</v>
      </c>
      <c r="F13" s="21" t="s">
        <v>137</v>
      </c>
      <c r="G13" s="21" t="s">
        <v>205</v>
      </c>
      <c r="H13" s="21" t="s">
        <v>206</v>
      </c>
      <c r="I13" s="57">
        <v>37620</v>
      </c>
      <c r="J13" s="57">
        <v>37620</v>
      </c>
      <c r="K13" s="60"/>
      <c r="L13" s="60"/>
      <c r="M13" s="59">
        <v>37620</v>
      </c>
      <c r="N13" s="60"/>
      <c r="O13" s="57"/>
      <c r="P13" s="57"/>
      <c r="Q13" s="57"/>
      <c r="R13" s="57"/>
      <c r="S13" s="57"/>
      <c r="T13" s="57"/>
      <c r="U13" s="57"/>
      <c r="V13" s="57"/>
      <c r="W13" s="57"/>
      <c r="X13" s="57"/>
    </row>
    <row r="14" ht="20.25" customHeight="1" spans="1:24">
      <c r="A14" s="21" t="s">
        <v>67</v>
      </c>
      <c r="B14" s="21" t="s">
        <v>67</v>
      </c>
      <c r="C14" s="21" t="s">
        <v>209</v>
      </c>
      <c r="D14" s="21" t="s">
        <v>210</v>
      </c>
      <c r="E14" s="21" t="s">
        <v>136</v>
      </c>
      <c r="F14" s="21" t="s">
        <v>137</v>
      </c>
      <c r="G14" s="21" t="s">
        <v>207</v>
      </c>
      <c r="H14" s="21" t="s">
        <v>208</v>
      </c>
      <c r="I14" s="57">
        <v>39250</v>
      </c>
      <c r="J14" s="57">
        <v>39250</v>
      </c>
      <c r="K14" s="60"/>
      <c r="L14" s="60"/>
      <c r="M14" s="59">
        <v>39250</v>
      </c>
      <c r="N14" s="60"/>
      <c r="O14" s="57"/>
      <c r="P14" s="57"/>
      <c r="Q14" s="57"/>
      <c r="R14" s="57"/>
      <c r="S14" s="57"/>
      <c r="T14" s="57"/>
      <c r="U14" s="57"/>
      <c r="V14" s="57"/>
      <c r="W14" s="57"/>
      <c r="X14" s="57"/>
    </row>
    <row r="15" ht="20.25" customHeight="1" spans="1:24">
      <c r="A15" s="21" t="s">
        <v>67</v>
      </c>
      <c r="B15" s="21" t="s">
        <v>67</v>
      </c>
      <c r="C15" s="21" t="s">
        <v>209</v>
      </c>
      <c r="D15" s="21" t="s">
        <v>210</v>
      </c>
      <c r="E15" s="21" t="s">
        <v>136</v>
      </c>
      <c r="F15" s="21" t="s">
        <v>137</v>
      </c>
      <c r="G15" s="21" t="s">
        <v>211</v>
      </c>
      <c r="H15" s="21" t="s">
        <v>212</v>
      </c>
      <c r="I15" s="57">
        <v>119460</v>
      </c>
      <c r="J15" s="57">
        <v>119460</v>
      </c>
      <c r="K15" s="60"/>
      <c r="L15" s="60"/>
      <c r="M15" s="59">
        <v>119460</v>
      </c>
      <c r="N15" s="60"/>
      <c r="O15" s="57"/>
      <c r="P15" s="57"/>
      <c r="Q15" s="57"/>
      <c r="R15" s="57"/>
      <c r="S15" s="57"/>
      <c r="T15" s="57"/>
      <c r="U15" s="57"/>
      <c r="V15" s="57"/>
      <c r="W15" s="57"/>
      <c r="X15" s="57"/>
    </row>
    <row r="16" ht="20.25" customHeight="1" spans="1:24">
      <c r="A16" s="21" t="s">
        <v>67</v>
      </c>
      <c r="B16" s="21" t="s">
        <v>67</v>
      </c>
      <c r="C16" s="21" t="s">
        <v>209</v>
      </c>
      <c r="D16" s="21" t="s">
        <v>210</v>
      </c>
      <c r="E16" s="21" t="s">
        <v>136</v>
      </c>
      <c r="F16" s="21" t="s">
        <v>137</v>
      </c>
      <c r="G16" s="21" t="s">
        <v>211</v>
      </c>
      <c r="H16" s="21" t="s">
        <v>212</v>
      </c>
      <c r="I16" s="57">
        <v>228420</v>
      </c>
      <c r="J16" s="57">
        <v>228420</v>
      </c>
      <c r="K16" s="60"/>
      <c r="L16" s="60"/>
      <c r="M16" s="59">
        <v>228420</v>
      </c>
      <c r="N16" s="60"/>
      <c r="O16" s="57"/>
      <c r="P16" s="57"/>
      <c r="Q16" s="57"/>
      <c r="R16" s="57"/>
      <c r="S16" s="57"/>
      <c r="T16" s="57"/>
      <c r="U16" s="57"/>
      <c r="V16" s="57"/>
      <c r="W16" s="57"/>
      <c r="X16" s="57"/>
    </row>
    <row r="17" ht="20.25" customHeight="1" spans="1:24">
      <c r="A17" s="21" t="s">
        <v>67</v>
      </c>
      <c r="B17" s="21" t="s">
        <v>67</v>
      </c>
      <c r="C17" s="21" t="s">
        <v>209</v>
      </c>
      <c r="D17" s="21" t="s">
        <v>210</v>
      </c>
      <c r="E17" s="21" t="s">
        <v>136</v>
      </c>
      <c r="F17" s="21" t="s">
        <v>137</v>
      </c>
      <c r="G17" s="21" t="s">
        <v>211</v>
      </c>
      <c r="H17" s="21" t="s">
        <v>212</v>
      </c>
      <c r="I17" s="57">
        <v>256032</v>
      </c>
      <c r="J17" s="57">
        <v>256032</v>
      </c>
      <c r="K17" s="60"/>
      <c r="L17" s="60"/>
      <c r="M17" s="59">
        <v>256032</v>
      </c>
      <c r="N17" s="60"/>
      <c r="O17" s="57"/>
      <c r="P17" s="57"/>
      <c r="Q17" s="57"/>
      <c r="R17" s="57"/>
      <c r="S17" s="57"/>
      <c r="T17" s="57"/>
      <c r="U17" s="57"/>
      <c r="V17" s="57"/>
      <c r="W17" s="57"/>
      <c r="X17" s="57"/>
    </row>
    <row r="18" ht="20.25" customHeight="1" spans="1:24">
      <c r="A18" s="21" t="s">
        <v>67</v>
      </c>
      <c r="B18" s="21" t="s">
        <v>67</v>
      </c>
      <c r="C18" s="21" t="s">
        <v>213</v>
      </c>
      <c r="D18" s="21" t="s">
        <v>214</v>
      </c>
      <c r="E18" s="21" t="s">
        <v>100</v>
      </c>
      <c r="F18" s="21" t="s">
        <v>101</v>
      </c>
      <c r="G18" s="21" t="s">
        <v>215</v>
      </c>
      <c r="H18" s="21" t="s">
        <v>216</v>
      </c>
      <c r="I18" s="57">
        <v>217941.12</v>
      </c>
      <c r="J18" s="57">
        <v>217941.12</v>
      </c>
      <c r="K18" s="60"/>
      <c r="L18" s="60"/>
      <c r="M18" s="59">
        <v>217941.12</v>
      </c>
      <c r="N18" s="60"/>
      <c r="O18" s="57"/>
      <c r="P18" s="57"/>
      <c r="Q18" s="57"/>
      <c r="R18" s="57"/>
      <c r="S18" s="57"/>
      <c r="T18" s="57"/>
      <c r="U18" s="57"/>
      <c r="V18" s="57"/>
      <c r="W18" s="57"/>
      <c r="X18" s="57"/>
    </row>
    <row r="19" ht="20.25" customHeight="1" spans="1:24">
      <c r="A19" s="21" t="s">
        <v>67</v>
      </c>
      <c r="B19" s="21" t="s">
        <v>67</v>
      </c>
      <c r="C19" s="21" t="s">
        <v>213</v>
      </c>
      <c r="D19" s="21" t="s">
        <v>214</v>
      </c>
      <c r="E19" s="21" t="s">
        <v>100</v>
      </c>
      <c r="F19" s="21" t="s">
        <v>101</v>
      </c>
      <c r="G19" s="21" t="s">
        <v>215</v>
      </c>
      <c r="H19" s="21" t="s">
        <v>216</v>
      </c>
      <c r="I19" s="57">
        <v>339699.84</v>
      </c>
      <c r="J19" s="57">
        <v>339699.84</v>
      </c>
      <c r="K19" s="60"/>
      <c r="L19" s="60"/>
      <c r="M19" s="59">
        <v>339699.84</v>
      </c>
      <c r="N19" s="60"/>
      <c r="O19" s="57"/>
      <c r="P19" s="57"/>
      <c r="Q19" s="57"/>
      <c r="R19" s="57"/>
      <c r="S19" s="57"/>
      <c r="T19" s="57"/>
      <c r="U19" s="57"/>
      <c r="V19" s="57"/>
      <c r="W19" s="57"/>
      <c r="X19" s="57"/>
    </row>
    <row r="20" ht="20.25" customHeight="1" spans="1:24">
      <c r="A20" s="21" t="s">
        <v>67</v>
      </c>
      <c r="B20" s="21" t="s">
        <v>67</v>
      </c>
      <c r="C20" s="21" t="s">
        <v>213</v>
      </c>
      <c r="D20" s="21" t="s">
        <v>214</v>
      </c>
      <c r="E20" s="21" t="s">
        <v>110</v>
      </c>
      <c r="F20" s="21" t="s">
        <v>111</v>
      </c>
      <c r="G20" s="21" t="s">
        <v>217</v>
      </c>
      <c r="H20" s="21" t="s">
        <v>218</v>
      </c>
      <c r="I20" s="57">
        <v>167726.8</v>
      </c>
      <c r="J20" s="57">
        <v>167726.8</v>
      </c>
      <c r="K20" s="60"/>
      <c r="L20" s="60"/>
      <c r="M20" s="59">
        <v>167726.8</v>
      </c>
      <c r="N20" s="60"/>
      <c r="O20" s="57"/>
      <c r="P20" s="57"/>
      <c r="Q20" s="57"/>
      <c r="R20" s="57"/>
      <c r="S20" s="57"/>
      <c r="T20" s="57"/>
      <c r="U20" s="57"/>
      <c r="V20" s="57"/>
      <c r="W20" s="57"/>
      <c r="X20" s="57"/>
    </row>
    <row r="21" ht="20.25" customHeight="1" spans="1:24">
      <c r="A21" s="21" t="s">
        <v>67</v>
      </c>
      <c r="B21" s="21" t="s">
        <v>67</v>
      </c>
      <c r="C21" s="21" t="s">
        <v>213</v>
      </c>
      <c r="D21" s="21" t="s">
        <v>214</v>
      </c>
      <c r="E21" s="21" t="s">
        <v>112</v>
      </c>
      <c r="F21" s="21" t="s">
        <v>113</v>
      </c>
      <c r="G21" s="21" t="s">
        <v>217</v>
      </c>
      <c r="H21" s="21" t="s">
        <v>218</v>
      </c>
      <c r="I21" s="57">
        <v>87890.03</v>
      </c>
      <c r="J21" s="57">
        <v>87890.03</v>
      </c>
      <c r="K21" s="60"/>
      <c r="L21" s="60"/>
      <c r="M21" s="59">
        <v>87890.03</v>
      </c>
      <c r="N21" s="60"/>
      <c r="O21" s="57"/>
      <c r="P21" s="57"/>
      <c r="Q21" s="57"/>
      <c r="R21" s="57"/>
      <c r="S21" s="57"/>
      <c r="T21" s="57"/>
      <c r="U21" s="57"/>
      <c r="V21" s="57"/>
      <c r="W21" s="57"/>
      <c r="X21" s="57"/>
    </row>
    <row r="22" ht="20.25" customHeight="1" spans="1:24">
      <c r="A22" s="21" t="s">
        <v>67</v>
      </c>
      <c r="B22" s="21" t="s">
        <v>67</v>
      </c>
      <c r="C22" s="21" t="s">
        <v>213</v>
      </c>
      <c r="D22" s="21" t="s">
        <v>214</v>
      </c>
      <c r="E22" s="21" t="s">
        <v>114</v>
      </c>
      <c r="F22" s="21" t="s">
        <v>115</v>
      </c>
      <c r="G22" s="21" t="s">
        <v>219</v>
      </c>
      <c r="H22" s="21" t="s">
        <v>220</v>
      </c>
      <c r="I22" s="57">
        <v>55626.6</v>
      </c>
      <c r="J22" s="57">
        <v>55626.6</v>
      </c>
      <c r="K22" s="60"/>
      <c r="L22" s="60"/>
      <c r="M22" s="59">
        <v>55626.6</v>
      </c>
      <c r="N22" s="60"/>
      <c r="O22" s="57"/>
      <c r="P22" s="57"/>
      <c r="Q22" s="57"/>
      <c r="R22" s="57"/>
      <c r="S22" s="57"/>
      <c r="T22" s="57"/>
      <c r="U22" s="57"/>
      <c r="V22" s="57"/>
      <c r="W22" s="57"/>
      <c r="X22" s="57"/>
    </row>
    <row r="23" ht="20.25" customHeight="1" spans="1:24">
      <c r="A23" s="21" t="s">
        <v>67</v>
      </c>
      <c r="B23" s="21" t="s">
        <v>67</v>
      </c>
      <c r="C23" s="21" t="s">
        <v>213</v>
      </c>
      <c r="D23" s="21" t="s">
        <v>214</v>
      </c>
      <c r="E23" s="21" t="s">
        <v>114</v>
      </c>
      <c r="F23" s="21" t="s">
        <v>115</v>
      </c>
      <c r="G23" s="21" t="s">
        <v>219</v>
      </c>
      <c r="H23" s="21" t="s">
        <v>220</v>
      </c>
      <c r="I23" s="57">
        <v>106156.2</v>
      </c>
      <c r="J23" s="57">
        <v>106156.2</v>
      </c>
      <c r="K23" s="60"/>
      <c r="L23" s="60"/>
      <c r="M23" s="59">
        <v>106156.2</v>
      </c>
      <c r="N23" s="60"/>
      <c r="O23" s="57"/>
      <c r="P23" s="57"/>
      <c r="Q23" s="57"/>
      <c r="R23" s="57"/>
      <c r="S23" s="57"/>
      <c r="T23" s="57"/>
      <c r="U23" s="57"/>
      <c r="V23" s="57"/>
      <c r="W23" s="57"/>
      <c r="X23" s="57"/>
    </row>
    <row r="24" ht="20.25" customHeight="1" spans="1:24">
      <c r="A24" s="21" t="s">
        <v>67</v>
      </c>
      <c r="B24" s="21" t="s">
        <v>67</v>
      </c>
      <c r="C24" s="21" t="s">
        <v>213</v>
      </c>
      <c r="D24" s="21" t="s">
        <v>214</v>
      </c>
      <c r="E24" s="21" t="s">
        <v>114</v>
      </c>
      <c r="F24" s="21" t="s">
        <v>115</v>
      </c>
      <c r="G24" s="21" t="s">
        <v>219</v>
      </c>
      <c r="H24" s="21" t="s">
        <v>220</v>
      </c>
      <c r="I24" s="57">
        <v>42340</v>
      </c>
      <c r="J24" s="57">
        <v>42340</v>
      </c>
      <c r="K24" s="60"/>
      <c r="L24" s="60"/>
      <c r="M24" s="59">
        <v>42340</v>
      </c>
      <c r="N24" s="60"/>
      <c r="O24" s="57"/>
      <c r="P24" s="57"/>
      <c r="Q24" s="57"/>
      <c r="R24" s="57"/>
      <c r="S24" s="57"/>
      <c r="T24" s="57"/>
      <c r="U24" s="57"/>
      <c r="V24" s="57"/>
      <c r="W24" s="57"/>
      <c r="X24" s="57"/>
    </row>
    <row r="25" ht="20.25" customHeight="1" spans="1:24">
      <c r="A25" s="21" t="s">
        <v>67</v>
      </c>
      <c r="B25" s="21" t="s">
        <v>67</v>
      </c>
      <c r="C25" s="21" t="s">
        <v>213</v>
      </c>
      <c r="D25" s="21" t="s">
        <v>214</v>
      </c>
      <c r="E25" s="21" t="s">
        <v>116</v>
      </c>
      <c r="F25" s="21" t="s">
        <v>117</v>
      </c>
      <c r="G25" s="21" t="s">
        <v>221</v>
      </c>
      <c r="H25" s="21" t="s">
        <v>222</v>
      </c>
      <c r="I25" s="57">
        <v>3821.62</v>
      </c>
      <c r="J25" s="57">
        <v>3821.62</v>
      </c>
      <c r="K25" s="60"/>
      <c r="L25" s="60"/>
      <c r="M25" s="59">
        <v>3821.62</v>
      </c>
      <c r="N25" s="60"/>
      <c r="O25" s="57"/>
      <c r="P25" s="57"/>
      <c r="Q25" s="57"/>
      <c r="R25" s="57"/>
      <c r="S25" s="57"/>
      <c r="T25" s="57"/>
      <c r="U25" s="57"/>
      <c r="V25" s="57"/>
      <c r="W25" s="57"/>
      <c r="X25" s="57"/>
    </row>
    <row r="26" ht="20.25" customHeight="1" spans="1:24">
      <c r="A26" s="21" t="s">
        <v>67</v>
      </c>
      <c r="B26" s="21" t="s">
        <v>67</v>
      </c>
      <c r="C26" s="21" t="s">
        <v>213</v>
      </c>
      <c r="D26" s="21" t="s">
        <v>214</v>
      </c>
      <c r="E26" s="21" t="s">
        <v>116</v>
      </c>
      <c r="F26" s="21" t="s">
        <v>117</v>
      </c>
      <c r="G26" s="21" t="s">
        <v>221</v>
      </c>
      <c r="H26" s="21" t="s">
        <v>222</v>
      </c>
      <c r="I26" s="57">
        <v>9817.68</v>
      </c>
      <c r="J26" s="57">
        <v>9817.68</v>
      </c>
      <c r="K26" s="60"/>
      <c r="L26" s="60"/>
      <c r="M26" s="59">
        <v>9817.68</v>
      </c>
      <c r="N26" s="60"/>
      <c r="O26" s="57"/>
      <c r="P26" s="57"/>
      <c r="Q26" s="57"/>
      <c r="R26" s="57"/>
      <c r="S26" s="57"/>
      <c r="T26" s="57"/>
      <c r="U26" s="57"/>
      <c r="V26" s="57"/>
      <c r="W26" s="57"/>
      <c r="X26" s="57"/>
    </row>
    <row r="27" ht="20.25" customHeight="1" spans="1:24">
      <c r="A27" s="21" t="s">
        <v>67</v>
      </c>
      <c r="B27" s="21" t="s">
        <v>67</v>
      </c>
      <c r="C27" s="21" t="s">
        <v>213</v>
      </c>
      <c r="D27" s="21" t="s">
        <v>214</v>
      </c>
      <c r="E27" s="21" t="s">
        <v>116</v>
      </c>
      <c r="F27" s="21" t="s">
        <v>117</v>
      </c>
      <c r="G27" s="21" t="s">
        <v>221</v>
      </c>
      <c r="H27" s="21" t="s">
        <v>222</v>
      </c>
      <c r="I27" s="57">
        <v>6717.36</v>
      </c>
      <c r="J27" s="57">
        <v>6717.36</v>
      </c>
      <c r="K27" s="60"/>
      <c r="L27" s="60"/>
      <c r="M27" s="59">
        <v>6717.36</v>
      </c>
      <c r="N27" s="60"/>
      <c r="O27" s="57"/>
      <c r="P27" s="57"/>
      <c r="Q27" s="57"/>
      <c r="R27" s="57"/>
      <c r="S27" s="57"/>
      <c r="T27" s="57"/>
      <c r="U27" s="57"/>
      <c r="V27" s="57"/>
      <c r="W27" s="57"/>
      <c r="X27" s="57"/>
    </row>
    <row r="28" ht="20.25" customHeight="1" spans="1:24">
      <c r="A28" s="21" t="s">
        <v>67</v>
      </c>
      <c r="B28" s="21" t="s">
        <v>67</v>
      </c>
      <c r="C28" s="21" t="s">
        <v>213</v>
      </c>
      <c r="D28" s="21" t="s">
        <v>214</v>
      </c>
      <c r="E28" s="21" t="s">
        <v>116</v>
      </c>
      <c r="F28" s="21" t="s">
        <v>117</v>
      </c>
      <c r="G28" s="21" t="s">
        <v>221</v>
      </c>
      <c r="H28" s="21" t="s">
        <v>222</v>
      </c>
      <c r="I28" s="57">
        <v>4005.12</v>
      </c>
      <c r="J28" s="57">
        <v>4005.12</v>
      </c>
      <c r="K28" s="60"/>
      <c r="L28" s="60"/>
      <c r="M28" s="59">
        <v>4005.12</v>
      </c>
      <c r="N28" s="60"/>
      <c r="O28" s="57"/>
      <c r="P28" s="57"/>
      <c r="Q28" s="57"/>
      <c r="R28" s="57"/>
      <c r="S28" s="57"/>
      <c r="T28" s="57"/>
      <c r="U28" s="57"/>
      <c r="V28" s="57"/>
      <c r="W28" s="57"/>
      <c r="X28" s="57"/>
    </row>
    <row r="29" ht="20.25" customHeight="1" spans="1:24">
      <c r="A29" s="21" t="s">
        <v>67</v>
      </c>
      <c r="B29" s="21" t="s">
        <v>67</v>
      </c>
      <c r="C29" s="21" t="s">
        <v>213</v>
      </c>
      <c r="D29" s="21" t="s">
        <v>214</v>
      </c>
      <c r="E29" s="21" t="s">
        <v>116</v>
      </c>
      <c r="F29" s="21" t="s">
        <v>117</v>
      </c>
      <c r="G29" s="21" t="s">
        <v>221</v>
      </c>
      <c r="H29" s="21" t="s">
        <v>222</v>
      </c>
      <c r="I29" s="57">
        <v>5167.2</v>
      </c>
      <c r="J29" s="57">
        <v>5167.2</v>
      </c>
      <c r="K29" s="60"/>
      <c r="L29" s="60"/>
      <c r="M29" s="59">
        <v>5167.2</v>
      </c>
      <c r="N29" s="60"/>
      <c r="O29" s="57"/>
      <c r="P29" s="57"/>
      <c r="Q29" s="57"/>
      <c r="R29" s="57"/>
      <c r="S29" s="57"/>
      <c r="T29" s="57"/>
      <c r="U29" s="57"/>
      <c r="V29" s="57"/>
      <c r="W29" s="57"/>
      <c r="X29" s="57"/>
    </row>
    <row r="30" ht="20.25" customHeight="1" spans="1:24">
      <c r="A30" s="21" t="s">
        <v>67</v>
      </c>
      <c r="B30" s="21" t="s">
        <v>67</v>
      </c>
      <c r="C30" s="21" t="s">
        <v>213</v>
      </c>
      <c r="D30" s="21" t="s">
        <v>214</v>
      </c>
      <c r="E30" s="21" t="s">
        <v>128</v>
      </c>
      <c r="F30" s="21" t="s">
        <v>129</v>
      </c>
      <c r="G30" s="21" t="s">
        <v>221</v>
      </c>
      <c r="H30" s="21" t="s">
        <v>222</v>
      </c>
      <c r="I30" s="57">
        <v>732.14</v>
      </c>
      <c r="J30" s="57">
        <v>732.14</v>
      </c>
      <c r="K30" s="60"/>
      <c r="L30" s="60"/>
      <c r="M30" s="59">
        <v>732.14</v>
      </c>
      <c r="N30" s="60"/>
      <c r="O30" s="57"/>
      <c r="P30" s="57"/>
      <c r="Q30" s="57"/>
      <c r="R30" s="57"/>
      <c r="S30" s="57"/>
      <c r="T30" s="57"/>
      <c r="U30" s="57"/>
      <c r="V30" s="57"/>
      <c r="W30" s="57"/>
      <c r="X30" s="57"/>
    </row>
    <row r="31" ht="20.25" customHeight="1" spans="1:24">
      <c r="A31" s="21" t="s">
        <v>67</v>
      </c>
      <c r="B31" s="21" t="s">
        <v>67</v>
      </c>
      <c r="C31" s="21" t="s">
        <v>213</v>
      </c>
      <c r="D31" s="21" t="s">
        <v>214</v>
      </c>
      <c r="E31" s="21" t="s">
        <v>136</v>
      </c>
      <c r="F31" s="21" t="s">
        <v>137</v>
      </c>
      <c r="G31" s="21" t="s">
        <v>221</v>
      </c>
      <c r="H31" s="21" t="s">
        <v>222</v>
      </c>
      <c r="I31" s="57">
        <v>7787.72</v>
      </c>
      <c r="J31" s="57">
        <v>7787.72</v>
      </c>
      <c r="K31" s="60"/>
      <c r="L31" s="60"/>
      <c r="M31" s="59">
        <v>7787.72</v>
      </c>
      <c r="N31" s="60"/>
      <c r="O31" s="57"/>
      <c r="P31" s="57"/>
      <c r="Q31" s="57"/>
      <c r="R31" s="57"/>
      <c r="S31" s="57"/>
      <c r="T31" s="57"/>
      <c r="U31" s="57"/>
      <c r="V31" s="57"/>
      <c r="W31" s="57"/>
      <c r="X31" s="57"/>
    </row>
    <row r="32" ht="20.25" customHeight="1" spans="1:24">
      <c r="A32" s="21" t="s">
        <v>67</v>
      </c>
      <c r="B32" s="21" t="s">
        <v>67</v>
      </c>
      <c r="C32" s="21" t="s">
        <v>223</v>
      </c>
      <c r="D32" s="21" t="s">
        <v>123</v>
      </c>
      <c r="E32" s="21" t="s">
        <v>122</v>
      </c>
      <c r="F32" s="21" t="s">
        <v>123</v>
      </c>
      <c r="G32" s="21" t="s">
        <v>224</v>
      </c>
      <c r="H32" s="21" t="s">
        <v>123</v>
      </c>
      <c r="I32" s="57">
        <v>209007.84</v>
      </c>
      <c r="J32" s="57">
        <v>209007.84</v>
      </c>
      <c r="K32" s="60"/>
      <c r="L32" s="60"/>
      <c r="M32" s="59">
        <v>209007.84</v>
      </c>
      <c r="N32" s="60"/>
      <c r="O32" s="57"/>
      <c r="P32" s="57"/>
      <c r="Q32" s="57"/>
      <c r="R32" s="57"/>
      <c r="S32" s="57"/>
      <c r="T32" s="57"/>
      <c r="U32" s="57"/>
      <c r="V32" s="57"/>
      <c r="W32" s="57"/>
      <c r="X32" s="57"/>
    </row>
    <row r="33" ht="20.25" customHeight="1" spans="1:24">
      <c r="A33" s="21" t="s">
        <v>67</v>
      </c>
      <c r="B33" s="21" t="s">
        <v>67</v>
      </c>
      <c r="C33" s="21" t="s">
        <v>223</v>
      </c>
      <c r="D33" s="21" t="s">
        <v>123</v>
      </c>
      <c r="E33" s="21" t="s">
        <v>122</v>
      </c>
      <c r="F33" s="21" t="s">
        <v>123</v>
      </c>
      <c r="G33" s="21" t="s">
        <v>224</v>
      </c>
      <c r="H33" s="21" t="s">
        <v>123</v>
      </c>
      <c r="I33" s="57">
        <v>371030.88</v>
      </c>
      <c r="J33" s="57">
        <v>371030.88</v>
      </c>
      <c r="K33" s="60"/>
      <c r="L33" s="60"/>
      <c r="M33" s="59">
        <v>371030.88</v>
      </c>
      <c r="N33" s="60"/>
      <c r="O33" s="57"/>
      <c r="P33" s="57"/>
      <c r="Q33" s="57"/>
      <c r="R33" s="57"/>
      <c r="S33" s="57"/>
      <c r="T33" s="57"/>
      <c r="U33" s="57"/>
      <c r="V33" s="57"/>
      <c r="W33" s="57"/>
      <c r="X33" s="57"/>
    </row>
    <row r="34" ht="20.25" customHeight="1" spans="1:24">
      <c r="A34" s="21" t="s">
        <v>67</v>
      </c>
      <c r="B34" s="21" t="s">
        <v>67</v>
      </c>
      <c r="C34" s="21" t="s">
        <v>225</v>
      </c>
      <c r="D34" s="21" t="s">
        <v>226</v>
      </c>
      <c r="E34" s="21" t="s">
        <v>104</v>
      </c>
      <c r="F34" s="21" t="s">
        <v>105</v>
      </c>
      <c r="G34" s="21" t="s">
        <v>227</v>
      </c>
      <c r="H34" s="21" t="s">
        <v>228</v>
      </c>
      <c r="I34" s="57">
        <v>11466</v>
      </c>
      <c r="J34" s="57">
        <v>11466</v>
      </c>
      <c r="K34" s="60"/>
      <c r="L34" s="60"/>
      <c r="M34" s="59">
        <v>11466</v>
      </c>
      <c r="N34" s="60"/>
      <c r="O34" s="57"/>
      <c r="P34" s="57"/>
      <c r="Q34" s="57"/>
      <c r="R34" s="57"/>
      <c r="S34" s="57"/>
      <c r="T34" s="57"/>
      <c r="U34" s="57"/>
      <c r="V34" s="57"/>
      <c r="W34" s="57"/>
      <c r="X34" s="57"/>
    </row>
    <row r="35" ht="20.25" customHeight="1" spans="1:24">
      <c r="A35" s="21" t="s">
        <v>67</v>
      </c>
      <c r="B35" s="21" t="s">
        <v>67</v>
      </c>
      <c r="C35" s="21" t="s">
        <v>229</v>
      </c>
      <c r="D35" s="21" t="s">
        <v>230</v>
      </c>
      <c r="E35" s="21" t="s">
        <v>128</v>
      </c>
      <c r="F35" s="21" t="s">
        <v>129</v>
      </c>
      <c r="G35" s="21" t="s">
        <v>231</v>
      </c>
      <c r="H35" s="21" t="s">
        <v>232</v>
      </c>
      <c r="I35" s="57">
        <v>60000</v>
      </c>
      <c r="J35" s="57">
        <v>60000</v>
      </c>
      <c r="K35" s="60"/>
      <c r="L35" s="60"/>
      <c r="M35" s="59">
        <v>60000</v>
      </c>
      <c r="N35" s="60"/>
      <c r="O35" s="57"/>
      <c r="P35" s="57"/>
      <c r="Q35" s="57"/>
      <c r="R35" s="57"/>
      <c r="S35" s="57"/>
      <c r="T35" s="57"/>
      <c r="U35" s="57"/>
      <c r="V35" s="57"/>
      <c r="W35" s="57"/>
      <c r="X35" s="57"/>
    </row>
    <row r="36" ht="20.25" customHeight="1" spans="1:24">
      <c r="A36" s="21" t="s">
        <v>67</v>
      </c>
      <c r="B36" s="21" t="s">
        <v>67</v>
      </c>
      <c r="C36" s="21" t="s">
        <v>233</v>
      </c>
      <c r="D36" s="21" t="s">
        <v>180</v>
      </c>
      <c r="E36" s="21" t="s">
        <v>128</v>
      </c>
      <c r="F36" s="21" t="s">
        <v>129</v>
      </c>
      <c r="G36" s="21" t="s">
        <v>234</v>
      </c>
      <c r="H36" s="21" t="s">
        <v>180</v>
      </c>
      <c r="I36" s="57">
        <v>50000</v>
      </c>
      <c r="J36" s="57">
        <v>50000</v>
      </c>
      <c r="K36" s="60"/>
      <c r="L36" s="60"/>
      <c r="M36" s="59">
        <v>50000</v>
      </c>
      <c r="N36" s="60"/>
      <c r="O36" s="57"/>
      <c r="P36" s="57"/>
      <c r="Q36" s="57"/>
      <c r="R36" s="57"/>
      <c r="S36" s="57"/>
      <c r="T36" s="57"/>
      <c r="U36" s="57"/>
      <c r="V36" s="57"/>
      <c r="W36" s="57"/>
      <c r="X36" s="57"/>
    </row>
    <row r="37" ht="20.25" customHeight="1" spans="1:24">
      <c r="A37" s="21" t="s">
        <v>67</v>
      </c>
      <c r="B37" s="21" t="s">
        <v>67</v>
      </c>
      <c r="C37" s="21" t="s">
        <v>235</v>
      </c>
      <c r="D37" s="21" t="s">
        <v>236</v>
      </c>
      <c r="E37" s="21" t="s">
        <v>128</v>
      </c>
      <c r="F37" s="21" t="s">
        <v>129</v>
      </c>
      <c r="G37" s="21" t="s">
        <v>237</v>
      </c>
      <c r="H37" s="21" t="s">
        <v>238</v>
      </c>
      <c r="I37" s="57">
        <v>169800</v>
      </c>
      <c r="J37" s="57">
        <v>169800</v>
      </c>
      <c r="K37" s="60"/>
      <c r="L37" s="60"/>
      <c r="M37" s="59">
        <v>169800</v>
      </c>
      <c r="N37" s="60"/>
      <c r="O37" s="57"/>
      <c r="P37" s="57"/>
      <c r="Q37" s="57"/>
      <c r="R37" s="57"/>
      <c r="S37" s="57"/>
      <c r="T37" s="57"/>
      <c r="U37" s="57"/>
      <c r="V37" s="57"/>
      <c r="W37" s="57"/>
      <c r="X37" s="57"/>
    </row>
    <row r="38" ht="20.25" customHeight="1" spans="1:24">
      <c r="A38" s="21" t="s">
        <v>67</v>
      </c>
      <c r="B38" s="21" t="s">
        <v>67</v>
      </c>
      <c r="C38" s="21" t="s">
        <v>239</v>
      </c>
      <c r="D38" s="21" t="s">
        <v>240</v>
      </c>
      <c r="E38" s="21" t="s">
        <v>128</v>
      </c>
      <c r="F38" s="21" t="s">
        <v>129</v>
      </c>
      <c r="G38" s="21" t="s">
        <v>241</v>
      </c>
      <c r="H38" s="21" t="s">
        <v>240</v>
      </c>
      <c r="I38" s="57">
        <v>46638.48</v>
      </c>
      <c r="J38" s="57">
        <v>46638.48</v>
      </c>
      <c r="K38" s="60"/>
      <c r="L38" s="60"/>
      <c r="M38" s="59">
        <v>46638.48</v>
      </c>
      <c r="N38" s="60"/>
      <c r="O38" s="57"/>
      <c r="P38" s="57"/>
      <c r="Q38" s="57"/>
      <c r="R38" s="57"/>
      <c r="S38" s="57"/>
      <c r="T38" s="57"/>
      <c r="U38" s="57"/>
      <c r="V38" s="57"/>
      <c r="W38" s="57"/>
      <c r="X38" s="57"/>
    </row>
    <row r="39" ht="20.25" customHeight="1" spans="1:24">
      <c r="A39" s="21" t="s">
        <v>67</v>
      </c>
      <c r="B39" s="21" t="s">
        <v>67</v>
      </c>
      <c r="C39" s="21" t="s">
        <v>239</v>
      </c>
      <c r="D39" s="21" t="s">
        <v>240</v>
      </c>
      <c r="E39" s="21" t="s">
        <v>136</v>
      </c>
      <c r="F39" s="21" t="s">
        <v>137</v>
      </c>
      <c r="G39" s="21" t="s">
        <v>241</v>
      </c>
      <c r="H39" s="21" t="s">
        <v>240</v>
      </c>
      <c r="I39" s="57">
        <v>26930.64</v>
      </c>
      <c r="J39" s="57">
        <v>26930.64</v>
      </c>
      <c r="K39" s="60"/>
      <c r="L39" s="60"/>
      <c r="M39" s="59">
        <v>26930.64</v>
      </c>
      <c r="N39" s="60"/>
      <c r="O39" s="57"/>
      <c r="P39" s="57"/>
      <c r="Q39" s="57"/>
      <c r="R39" s="57"/>
      <c r="S39" s="57"/>
      <c r="T39" s="57"/>
      <c r="U39" s="57"/>
      <c r="V39" s="57"/>
      <c r="W39" s="57"/>
      <c r="X39" s="57"/>
    </row>
    <row r="40" ht="20.25" customHeight="1" spans="1:24">
      <c r="A40" s="21" t="s">
        <v>67</v>
      </c>
      <c r="B40" s="21" t="s">
        <v>67</v>
      </c>
      <c r="C40" s="21" t="s">
        <v>242</v>
      </c>
      <c r="D40" s="21" t="s">
        <v>243</v>
      </c>
      <c r="E40" s="21" t="s">
        <v>128</v>
      </c>
      <c r="F40" s="21" t="s">
        <v>129</v>
      </c>
      <c r="G40" s="21" t="s">
        <v>244</v>
      </c>
      <c r="H40" s="21" t="s">
        <v>245</v>
      </c>
      <c r="I40" s="57">
        <v>59052</v>
      </c>
      <c r="J40" s="57">
        <v>59052</v>
      </c>
      <c r="K40" s="60"/>
      <c r="L40" s="60"/>
      <c r="M40" s="59">
        <v>59052</v>
      </c>
      <c r="N40" s="60"/>
      <c r="O40" s="57"/>
      <c r="P40" s="57"/>
      <c r="Q40" s="57"/>
      <c r="R40" s="57"/>
      <c r="S40" s="57"/>
      <c r="T40" s="57"/>
      <c r="U40" s="57"/>
      <c r="V40" s="57"/>
      <c r="W40" s="57"/>
      <c r="X40" s="57"/>
    </row>
    <row r="41" ht="20.25" customHeight="1" spans="1:24">
      <c r="A41" s="21" t="s">
        <v>67</v>
      </c>
      <c r="B41" s="21" t="s">
        <v>67</v>
      </c>
      <c r="C41" s="21" t="s">
        <v>242</v>
      </c>
      <c r="D41" s="21" t="s">
        <v>243</v>
      </c>
      <c r="E41" s="21" t="s">
        <v>136</v>
      </c>
      <c r="F41" s="21" t="s">
        <v>137</v>
      </c>
      <c r="G41" s="21" t="s">
        <v>244</v>
      </c>
      <c r="H41" s="21" t="s">
        <v>245</v>
      </c>
      <c r="I41" s="57">
        <v>40404</v>
      </c>
      <c r="J41" s="57">
        <v>40404</v>
      </c>
      <c r="K41" s="60"/>
      <c r="L41" s="60"/>
      <c r="M41" s="59">
        <v>40404</v>
      </c>
      <c r="N41" s="60"/>
      <c r="O41" s="57"/>
      <c r="P41" s="57"/>
      <c r="Q41" s="57"/>
      <c r="R41" s="57"/>
      <c r="S41" s="57"/>
      <c r="T41" s="57"/>
      <c r="U41" s="57"/>
      <c r="V41" s="57"/>
      <c r="W41" s="57"/>
      <c r="X41" s="57"/>
    </row>
    <row r="42" ht="20.25" customHeight="1" spans="1:24">
      <c r="A42" s="21" t="s">
        <v>67</v>
      </c>
      <c r="B42" s="21" t="s">
        <v>67</v>
      </c>
      <c r="C42" s="21" t="s">
        <v>242</v>
      </c>
      <c r="D42" s="21" t="s">
        <v>243</v>
      </c>
      <c r="E42" s="21" t="s">
        <v>128</v>
      </c>
      <c r="F42" s="21" t="s">
        <v>129</v>
      </c>
      <c r="G42" s="21" t="s">
        <v>246</v>
      </c>
      <c r="H42" s="21" t="s">
        <v>247</v>
      </c>
      <c r="I42" s="57">
        <v>38000</v>
      </c>
      <c r="J42" s="57">
        <v>38000</v>
      </c>
      <c r="K42" s="60"/>
      <c r="L42" s="60"/>
      <c r="M42" s="59">
        <v>38000</v>
      </c>
      <c r="N42" s="60"/>
      <c r="O42" s="57"/>
      <c r="P42" s="57"/>
      <c r="Q42" s="57"/>
      <c r="R42" s="57"/>
      <c r="S42" s="57"/>
      <c r="T42" s="57"/>
      <c r="U42" s="57"/>
      <c r="V42" s="57"/>
      <c r="W42" s="57"/>
      <c r="X42" s="57"/>
    </row>
    <row r="43" ht="20.25" customHeight="1" spans="1:24">
      <c r="A43" s="21" t="s">
        <v>67</v>
      </c>
      <c r="B43" s="21" t="s">
        <v>67</v>
      </c>
      <c r="C43" s="21" t="s">
        <v>242</v>
      </c>
      <c r="D43" s="21" t="s">
        <v>243</v>
      </c>
      <c r="E43" s="21" t="s">
        <v>136</v>
      </c>
      <c r="F43" s="21" t="s">
        <v>137</v>
      </c>
      <c r="G43" s="21" t="s">
        <v>246</v>
      </c>
      <c r="H43" s="21" t="s">
        <v>247</v>
      </c>
      <c r="I43" s="57">
        <v>26000</v>
      </c>
      <c r="J43" s="57">
        <v>26000</v>
      </c>
      <c r="K43" s="60"/>
      <c r="L43" s="60"/>
      <c r="M43" s="59">
        <v>26000</v>
      </c>
      <c r="N43" s="60"/>
      <c r="O43" s="57"/>
      <c r="P43" s="57"/>
      <c r="Q43" s="57"/>
      <c r="R43" s="57"/>
      <c r="S43" s="57"/>
      <c r="T43" s="57"/>
      <c r="U43" s="57"/>
      <c r="V43" s="57"/>
      <c r="W43" s="57"/>
      <c r="X43" s="57"/>
    </row>
    <row r="44" ht="20.25" customHeight="1" spans="1:24">
      <c r="A44" s="21" t="s">
        <v>67</v>
      </c>
      <c r="B44" s="21" t="s">
        <v>67</v>
      </c>
      <c r="C44" s="21" t="s">
        <v>242</v>
      </c>
      <c r="D44" s="21" t="s">
        <v>243</v>
      </c>
      <c r="E44" s="21" t="s">
        <v>128</v>
      </c>
      <c r="F44" s="21" t="s">
        <v>129</v>
      </c>
      <c r="G44" s="21" t="s">
        <v>248</v>
      </c>
      <c r="H44" s="21" t="s">
        <v>249</v>
      </c>
      <c r="I44" s="57">
        <v>70000</v>
      </c>
      <c r="J44" s="57">
        <v>70000</v>
      </c>
      <c r="K44" s="60"/>
      <c r="L44" s="60"/>
      <c r="M44" s="59">
        <v>70000</v>
      </c>
      <c r="N44" s="60"/>
      <c r="O44" s="57"/>
      <c r="P44" s="57"/>
      <c r="Q44" s="57"/>
      <c r="R44" s="57"/>
      <c r="S44" s="57"/>
      <c r="T44" s="57"/>
      <c r="U44" s="57"/>
      <c r="V44" s="57"/>
      <c r="W44" s="57"/>
      <c r="X44" s="57"/>
    </row>
    <row r="45" ht="20.25" customHeight="1" spans="1:24">
      <c r="A45" s="21" t="s">
        <v>67</v>
      </c>
      <c r="B45" s="21" t="s">
        <v>67</v>
      </c>
      <c r="C45" s="21" t="s">
        <v>242</v>
      </c>
      <c r="D45" s="21" t="s">
        <v>243</v>
      </c>
      <c r="E45" s="21" t="s">
        <v>98</v>
      </c>
      <c r="F45" s="21" t="s">
        <v>99</v>
      </c>
      <c r="G45" s="21" t="s">
        <v>250</v>
      </c>
      <c r="H45" s="21" t="s">
        <v>251</v>
      </c>
      <c r="I45" s="57">
        <v>9000</v>
      </c>
      <c r="J45" s="57">
        <v>9000</v>
      </c>
      <c r="K45" s="60"/>
      <c r="L45" s="60"/>
      <c r="M45" s="59">
        <v>9000</v>
      </c>
      <c r="N45" s="60"/>
      <c r="O45" s="57"/>
      <c r="P45" s="57"/>
      <c r="Q45" s="57"/>
      <c r="R45" s="57"/>
      <c r="S45" s="57"/>
      <c r="T45" s="57"/>
      <c r="U45" s="57"/>
      <c r="V45" s="57"/>
      <c r="W45" s="57"/>
      <c r="X45" s="57"/>
    </row>
    <row r="46" ht="20.25" customHeight="1" spans="1:24">
      <c r="A46" s="21" t="s">
        <v>67</v>
      </c>
      <c r="B46" s="21" t="s">
        <v>67</v>
      </c>
      <c r="C46" s="21" t="s">
        <v>242</v>
      </c>
      <c r="D46" s="21" t="s">
        <v>243</v>
      </c>
      <c r="E46" s="21" t="s">
        <v>128</v>
      </c>
      <c r="F46" s="21" t="s">
        <v>129</v>
      </c>
      <c r="G46" s="21" t="s">
        <v>250</v>
      </c>
      <c r="H46" s="21" t="s">
        <v>251</v>
      </c>
      <c r="I46" s="57">
        <v>53200</v>
      </c>
      <c r="J46" s="57">
        <v>53200</v>
      </c>
      <c r="K46" s="60"/>
      <c r="L46" s="60"/>
      <c r="M46" s="59">
        <v>53200</v>
      </c>
      <c r="N46" s="60"/>
      <c r="O46" s="57"/>
      <c r="P46" s="57"/>
      <c r="Q46" s="57"/>
      <c r="R46" s="57"/>
      <c r="S46" s="57"/>
      <c r="T46" s="57"/>
      <c r="U46" s="57"/>
      <c r="V46" s="57"/>
      <c r="W46" s="57"/>
      <c r="X46" s="57"/>
    </row>
    <row r="47" ht="20.25" customHeight="1" spans="1:24">
      <c r="A47" s="21" t="s">
        <v>67</v>
      </c>
      <c r="B47" s="21" t="s">
        <v>67</v>
      </c>
      <c r="C47" s="21" t="s">
        <v>242</v>
      </c>
      <c r="D47" s="21" t="s">
        <v>243</v>
      </c>
      <c r="E47" s="21" t="s">
        <v>136</v>
      </c>
      <c r="F47" s="21" t="s">
        <v>137</v>
      </c>
      <c r="G47" s="21" t="s">
        <v>250</v>
      </c>
      <c r="H47" s="21" t="s">
        <v>251</v>
      </c>
      <c r="I47" s="57">
        <v>36400</v>
      </c>
      <c r="J47" s="57">
        <v>36400</v>
      </c>
      <c r="K47" s="60"/>
      <c r="L47" s="60"/>
      <c r="M47" s="59">
        <v>36400</v>
      </c>
      <c r="N47" s="60"/>
      <c r="O47" s="57"/>
      <c r="P47" s="57"/>
      <c r="Q47" s="57"/>
      <c r="R47" s="57"/>
      <c r="S47" s="57"/>
      <c r="T47" s="57"/>
      <c r="U47" s="57"/>
      <c r="V47" s="57"/>
      <c r="W47" s="57"/>
      <c r="X47" s="57"/>
    </row>
    <row r="48" ht="20.25" customHeight="1" spans="1:24">
      <c r="A48" s="21" t="s">
        <v>67</v>
      </c>
      <c r="B48" s="21" t="s">
        <v>67</v>
      </c>
      <c r="C48" s="21" t="s">
        <v>252</v>
      </c>
      <c r="D48" s="21" t="s">
        <v>253</v>
      </c>
      <c r="E48" s="21" t="s">
        <v>98</v>
      </c>
      <c r="F48" s="21" t="s">
        <v>99</v>
      </c>
      <c r="G48" s="21" t="s">
        <v>227</v>
      </c>
      <c r="H48" s="21" t="s">
        <v>228</v>
      </c>
      <c r="I48" s="57">
        <v>144000</v>
      </c>
      <c r="J48" s="57">
        <v>144000</v>
      </c>
      <c r="K48" s="60"/>
      <c r="L48" s="60"/>
      <c r="M48" s="59">
        <v>144000</v>
      </c>
      <c r="N48" s="60"/>
      <c r="O48" s="57"/>
      <c r="P48" s="57"/>
      <c r="Q48" s="57"/>
      <c r="R48" s="57"/>
      <c r="S48" s="57"/>
      <c r="T48" s="57"/>
      <c r="U48" s="57"/>
      <c r="V48" s="57"/>
      <c r="W48" s="57"/>
      <c r="X48" s="57"/>
    </row>
    <row r="49" ht="20.25" customHeight="1" spans="1:24">
      <c r="A49" s="21" t="s">
        <v>67</v>
      </c>
      <c r="B49" s="21" t="s">
        <v>67</v>
      </c>
      <c r="C49" s="21" t="s">
        <v>254</v>
      </c>
      <c r="D49" s="21" t="s">
        <v>255</v>
      </c>
      <c r="E49" s="21" t="s">
        <v>128</v>
      </c>
      <c r="F49" s="21" t="s">
        <v>129</v>
      </c>
      <c r="G49" s="21" t="s">
        <v>207</v>
      </c>
      <c r="H49" s="21" t="s">
        <v>208</v>
      </c>
      <c r="I49" s="57">
        <v>299640</v>
      </c>
      <c r="J49" s="57">
        <v>299640</v>
      </c>
      <c r="K49" s="60"/>
      <c r="L49" s="60"/>
      <c r="M49" s="59">
        <v>299640</v>
      </c>
      <c r="N49" s="60"/>
      <c r="O49" s="57"/>
      <c r="P49" s="57"/>
      <c r="Q49" s="57"/>
      <c r="R49" s="57"/>
      <c r="S49" s="57"/>
      <c r="T49" s="57"/>
      <c r="U49" s="57"/>
      <c r="V49" s="57"/>
      <c r="W49" s="57"/>
      <c r="X49" s="57"/>
    </row>
    <row r="50" ht="20.25" customHeight="1" spans="1:24">
      <c r="A50" s="21" t="s">
        <v>67</v>
      </c>
      <c r="B50" s="21" t="s">
        <v>67</v>
      </c>
      <c r="C50" s="21" t="s">
        <v>254</v>
      </c>
      <c r="D50" s="21" t="s">
        <v>255</v>
      </c>
      <c r="E50" s="21" t="s">
        <v>128</v>
      </c>
      <c r="F50" s="21" t="s">
        <v>129</v>
      </c>
      <c r="G50" s="21" t="s">
        <v>207</v>
      </c>
      <c r="H50" s="21" t="s">
        <v>208</v>
      </c>
      <c r="I50" s="57">
        <v>190000</v>
      </c>
      <c r="J50" s="57">
        <v>190000</v>
      </c>
      <c r="K50" s="60"/>
      <c r="L50" s="60"/>
      <c r="M50" s="59">
        <v>190000</v>
      </c>
      <c r="N50" s="60"/>
      <c r="O50" s="57"/>
      <c r="P50" s="57"/>
      <c r="Q50" s="57"/>
      <c r="R50" s="57"/>
      <c r="S50" s="57"/>
      <c r="T50" s="57"/>
      <c r="U50" s="57"/>
      <c r="V50" s="57"/>
      <c r="W50" s="57"/>
      <c r="X50" s="57"/>
    </row>
    <row r="51" ht="20.25" customHeight="1" spans="1:24">
      <c r="A51" s="21" t="s">
        <v>67</v>
      </c>
      <c r="B51" s="21" t="s">
        <v>67</v>
      </c>
      <c r="C51" s="21" t="s">
        <v>256</v>
      </c>
      <c r="D51" s="21" t="s">
        <v>257</v>
      </c>
      <c r="E51" s="21" t="s">
        <v>136</v>
      </c>
      <c r="F51" s="21" t="s">
        <v>137</v>
      </c>
      <c r="G51" s="21" t="s">
        <v>207</v>
      </c>
      <c r="H51" s="21" t="s">
        <v>208</v>
      </c>
      <c r="I51" s="57">
        <v>117000</v>
      </c>
      <c r="J51" s="57">
        <v>117000</v>
      </c>
      <c r="K51" s="60"/>
      <c r="L51" s="60"/>
      <c r="M51" s="59">
        <v>117000</v>
      </c>
      <c r="N51" s="60"/>
      <c r="O51" s="57"/>
      <c r="P51" s="57"/>
      <c r="Q51" s="57"/>
      <c r="R51" s="57"/>
      <c r="S51" s="57"/>
      <c r="T51" s="57"/>
      <c r="U51" s="57"/>
      <c r="V51" s="57"/>
      <c r="W51" s="57"/>
      <c r="X51" s="57"/>
    </row>
    <row r="52" ht="20.25" customHeight="1" spans="1:24">
      <c r="A52" s="21" t="s">
        <v>67</v>
      </c>
      <c r="B52" s="21" t="s">
        <v>67</v>
      </c>
      <c r="C52" s="21" t="s">
        <v>256</v>
      </c>
      <c r="D52" s="21" t="s">
        <v>257</v>
      </c>
      <c r="E52" s="21" t="s">
        <v>136</v>
      </c>
      <c r="F52" s="21" t="s">
        <v>137</v>
      </c>
      <c r="G52" s="21" t="s">
        <v>211</v>
      </c>
      <c r="H52" s="21" t="s">
        <v>212</v>
      </c>
      <c r="I52" s="57">
        <v>124800</v>
      </c>
      <c r="J52" s="57">
        <v>124800</v>
      </c>
      <c r="K52" s="60"/>
      <c r="L52" s="60"/>
      <c r="M52" s="59">
        <v>124800</v>
      </c>
      <c r="N52" s="60"/>
      <c r="O52" s="57"/>
      <c r="P52" s="57"/>
      <c r="Q52" s="57"/>
      <c r="R52" s="57"/>
      <c r="S52" s="57"/>
      <c r="T52" s="57"/>
      <c r="U52" s="57"/>
      <c r="V52" s="57"/>
      <c r="W52" s="57"/>
      <c r="X52" s="57"/>
    </row>
    <row r="53" ht="20.25" customHeight="1" spans="1:24">
      <c r="A53" s="21" t="s">
        <v>67</v>
      </c>
      <c r="B53" s="21" t="s">
        <v>67</v>
      </c>
      <c r="C53" s="21" t="s">
        <v>256</v>
      </c>
      <c r="D53" s="21" t="s">
        <v>257</v>
      </c>
      <c r="E53" s="21" t="s">
        <v>136</v>
      </c>
      <c r="F53" s="21" t="s">
        <v>137</v>
      </c>
      <c r="G53" s="21" t="s">
        <v>211</v>
      </c>
      <c r="H53" s="21" t="s">
        <v>212</v>
      </c>
      <c r="I53" s="57">
        <v>109200</v>
      </c>
      <c r="J53" s="57">
        <v>109200</v>
      </c>
      <c r="K53" s="60"/>
      <c r="L53" s="60"/>
      <c r="M53" s="59">
        <v>109200</v>
      </c>
      <c r="N53" s="60"/>
      <c r="O53" s="57"/>
      <c r="P53" s="57"/>
      <c r="Q53" s="57"/>
      <c r="R53" s="57"/>
      <c r="S53" s="57"/>
      <c r="T53" s="57"/>
      <c r="U53" s="57"/>
      <c r="V53" s="57"/>
      <c r="W53" s="57"/>
      <c r="X53" s="57"/>
    </row>
    <row r="54" ht="20.25" customHeight="1" spans="1:24">
      <c r="A54" s="21" t="s">
        <v>67</v>
      </c>
      <c r="B54" s="21" t="s">
        <v>67</v>
      </c>
      <c r="C54" s="21" t="s">
        <v>258</v>
      </c>
      <c r="D54" s="21" t="s">
        <v>259</v>
      </c>
      <c r="E54" s="21" t="s">
        <v>128</v>
      </c>
      <c r="F54" s="21" t="s">
        <v>129</v>
      </c>
      <c r="G54" s="21" t="s">
        <v>260</v>
      </c>
      <c r="H54" s="21" t="s">
        <v>261</v>
      </c>
      <c r="I54" s="57">
        <v>240000</v>
      </c>
      <c r="J54" s="57">
        <v>240000</v>
      </c>
      <c r="K54" s="60"/>
      <c r="L54" s="60"/>
      <c r="M54" s="59">
        <v>240000</v>
      </c>
      <c r="N54" s="60"/>
      <c r="O54" s="57"/>
      <c r="P54" s="57"/>
      <c r="Q54" s="57"/>
      <c r="R54" s="57"/>
      <c r="S54" s="57"/>
      <c r="T54" s="57"/>
      <c r="U54" s="57"/>
      <c r="V54" s="57"/>
      <c r="W54" s="57"/>
      <c r="X54" s="57"/>
    </row>
    <row r="55" ht="17.25" customHeight="1" spans="1:24">
      <c r="A55" s="197" t="s">
        <v>176</v>
      </c>
      <c r="B55" s="198"/>
      <c r="C55" s="210"/>
      <c r="D55" s="210"/>
      <c r="E55" s="210"/>
      <c r="F55" s="210"/>
      <c r="G55" s="210"/>
      <c r="H55" s="211"/>
      <c r="I55" s="57">
        <v>6802211.27</v>
      </c>
      <c r="J55" s="57">
        <v>6802211.27</v>
      </c>
      <c r="K55" s="57"/>
      <c r="L55" s="57"/>
      <c r="M55" s="59">
        <v>6802211.27</v>
      </c>
      <c r="N55" s="57"/>
      <c r="O55" s="57"/>
      <c r="P55" s="57"/>
      <c r="Q55" s="57"/>
      <c r="R55" s="57"/>
      <c r="S55" s="57"/>
      <c r="T55" s="57"/>
      <c r="U55" s="57"/>
      <c r="V55" s="57"/>
      <c r="W55" s="57"/>
      <c r="X55" s="57"/>
    </row>
  </sheetData>
  <mergeCells count="31">
    <mergeCell ref="A2:X2"/>
    <mergeCell ref="A3:H3"/>
    <mergeCell ref="I4:X4"/>
    <mergeCell ref="J5:N5"/>
    <mergeCell ref="O5:Q5"/>
    <mergeCell ref="S5:X5"/>
    <mergeCell ref="A55:H55"/>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156944444444444" right="0.196527777777778" top="1" bottom="1" header="0.5" footer="0.5"/>
  <pageSetup paperSize="9" scale="3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4"/>
  <sheetViews>
    <sheetView showZeros="0" workbookViewId="0">
      <selection activeCell="E30" sqref="E30"/>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95"/>
      <c r="E1" s="40"/>
      <c r="F1" s="40"/>
      <c r="G1" s="40"/>
      <c r="H1" s="40"/>
      <c r="U1" s="195"/>
      <c r="W1" s="205"/>
    </row>
    <row r="2" ht="46.5" customHeight="1" spans="1:23">
      <c r="A2" s="42" t="str">
        <f>"2025"&amp;"年部门项目支出预算表"</f>
        <v>2025年部门项目支出预算表</v>
      </c>
      <c r="B2" s="42"/>
      <c r="C2" s="42"/>
      <c r="D2" s="42"/>
      <c r="E2" s="42"/>
      <c r="F2" s="42"/>
      <c r="G2" s="42"/>
      <c r="H2" s="42"/>
      <c r="I2" s="42"/>
      <c r="J2" s="42"/>
      <c r="K2" s="42"/>
      <c r="L2" s="42"/>
      <c r="M2" s="42"/>
      <c r="N2" s="42"/>
      <c r="O2" s="42"/>
      <c r="P2" s="42"/>
      <c r="Q2" s="42"/>
      <c r="R2" s="42"/>
      <c r="S2" s="42"/>
      <c r="T2" s="42"/>
      <c r="U2" s="42"/>
      <c r="V2" s="42"/>
      <c r="W2" s="42"/>
    </row>
    <row r="3" ht="13.5" customHeight="1" spans="1:23">
      <c r="A3" s="43" t="str">
        <f>"单位名称："&amp;"昆明市晋宁区应急管理局"</f>
        <v>单位名称：昆明市晋宁区应急管理局</v>
      </c>
      <c r="B3" s="44"/>
      <c r="C3" s="44"/>
      <c r="D3" s="44"/>
      <c r="E3" s="44"/>
      <c r="F3" s="44"/>
      <c r="G3" s="44"/>
      <c r="H3" s="44"/>
      <c r="I3" s="45"/>
      <c r="J3" s="45"/>
      <c r="K3" s="45"/>
      <c r="L3" s="45"/>
      <c r="M3" s="45"/>
      <c r="N3" s="45"/>
      <c r="O3" s="45"/>
      <c r="P3" s="45"/>
      <c r="Q3" s="45"/>
      <c r="U3" s="195"/>
      <c r="W3" s="174" t="s">
        <v>0</v>
      </c>
    </row>
    <row r="4" ht="21.75" customHeight="1" spans="1:23">
      <c r="A4" s="47" t="s">
        <v>262</v>
      </c>
      <c r="B4" s="48" t="s">
        <v>185</v>
      </c>
      <c r="C4" s="47" t="s">
        <v>186</v>
      </c>
      <c r="D4" s="47" t="s">
        <v>263</v>
      </c>
      <c r="E4" s="48" t="s">
        <v>187</v>
      </c>
      <c r="F4" s="48" t="s">
        <v>188</v>
      </c>
      <c r="G4" s="48" t="s">
        <v>264</v>
      </c>
      <c r="H4" s="48" t="s">
        <v>265</v>
      </c>
      <c r="I4" s="200" t="s">
        <v>53</v>
      </c>
      <c r="J4" s="12" t="s">
        <v>266</v>
      </c>
      <c r="K4" s="13"/>
      <c r="L4" s="13"/>
      <c r="M4" s="35"/>
      <c r="N4" s="12" t="s">
        <v>193</v>
      </c>
      <c r="O4" s="13"/>
      <c r="P4" s="35"/>
      <c r="Q4" s="48" t="s">
        <v>59</v>
      </c>
      <c r="R4" s="12" t="s">
        <v>60</v>
      </c>
      <c r="S4" s="13"/>
      <c r="T4" s="13"/>
      <c r="U4" s="13"/>
      <c r="V4" s="13"/>
      <c r="W4" s="35"/>
    </row>
    <row r="5" ht="21.75" customHeight="1" spans="1:23">
      <c r="A5" s="49"/>
      <c r="B5" s="196"/>
      <c r="C5" s="49"/>
      <c r="D5" s="49"/>
      <c r="E5" s="50"/>
      <c r="F5" s="50"/>
      <c r="G5" s="50"/>
      <c r="H5" s="50"/>
      <c r="I5" s="196"/>
      <c r="J5" s="201" t="s">
        <v>56</v>
      </c>
      <c r="K5" s="202"/>
      <c r="L5" s="48" t="s">
        <v>57</v>
      </c>
      <c r="M5" s="48" t="s">
        <v>58</v>
      </c>
      <c r="N5" s="48" t="s">
        <v>56</v>
      </c>
      <c r="O5" s="48" t="s">
        <v>57</v>
      </c>
      <c r="P5" s="48" t="s">
        <v>58</v>
      </c>
      <c r="Q5" s="50"/>
      <c r="R5" s="48" t="s">
        <v>55</v>
      </c>
      <c r="S5" s="48" t="s">
        <v>61</v>
      </c>
      <c r="T5" s="48" t="s">
        <v>199</v>
      </c>
      <c r="U5" s="48" t="s">
        <v>63</v>
      </c>
      <c r="V5" s="48" t="s">
        <v>64</v>
      </c>
      <c r="W5" s="48" t="s">
        <v>65</v>
      </c>
    </row>
    <row r="6" ht="21" customHeight="1" spans="1:23">
      <c r="A6" s="196"/>
      <c r="B6" s="196"/>
      <c r="C6" s="196"/>
      <c r="D6" s="196"/>
      <c r="E6" s="196"/>
      <c r="F6" s="196"/>
      <c r="G6" s="196"/>
      <c r="H6" s="196"/>
      <c r="I6" s="196"/>
      <c r="J6" s="203" t="s">
        <v>55</v>
      </c>
      <c r="K6" s="204"/>
      <c r="L6" s="196"/>
      <c r="M6" s="196"/>
      <c r="N6" s="196"/>
      <c r="O6" s="196"/>
      <c r="P6" s="196"/>
      <c r="Q6" s="196"/>
      <c r="R6" s="196"/>
      <c r="S6" s="196"/>
      <c r="T6" s="196"/>
      <c r="U6" s="196"/>
      <c r="V6" s="196"/>
      <c r="W6" s="196"/>
    </row>
    <row r="7" ht="39.75" customHeight="1" spans="1:23">
      <c r="A7" s="52"/>
      <c r="B7" s="54"/>
      <c r="C7" s="52"/>
      <c r="D7" s="52"/>
      <c r="E7" s="53"/>
      <c r="F7" s="53"/>
      <c r="G7" s="53"/>
      <c r="H7" s="53"/>
      <c r="I7" s="54"/>
      <c r="J7" s="17" t="s">
        <v>55</v>
      </c>
      <c r="K7" s="17" t="s">
        <v>267</v>
      </c>
      <c r="L7" s="53"/>
      <c r="M7" s="53"/>
      <c r="N7" s="53"/>
      <c r="O7" s="53"/>
      <c r="P7" s="53"/>
      <c r="Q7" s="53"/>
      <c r="R7" s="53"/>
      <c r="S7" s="53"/>
      <c r="T7" s="53"/>
      <c r="U7" s="54"/>
      <c r="V7" s="53"/>
      <c r="W7" s="53"/>
    </row>
    <row r="8" ht="15" customHeight="1" spans="1:23">
      <c r="A8" s="55">
        <v>1</v>
      </c>
      <c r="B8" s="55">
        <v>2</v>
      </c>
      <c r="C8" s="55">
        <v>3</v>
      </c>
      <c r="D8" s="55">
        <v>4</v>
      </c>
      <c r="E8" s="55">
        <v>5</v>
      </c>
      <c r="F8" s="55">
        <v>6</v>
      </c>
      <c r="G8" s="55">
        <v>7</v>
      </c>
      <c r="H8" s="55">
        <v>8</v>
      </c>
      <c r="I8" s="55">
        <v>9</v>
      </c>
      <c r="J8" s="55">
        <v>10</v>
      </c>
      <c r="K8" s="55">
        <v>11</v>
      </c>
      <c r="L8" s="69">
        <v>12</v>
      </c>
      <c r="M8" s="69">
        <v>13</v>
      </c>
      <c r="N8" s="69">
        <v>14</v>
      </c>
      <c r="O8" s="69">
        <v>15</v>
      </c>
      <c r="P8" s="69">
        <v>16</v>
      </c>
      <c r="Q8" s="69">
        <v>17</v>
      </c>
      <c r="R8" s="69">
        <v>18</v>
      </c>
      <c r="S8" s="69">
        <v>19</v>
      </c>
      <c r="T8" s="69">
        <v>20</v>
      </c>
      <c r="U8" s="55">
        <v>21</v>
      </c>
      <c r="V8" s="69">
        <v>22</v>
      </c>
      <c r="W8" s="55">
        <v>23</v>
      </c>
    </row>
    <row r="9" ht="21.75" customHeight="1" spans="1:23">
      <c r="A9" s="191" t="s">
        <v>268</v>
      </c>
      <c r="B9" s="191" t="s">
        <v>269</v>
      </c>
      <c r="C9" s="191" t="s">
        <v>270</v>
      </c>
      <c r="D9" s="191" t="s">
        <v>67</v>
      </c>
      <c r="E9" s="191" t="s">
        <v>134</v>
      </c>
      <c r="F9" s="191" t="s">
        <v>135</v>
      </c>
      <c r="G9" s="191" t="s">
        <v>248</v>
      </c>
      <c r="H9" s="191" t="s">
        <v>249</v>
      </c>
      <c r="I9" s="57">
        <v>50000</v>
      </c>
      <c r="J9" s="57">
        <v>50000</v>
      </c>
      <c r="K9" s="59">
        <v>50000</v>
      </c>
      <c r="L9" s="57"/>
      <c r="M9" s="57"/>
      <c r="N9" s="57"/>
      <c r="O9" s="57"/>
      <c r="P9" s="57"/>
      <c r="Q9" s="57"/>
      <c r="R9" s="57"/>
      <c r="S9" s="57"/>
      <c r="T9" s="57"/>
      <c r="U9" s="57"/>
      <c r="V9" s="57"/>
      <c r="W9" s="57"/>
    </row>
    <row r="10" ht="21.75" customHeight="1" spans="1:23">
      <c r="A10" s="191" t="s">
        <v>268</v>
      </c>
      <c r="B10" s="191" t="s">
        <v>271</v>
      </c>
      <c r="C10" s="191" t="s">
        <v>272</v>
      </c>
      <c r="D10" s="191" t="s">
        <v>67</v>
      </c>
      <c r="E10" s="191" t="s">
        <v>130</v>
      </c>
      <c r="F10" s="191" t="s">
        <v>131</v>
      </c>
      <c r="G10" s="191" t="s">
        <v>248</v>
      </c>
      <c r="H10" s="191" t="s">
        <v>249</v>
      </c>
      <c r="I10" s="57">
        <v>215000</v>
      </c>
      <c r="J10" s="57">
        <v>215000</v>
      </c>
      <c r="K10" s="59">
        <v>215000</v>
      </c>
      <c r="L10" s="57"/>
      <c r="M10" s="57"/>
      <c r="N10" s="57"/>
      <c r="O10" s="57"/>
      <c r="P10" s="57"/>
      <c r="Q10" s="57"/>
      <c r="R10" s="57"/>
      <c r="S10" s="57"/>
      <c r="T10" s="57"/>
      <c r="U10" s="57"/>
      <c r="V10" s="57"/>
      <c r="W10" s="57"/>
    </row>
    <row r="11" ht="21.75" customHeight="1" spans="1:23">
      <c r="A11" s="191" t="s">
        <v>268</v>
      </c>
      <c r="B11" s="191" t="s">
        <v>273</v>
      </c>
      <c r="C11" s="191" t="s">
        <v>274</v>
      </c>
      <c r="D11" s="191" t="s">
        <v>67</v>
      </c>
      <c r="E11" s="191" t="s">
        <v>132</v>
      </c>
      <c r="F11" s="191" t="s">
        <v>133</v>
      </c>
      <c r="G11" s="191" t="s">
        <v>244</v>
      </c>
      <c r="H11" s="191" t="s">
        <v>245</v>
      </c>
      <c r="I11" s="57">
        <v>192938</v>
      </c>
      <c r="J11" s="57">
        <v>192938</v>
      </c>
      <c r="K11" s="59">
        <v>192938</v>
      </c>
      <c r="L11" s="57"/>
      <c r="M11" s="57"/>
      <c r="N11" s="57"/>
      <c r="O11" s="57"/>
      <c r="P11" s="57"/>
      <c r="Q11" s="57"/>
      <c r="R11" s="57"/>
      <c r="S11" s="57"/>
      <c r="T11" s="57"/>
      <c r="U11" s="57"/>
      <c r="V11" s="57"/>
      <c r="W11" s="57"/>
    </row>
    <row r="12" ht="21.75" customHeight="1" spans="1:23">
      <c r="A12" s="191" t="s">
        <v>268</v>
      </c>
      <c r="B12" s="191" t="s">
        <v>275</v>
      </c>
      <c r="C12" s="191" t="s">
        <v>276</v>
      </c>
      <c r="D12" s="191" t="s">
        <v>67</v>
      </c>
      <c r="E12" s="191" t="s">
        <v>138</v>
      </c>
      <c r="F12" s="191" t="s">
        <v>139</v>
      </c>
      <c r="G12" s="191" t="s">
        <v>277</v>
      </c>
      <c r="H12" s="191" t="s">
        <v>278</v>
      </c>
      <c r="I12" s="57">
        <v>26490</v>
      </c>
      <c r="J12" s="57">
        <v>26490</v>
      </c>
      <c r="K12" s="59">
        <v>26490</v>
      </c>
      <c r="L12" s="57"/>
      <c r="M12" s="57"/>
      <c r="N12" s="57"/>
      <c r="O12" s="57"/>
      <c r="P12" s="57"/>
      <c r="Q12" s="57"/>
      <c r="R12" s="57"/>
      <c r="S12" s="57"/>
      <c r="T12" s="57"/>
      <c r="U12" s="57"/>
      <c r="V12" s="57"/>
      <c r="W12" s="57"/>
    </row>
    <row r="13" ht="21.75" customHeight="1" spans="1:23">
      <c r="A13" s="191" t="s">
        <v>268</v>
      </c>
      <c r="B13" s="191" t="s">
        <v>279</v>
      </c>
      <c r="C13" s="191" t="s">
        <v>280</v>
      </c>
      <c r="D13" s="191" t="s">
        <v>67</v>
      </c>
      <c r="E13" s="191" t="s">
        <v>132</v>
      </c>
      <c r="F13" s="191" t="s">
        <v>133</v>
      </c>
      <c r="G13" s="191" t="s">
        <v>244</v>
      </c>
      <c r="H13" s="191" t="s">
        <v>245</v>
      </c>
      <c r="I13" s="57">
        <v>15572</v>
      </c>
      <c r="J13" s="57">
        <v>15572</v>
      </c>
      <c r="K13" s="59">
        <v>15572</v>
      </c>
      <c r="L13" s="57"/>
      <c r="M13" s="57"/>
      <c r="N13" s="57"/>
      <c r="O13" s="57"/>
      <c r="P13" s="57"/>
      <c r="Q13" s="57"/>
      <c r="R13" s="57"/>
      <c r="S13" s="57"/>
      <c r="T13" s="57"/>
      <c r="U13" s="57"/>
      <c r="V13" s="57"/>
      <c r="W13" s="57"/>
    </row>
    <row r="14" ht="18.75" customHeight="1" spans="1:23">
      <c r="A14" s="197" t="s">
        <v>176</v>
      </c>
      <c r="B14" s="198"/>
      <c r="C14" s="198"/>
      <c r="D14" s="198"/>
      <c r="E14" s="198"/>
      <c r="F14" s="198"/>
      <c r="G14" s="198"/>
      <c r="H14" s="199"/>
      <c r="I14" s="57">
        <v>500000</v>
      </c>
      <c r="J14" s="57">
        <v>500000</v>
      </c>
      <c r="K14" s="59">
        <v>500000</v>
      </c>
      <c r="L14" s="57"/>
      <c r="M14" s="57"/>
      <c r="N14" s="57"/>
      <c r="O14" s="57"/>
      <c r="P14" s="57"/>
      <c r="Q14" s="57"/>
      <c r="R14" s="57"/>
      <c r="S14" s="57"/>
      <c r="T14" s="57"/>
      <c r="U14" s="57"/>
      <c r="V14" s="57"/>
      <c r="W14" s="57"/>
    </row>
  </sheetData>
  <mergeCells count="28">
    <mergeCell ref="A2:W2"/>
    <mergeCell ref="A3:H3"/>
    <mergeCell ref="J4:M4"/>
    <mergeCell ref="N4:P4"/>
    <mergeCell ref="R4:W4"/>
    <mergeCell ref="A14:H1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236111111111111" right="0.0784722222222222" top="1" bottom="1" header="0.5" footer="0.5"/>
  <pageSetup paperSize="9" scale="3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4"/>
  <sheetViews>
    <sheetView showZeros="0" topLeftCell="A13" workbookViewId="0">
      <selection activeCell="D38" sqref="D38"/>
    </sheetView>
  </sheetViews>
  <sheetFormatPr defaultColWidth="9.14166666666667" defaultRowHeight="12" customHeight="1"/>
  <cols>
    <col min="1" max="1" width="34.2833333333333" customWidth="1"/>
    <col min="2" max="2" width="29" customWidth="1"/>
    <col min="3" max="6" width="23.575" customWidth="1"/>
    <col min="7" max="7" width="25.1416666666667" customWidth="1"/>
    <col min="8" max="9" width="23.575" customWidth="1"/>
    <col min="10" max="10" width="36.85" customWidth="1"/>
  </cols>
  <sheetData>
    <row r="1" ht="18" customHeight="1" spans="10:10">
      <c r="J1" s="172"/>
    </row>
    <row r="2" ht="39.75" customHeight="1" spans="1:10">
      <c r="A2" s="189" t="str">
        <f>"2025"&amp;"年部门项目支出绩效目标表（本级）"</f>
        <v>2025年部门项目支出绩效目标表（本级）</v>
      </c>
      <c r="B2" s="42"/>
      <c r="C2" s="42"/>
      <c r="D2" s="42"/>
      <c r="E2" s="42"/>
      <c r="F2" s="131"/>
      <c r="G2" s="42"/>
      <c r="H2" s="131"/>
      <c r="I2" s="131"/>
      <c r="J2" s="42"/>
    </row>
    <row r="3" ht="17.25" customHeight="1" spans="1:1">
      <c r="A3" s="43" t="str">
        <f>"单位名称："&amp;"昆明市晋宁区应急管理局"</f>
        <v>单位名称：昆明市晋宁区应急管理局</v>
      </c>
    </row>
    <row r="4" ht="44.25" customHeight="1" spans="1:10">
      <c r="A4" s="17" t="s">
        <v>186</v>
      </c>
      <c r="B4" s="17" t="s">
        <v>281</v>
      </c>
      <c r="C4" s="17" t="s">
        <v>282</v>
      </c>
      <c r="D4" s="17" t="s">
        <v>283</v>
      </c>
      <c r="E4" s="17" t="s">
        <v>284</v>
      </c>
      <c r="F4" s="185" t="s">
        <v>285</v>
      </c>
      <c r="G4" s="17" t="s">
        <v>286</v>
      </c>
      <c r="H4" s="185" t="s">
        <v>287</v>
      </c>
      <c r="I4" s="185" t="s">
        <v>288</v>
      </c>
      <c r="J4" s="17" t="s">
        <v>289</v>
      </c>
    </row>
    <row r="5" ht="18.75" customHeight="1" spans="1:10">
      <c r="A5" s="190">
        <v>1</v>
      </c>
      <c r="B5" s="190">
        <v>2</v>
      </c>
      <c r="C5" s="190">
        <v>3</v>
      </c>
      <c r="D5" s="190">
        <v>4</v>
      </c>
      <c r="E5" s="190">
        <v>5</v>
      </c>
      <c r="F5" s="69">
        <v>6</v>
      </c>
      <c r="G5" s="190">
        <v>7</v>
      </c>
      <c r="H5" s="69">
        <v>8</v>
      </c>
      <c r="I5" s="69">
        <v>9</v>
      </c>
      <c r="J5" s="190">
        <v>10</v>
      </c>
    </row>
    <row r="6" ht="27.75" customHeight="1" spans="1:10">
      <c r="A6" s="18" t="s">
        <v>67</v>
      </c>
      <c r="B6" s="191"/>
      <c r="C6" s="191"/>
      <c r="D6" s="191"/>
      <c r="E6" s="33"/>
      <c r="F6" s="192"/>
      <c r="G6" s="33"/>
      <c r="H6" s="192"/>
      <c r="I6" s="192"/>
      <c r="J6" s="33"/>
    </row>
    <row r="7" ht="30" customHeight="1" spans="1:10">
      <c r="A7" s="193" t="s">
        <v>67</v>
      </c>
      <c r="B7" s="60"/>
      <c r="C7" s="60"/>
      <c r="D7" s="60"/>
      <c r="E7" s="60"/>
      <c r="F7" s="60"/>
      <c r="G7" s="60"/>
      <c r="H7" s="60"/>
      <c r="I7" s="60"/>
      <c r="J7" s="60"/>
    </row>
    <row r="8" ht="30" customHeight="1" spans="1:10">
      <c r="A8" s="194" t="s">
        <v>280</v>
      </c>
      <c r="B8" s="60" t="s">
        <v>290</v>
      </c>
      <c r="C8" s="60" t="s">
        <v>291</v>
      </c>
      <c r="D8" s="60" t="s">
        <v>292</v>
      </c>
      <c r="E8" s="60" t="s">
        <v>293</v>
      </c>
      <c r="F8" s="60" t="s">
        <v>294</v>
      </c>
      <c r="G8" s="60" t="s">
        <v>295</v>
      </c>
      <c r="H8" s="60" t="s">
        <v>296</v>
      </c>
      <c r="I8" s="60" t="s">
        <v>297</v>
      </c>
      <c r="J8" s="60" t="s">
        <v>298</v>
      </c>
    </row>
    <row r="9" ht="30" customHeight="1" spans="1:10">
      <c r="A9" s="194" t="s">
        <v>280</v>
      </c>
      <c r="B9" s="60" t="s">
        <v>290</v>
      </c>
      <c r="C9" s="60" t="s">
        <v>291</v>
      </c>
      <c r="D9" s="60" t="s">
        <v>292</v>
      </c>
      <c r="E9" s="60" t="s">
        <v>299</v>
      </c>
      <c r="F9" s="60" t="s">
        <v>300</v>
      </c>
      <c r="G9" s="60" t="s">
        <v>301</v>
      </c>
      <c r="H9" s="60" t="s">
        <v>302</v>
      </c>
      <c r="I9" s="60" t="s">
        <v>297</v>
      </c>
      <c r="J9" s="60" t="s">
        <v>303</v>
      </c>
    </row>
    <row r="10" ht="30" customHeight="1" spans="1:10">
      <c r="A10" s="194" t="s">
        <v>280</v>
      </c>
      <c r="B10" s="60" t="s">
        <v>290</v>
      </c>
      <c r="C10" s="60" t="s">
        <v>304</v>
      </c>
      <c r="D10" s="60" t="s">
        <v>305</v>
      </c>
      <c r="E10" s="60" t="s">
        <v>306</v>
      </c>
      <c r="F10" s="60" t="s">
        <v>294</v>
      </c>
      <c r="G10" s="60" t="s">
        <v>307</v>
      </c>
      <c r="H10" s="60" t="s">
        <v>308</v>
      </c>
      <c r="I10" s="60" t="s">
        <v>309</v>
      </c>
      <c r="J10" s="60" t="s">
        <v>310</v>
      </c>
    </row>
    <row r="11" ht="30" customHeight="1" spans="1:10">
      <c r="A11" s="194" t="s">
        <v>280</v>
      </c>
      <c r="B11" s="60" t="s">
        <v>290</v>
      </c>
      <c r="C11" s="60" t="s">
        <v>311</v>
      </c>
      <c r="D11" s="60" t="s">
        <v>312</v>
      </c>
      <c r="E11" s="60" t="s">
        <v>313</v>
      </c>
      <c r="F11" s="60" t="s">
        <v>314</v>
      </c>
      <c r="G11" s="60" t="s">
        <v>315</v>
      </c>
      <c r="H11" s="60" t="s">
        <v>316</v>
      </c>
      <c r="I11" s="60" t="s">
        <v>297</v>
      </c>
      <c r="J11" s="60" t="s">
        <v>317</v>
      </c>
    </row>
    <row r="12" ht="30" customHeight="1" spans="1:10">
      <c r="A12" s="194" t="s">
        <v>274</v>
      </c>
      <c r="B12" s="60" t="s">
        <v>318</v>
      </c>
      <c r="C12" s="60" t="s">
        <v>291</v>
      </c>
      <c r="D12" s="60" t="s">
        <v>292</v>
      </c>
      <c r="E12" s="60" t="s">
        <v>319</v>
      </c>
      <c r="F12" s="60" t="s">
        <v>314</v>
      </c>
      <c r="G12" s="60" t="s">
        <v>320</v>
      </c>
      <c r="H12" s="60" t="s">
        <v>321</v>
      </c>
      <c r="I12" s="60" t="s">
        <v>297</v>
      </c>
      <c r="J12" s="60" t="s">
        <v>322</v>
      </c>
    </row>
    <row r="13" ht="30" customHeight="1" spans="1:10">
      <c r="A13" s="194" t="s">
        <v>274</v>
      </c>
      <c r="B13" s="60" t="s">
        <v>318</v>
      </c>
      <c r="C13" s="60" t="s">
        <v>304</v>
      </c>
      <c r="D13" s="60" t="s">
        <v>323</v>
      </c>
      <c r="E13" s="60" t="s">
        <v>324</v>
      </c>
      <c r="F13" s="60" t="s">
        <v>314</v>
      </c>
      <c r="G13" s="60" t="s">
        <v>315</v>
      </c>
      <c r="H13" s="60" t="s">
        <v>316</v>
      </c>
      <c r="I13" s="60" t="s">
        <v>297</v>
      </c>
      <c r="J13" s="60" t="s">
        <v>325</v>
      </c>
    </row>
    <row r="14" ht="30" customHeight="1" spans="1:10">
      <c r="A14" s="194" t="s">
        <v>274</v>
      </c>
      <c r="B14" s="60" t="s">
        <v>318</v>
      </c>
      <c r="C14" s="60" t="s">
        <v>311</v>
      </c>
      <c r="D14" s="60" t="s">
        <v>312</v>
      </c>
      <c r="E14" s="60" t="s">
        <v>326</v>
      </c>
      <c r="F14" s="60" t="s">
        <v>294</v>
      </c>
      <c r="G14" s="60" t="s">
        <v>327</v>
      </c>
      <c r="H14" s="60" t="s">
        <v>316</v>
      </c>
      <c r="I14" s="60" t="s">
        <v>309</v>
      </c>
      <c r="J14" s="60" t="s">
        <v>328</v>
      </c>
    </row>
    <row r="15" ht="30" customHeight="1" spans="1:10">
      <c r="A15" s="194" t="s">
        <v>276</v>
      </c>
      <c r="B15" s="60" t="s">
        <v>329</v>
      </c>
      <c r="C15" s="60" t="s">
        <v>291</v>
      </c>
      <c r="D15" s="60" t="s">
        <v>292</v>
      </c>
      <c r="E15" s="60" t="s">
        <v>330</v>
      </c>
      <c r="F15" s="60" t="s">
        <v>300</v>
      </c>
      <c r="G15" s="60" t="s">
        <v>88</v>
      </c>
      <c r="H15" s="60" t="s">
        <v>296</v>
      </c>
      <c r="I15" s="60" t="s">
        <v>297</v>
      </c>
      <c r="J15" s="60" t="s">
        <v>331</v>
      </c>
    </row>
    <row r="16" ht="30" customHeight="1" spans="1:10">
      <c r="A16" s="194" t="s">
        <v>276</v>
      </c>
      <c r="B16" s="60" t="s">
        <v>329</v>
      </c>
      <c r="C16" s="60" t="s">
        <v>304</v>
      </c>
      <c r="D16" s="60" t="s">
        <v>305</v>
      </c>
      <c r="E16" s="60" t="s">
        <v>332</v>
      </c>
      <c r="F16" s="60" t="s">
        <v>294</v>
      </c>
      <c r="G16" s="60" t="s">
        <v>333</v>
      </c>
      <c r="H16" s="60" t="s">
        <v>308</v>
      </c>
      <c r="I16" s="60" t="s">
        <v>309</v>
      </c>
      <c r="J16" s="60" t="s">
        <v>334</v>
      </c>
    </row>
    <row r="17" ht="30" customHeight="1" spans="1:10">
      <c r="A17" s="194" t="s">
        <v>276</v>
      </c>
      <c r="B17" s="60" t="s">
        <v>329</v>
      </c>
      <c r="C17" s="60" t="s">
        <v>311</v>
      </c>
      <c r="D17" s="60" t="s">
        <v>312</v>
      </c>
      <c r="E17" s="60" t="s">
        <v>335</v>
      </c>
      <c r="F17" s="60" t="s">
        <v>314</v>
      </c>
      <c r="G17" s="60" t="s">
        <v>327</v>
      </c>
      <c r="H17" s="60" t="s">
        <v>316</v>
      </c>
      <c r="I17" s="60" t="s">
        <v>297</v>
      </c>
      <c r="J17" s="60" t="s">
        <v>336</v>
      </c>
    </row>
    <row r="18" ht="30" customHeight="1" spans="1:10">
      <c r="A18" s="194" t="s">
        <v>270</v>
      </c>
      <c r="B18" s="60" t="s">
        <v>337</v>
      </c>
      <c r="C18" s="60" t="s">
        <v>291</v>
      </c>
      <c r="D18" s="60" t="s">
        <v>292</v>
      </c>
      <c r="E18" s="60" t="s">
        <v>338</v>
      </c>
      <c r="F18" s="60" t="s">
        <v>314</v>
      </c>
      <c r="G18" s="60" t="s">
        <v>88</v>
      </c>
      <c r="H18" s="60" t="s">
        <v>339</v>
      </c>
      <c r="I18" s="60" t="s">
        <v>297</v>
      </c>
      <c r="J18" s="60" t="s">
        <v>340</v>
      </c>
    </row>
    <row r="19" ht="30" customHeight="1" spans="1:10">
      <c r="A19" s="194" t="s">
        <v>270</v>
      </c>
      <c r="B19" s="60" t="s">
        <v>337</v>
      </c>
      <c r="C19" s="60" t="s">
        <v>304</v>
      </c>
      <c r="D19" s="60" t="s">
        <v>305</v>
      </c>
      <c r="E19" s="60" t="s">
        <v>341</v>
      </c>
      <c r="F19" s="60" t="s">
        <v>294</v>
      </c>
      <c r="G19" s="60" t="s">
        <v>342</v>
      </c>
      <c r="H19" s="60" t="s">
        <v>308</v>
      </c>
      <c r="I19" s="60" t="s">
        <v>297</v>
      </c>
      <c r="J19" s="60" t="s">
        <v>343</v>
      </c>
    </row>
    <row r="20" ht="30" customHeight="1" spans="1:10">
      <c r="A20" s="194" t="s">
        <v>270</v>
      </c>
      <c r="B20" s="60" t="s">
        <v>337</v>
      </c>
      <c r="C20" s="60" t="s">
        <v>311</v>
      </c>
      <c r="D20" s="60" t="s">
        <v>312</v>
      </c>
      <c r="E20" s="60" t="s">
        <v>344</v>
      </c>
      <c r="F20" s="60" t="s">
        <v>314</v>
      </c>
      <c r="G20" s="60" t="s">
        <v>327</v>
      </c>
      <c r="H20" s="60" t="s">
        <v>316</v>
      </c>
      <c r="I20" s="60" t="s">
        <v>297</v>
      </c>
      <c r="J20" s="60" t="s">
        <v>336</v>
      </c>
    </row>
    <row r="21" ht="30" customHeight="1" spans="1:10">
      <c r="A21" s="194" t="s">
        <v>272</v>
      </c>
      <c r="B21" s="60" t="s">
        <v>345</v>
      </c>
      <c r="C21" s="60" t="s">
        <v>291</v>
      </c>
      <c r="D21" s="60" t="s">
        <v>292</v>
      </c>
      <c r="E21" s="60" t="s">
        <v>346</v>
      </c>
      <c r="F21" s="60" t="s">
        <v>314</v>
      </c>
      <c r="G21" s="60" t="s">
        <v>347</v>
      </c>
      <c r="H21" s="60" t="s">
        <v>348</v>
      </c>
      <c r="I21" s="60" t="s">
        <v>297</v>
      </c>
      <c r="J21" s="60" t="s">
        <v>349</v>
      </c>
    </row>
    <row r="22" ht="30" customHeight="1" spans="1:10">
      <c r="A22" s="194" t="s">
        <v>272</v>
      </c>
      <c r="B22" s="60" t="s">
        <v>345</v>
      </c>
      <c r="C22" s="60" t="s">
        <v>291</v>
      </c>
      <c r="D22" s="60" t="s">
        <v>350</v>
      </c>
      <c r="E22" s="60" t="s">
        <v>351</v>
      </c>
      <c r="F22" s="60" t="s">
        <v>314</v>
      </c>
      <c r="G22" s="60" t="s">
        <v>315</v>
      </c>
      <c r="H22" s="60" t="s">
        <v>316</v>
      </c>
      <c r="I22" s="60" t="s">
        <v>297</v>
      </c>
      <c r="J22" s="60" t="s">
        <v>349</v>
      </c>
    </row>
    <row r="23" ht="30" customHeight="1" spans="1:10">
      <c r="A23" s="194" t="s">
        <v>272</v>
      </c>
      <c r="B23" s="60" t="s">
        <v>345</v>
      </c>
      <c r="C23" s="60" t="s">
        <v>304</v>
      </c>
      <c r="D23" s="60" t="s">
        <v>305</v>
      </c>
      <c r="E23" s="60" t="s">
        <v>352</v>
      </c>
      <c r="F23" s="60" t="s">
        <v>294</v>
      </c>
      <c r="G23" s="60" t="s">
        <v>353</v>
      </c>
      <c r="H23" s="60" t="s">
        <v>308</v>
      </c>
      <c r="I23" s="60" t="s">
        <v>297</v>
      </c>
      <c r="J23" s="60" t="s">
        <v>349</v>
      </c>
    </row>
    <row r="24" ht="30" customHeight="1" spans="1:10">
      <c r="A24" s="194" t="s">
        <v>272</v>
      </c>
      <c r="B24" s="60" t="s">
        <v>345</v>
      </c>
      <c r="C24" s="60" t="s">
        <v>311</v>
      </c>
      <c r="D24" s="60" t="s">
        <v>312</v>
      </c>
      <c r="E24" s="60" t="s">
        <v>354</v>
      </c>
      <c r="F24" s="60" t="s">
        <v>314</v>
      </c>
      <c r="G24" s="60" t="s">
        <v>327</v>
      </c>
      <c r="H24" s="60" t="s">
        <v>316</v>
      </c>
      <c r="I24" s="60" t="s">
        <v>297</v>
      </c>
      <c r="J24" s="60" t="s">
        <v>336</v>
      </c>
    </row>
  </sheetData>
  <mergeCells count="12">
    <mergeCell ref="A2:J2"/>
    <mergeCell ref="A3:H3"/>
    <mergeCell ref="A8:A11"/>
    <mergeCell ref="A12:A14"/>
    <mergeCell ref="A15:A17"/>
    <mergeCell ref="A18:A20"/>
    <mergeCell ref="A21:A24"/>
    <mergeCell ref="B8:B11"/>
    <mergeCell ref="B12:B14"/>
    <mergeCell ref="B15:B17"/>
    <mergeCell ref="B18:B20"/>
    <mergeCell ref="B21:B24"/>
  </mergeCells>
  <pageMargins left="0.236111111111111" right="0.196527777777778" top="1" bottom="1" header="0.5" footer="0.5"/>
  <pageSetup paperSize="9" scale="54"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一般公共预算支出预算表（按功能科目分类）02-2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部门整体支出绩效目标表 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杨茜雯</cp:lastModifiedBy>
  <dcterms:created xsi:type="dcterms:W3CDTF">2025-03-03T07:25:00Z</dcterms:created>
  <dcterms:modified xsi:type="dcterms:W3CDTF">2025-03-19T05:53:02Z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F95E924156C5445BBC107AE005A942E5_13</vt:lpwstr>
  </property>
</Properties>
</file>