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89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  <sheet name="部门整体支出绩效目标表13" sheetId="18" r:id="rId18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<sst xmlns="http://schemas.openxmlformats.org/spreadsheetml/2006/main" count="845" uniqueCount="362">
  <si>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</si>
  <si>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</si>
  <si>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</si>
  <si>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</si>
  <si>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</si>
  <si>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</si>
  <si>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</si>
  <si>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</si>
  <si>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</si>
  <si>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</si>
  <si>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</si>
  <si>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</si>
  <si>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</si>
  <si>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</si>
  <si>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</si>
  <si>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</si>
  <si>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</si>
  <si>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</si>
  <si>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</si>
  <si>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</si>
  <si>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</si>
  <si>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</si>
  <si>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</si>
  <si>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</si>
  <si>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</si>
  <si>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</si>
  <si>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</si>
  <si>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</si>
  <si>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</si>
  <si>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</si>
  <si>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</si>
  <si>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</si>
  <si>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</si>
  <si>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</si>
  <si>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</si>
  <si>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</si>
  <si>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</si>
  <si>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</si>
  <si>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</si>
  <si>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</si>
  <si>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</si>
  <si>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</si>
  <si>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</si>
  <si>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</si>
  <si>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</si>
  <si>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</si>
  <si>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</si>
  <si>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</si>
  <si>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</si>
  <si>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</si>
  <si>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</si>
  <si>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</si>
  <si>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</si>
  <si>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</si>
  <si>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</si>
  <si>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</si>
  <si>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</si>
  <si>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</si>
  <si>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</si>
  <si>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</si>
  <si>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</si>
  <si>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</si>
  <si>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</si>
  <si>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</si>
  <si>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</si>
  <si>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</si>
  <si>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</si>
  <si>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</si>
  <si>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</si>
  <si>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105019</t>
  </si>
  <si>
    <t>昆明市晋宁区双河民族小学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</si>
  <si>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</si>
  <si>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</si>
  <si>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</si>
  <si>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</si>
  <si>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</si>
  <si>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</si>
  <si>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</si>
  <si>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</si>
  <si>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</si>
  <si>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</si>
  <si>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</si>
  <si>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</si>
  <si>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</si>
  <si>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</si>
  <si>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</si>
  <si>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</si>
  <si>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</si>
  <si>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</si>
  <si>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</si>
  <si>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</si>
  <si>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</si>
  <si>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</si>
  <si>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</si>
  <si>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</si>
  <si>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</si>
  <si>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</si>
  <si>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</si>
  <si>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</si>
  <si>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</si>
  <si>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</si>
  <si>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2050202</t>
  </si>
  <si>
    <t>小学教育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</si>
  <si>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</si>
  <si>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</si>
  <si>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</si>
  <si>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</si>
  <si>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</si>
  <si>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</si>
  <si>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</si>
  <si>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</si>
  <si>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</si>
  <si>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</si>
  <si>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</si>
  <si>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</si>
  <si>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</si>
  <si>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</si>
  <si>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</si>
  <si>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</si>
  <si>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</si>
  <si>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</si>
  <si>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</si>
  <si>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</si>
  <si>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</si>
  <si>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</si>
  <si>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</si>
  <si>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</si>
  <si>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</si>
  <si>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</si>
  <si>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</si>
  <si>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</si>
  <si>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</si>
  <si>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单位名称：昆明市晋宁区双河民族小学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</si>
  <si>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</si>
  <si>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</si>
  <si>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</si>
  <si>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</si>
  <si>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</si>
  <si>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</si>
  <si>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</si>
  <si>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</si>
  <si>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</si>
  <si>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</si>
  <si>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</si>
  <si>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</si>
  <si>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</si>
  <si>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</si>
  <si>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</si>
  <si>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</si>
  <si>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</si>
  <si>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</si>
  <si>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</si>
  <si>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</si>
  <si>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</si>
  <si>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</si>
  <si>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</si>
  <si>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</si>
  <si>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</si>
  <si>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</si>
  <si>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</si>
  <si>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</si>
  <si>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</si>
  <si>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</si>
  <si>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</si>
  <si>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</si>
  <si>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</si>
  <si>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</si>
  <si>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</si>
  <si>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</si>
  <si>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</si>
  <si>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</si>
  <si>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</si>
  <si>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</si>
  <si>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</si>
  <si>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</si>
  <si>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</si>
  <si>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</si>
  <si>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</si>
  <si>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</si>
  <si>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</si>
  <si>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</si>
  <si>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</si>
  <si>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</si>
  <si>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</si>
  <si>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</si>
  <si>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</si>
  <si>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</si>
  <si>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</si>
  <si>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</si>
  <si>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</si>
  <si>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</si>
  <si>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</si>
  <si>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</si>
  <si>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</si>
  <si>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</si>
  <si>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</si>
  <si>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</si>
  <si>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昆明市晋宁区教育体育局</t>
  </si>
  <si>
    <t>530122210000000002456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</si>
  <si>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</si>
  <si>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</si>
  <si>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</si>
  <si>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</si>
  <si>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</si>
  <si>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</si>
  <si>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</si>
  <si>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</si>
  <si>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</si>
  <si>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530122210000000002457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</si>
  <si>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</si>
  <si>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</si>
  <si>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</si>
  <si>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</si>
  <si>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</si>
  <si>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</si>
  <si>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</si>
  <si>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</si>
  <si>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</si>
  <si>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530122210000000002458</t>
  </si>
  <si>
    <t>对个人和家庭的补助</t>
  </si>
  <si>
    <t>30305</t>
  </si>
  <si>
    <t>生活补助</t>
  </si>
  <si>
    <t>530122210000000002460</t>
  </si>
  <si>
    <t>30217</t>
  </si>
  <si>
    <t>530122210000000002461</t>
  </si>
  <si>
    <t>工会经费</t>
  </si>
  <si>
    <t>30228</t>
  </si>
  <si>
    <t>530122210000000002462</t>
  </si>
  <si>
    <t>一般公用经费</t>
  </si>
  <si>
    <t>30201</t>
  </si>
  <si>
    <t>办公费</t>
  </si>
  <si>
    <t>30211</t>
  </si>
  <si>
    <t>差旅费</t>
  </si>
  <si>
    <t>30216</t>
  </si>
  <si>
    <t>培训费</t>
  </si>
  <si>
    <t>30229</t>
  </si>
  <si>
    <t>福利费</t>
  </si>
  <si>
    <t>530122210000000003414</t>
  </si>
  <si>
    <t>30113</t>
  </si>
  <si>
    <t>530122231100001206146</t>
  </si>
  <si>
    <t>离退休人员支出</t>
  </si>
  <si>
    <t>530122231100001490861</t>
  </si>
  <si>
    <t>事业人员绩效奖励</t>
  </si>
  <si>
    <t>530122231100001490877</t>
  </si>
  <si>
    <t>其他事业人员支出工资</t>
  </si>
  <si>
    <t>530122241100002490355</t>
  </si>
  <si>
    <t>其他人员支出</t>
  </si>
  <si>
    <t>30199</t>
  </si>
  <si>
    <t>其他工资福利支出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</si>
  <si>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</si>
  <si>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</si>
  <si>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</si>
  <si>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</si>
  <si>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</si>
  <si>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</si>
  <si>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</si>
  <si>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民生类</t>
  </si>
  <si>
    <t>530122211100000204257</t>
  </si>
  <si>
    <t>（专户）乡村少年宫专项资金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</si>
  <si>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</si>
  <si>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</si>
  <si>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</si>
  <si>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</si>
  <si>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</si>
  <si>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</si>
  <si>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</si>
  <si>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</si>
  <si>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</si>
  <si>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</si>
  <si>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2024年-2026年总体目标，2023年昆明市晋宁区双河民族小学农村学校乡村少年宫运作经费余额。</t>
  </si>
  <si>
    <t>产出指标</t>
  </si>
  <si>
    <t>数量指标</t>
  </si>
  <si>
    <t>补助已建成项目的数量</t>
  </si>
  <si>
    <t>=</t>
  </si>
  <si>
    <t>个</t>
  </si>
  <si>
    <t>定量指标</t>
  </si>
  <si>
    <t>根据2023年昆明市晋宁区双河民族小学农村学校乡村少年宫运作经费余额。</t>
  </si>
  <si>
    <t>质量指标</t>
  </si>
  <si>
    <t>每个项目学校组织开展的兴趣项目</t>
  </si>
  <si>
    <t>&gt;=</t>
  </si>
  <si>
    <t>效益指标</t>
  </si>
  <si>
    <t>社会效益</t>
  </si>
  <si>
    <t>项目所在地受益乡村学校少年宫青少年人数</t>
  </si>
  <si>
    <t>500</t>
  </si>
  <si>
    <t>人</t>
  </si>
  <si>
    <t>满意度指标</t>
  </si>
  <si>
    <t>服务对象满意度</t>
  </si>
  <si>
    <t>学生及家长满意度</t>
  </si>
  <si>
    <t>98</t>
  </si>
  <si>
    <t>%</t>
  </si>
  <si>
    <t>根据昆明市晋宁区双河民族小学2021年1月至8月项目余额表取数</t>
  </si>
  <si>
    <t>预算06表</t>
  </si>
  <si>
    <t>政府性基金预算支出预算表</t>
  </si>
  <si>
    <t>单位名称：昆明市发展和改革委员会</t>
  </si>
  <si>
    <t>政府性基金预算支出</t>
  </si>
  <si>
    <t>备注：我单位无政府性基金预算支出预算相关内容，该表以空表进行公开。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</si>
  <si>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</si>
  <si>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</si>
  <si>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</si>
  <si>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</si>
  <si>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</si>
  <si>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</si>
  <si>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</si>
  <si>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</si>
  <si>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</si>
  <si>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</si>
  <si>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</si>
  <si>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备注：因没有符合政府集中采购目录和限额标准范围内的支出项目，我单位无部门政府采购预算相关内容，该表以空表进行公开。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</si>
  <si>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</si>
  <si>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</si>
  <si>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</si>
  <si>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</si>
  <si>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</si>
  <si>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</si>
  <si>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</si>
  <si>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</si>
  <si>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</si>
  <si>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</si>
  <si>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备注：我部门无对下转移支付预算，此表无数据。</t>
  </si>
  <si>
    <t>预算09-2表</t>
  </si>
  <si>
    <t>备注：我部门无对下转移支付绩效目标，此表无数据。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</si>
  <si>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</si>
  <si>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</si>
  <si>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</si>
  <si>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</si>
  <si>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</si>
  <si>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</si>
  <si>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</si>
  <si>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</si>
  <si>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备注：因我单位无新增资产预算配置，该表以空表进行公开。</t>
  </si>
  <si>
    <t>预算11表</t>
  </si>
  <si>
    <t>上级补助</t>
  </si>
  <si>
    <t>备注：因我单位无提前下达的上级转移支付补助项目支出预算，该表以空表进行公开。</t>
  </si>
  <si>
    <t>预算12表</t>
  </si>
  <si>
    <t>项目级次</t>
  </si>
  <si>
    <t/>
  </si>
  <si>
    <t>备注：此表为一级预算单位及主管部门公开，我单位为二级预算单位故以空表公开。</t>
  </si>
  <si>
    <t>预算13表</t>
  </si>
  <si>
    <t xml:space="preserve">              部门整体支出绩效目标表</t>
  </si>
  <si>
    <t>部门编码</t>
  </si>
  <si>
    <t>部门名称</t>
  </si>
  <si>
    <t>内容</t>
  </si>
  <si>
    <t>说明</t>
  </si>
  <si>
    <t>部门总体目标</t>
  </si>
  <si>
    <t>部门职责</t>
  </si>
  <si>
    <t>根据“三定”方案归纳</t>
  </si>
  <si>
    <t>总体绩效目标
（2024—2026年期间）</t>
  </si>
  <si>
    <t>根据部门职责、中长期规划、市委、市政府要求归纳</t>
  </si>
  <si>
    <t>部门年度目标</t>
  </si>
  <si>
    <t>（2024年）年度绩效目标</t>
  </si>
  <si>
    <t>部门年度重点工作任务对应的目标或措施预计的产出和效果，每项工作任务都有明确的一项或几项目标</t>
  </si>
  <si>
    <t>任务名称</t>
  </si>
  <si>
    <t>主要内容</t>
  </si>
  <si>
    <t>申请金额（元）</t>
  </si>
  <si>
    <t>总额</t>
  </si>
  <si>
    <t>财政拨款</t>
  </si>
  <si>
    <t>其他资金</t>
  </si>
  <si>
    <t>部门年度重点工作任务</t>
  </si>
  <si>
    <t>根据部门总体目标和年度重点工作要求进行细化分解</t>
  </si>
  <si>
    <t>年度绩效指标</t>
  </si>
  <si>
    <t>绩效指标值设定依据及数据来源</t>
  </si>
  <si>
    <t>指标说明</t>
  </si>
</sst>
</file>

<file path=xl/styles.xml><?xml version="1.0" encoding="utf-8"?>
<styleSheet xmlns="http://schemas.openxmlformats.org/spreadsheetml/2006/main">
  <numFmts count="10">
    <numFmt numFmtId="176" formatCode="#,##0.00;\-#,##0.00;;@"/>
    <numFmt numFmtId="177" formatCode="yyyy/mm/dd"/>
    <numFmt numFmtId="178" formatCode="yyyy/mm/dd\ hh:mm:ss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9" formatCode="hh:mm:ss"/>
    <numFmt numFmtId="180" formatCode="#,##0;\-#,##0;;@"/>
    <numFmt numFmtId="181" formatCode="[$-10804]#,##0.00;\-#,##0.00;\ "/>
  </numFmts>
  <fonts count="48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8"/>
      <color indexed="8"/>
      <name val="方正小标宋_GBK"/>
      <charset val="134"/>
    </font>
    <font>
      <sz val="10"/>
      <color indexed="8"/>
      <name val="宋体"/>
      <charset val="134"/>
      <scheme val="minor"/>
    </font>
    <font>
      <sz val="10"/>
      <name val="Arial"/>
      <charset val="0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8"/>
      <name val="方正小标宋_GBK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12"/>
      <name val="宋体"/>
      <charset val="134"/>
    </font>
    <font>
      <b/>
      <sz val="22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0" fillId="9" borderId="2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8" fontId="31" fillId="0" borderId="17">
      <alignment horizontal="right"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31" fillId="0" borderId="17">
      <alignment horizontal="right" vertical="center"/>
    </xf>
    <xf numFmtId="0" fontId="45" fillId="0" borderId="0" applyNumberFormat="0" applyFill="0" applyBorder="0" applyAlignment="0" applyProtection="0">
      <alignment vertical="center"/>
    </xf>
    <xf numFmtId="0" fontId="0" fillId="13" borderId="28" applyNumberFormat="0" applyFont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42" fillId="0" borderId="27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7" fillId="0" borderId="30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46" fillId="22" borderId="32" applyNumberFormat="0" applyAlignment="0" applyProtection="0">
      <alignment vertical="center"/>
    </xf>
    <xf numFmtId="0" fontId="41" fillId="22" borderId="26" applyNumberFormat="0" applyAlignment="0" applyProtection="0">
      <alignment vertical="center"/>
    </xf>
    <xf numFmtId="0" fontId="36" fillId="17" borderId="29" applyNumberFormat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10" fontId="31" fillId="0" borderId="17">
      <alignment horizontal="right" vertical="center"/>
    </xf>
    <xf numFmtId="0" fontId="27" fillId="25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176" fontId="31" fillId="0" borderId="17">
      <alignment horizontal="right" vertical="center"/>
    </xf>
    <xf numFmtId="49" fontId="31" fillId="0" borderId="17">
      <alignment horizontal="left" vertical="center" wrapText="1"/>
    </xf>
    <xf numFmtId="176" fontId="31" fillId="0" borderId="17">
      <alignment horizontal="right" vertical="center"/>
    </xf>
    <xf numFmtId="179" fontId="31" fillId="0" borderId="17">
      <alignment horizontal="right" vertical="center"/>
    </xf>
    <xf numFmtId="180" fontId="31" fillId="0" borderId="17">
      <alignment horizontal="right" vertical="center"/>
    </xf>
    <xf numFmtId="0" fontId="47" fillId="0" borderId="0"/>
    <xf numFmtId="0" fontId="31" fillId="0" borderId="0">
      <alignment vertical="top"/>
      <protection locked="0"/>
    </xf>
  </cellStyleXfs>
  <cellXfs count="313">
    <xf numFmtId="0" fontId="0" fillId="0" borderId="0" xfId="0" applyFont="1" applyBorder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4" fillId="0" borderId="0" xfId="0" applyFont="1" applyFill="1" applyBorder="1" applyAlignment="1"/>
    <xf numFmtId="0" fontId="2" fillId="0" borderId="0" xfId="0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Fill="1" applyBorder="1" applyAlignment="1" applyProtection="1">
      <alignment horizontal="left" vertical="center" wrapText="1" readingOrder="1"/>
      <protection locked="0"/>
    </xf>
    <xf numFmtId="0" fontId="3" fillId="0" borderId="0" xfId="0" applyFont="1" applyFill="1" applyBorder="1" applyAlignment="1" applyProtection="1">
      <alignment horizontal="right" vertical="center" wrapText="1" readingOrder="1"/>
      <protection locked="0"/>
    </xf>
    <xf numFmtId="0" fontId="5" fillId="0" borderId="1" xfId="0" applyFont="1" applyFill="1" applyBorder="1" applyAlignment="1" applyProtection="1">
      <alignment horizontal="center" vertical="center" wrapText="1" readingOrder="1"/>
      <protection locked="0"/>
    </xf>
    <xf numFmtId="0" fontId="6" fillId="0" borderId="2" xfId="0" applyFont="1" applyFill="1" applyBorder="1" applyAlignment="1" applyProtection="1">
      <alignment horizontal="left" vertical="center" wrapText="1" readingOrder="1"/>
      <protection locked="0"/>
    </xf>
    <xf numFmtId="0" fontId="4" fillId="0" borderId="3" xfId="0" applyFont="1" applyFill="1" applyBorder="1" applyAlignment="1" applyProtection="1">
      <alignment vertical="top" wrapText="1"/>
      <protection locked="0"/>
    </xf>
    <xf numFmtId="0" fontId="4" fillId="0" borderId="2" xfId="0" applyFont="1" applyFill="1" applyBorder="1" applyAlignment="1" applyProtection="1">
      <alignment vertical="top" wrapText="1"/>
      <protection locked="0"/>
    </xf>
    <xf numFmtId="0" fontId="6" fillId="0" borderId="2" xfId="0" applyFont="1" applyFill="1" applyBorder="1" applyAlignment="1" applyProtection="1">
      <alignment horizontal="center" vertical="center" wrapText="1" readingOrder="1"/>
      <protection locked="0"/>
    </xf>
    <xf numFmtId="0" fontId="1" fillId="0" borderId="4" xfId="0" applyFont="1" applyFill="1" applyBorder="1" applyAlignment="1" applyProtection="1">
      <alignment vertical="top" wrapText="1" readingOrder="1"/>
      <protection locked="0"/>
    </xf>
    <xf numFmtId="0" fontId="5" fillId="0" borderId="1" xfId="0" applyFont="1" applyFill="1" applyBorder="1" applyAlignment="1" applyProtection="1">
      <alignment vertical="top" wrapText="1" readingOrder="1"/>
      <protection locked="0"/>
    </xf>
    <xf numFmtId="0" fontId="4" fillId="0" borderId="5" xfId="0" applyFont="1" applyFill="1" applyBorder="1" applyAlignment="1" applyProtection="1">
      <alignment vertical="top" wrapText="1"/>
      <protection locked="0"/>
    </xf>
    <xf numFmtId="0" fontId="4" fillId="0" borderId="6" xfId="0" applyFont="1" applyFill="1" applyBorder="1" applyAlignment="1" applyProtection="1">
      <alignment vertical="top" wrapText="1"/>
      <protection locked="0"/>
    </xf>
    <xf numFmtId="0" fontId="4" fillId="0" borderId="7" xfId="0" applyFont="1" applyFill="1" applyBorder="1" applyAlignment="1" applyProtection="1">
      <alignment vertical="top" wrapText="1"/>
      <protection locked="0"/>
    </xf>
    <xf numFmtId="0" fontId="1" fillId="0" borderId="8" xfId="0" applyFont="1" applyFill="1" applyBorder="1" applyAlignment="1" applyProtection="1">
      <alignment vertical="top" wrapText="1" readingOrder="1"/>
      <protection locked="0"/>
    </xf>
    <xf numFmtId="0" fontId="5" fillId="0" borderId="9" xfId="0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Font="1" applyFill="1" applyBorder="1" applyAlignment="1" applyProtection="1">
      <alignment horizontal="center" vertical="center" wrapText="1" readingOrder="1"/>
      <protection locked="0"/>
    </xf>
    <xf numFmtId="0" fontId="5" fillId="0" borderId="10" xfId="0" applyFont="1" applyFill="1" applyBorder="1" applyAlignment="1" applyProtection="1">
      <alignment horizontal="center" vertical="center" wrapText="1" readingOrder="1"/>
      <protection locked="0"/>
    </xf>
    <xf numFmtId="0" fontId="4" fillId="0" borderId="8" xfId="0" applyFont="1" applyFill="1" applyBorder="1" applyAlignment="1" applyProtection="1">
      <alignment vertical="top" wrapText="1"/>
      <protection locked="0"/>
    </xf>
    <xf numFmtId="0" fontId="4" fillId="0" borderId="9" xfId="0" applyFont="1" applyFill="1" applyBorder="1" applyAlignment="1" applyProtection="1">
      <alignment vertical="top" wrapText="1"/>
      <protection locked="0"/>
    </xf>
    <xf numFmtId="0" fontId="6" fillId="0" borderId="7" xfId="0" applyFont="1" applyFill="1" applyBorder="1" applyAlignment="1" applyProtection="1">
      <alignment horizontal="center" vertical="center" wrapText="1" readingOrder="1"/>
      <protection locked="0"/>
    </xf>
    <xf numFmtId="0" fontId="1" fillId="0" borderId="1" xfId="0" applyFont="1" applyFill="1" applyBorder="1" applyAlignment="1" applyProtection="1">
      <alignment vertical="top" wrapText="1" readingOrder="1"/>
      <protection locked="0"/>
    </xf>
    <xf numFmtId="181" fontId="5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5" fillId="0" borderId="1" xfId="0" applyFont="1" applyFill="1" applyBorder="1" applyAlignment="1" applyProtection="1">
      <alignment horizontal="left" vertical="center" wrapText="1" readingOrder="1"/>
      <protection locked="0"/>
    </xf>
    <xf numFmtId="0" fontId="5" fillId="0" borderId="7" xfId="0" applyFont="1" applyFill="1" applyBorder="1" applyAlignment="1" applyProtection="1">
      <alignment horizontal="center" vertical="center" wrapText="1" readingOrder="1"/>
      <protection locked="0"/>
    </xf>
    <xf numFmtId="0" fontId="6" fillId="0" borderId="0" xfId="0" applyFont="1" applyFill="1" applyBorder="1" applyAlignment="1" applyProtection="1">
      <alignment horizontal="center" vertical="center" wrapText="1" readingOrder="1"/>
      <protection locked="0"/>
    </xf>
    <xf numFmtId="0" fontId="6" fillId="0" borderId="8" xfId="0" applyFont="1" applyFill="1" applyBorder="1" applyAlignment="1" applyProtection="1">
      <alignment horizontal="left" vertical="center" wrapText="1" readingOrder="1"/>
      <protection locked="0"/>
    </xf>
    <xf numFmtId="0" fontId="6" fillId="0" borderId="9" xfId="0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Font="1" applyFill="1" applyBorder="1" applyAlignment="1" applyProtection="1">
      <alignment horizontal="right"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6" fillId="0" borderId="0" xfId="0" applyFont="1" applyFill="1" applyBorder="1" applyAlignment="1" applyProtection="1">
      <alignment horizontal="center" vertical="top" wrapText="1" readingOrder="1"/>
      <protection locked="0"/>
    </xf>
    <xf numFmtId="0" fontId="6" fillId="0" borderId="7" xfId="0" applyFont="1" applyFill="1" applyBorder="1" applyAlignment="1" applyProtection="1">
      <alignment horizontal="center" vertical="top" wrapText="1" readingOrder="1"/>
      <protection locked="0"/>
    </xf>
    <xf numFmtId="0" fontId="5" fillId="0" borderId="0" xfId="0" applyFont="1" applyFill="1" applyBorder="1" applyAlignment="1" applyProtection="1">
      <alignment horizontal="center" vertical="top" wrapText="1" readingOrder="1"/>
      <protection locked="0"/>
    </xf>
    <xf numFmtId="0" fontId="5" fillId="0" borderId="1" xfId="0" applyFont="1" applyFill="1" applyBorder="1" applyAlignment="1" applyProtection="1">
      <alignment vertical="center" wrapText="1" readingOrder="1"/>
      <protection locked="0"/>
    </xf>
    <xf numFmtId="0" fontId="7" fillId="0" borderId="0" xfId="0" applyFont="1" applyFill="1" applyBorder="1"/>
    <xf numFmtId="0" fontId="5" fillId="0" borderId="0" xfId="57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/>
    <xf numFmtId="0" fontId="9" fillId="0" borderId="0" xfId="0" applyFont="1" applyFill="1" applyBorder="1" applyAlignment="1"/>
    <xf numFmtId="0" fontId="6" fillId="0" borderId="1" xfId="0" applyFont="1" applyFill="1" applyBorder="1" applyAlignment="1" applyProtection="1">
      <alignment horizontal="center" vertical="center" wrapText="1" readingOrder="1"/>
      <protection locked="0"/>
    </xf>
    <xf numFmtId="0" fontId="6" fillId="0" borderId="1" xfId="0" applyFont="1" applyFill="1" applyBorder="1" applyAlignment="1" applyProtection="1">
      <alignment vertical="center" wrapText="1" readingOrder="1"/>
      <protection locked="0"/>
    </xf>
    <xf numFmtId="0" fontId="6" fillId="0" borderId="1" xfId="0" applyFont="1" applyFill="1" applyBorder="1" applyAlignment="1" applyProtection="1">
      <alignment horizontal="left" vertical="center" wrapText="1" readingOrder="1"/>
      <protection locked="0"/>
    </xf>
    <xf numFmtId="0" fontId="0" fillId="0" borderId="0" xfId="0" applyFont="1" applyFill="1" applyBorder="1" applyAlignment="1">
      <alignment horizontal="center" vertical="center"/>
    </xf>
    <xf numFmtId="49" fontId="10" fillId="0" borderId="0" xfId="0" applyNumberFormat="1" applyFont="1" applyFill="1" applyBorder="1"/>
    <xf numFmtId="0" fontId="11" fillId="0" borderId="0" xfId="0" applyFont="1" applyFill="1" applyBorder="1" applyAlignment="1" applyProtection="1">
      <alignment horizontal="right" vertical="center"/>
      <protection locked="0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1" fillId="0" borderId="0" xfId="0" applyFont="1" applyFill="1" applyBorder="1" applyAlignment="1" applyProtection="1">
      <alignment horizontal="right"/>
      <protection locked="0"/>
    </xf>
    <xf numFmtId="0" fontId="13" fillId="0" borderId="11" xfId="0" applyFont="1" applyFill="1" applyBorder="1" applyAlignment="1" applyProtection="1">
      <alignment horizontal="center" vertical="center" wrapText="1"/>
      <protection locked="0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15" xfId="0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/>
    </xf>
    <xf numFmtId="0" fontId="13" fillId="0" borderId="16" xfId="0" applyFont="1" applyFill="1" applyBorder="1" applyAlignment="1" applyProtection="1">
      <alignment horizontal="center" vertical="center" wrapText="1"/>
      <protection locked="0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1" fillId="0" borderId="17" xfId="0" applyFont="1" applyFill="1" applyBorder="1" applyAlignment="1" applyProtection="1">
      <alignment horizontal="left" vertical="center" wrapText="1"/>
      <protection locked="0"/>
    </xf>
    <xf numFmtId="0" fontId="11" fillId="0" borderId="17" xfId="0" applyFont="1" applyFill="1" applyBorder="1" applyAlignment="1" applyProtection="1">
      <alignment horizontal="left" vertical="center"/>
      <protection locked="0"/>
    </xf>
    <xf numFmtId="4" fontId="11" fillId="0" borderId="17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3" xfId="0" applyFont="1" applyFill="1" applyBorder="1" applyAlignment="1" applyProtection="1">
      <alignment horizontal="left" vertical="center" wrapText="1"/>
      <protection locked="0"/>
    </xf>
    <xf numFmtId="0" fontId="11" fillId="0" borderId="14" xfId="0" applyFont="1" applyFill="1" applyBorder="1" applyAlignment="1" applyProtection="1">
      <alignment horizontal="left" vertical="center" wrapText="1"/>
      <protection locked="0"/>
    </xf>
    <xf numFmtId="0" fontId="13" fillId="0" borderId="15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left" vertical="center" wrapText="1"/>
    </xf>
    <xf numFmtId="4" fontId="11" fillId="0" borderId="17" xfId="0" applyNumberFormat="1" applyFont="1" applyFill="1" applyBorder="1" applyAlignment="1">
      <alignment horizontal="right" vertical="center" wrapText="1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3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left" vertical="center"/>
    </xf>
    <xf numFmtId="0" fontId="14" fillId="0" borderId="0" xfId="0" applyFont="1" applyFill="1" applyBorder="1"/>
    <xf numFmtId="0" fontId="10" fillId="0" borderId="17" xfId="0" applyFont="1" applyFill="1" applyBorder="1" applyAlignment="1" applyProtection="1">
      <alignment horizontal="center" vertical="center"/>
      <protection locked="0"/>
    </xf>
    <xf numFmtId="4" fontId="15" fillId="0" borderId="17" xfId="54" applyNumberFormat="1" applyFont="1" applyFill="1" applyBorder="1">
      <alignment horizontal="right" vertical="center"/>
    </xf>
    <xf numFmtId="0" fontId="11" fillId="0" borderId="0" xfId="0" applyFont="1" applyFill="1" applyBorder="1" applyAlignment="1" applyProtection="1">
      <alignment horizontal="right" vertical="top" wrapText="1"/>
      <protection locked="0"/>
    </xf>
    <xf numFmtId="0" fontId="16" fillId="0" borderId="0" xfId="0" applyFont="1" applyFill="1" applyBorder="1" applyAlignment="1" applyProtection="1">
      <alignment vertical="top"/>
      <protection locked="0"/>
    </xf>
    <xf numFmtId="0" fontId="16" fillId="0" borderId="0" xfId="0" applyFont="1" applyFill="1" applyBorder="1" applyAlignment="1">
      <alignment vertical="top"/>
    </xf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Protection="1">
      <protection locked="0"/>
    </xf>
    <xf numFmtId="0" fontId="16" fillId="0" borderId="0" xfId="0" applyFont="1" applyFill="1" applyBorder="1"/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 applyProtection="1">
      <alignment horizontal="right" vertical="center"/>
      <protection locked="0"/>
    </xf>
    <xf numFmtId="0" fontId="10" fillId="0" borderId="0" xfId="0" applyFont="1" applyFill="1" applyBorder="1" applyAlignment="1" applyProtection="1">
      <alignment horizontal="right" vertical="center" wrapText="1"/>
      <protection locked="0"/>
    </xf>
    <xf numFmtId="0" fontId="10" fillId="0" borderId="17" xfId="0" applyFont="1" applyFill="1" applyBorder="1" applyAlignment="1" applyProtection="1">
      <alignment horizontal="center" vertical="center" wrapText="1"/>
      <protection locked="0"/>
    </xf>
    <xf numFmtId="0" fontId="10" fillId="0" borderId="17" xfId="0" applyFont="1" applyFill="1" applyBorder="1" applyAlignment="1" applyProtection="1">
      <alignment horizontal="right" vertical="center"/>
      <protection locked="0"/>
    </xf>
    <xf numFmtId="0" fontId="10" fillId="0" borderId="17" xfId="0" applyFont="1" applyFill="1" applyBorder="1" applyAlignment="1" applyProtection="1">
      <alignment horizontal="right" vertical="center" wrapText="1"/>
      <protection locked="0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 applyProtection="1">
      <alignment horizontal="center"/>
      <protection locked="0"/>
    </xf>
    <xf numFmtId="0" fontId="11" fillId="0" borderId="17" xfId="0" applyFont="1" applyFill="1" applyBorder="1" applyAlignment="1" applyProtection="1">
      <alignment horizontal="center" wrapText="1"/>
      <protection locked="0"/>
    </xf>
    <xf numFmtId="0" fontId="11" fillId="0" borderId="17" xfId="0" applyFont="1" applyFill="1" applyBorder="1" applyAlignment="1">
      <alignment horizontal="center" wrapText="1"/>
    </xf>
    <xf numFmtId="0" fontId="11" fillId="0" borderId="17" xfId="0" applyFont="1" applyFill="1" applyBorder="1" applyAlignment="1" applyProtection="1">
      <alignment horizontal="center" vertical="center" wrapText="1"/>
      <protection locked="0"/>
    </xf>
    <xf numFmtId="3" fontId="11" fillId="0" borderId="17" xfId="0" applyNumberFormat="1" applyFont="1" applyFill="1" applyBorder="1" applyAlignment="1" applyProtection="1">
      <alignment horizontal="right" vertical="center"/>
      <protection locked="0"/>
    </xf>
    <xf numFmtId="4" fontId="11" fillId="0" borderId="17" xfId="0" applyNumberFormat="1" applyFont="1" applyFill="1" applyBorder="1" applyAlignment="1" applyProtection="1">
      <alignment horizontal="right" vertical="center"/>
      <protection locked="0"/>
    </xf>
    <xf numFmtId="0" fontId="11" fillId="0" borderId="17" xfId="0" applyFont="1" applyFill="1" applyBorder="1" applyAlignment="1">
      <alignment horizontal="center" vertical="center"/>
    </xf>
    <xf numFmtId="0" fontId="11" fillId="0" borderId="17" xfId="0" applyFont="1" applyFill="1" applyBorder="1" applyAlignment="1" applyProtection="1">
      <alignment horizontal="left"/>
      <protection locked="0"/>
    </xf>
    <xf numFmtId="0" fontId="11" fillId="0" borderId="17" xfId="0" applyFont="1" applyFill="1" applyBorder="1" applyAlignment="1">
      <alignment horizontal="left"/>
    </xf>
    <xf numFmtId="0" fontId="11" fillId="0" borderId="17" xfId="0" applyFont="1" applyFill="1" applyBorder="1" applyAlignment="1">
      <alignment horizontal="right" vertical="center"/>
    </xf>
    <xf numFmtId="0" fontId="18" fillId="0" borderId="0" xfId="57" applyFont="1" applyFill="1" applyBorder="1" applyAlignment="1">
      <alignment horizontal="left" vertical="center"/>
    </xf>
    <xf numFmtId="0" fontId="11" fillId="0" borderId="0" xfId="0" applyFont="1" applyFill="1" applyBorder="1" applyAlignment="1" applyProtection="1">
      <alignment horizontal="right" vertical="center" wrapText="1"/>
      <protection locked="0"/>
    </xf>
    <xf numFmtId="0" fontId="19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 applyProtection="1">
      <alignment horizontal="center" vertical="center"/>
      <protection locked="0"/>
    </xf>
    <xf numFmtId="0" fontId="11" fillId="0" borderId="17" xfId="0" applyFont="1" applyFill="1" applyBorder="1" applyAlignment="1">
      <alignment vertical="center" wrapText="1"/>
    </xf>
    <xf numFmtId="0" fontId="11" fillId="0" borderId="17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/>
    <xf numFmtId="0" fontId="10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right" wrapText="1"/>
    </xf>
    <xf numFmtId="0" fontId="13" fillId="0" borderId="18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176" fontId="15" fillId="0" borderId="17" xfId="0" applyNumberFormat="1" applyFont="1" applyFill="1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wrapText="1"/>
    </xf>
    <xf numFmtId="0" fontId="10" fillId="0" borderId="0" xfId="0" applyFont="1" applyBorder="1" applyProtection="1">
      <protection locked="0"/>
    </xf>
    <xf numFmtId="0" fontId="19" fillId="0" borderId="0" xfId="0" applyFont="1" applyBorder="1" applyAlignment="1">
      <alignment horizontal="center" vertical="center" wrapText="1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Border="1" applyAlignment="1" applyProtection="1">
      <alignment vertical="center" wrapText="1"/>
      <protection locked="0"/>
    </xf>
    <xf numFmtId="0" fontId="11" fillId="0" borderId="0" xfId="0" applyFont="1" applyBorder="1" applyAlignment="1">
      <alignment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8" xfId="0" applyFont="1" applyBorder="1" applyAlignment="1" applyProtection="1">
      <alignment horizontal="center" vertical="center"/>
      <protection locked="0"/>
    </xf>
    <xf numFmtId="0" fontId="13" fillId="0" borderId="20" xfId="0" applyFont="1" applyBorder="1" applyAlignment="1" applyProtection="1">
      <alignment horizontal="center" vertical="center"/>
      <protection locked="0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 applyProtection="1">
      <alignment horizontal="center" vertical="center"/>
      <protection locked="0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 applyProtection="1">
      <alignment horizontal="center" vertical="center"/>
      <protection locked="0"/>
    </xf>
    <xf numFmtId="0" fontId="13" fillId="0" borderId="22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center" wrapText="1"/>
    </xf>
    <xf numFmtId="0" fontId="11" fillId="0" borderId="21" xfId="0" applyFont="1" applyBorder="1" applyAlignment="1" applyProtection="1">
      <alignment horizontal="left" vertical="center"/>
      <protection locked="0"/>
    </xf>
    <xf numFmtId="0" fontId="11" fillId="0" borderId="21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18" xfId="0" applyFont="1" applyBorder="1" applyAlignment="1" applyProtection="1">
      <alignment horizontal="left" vertical="center"/>
      <protection locked="0"/>
    </xf>
    <xf numFmtId="0" fontId="11" fillId="0" borderId="18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 applyProtection="1">
      <alignment horizontal="left" vertical="center"/>
      <protection locked="0"/>
    </xf>
    <xf numFmtId="0" fontId="20" fillId="2" borderId="0" xfId="0" applyFont="1" applyFill="1" applyBorder="1" applyAlignment="1">
      <alignment horizontal="left" vertical="center"/>
    </xf>
    <xf numFmtId="176" fontId="21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 applyProtection="1">
      <alignment vertical="top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>
      <alignment wrapText="1"/>
    </xf>
    <xf numFmtId="0" fontId="13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13" fillId="0" borderId="21" xfId="0" applyFont="1" applyBorder="1" applyAlignment="1" applyProtection="1">
      <alignment horizontal="center" vertical="center" wrapText="1"/>
      <protection locked="0"/>
    </xf>
    <xf numFmtId="0" fontId="13" fillId="0" borderId="23" xfId="0" applyFont="1" applyBorder="1" applyAlignment="1">
      <alignment horizontal="center" vertical="center" wrapText="1"/>
    </xf>
    <xf numFmtId="0" fontId="13" fillId="0" borderId="22" xfId="0" applyFont="1" applyBorder="1" applyAlignment="1" applyProtection="1">
      <alignment horizontal="center" vertical="center" wrapText="1"/>
      <protection locked="0"/>
    </xf>
    <xf numFmtId="176" fontId="15" fillId="0" borderId="17" xfId="0" applyNumberFormat="1" applyFont="1" applyBorder="1" applyAlignment="1">
      <alignment horizontal="right" vertical="center"/>
    </xf>
    <xf numFmtId="0" fontId="11" fillId="2" borderId="18" xfId="0" applyFont="1" applyFill="1" applyBorder="1" applyAlignment="1">
      <alignment horizontal="left" vertical="center"/>
    </xf>
    <xf numFmtId="176" fontId="15" fillId="0" borderId="14" xfId="0" applyNumberFormat="1" applyFont="1" applyBorder="1" applyAlignment="1">
      <alignment horizontal="right" vertical="center"/>
    </xf>
    <xf numFmtId="0" fontId="11" fillId="0" borderId="0" xfId="0" applyFont="1" applyBorder="1" applyAlignment="1" applyProtection="1">
      <alignment horizontal="right" vertical="center" wrapText="1"/>
      <protection locked="0"/>
    </xf>
    <xf numFmtId="0" fontId="11" fillId="0" borderId="0" xfId="0" applyFont="1" applyBorder="1" applyAlignment="1" applyProtection="1">
      <alignment horizontal="right" wrapText="1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center" vertical="center"/>
      <protection locked="0"/>
    </xf>
    <xf numFmtId="0" fontId="13" fillId="0" borderId="23" xfId="0" applyFont="1" applyBorder="1" applyAlignment="1" applyProtection="1">
      <alignment horizontal="center" vertical="center"/>
      <protection locked="0"/>
    </xf>
    <xf numFmtId="0" fontId="13" fillId="0" borderId="23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3" fillId="0" borderId="0" xfId="0" applyFont="1" applyBorder="1" applyProtection="1">
      <protection locked="0"/>
    </xf>
    <xf numFmtId="0" fontId="13" fillId="0" borderId="0" xfId="0" applyFont="1" applyBorder="1"/>
    <xf numFmtId="0" fontId="13" fillId="0" borderId="11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180" fontId="15" fillId="0" borderId="17" xfId="56" applyNumberFormat="1" applyFont="1" applyBorder="1" applyAlignment="1">
      <alignment horizontal="center" vertical="center"/>
    </xf>
    <xf numFmtId="180" fontId="15" fillId="0" borderId="17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left" vertical="center" wrapText="1"/>
    </xf>
    <xf numFmtId="0" fontId="11" fillId="0" borderId="22" xfId="0" applyFont="1" applyBorder="1" applyAlignment="1" applyProtection="1">
      <alignment horizontal="left" vertical="center"/>
      <protection locked="0"/>
    </xf>
    <xf numFmtId="0" fontId="11" fillId="0" borderId="22" xfId="0" applyFont="1" applyBorder="1" applyAlignment="1">
      <alignment horizontal="left" vertical="center" wrapText="1"/>
    </xf>
    <xf numFmtId="3" fontId="11" fillId="0" borderId="22" xfId="0" applyNumberFormat="1" applyFont="1" applyBorder="1" applyAlignment="1">
      <alignment horizontal="right" vertical="center"/>
    </xf>
    <xf numFmtId="0" fontId="11" fillId="0" borderId="24" xfId="0" applyFont="1" applyBorder="1" applyAlignment="1">
      <alignment horizontal="center" vertical="center"/>
    </xf>
    <xf numFmtId="0" fontId="11" fillId="0" borderId="23" xfId="0" applyFont="1" applyBorder="1" applyAlignment="1" applyProtection="1">
      <alignment horizontal="left" vertical="center"/>
      <protection locked="0"/>
    </xf>
    <xf numFmtId="0" fontId="11" fillId="0" borderId="23" xfId="0" applyFont="1" applyBorder="1" applyAlignment="1">
      <alignment horizontal="left" vertical="center"/>
    </xf>
    <xf numFmtId="0" fontId="11" fillId="2" borderId="22" xfId="0" applyFont="1" applyFill="1" applyBorder="1" applyAlignment="1">
      <alignment horizontal="right" vertical="center"/>
    </xf>
    <xf numFmtId="0" fontId="18" fillId="0" borderId="0" xfId="58" applyFont="1" applyFill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right" vertical="center"/>
      <protection locked="0"/>
    </xf>
    <xf numFmtId="0" fontId="11" fillId="0" borderId="0" xfId="0" applyFont="1" applyBorder="1" applyAlignment="1" applyProtection="1">
      <alignment horizontal="right"/>
      <protection locked="0"/>
    </xf>
    <xf numFmtId="0" fontId="11" fillId="0" borderId="0" xfId="0" applyFont="1" applyBorder="1" applyAlignment="1">
      <alignment horizontal="right"/>
    </xf>
    <xf numFmtId="0" fontId="22" fillId="0" borderId="0" xfId="0" applyFont="1" applyFill="1" applyBorder="1" applyAlignment="1" applyProtection="1">
      <alignment horizontal="right"/>
      <protection locked="0"/>
    </xf>
    <xf numFmtId="49" fontId="22" fillId="0" borderId="0" xfId="0" applyNumberFormat="1" applyFont="1" applyFill="1" applyBorder="1" applyProtection="1">
      <protection locked="0"/>
    </xf>
    <xf numFmtId="0" fontId="10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center" vertical="center"/>
    </xf>
    <xf numFmtId="0" fontId="13" fillId="0" borderId="11" xfId="0" applyFont="1" applyFill="1" applyBorder="1" applyAlignment="1" applyProtection="1">
      <alignment horizontal="center" vertical="center"/>
      <protection locked="0"/>
    </xf>
    <xf numFmtId="49" fontId="13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Fill="1" applyBorder="1" applyAlignment="1" applyProtection="1">
      <alignment horizontal="center" vertical="center"/>
      <protection locked="0"/>
    </xf>
    <xf numFmtId="49" fontId="13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17" xfId="0" applyNumberFormat="1" applyFont="1" applyFill="1" applyBorder="1" applyAlignment="1" applyProtection="1">
      <alignment horizontal="center" vertical="center"/>
      <protection locked="0"/>
    </xf>
    <xf numFmtId="0" fontId="13" fillId="0" borderId="17" xfId="0" applyFont="1" applyFill="1" applyBorder="1" applyAlignment="1">
      <alignment horizontal="center" vertical="center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49" fontId="18" fillId="0" borderId="0" xfId="58" applyNumberFormat="1" applyFont="1" applyFill="1" applyAlignment="1" applyProtection="1">
      <alignment horizontal="left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17" xfId="0" applyFont="1" applyBorder="1" applyAlignment="1">
      <alignment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2" borderId="17" xfId="0" applyFont="1" applyFill="1" applyBorder="1" applyAlignment="1" applyProtection="1">
      <alignment horizontal="center" vertical="center"/>
      <protection locked="0"/>
    </xf>
    <xf numFmtId="49" fontId="15" fillId="0" borderId="17" xfId="53" applyFont="1" applyAlignment="1">
      <alignment horizontal="left" vertical="center" wrapText="1" indent="1"/>
    </xf>
    <xf numFmtId="49" fontId="15" fillId="0" borderId="17" xfId="53" applyFont="1">
      <alignment horizontal="left" vertical="center" wrapText="1"/>
    </xf>
    <xf numFmtId="0" fontId="10" fillId="0" borderId="0" xfId="0" applyFont="1" applyFill="1" applyBorder="1" applyAlignment="1">
      <alignment vertical="top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>
      <alignment horizontal="left" vertical="center"/>
    </xf>
    <xf numFmtId="0" fontId="11" fillId="2" borderId="14" xfId="0" applyFont="1" applyFill="1" applyBorder="1" applyAlignment="1">
      <alignment horizontal="left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24" xfId="0" applyFont="1" applyFill="1" applyBorder="1" applyAlignment="1" applyProtection="1">
      <alignment horizontal="center" vertical="center" wrapText="1"/>
      <protection locked="0"/>
    </xf>
    <xf numFmtId="0" fontId="13" fillId="0" borderId="22" xfId="0" applyFont="1" applyFill="1" applyBorder="1" applyAlignment="1">
      <alignment horizontal="center" vertical="center"/>
    </xf>
    <xf numFmtId="176" fontId="15" fillId="0" borderId="17" xfId="54" applyFont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0" fontId="10" fillId="0" borderId="0" xfId="0" applyFont="1" applyBorder="1" applyAlignment="1">
      <alignment vertical="top"/>
    </xf>
    <xf numFmtId="0" fontId="10" fillId="0" borderId="0" xfId="0" applyFont="1" applyBorder="1" applyAlignment="1" applyProtection="1">
      <alignment vertical="top"/>
      <protection locked="0"/>
    </xf>
    <xf numFmtId="49" fontId="10" fillId="0" borderId="0" xfId="0" applyNumberFormat="1" applyFont="1" applyBorder="1" applyProtection="1">
      <protection locked="0"/>
    </xf>
    <xf numFmtId="0" fontId="11" fillId="0" borderId="0" xfId="0" applyFont="1" applyBorder="1" applyAlignment="1" applyProtection="1">
      <alignment horizontal="left" vertical="center"/>
      <protection locked="0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 applyProtection="1">
      <alignment horizontal="left" vertical="center"/>
      <protection locked="0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>
      <alignment horizontal="center" vertical="center"/>
    </xf>
    <xf numFmtId="0" fontId="13" fillId="0" borderId="15" xfId="0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>
      <alignment horizontal="left" vertical="center"/>
    </xf>
    <xf numFmtId="0" fontId="11" fillId="0" borderId="13" xfId="0" applyFont="1" applyBorder="1" applyAlignment="1" applyProtection="1">
      <alignment horizontal="left" vertical="center"/>
      <protection locked="0"/>
    </xf>
    <xf numFmtId="0" fontId="11" fillId="0" borderId="14" xfId="0" applyFont="1" applyBorder="1" applyAlignment="1" applyProtection="1">
      <alignment horizontal="left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>
      <alignment horizontal="center" vertical="center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>
      <alignment horizontal="center" vertical="center"/>
    </xf>
    <xf numFmtId="0" fontId="13" fillId="0" borderId="12" xfId="0" applyFont="1" applyBorder="1" applyAlignment="1" applyProtection="1">
      <alignment horizontal="center" vertical="center" wrapText="1"/>
      <protection locked="0"/>
    </xf>
    <xf numFmtId="0" fontId="13" fillId="0" borderId="17" xfId="0" applyFont="1" applyBorder="1" applyAlignment="1" applyProtection="1">
      <alignment horizontal="center" vertical="center" wrapText="1"/>
      <protection locked="0"/>
    </xf>
    <xf numFmtId="0" fontId="13" fillId="2" borderId="16" xfId="0" applyFont="1" applyFill="1" applyBorder="1" applyAlignment="1" applyProtection="1">
      <alignment horizontal="center" vertical="center" wrapText="1"/>
      <protection locked="0"/>
    </xf>
    <xf numFmtId="0" fontId="13" fillId="0" borderId="14" xfId="0" applyFont="1" applyBorder="1" applyAlignment="1">
      <alignment horizontal="center" vertical="center"/>
    </xf>
    <xf numFmtId="0" fontId="13" fillId="0" borderId="14" xfId="0" applyFont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right" vertical="center" wrapText="1"/>
    </xf>
    <xf numFmtId="0" fontId="24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6" fillId="0" borderId="17" xfId="0" applyFont="1" applyFill="1" applyBorder="1" applyAlignment="1" applyProtection="1">
      <alignment vertical="top" wrapText="1"/>
      <protection locked="0"/>
    </xf>
    <xf numFmtId="4" fontId="11" fillId="2" borderId="17" xfId="0" applyNumberFormat="1" applyFont="1" applyFill="1" applyBorder="1" applyAlignment="1">
      <alignment horizontal="right" vertical="top"/>
    </xf>
    <xf numFmtId="4" fontId="11" fillId="0" borderId="17" xfId="0" applyNumberFormat="1" applyFont="1" applyBorder="1" applyAlignment="1">
      <alignment horizontal="right" vertical="center"/>
    </xf>
    <xf numFmtId="4" fontId="11" fillId="2" borderId="17" xfId="0" applyNumberFormat="1" applyFont="1" applyFill="1" applyBorder="1" applyAlignment="1" applyProtection="1">
      <alignment horizontal="right" vertical="center"/>
      <protection locked="0"/>
    </xf>
    <xf numFmtId="0" fontId="10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/>
    </xf>
    <xf numFmtId="49" fontId="13" fillId="0" borderId="12" xfId="0" applyNumberFormat="1" applyFont="1" applyBorder="1" applyAlignment="1">
      <alignment horizontal="center" vertical="center" wrapText="1"/>
    </xf>
    <xf numFmtId="49" fontId="13" fillId="0" borderId="14" xfId="0" applyNumberFormat="1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/>
    </xf>
    <xf numFmtId="49" fontId="13" fillId="0" borderId="17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4" fontId="11" fillId="0" borderId="17" xfId="0" applyNumberFormat="1" applyFont="1" applyBorder="1" applyAlignment="1" applyProtection="1">
      <alignment horizontal="right" vertical="center" wrapText="1"/>
      <protection locked="0"/>
    </xf>
    <xf numFmtId="4" fontId="11" fillId="0" borderId="17" xfId="0" applyNumberFormat="1" applyFont="1" applyBorder="1" applyAlignment="1">
      <alignment horizontal="right" vertical="center" wrapText="1"/>
    </xf>
    <xf numFmtId="0" fontId="11" fillId="0" borderId="17" xfId="0" applyFont="1" applyBorder="1" applyAlignment="1">
      <alignment horizontal="left" vertical="center" wrapText="1" indent="1"/>
    </xf>
    <xf numFmtId="0" fontId="11" fillId="0" borderId="17" xfId="0" applyFont="1" applyBorder="1" applyAlignment="1">
      <alignment horizontal="left" vertical="center" wrapText="1" indent="2"/>
    </xf>
    <xf numFmtId="0" fontId="10" fillId="0" borderId="17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25" fillId="0" borderId="17" xfId="0" applyFont="1" applyFill="1" applyBorder="1" applyAlignment="1" applyProtection="1">
      <alignment horizontal="center" vertical="center" wrapText="1"/>
      <protection locked="0"/>
    </xf>
    <xf numFmtId="0" fontId="25" fillId="0" borderId="17" xfId="0" applyFont="1" applyFill="1" applyBorder="1" applyAlignment="1" applyProtection="1">
      <alignment vertical="top" wrapText="1"/>
      <protection locked="0"/>
    </xf>
    <xf numFmtId="0" fontId="11" fillId="0" borderId="17" xfId="0" applyFont="1" applyFill="1" applyBorder="1" applyAlignment="1" applyProtection="1">
      <alignment vertical="center" wrapText="1"/>
      <protection locked="0"/>
    </xf>
    <xf numFmtId="4" fontId="11" fillId="0" borderId="17" xfId="0" applyNumberFormat="1" applyFont="1" applyBorder="1" applyAlignment="1" applyProtection="1">
      <alignment horizontal="right" vertical="center"/>
      <protection locked="0"/>
    </xf>
    <xf numFmtId="0" fontId="11" fillId="0" borderId="17" xfId="0" applyFont="1" applyFill="1" applyBorder="1" applyAlignment="1">
      <alignment horizontal="left" vertical="center"/>
    </xf>
    <xf numFmtId="0" fontId="26" fillId="0" borderId="17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right" vertical="center"/>
    </xf>
    <xf numFmtId="0" fontId="26" fillId="0" borderId="17" xfId="0" applyFont="1" applyFill="1" applyBorder="1" applyAlignment="1" applyProtection="1">
      <alignment horizontal="center" vertical="center" wrapText="1"/>
      <protection locked="0"/>
    </xf>
    <xf numFmtId="4" fontId="26" fillId="0" borderId="17" xfId="0" applyNumberFormat="1" applyFont="1" applyBorder="1" applyAlignment="1" applyProtection="1">
      <alignment horizontal="right" vertical="center"/>
      <protection locked="0"/>
    </xf>
    <xf numFmtId="0" fontId="25" fillId="0" borderId="11" xfId="0" applyFont="1" applyFill="1" applyBorder="1" applyAlignment="1">
      <alignment horizontal="center" vertical="center"/>
    </xf>
    <xf numFmtId="0" fontId="25" fillId="0" borderId="12" xfId="0" applyFont="1" applyFill="1" applyBorder="1" applyAlignment="1" applyProtection="1">
      <alignment horizontal="center" vertical="center"/>
      <protection locked="0"/>
    </xf>
    <xf numFmtId="0" fontId="25" fillId="0" borderId="13" xfId="0" applyFont="1" applyFill="1" applyBorder="1" applyAlignment="1" applyProtection="1">
      <alignment horizontal="center" vertical="center"/>
      <protection locked="0"/>
    </xf>
    <xf numFmtId="0" fontId="25" fillId="0" borderId="14" xfId="0" applyFont="1" applyFill="1" applyBorder="1" applyAlignment="1" applyProtection="1">
      <alignment horizontal="center" vertical="center"/>
      <protection locked="0"/>
    </xf>
    <xf numFmtId="0" fontId="25" fillId="0" borderId="11" xfId="0" applyFont="1" applyFill="1" applyBorder="1" applyAlignment="1" applyProtection="1">
      <alignment horizontal="center" vertical="center"/>
      <protection locked="0"/>
    </xf>
    <xf numFmtId="0" fontId="25" fillId="0" borderId="16" xfId="0" applyFont="1" applyFill="1" applyBorder="1" applyAlignment="1" applyProtection="1">
      <alignment horizontal="center" vertical="center" wrapText="1"/>
      <protection locked="0"/>
    </xf>
    <xf numFmtId="0" fontId="25" fillId="0" borderId="16" xfId="0" applyFont="1" applyFill="1" applyBorder="1" applyAlignment="1" applyProtection="1">
      <alignment horizontal="center" vertical="center"/>
      <protection locked="0"/>
    </xf>
    <xf numFmtId="0" fontId="25" fillId="0" borderId="17" xfId="0" applyFont="1" applyFill="1" applyBorder="1" applyAlignment="1" applyProtection="1">
      <alignment horizontal="center" vertical="center"/>
      <protection locked="0"/>
    </xf>
    <xf numFmtId="0" fontId="11" fillId="2" borderId="17" xfId="0" applyFont="1" applyFill="1" applyBorder="1" applyAlignment="1">
      <alignment horizontal="left" vertical="center" wrapText="1"/>
    </xf>
    <xf numFmtId="0" fontId="11" fillId="2" borderId="17" xfId="0" applyFont="1" applyFill="1" applyBorder="1" applyAlignment="1">
      <alignment horizontal="left" vertical="center" wrapText="1" indent="1"/>
    </xf>
    <xf numFmtId="0" fontId="11" fillId="2" borderId="17" xfId="0" applyFont="1" applyFill="1" applyBorder="1" applyAlignment="1">
      <alignment horizontal="left" vertical="center" wrapText="1" indent="2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left"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20" xfId="0" applyFont="1" applyFill="1" applyBorder="1" applyAlignment="1" applyProtection="1">
      <alignment horizontal="center" vertical="center" wrapText="1"/>
      <protection locked="0"/>
    </xf>
    <xf numFmtId="0" fontId="10" fillId="0" borderId="13" xfId="0" applyFont="1" applyFill="1" applyBorder="1" applyAlignment="1" applyProtection="1">
      <alignment horizontal="center" vertical="center" wrapText="1"/>
      <protection locked="0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0" fillId="0" borderId="21" xfId="0" applyFont="1" applyFill="1" applyBorder="1" applyAlignment="1" applyProtection="1">
      <alignment horizontal="center" vertical="center" wrapText="1"/>
      <protection locked="0"/>
    </xf>
    <xf numFmtId="0" fontId="11" fillId="0" borderId="16" xfId="0" applyFont="1" applyFill="1" applyBorder="1" applyAlignment="1">
      <alignment horizontal="left" vertical="center"/>
    </xf>
    <xf numFmtId="0" fontId="11" fillId="0" borderId="22" xfId="0" applyFont="1" applyFill="1" applyBorder="1" applyAlignment="1">
      <alignment horizontal="left" vertical="center"/>
    </xf>
    <xf numFmtId="0" fontId="11" fillId="0" borderId="22" xfId="0" applyFont="1" applyFill="1" applyBorder="1" applyAlignment="1">
      <alignment horizontal="right" vertical="center"/>
    </xf>
    <xf numFmtId="0" fontId="11" fillId="0" borderId="17" xfId="0" applyFont="1" applyFill="1" applyBorder="1" applyAlignment="1" applyProtection="1">
      <alignment horizontal="left" vertical="center" wrapText="1" indent="1"/>
      <protection locked="0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10" fillId="0" borderId="23" xfId="0" applyFont="1" applyFill="1" applyBorder="1" applyAlignment="1" applyProtection="1">
      <alignment horizontal="center" vertical="center"/>
      <protection locked="0"/>
    </xf>
    <xf numFmtId="0" fontId="10" fillId="0" borderId="23" xfId="0" applyFont="1" applyFill="1" applyBorder="1" applyAlignment="1" applyProtection="1">
      <alignment horizontal="center" vertical="center" wrapText="1"/>
      <protection locked="0"/>
    </xf>
    <xf numFmtId="0" fontId="10" fillId="0" borderId="22" xfId="0" applyFont="1" applyFill="1" applyBorder="1" applyAlignment="1" applyProtection="1">
      <alignment horizontal="center" vertical="center" wrapText="1"/>
      <protection locked="0"/>
    </xf>
    <xf numFmtId="0" fontId="11" fillId="0" borderId="22" xfId="0" applyFont="1" applyFill="1" applyBorder="1" applyAlignment="1" applyProtection="1">
      <alignment horizontal="right" vertical="center"/>
      <protection locked="0"/>
    </xf>
    <xf numFmtId="0" fontId="11" fillId="0" borderId="17" xfId="0" applyFont="1" applyFill="1" applyBorder="1" applyAlignment="1" applyProtection="1">
      <alignment vertical="center"/>
      <protection locked="0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常规 5" xfId="57"/>
    <cellStyle name="Normal" xfId="5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tabSelected="1" workbookViewId="0">
      <pane ySplit="1" topLeftCell="A2" activePane="bottomLeft" state="frozen"/>
      <selection/>
      <selection pane="bottomLeft" activeCell="B16" sqref="B16"/>
    </sheetView>
  </sheetViews>
  <sheetFormatPr defaultColWidth="8.575" defaultRowHeight="12.75" customHeight="1" outlineLevelCol="3"/>
  <cols>
    <col min="1" max="4" width="41" style="4" customWidth="1"/>
    <col min="5" max="16384" width="8.575" style="4"/>
  </cols>
  <sheetData>
    <row r="1" customHeight="1" spans="1:4">
      <c r="A1" s="47"/>
      <c r="B1" s="47"/>
      <c r="C1" s="47"/>
      <c r="D1" s="47"/>
    </row>
    <row r="2" ht="15" customHeight="1" spans="1:4">
      <c r="A2" s="90"/>
      <c r="B2" s="90"/>
      <c r="C2" s="90"/>
      <c r="D2" s="106" t="s">
        <v>0</v>
      </c>
    </row>
    <row r="3" ht="41.25" customHeight="1" spans="1:1">
      <c r="A3" s="85" t="str">
        <f>"2025"&amp;"年部门财务收支预算总表"</f>
        <v>2025年部门财务收支预算总表</v>
      </c>
    </row>
    <row r="4" ht="17.25" customHeight="1" spans="1:4">
      <c r="A4" s="88" t="str">
        <f>"单位名称：昆明市晋宁区双民族小学"&amp;""</f>
        <v>单位名称：昆明市晋宁区双民族小学</v>
      </c>
      <c r="B4" s="273"/>
      <c r="D4" s="224" t="s">
        <v>1</v>
      </c>
    </row>
    <row r="5" ht="23.25" customHeight="1" spans="1:4">
      <c r="A5" s="274" t="s">
        <v>2</v>
      </c>
      <c r="B5" s="275"/>
      <c r="C5" s="274" t="s">
        <v>3</v>
      </c>
      <c r="D5" s="275"/>
    </row>
    <row r="6" ht="24" customHeight="1" spans="1:4">
      <c r="A6" s="274" t="s">
        <v>4</v>
      </c>
      <c r="B6" s="274" t="s">
        <v>5</v>
      </c>
      <c r="C6" s="274" t="s">
        <v>6</v>
      </c>
      <c r="D6" s="274" t="s">
        <v>5</v>
      </c>
    </row>
    <row r="7" ht="17.25" customHeight="1" spans="1:4">
      <c r="A7" s="276" t="s">
        <v>7</v>
      </c>
      <c r="B7" s="223">
        <v>6501116.82</v>
      </c>
      <c r="C7" s="276" t="s">
        <v>8</v>
      </c>
      <c r="D7" s="223"/>
    </row>
    <row r="8" ht="17.25" customHeight="1" spans="1:4">
      <c r="A8" s="276" t="s">
        <v>9</v>
      </c>
      <c r="B8" s="223"/>
      <c r="C8" s="276" t="s">
        <v>10</v>
      </c>
      <c r="D8" s="223"/>
    </row>
    <row r="9" ht="17.25" customHeight="1" spans="1:4">
      <c r="A9" s="276" t="s">
        <v>11</v>
      </c>
      <c r="B9" s="223"/>
      <c r="C9" s="312" t="s">
        <v>12</v>
      </c>
      <c r="D9" s="223"/>
    </row>
    <row r="10" ht="17.25" customHeight="1" spans="1:4">
      <c r="A10" s="276" t="s">
        <v>13</v>
      </c>
      <c r="B10" s="223"/>
      <c r="C10" s="312" t="s">
        <v>14</v>
      </c>
      <c r="D10" s="223"/>
    </row>
    <row r="11" ht="17.25" customHeight="1" spans="1:4">
      <c r="A11" s="276" t="s">
        <v>15</v>
      </c>
      <c r="B11" s="223">
        <v>31756.34</v>
      </c>
      <c r="C11" s="312" t="s">
        <v>16</v>
      </c>
      <c r="D11" s="223">
        <v>4264295.12</v>
      </c>
    </row>
    <row r="12" ht="17.25" customHeight="1" spans="1:4">
      <c r="A12" s="276" t="s">
        <v>17</v>
      </c>
      <c r="B12" s="223"/>
      <c r="C12" s="312" t="s">
        <v>18</v>
      </c>
      <c r="D12" s="223"/>
    </row>
    <row r="13" ht="17.25" customHeight="1" spans="1:4">
      <c r="A13" s="276" t="s">
        <v>19</v>
      </c>
      <c r="B13" s="223"/>
      <c r="C13" s="67" t="s">
        <v>20</v>
      </c>
      <c r="D13" s="223"/>
    </row>
    <row r="14" ht="17.25" customHeight="1" spans="1:4">
      <c r="A14" s="276" t="s">
        <v>21</v>
      </c>
      <c r="B14" s="223">
        <v>31756.34</v>
      </c>
      <c r="C14" s="67" t="s">
        <v>22</v>
      </c>
      <c r="D14" s="223">
        <v>1257306.88</v>
      </c>
    </row>
    <row r="15" ht="17.25" customHeight="1" spans="1:4">
      <c r="A15" s="276" t="s">
        <v>23</v>
      </c>
      <c r="B15" s="223"/>
      <c r="C15" s="67" t="s">
        <v>24</v>
      </c>
      <c r="D15" s="223">
        <v>550430.36</v>
      </c>
    </row>
    <row r="16" ht="17.25" customHeight="1" spans="1:4">
      <c r="A16" s="276" t="s">
        <v>25</v>
      </c>
      <c r="B16" s="162"/>
      <c r="C16" s="67" t="s">
        <v>26</v>
      </c>
      <c r="D16" s="223"/>
    </row>
    <row r="17" ht="17.25" customHeight="1" spans="1:4">
      <c r="A17" s="278"/>
      <c r="B17" s="223"/>
      <c r="C17" s="67" t="s">
        <v>27</v>
      </c>
      <c r="D17" s="223"/>
    </row>
    <row r="18" ht="17.25" customHeight="1" spans="1:4">
      <c r="A18" s="279"/>
      <c r="B18" s="223"/>
      <c r="C18" s="67" t="s">
        <v>28</v>
      </c>
      <c r="D18" s="223"/>
    </row>
    <row r="19" ht="17.25" customHeight="1" spans="1:4">
      <c r="A19" s="279"/>
      <c r="B19" s="223"/>
      <c r="C19" s="67" t="s">
        <v>29</v>
      </c>
      <c r="D19" s="223"/>
    </row>
    <row r="20" ht="17.25" customHeight="1" spans="1:4">
      <c r="A20" s="279"/>
      <c r="B20" s="223"/>
      <c r="C20" s="67" t="s">
        <v>30</v>
      </c>
      <c r="D20" s="223"/>
    </row>
    <row r="21" ht="17.25" customHeight="1" spans="1:4">
      <c r="A21" s="279"/>
      <c r="B21" s="223"/>
      <c r="C21" s="67" t="s">
        <v>31</v>
      </c>
      <c r="D21" s="223"/>
    </row>
    <row r="22" ht="17.25" customHeight="1" spans="1:4">
      <c r="A22" s="279"/>
      <c r="B22" s="223"/>
      <c r="C22" s="67" t="s">
        <v>32</v>
      </c>
      <c r="D22" s="223"/>
    </row>
    <row r="23" ht="17.25" customHeight="1" spans="1:4">
      <c r="A23" s="279"/>
      <c r="B23" s="223"/>
      <c r="C23" s="67" t="s">
        <v>33</v>
      </c>
      <c r="D23" s="223"/>
    </row>
    <row r="24" ht="17.25" customHeight="1" spans="1:4">
      <c r="A24" s="279"/>
      <c r="B24" s="223"/>
      <c r="C24" s="67" t="s">
        <v>34</v>
      </c>
      <c r="D24" s="223"/>
    </row>
    <row r="25" ht="17.25" customHeight="1" spans="1:4">
      <c r="A25" s="279"/>
      <c r="B25" s="223"/>
      <c r="C25" s="67" t="s">
        <v>35</v>
      </c>
      <c r="D25" s="223">
        <v>460840.8</v>
      </c>
    </row>
    <row r="26" ht="17.25" customHeight="1" spans="1:4">
      <c r="A26" s="279"/>
      <c r="B26" s="223"/>
      <c r="C26" s="67" t="s">
        <v>36</v>
      </c>
      <c r="D26" s="223"/>
    </row>
    <row r="27" ht="17.25" customHeight="1" spans="1:4">
      <c r="A27" s="279"/>
      <c r="B27" s="223"/>
      <c r="C27" s="278" t="s">
        <v>37</v>
      </c>
      <c r="D27" s="223"/>
    </row>
    <row r="28" ht="17.25" customHeight="1" spans="1:4">
      <c r="A28" s="279"/>
      <c r="B28" s="223"/>
      <c r="C28" s="67" t="s">
        <v>38</v>
      </c>
      <c r="D28" s="223"/>
    </row>
    <row r="29" ht="16.5" customHeight="1" spans="1:4">
      <c r="A29" s="279"/>
      <c r="B29" s="223"/>
      <c r="C29" s="67" t="s">
        <v>39</v>
      </c>
      <c r="D29" s="223"/>
    </row>
    <row r="30" ht="16.5" customHeight="1" spans="1:4">
      <c r="A30" s="279"/>
      <c r="B30" s="223"/>
      <c r="C30" s="278" t="s">
        <v>40</v>
      </c>
      <c r="D30" s="223"/>
    </row>
    <row r="31" ht="17.25" customHeight="1" spans="1:4">
      <c r="A31" s="279"/>
      <c r="B31" s="223"/>
      <c r="C31" s="278" t="s">
        <v>41</v>
      </c>
      <c r="D31" s="223"/>
    </row>
    <row r="32" ht="17.25" customHeight="1" spans="1:4">
      <c r="A32" s="279"/>
      <c r="B32" s="223"/>
      <c r="C32" s="67" t="s">
        <v>42</v>
      </c>
      <c r="D32" s="223"/>
    </row>
    <row r="33" ht="16.5" customHeight="1" spans="1:4">
      <c r="A33" s="279" t="s">
        <v>43</v>
      </c>
      <c r="B33" s="223">
        <v>6532873.16</v>
      </c>
      <c r="C33" s="279" t="s">
        <v>44</v>
      </c>
      <c r="D33" s="223">
        <v>6532873.16</v>
      </c>
    </row>
    <row r="34" ht="16.5" customHeight="1" spans="1:4">
      <c r="A34" s="278" t="s">
        <v>45</v>
      </c>
      <c r="B34" s="223"/>
      <c r="C34" s="278" t="s">
        <v>46</v>
      </c>
      <c r="D34" s="223"/>
    </row>
    <row r="35" ht="16.5" customHeight="1" spans="1:4">
      <c r="A35" s="67" t="s">
        <v>47</v>
      </c>
      <c r="B35" s="162"/>
      <c r="C35" s="67" t="s">
        <v>47</v>
      </c>
      <c r="D35" s="162"/>
    </row>
    <row r="36" ht="16.5" customHeight="1" spans="1:4">
      <c r="A36" s="67" t="s">
        <v>48</v>
      </c>
      <c r="B36" s="162"/>
      <c r="C36" s="67" t="s">
        <v>49</v>
      </c>
      <c r="D36" s="162"/>
    </row>
    <row r="37" ht="16.5" customHeight="1" spans="1:4">
      <c r="A37" s="281" t="s">
        <v>50</v>
      </c>
      <c r="B37" s="223">
        <v>6532873.16</v>
      </c>
      <c r="C37" s="281" t="s">
        <v>51</v>
      </c>
      <c r="D37" s="223">
        <v>6532873.16</v>
      </c>
    </row>
  </sheetData>
  <mergeCells count="4">
    <mergeCell ref="A3:D3"/>
    <mergeCell ref="A4:B4"/>
    <mergeCell ref="A5:B5"/>
    <mergeCell ref="C5:D5"/>
  </mergeCells>
  <printOptions horizontalCentered="1"/>
  <pageMargins left="0.959722222222222" right="0.959722222222222" top="0.719444444444444" bottom="0.719444444444444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9.14166666666667" defaultRowHeight="14.25" customHeight="1" outlineLevelCol="5"/>
  <cols>
    <col min="1" max="1" width="32.1416666666667" style="4" customWidth="1"/>
    <col min="2" max="2" width="20.7166666666667" style="4" customWidth="1"/>
    <col min="3" max="3" width="32.1416666666667" style="4" customWidth="1"/>
    <col min="4" max="4" width="27.7166666666667" style="4" customWidth="1"/>
    <col min="5" max="6" width="36.7" style="4" customWidth="1"/>
    <col min="7" max="16384" width="9.14166666666667" style="4"/>
  </cols>
  <sheetData>
    <row r="1" customHeight="1" spans="1:6">
      <c r="A1" s="47"/>
      <c r="B1" s="47"/>
      <c r="C1" s="47"/>
      <c r="D1" s="47"/>
      <c r="E1" s="47"/>
      <c r="F1" s="47"/>
    </row>
    <row r="2" ht="12" customHeight="1" spans="1:6">
      <c r="A2" s="192">
        <v>1</v>
      </c>
      <c r="B2" s="193">
        <v>0</v>
      </c>
      <c r="C2" s="192">
        <v>1</v>
      </c>
      <c r="D2" s="194"/>
      <c r="E2" s="194"/>
      <c r="F2" s="195" t="s">
        <v>291</v>
      </c>
    </row>
    <row r="3" ht="42" customHeight="1" spans="1:6">
      <c r="A3" s="196" t="str">
        <f>"2025"&amp;"年部门政府性基金预算支出预算表"</f>
        <v>2025年部门政府性基金预算支出预算表</v>
      </c>
      <c r="B3" s="196" t="s">
        <v>292</v>
      </c>
      <c r="C3" s="197"/>
      <c r="D3" s="198"/>
      <c r="E3" s="198"/>
      <c r="F3" s="198"/>
    </row>
    <row r="4" ht="13.5" customHeight="1" spans="1:6">
      <c r="A4" s="51" t="str">
        <f>"单位名称：昆明市晋宁区双河民族小学"&amp;""</f>
        <v>单位名称：昆明市晋宁区双河民族小学</v>
      </c>
      <c r="B4" s="51" t="s">
        <v>293</v>
      </c>
      <c r="C4" s="192"/>
      <c r="D4" s="194"/>
      <c r="E4" s="194"/>
      <c r="F4" s="195" t="s">
        <v>1</v>
      </c>
    </row>
    <row r="5" ht="19.5" customHeight="1" spans="1:6">
      <c r="A5" s="199" t="s">
        <v>180</v>
      </c>
      <c r="B5" s="200" t="s">
        <v>72</v>
      </c>
      <c r="C5" s="199" t="s">
        <v>73</v>
      </c>
      <c r="D5" s="57" t="s">
        <v>294</v>
      </c>
      <c r="E5" s="58"/>
      <c r="F5" s="59"/>
    </row>
    <row r="6" ht="18.75" customHeight="1" spans="1:6">
      <c r="A6" s="201"/>
      <c r="B6" s="202"/>
      <c r="C6" s="201"/>
      <c r="D6" s="62" t="s">
        <v>55</v>
      </c>
      <c r="E6" s="57" t="s">
        <v>75</v>
      </c>
      <c r="F6" s="62" t="s">
        <v>76</v>
      </c>
    </row>
    <row r="7" ht="18.75" customHeight="1" spans="1:6">
      <c r="A7" s="110">
        <v>1</v>
      </c>
      <c r="B7" s="203" t="s">
        <v>83</v>
      </c>
      <c r="C7" s="110">
        <v>3</v>
      </c>
      <c r="D7" s="204">
        <v>4</v>
      </c>
      <c r="E7" s="204">
        <v>5</v>
      </c>
      <c r="F7" s="204">
        <v>6</v>
      </c>
    </row>
    <row r="8" ht="21" customHeight="1" spans="1:6">
      <c r="A8" s="67"/>
      <c r="B8" s="67"/>
      <c r="C8" s="67"/>
      <c r="D8" s="124"/>
      <c r="E8" s="124"/>
      <c r="F8" s="124"/>
    </row>
    <row r="9" ht="21" customHeight="1" spans="1:6">
      <c r="A9" s="67"/>
      <c r="B9" s="67"/>
      <c r="C9" s="67"/>
      <c r="D9" s="124"/>
      <c r="E9" s="124"/>
      <c r="F9" s="124"/>
    </row>
    <row r="10" ht="18.75" customHeight="1" spans="1:6">
      <c r="A10" s="205" t="s">
        <v>170</v>
      </c>
      <c r="B10" s="205" t="s">
        <v>170</v>
      </c>
      <c r="C10" s="206" t="s">
        <v>170</v>
      </c>
      <c r="D10" s="124"/>
      <c r="E10" s="124"/>
      <c r="F10" s="124"/>
    </row>
    <row r="11" ht="31" customHeight="1" spans="1:6">
      <c r="A11" s="207" t="s">
        <v>295</v>
      </c>
      <c r="B11" s="207"/>
      <c r="C11" s="207"/>
      <c r="D11" s="207"/>
      <c r="E11" s="207"/>
      <c r="F11" s="207"/>
    </row>
  </sheetData>
  <mergeCells count="8">
    <mergeCell ref="A3:F3"/>
    <mergeCell ref="A4:C4"/>
    <mergeCell ref="D5:F5"/>
    <mergeCell ref="A10:C10"/>
    <mergeCell ref="A11:F11"/>
    <mergeCell ref="A5:A6"/>
    <mergeCell ref="B5:B6"/>
    <mergeCell ref="C5:C6"/>
  </mergeCells>
  <printOptions horizontalCentered="1"/>
  <pageMargins left="0.369444444444444" right="0.369444444444444" top="0.559722222222222" bottom="0.559722222222222" header="0.479861111111111" footer="0.479861111111111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A11" sqref="$A11:$XFD11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166666666667" customWidth="1"/>
    <col min="5" max="5" width="35.2833333333333" customWidth="1"/>
    <col min="6" max="6" width="7.71666666666667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</row>
    <row r="2" ht="15.75" customHeight="1" spans="2:19">
      <c r="B2" s="128"/>
      <c r="C2" s="128"/>
      <c r="R2" s="189"/>
      <c r="S2" s="189" t="s">
        <v>296</v>
      </c>
    </row>
    <row r="3" ht="41.25" customHeight="1" spans="1:19">
      <c r="A3" s="129" t="str">
        <f>"2025"&amp;"年部门政府采购预算表"</f>
        <v>2025年部门政府采购预算表</v>
      </c>
      <c r="B3" s="130"/>
      <c r="C3" s="130"/>
      <c r="D3" s="171"/>
      <c r="E3" s="171"/>
      <c r="F3" s="171"/>
      <c r="G3" s="171"/>
      <c r="H3" s="171"/>
      <c r="I3" s="171"/>
      <c r="J3" s="171"/>
      <c r="K3" s="171"/>
      <c r="L3" s="171"/>
      <c r="M3" s="130"/>
      <c r="N3" s="171"/>
      <c r="O3" s="171"/>
      <c r="P3" s="130"/>
      <c r="Q3" s="171"/>
      <c r="R3" s="130"/>
      <c r="S3" s="130"/>
    </row>
    <row r="4" ht="18.75" customHeight="1" spans="1:19">
      <c r="A4" s="172" t="str">
        <f>"单位名称：昆明市晋宁区双河民族小学"&amp;""</f>
        <v>单位名称：昆明市晋宁区双河民族小学</v>
      </c>
      <c r="B4" s="173"/>
      <c r="C4" s="173"/>
      <c r="D4" s="174"/>
      <c r="E4" s="174"/>
      <c r="F4" s="174"/>
      <c r="G4" s="174"/>
      <c r="H4" s="174"/>
      <c r="I4" s="174"/>
      <c r="J4" s="174"/>
      <c r="K4" s="174"/>
      <c r="L4" s="174"/>
      <c r="R4" s="190"/>
      <c r="S4" s="191" t="s">
        <v>1</v>
      </c>
    </row>
    <row r="5" ht="15.75" customHeight="1" spans="1:19">
      <c r="A5" s="175" t="s">
        <v>179</v>
      </c>
      <c r="B5" s="137" t="s">
        <v>180</v>
      </c>
      <c r="C5" s="137" t="s">
        <v>297</v>
      </c>
      <c r="D5" s="138" t="s">
        <v>298</v>
      </c>
      <c r="E5" s="138" t="s">
        <v>299</v>
      </c>
      <c r="F5" s="138" t="s">
        <v>300</v>
      </c>
      <c r="G5" s="138" t="s">
        <v>301</v>
      </c>
      <c r="H5" s="138" t="s">
        <v>302</v>
      </c>
      <c r="I5" s="157" t="s">
        <v>187</v>
      </c>
      <c r="J5" s="157"/>
      <c r="K5" s="157"/>
      <c r="L5" s="157"/>
      <c r="M5" s="158"/>
      <c r="N5" s="157"/>
      <c r="O5" s="157"/>
      <c r="P5" s="167"/>
      <c r="Q5" s="157"/>
      <c r="R5" s="158"/>
      <c r="S5" s="168"/>
    </row>
    <row r="6" ht="17.25" customHeight="1" spans="1:19">
      <c r="A6" s="176"/>
      <c r="B6" s="139"/>
      <c r="C6" s="139"/>
      <c r="D6" s="140"/>
      <c r="E6" s="140"/>
      <c r="F6" s="140"/>
      <c r="G6" s="140"/>
      <c r="H6" s="140"/>
      <c r="I6" s="140" t="s">
        <v>55</v>
      </c>
      <c r="J6" s="140" t="s">
        <v>58</v>
      </c>
      <c r="K6" s="140" t="s">
        <v>303</v>
      </c>
      <c r="L6" s="140" t="s">
        <v>304</v>
      </c>
      <c r="M6" s="159" t="s">
        <v>305</v>
      </c>
      <c r="N6" s="160" t="s">
        <v>306</v>
      </c>
      <c r="O6" s="160"/>
      <c r="P6" s="169"/>
      <c r="Q6" s="160"/>
      <c r="R6" s="170"/>
      <c r="S6" s="141"/>
    </row>
    <row r="7" ht="54" customHeight="1" spans="1:19">
      <c r="A7" s="177"/>
      <c r="B7" s="141"/>
      <c r="C7" s="141"/>
      <c r="D7" s="142"/>
      <c r="E7" s="142"/>
      <c r="F7" s="142"/>
      <c r="G7" s="142"/>
      <c r="H7" s="142"/>
      <c r="I7" s="142"/>
      <c r="J7" s="142" t="s">
        <v>57</v>
      </c>
      <c r="K7" s="142"/>
      <c r="L7" s="142"/>
      <c r="M7" s="161"/>
      <c r="N7" s="142" t="s">
        <v>57</v>
      </c>
      <c r="O7" s="142" t="s">
        <v>64</v>
      </c>
      <c r="P7" s="141" t="s">
        <v>65</v>
      </c>
      <c r="Q7" s="142" t="s">
        <v>66</v>
      </c>
      <c r="R7" s="161" t="s">
        <v>67</v>
      </c>
      <c r="S7" s="141" t="s">
        <v>68</v>
      </c>
    </row>
    <row r="8" ht="18" customHeight="1" spans="1:19">
      <c r="A8" s="178">
        <v>1</v>
      </c>
      <c r="B8" s="178" t="s">
        <v>83</v>
      </c>
      <c r="C8" s="179">
        <v>3</v>
      </c>
      <c r="D8" s="179">
        <v>4</v>
      </c>
      <c r="E8" s="178">
        <v>5</v>
      </c>
      <c r="F8" s="178">
        <v>6</v>
      </c>
      <c r="G8" s="178">
        <v>7</v>
      </c>
      <c r="H8" s="178">
        <v>8</v>
      </c>
      <c r="I8" s="178">
        <v>9</v>
      </c>
      <c r="J8" s="178">
        <v>10</v>
      </c>
      <c r="K8" s="178">
        <v>11</v>
      </c>
      <c r="L8" s="178">
        <v>12</v>
      </c>
      <c r="M8" s="178">
        <v>13</v>
      </c>
      <c r="N8" s="178">
        <v>14</v>
      </c>
      <c r="O8" s="178">
        <v>15</v>
      </c>
      <c r="P8" s="178">
        <v>16</v>
      </c>
      <c r="Q8" s="178">
        <v>17</v>
      </c>
      <c r="R8" s="178">
        <v>18</v>
      </c>
      <c r="S8" s="178">
        <v>19</v>
      </c>
    </row>
    <row r="9" ht="21" customHeight="1" spans="1:19">
      <c r="A9" s="180"/>
      <c r="B9" s="181"/>
      <c r="C9" s="181"/>
      <c r="D9" s="182"/>
      <c r="E9" s="182"/>
      <c r="F9" s="182"/>
      <c r="G9" s="183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</row>
    <row r="10" ht="21" customHeight="1" spans="1:19">
      <c r="A10" s="184" t="s">
        <v>170</v>
      </c>
      <c r="B10" s="185"/>
      <c r="C10" s="185"/>
      <c r="D10" s="186"/>
      <c r="E10" s="186"/>
      <c r="F10" s="186"/>
      <c r="G10" s="187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</row>
    <row r="11" ht="21" customHeight="1" spans="1:19">
      <c r="A11" s="150" t="s">
        <v>307</v>
      </c>
      <c r="B11" s="151"/>
      <c r="C11" s="151"/>
      <c r="D11" s="150"/>
      <c r="E11" s="150"/>
      <c r="F11" s="150"/>
      <c r="G11" s="152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</row>
    <row r="12" customHeight="1" spans="1:17">
      <c r="A12" s="188"/>
      <c r="B12" s="188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</row>
  </sheetData>
  <mergeCells count="20">
    <mergeCell ref="A3:S3"/>
    <mergeCell ref="A4:H4"/>
    <mergeCell ref="I5:S5"/>
    <mergeCell ref="N6:S6"/>
    <mergeCell ref="A10:G10"/>
    <mergeCell ref="A11:S11"/>
    <mergeCell ref="A12:Q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59722222222222" right="0.959722222222222" top="0.719444444444444" bottom="0.719444444444444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H19" sqref="H19"/>
    </sheetView>
  </sheetViews>
  <sheetFormatPr defaultColWidth="20.625" defaultRowHeight="14.25" customHeight="1"/>
  <cols>
    <col min="1" max="16384" width="20.625" customWidth="1"/>
  </cols>
  <sheetData>
    <row r="1" customHeight="1" spans="1:20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</row>
    <row r="2" ht="16.5" customHeight="1" spans="1:20">
      <c r="A2" s="127"/>
      <c r="B2" s="128"/>
      <c r="C2" s="128"/>
      <c r="D2" s="128"/>
      <c r="E2" s="128"/>
      <c r="F2" s="128"/>
      <c r="G2" s="128"/>
      <c r="H2" s="127"/>
      <c r="I2" s="127"/>
      <c r="J2" s="127"/>
      <c r="K2" s="127"/>
      <c r="L2" s="127"/>
      <c r="M2" s="127"/>
      <c r="N2" s="154"/>
      <c r="O2" s="127"/>
      <c r="P2" s="127"/>
      <c r="Q2" s="128"/>
      <c r="R2" s="127"/>
      <c r="S2" s="165"/>
      <c r="T2" s="165" t="s">
        <v>308</v>
      </c>
    </row>
    <row r="3" ht="41.25" customHeight="1" spans="1:20">
      <c r="A3" s="129" t="str">
        <f>"2025"&amp;"年部门政府购买服务预算表"</f>
        <v>2025年部门政府购买服务预算表</v>
      </c>
      <c r="B3" s="130"/>
      <c r="C3" s="130"/>
      <c r="D3" s="130"/>
      <c r="E3" s="130"/>
      <c r="F3" s="130"/>
      <c r="G3" s="130"/>
      <c r="H3" s="131"/>
      <c r="I3" s="131"/>
      <c r="J3" s="131"/>
      <c r="K3" s="131"/>
      <c r="L3" s="131"/>
      <c r="M3" s="131"/>
      <c r="N3" s="155"/>
      <c r="O3" s="131"/>
      <c r="P3" s="131"/>
      <c r="Q3" s="130"/>
      <c r="R3" s="131"/>
      <c r="S3" s="155"/>
      <c r="T3" s="130"/>
    </row>
    <row r="4" ht="22.5" customHeight="1" spans="1:20">
      <c r="A4" s="132" t="str">
        <f>"单位名称：昆明市晋宁区双河民族小学"&amp;""</f>
        <v>单位名称：昆明市晋宁区双河民族小学</v>
      </c>
      <c r="B4" s="132"/>
      <c r="C4" s="133"/>
      <c r="D4" s="133"/>
      <c r="E4" s="133"/>
      <c r="F4" s="133"/>
      <c r="G4" s="133"/>
      <c r="H4" s="134"/>
      <c r="I4" s="134"/>
      <c r="J4" s="156"/>
      <c r="K4" s="156"/>
      <c r="L4" s="156"/>
      <c r="M4" s="156"/>
      <c r="N4" s="154"/>
      <c r="O4" s="127"/>
      <c r="P4" s="127"/>
      <c r="Q4" s="128"/>
      <c r="R4" s="127"/>
      <c r="S4" s="166"/>
      <c r="T4" s="165" t="s">
        <v>1</v>
      </c>
    </row>
    <row r="5" ht="24" customHeight="1" spans="1:20">
      <c r="A5" s="135" t="s">
        <v>179</v>
      </c>
      <c r="B5" s="136" t="s">
        <v>180</v>
      </c>
      <c r="C5" s="137" t="s">
        <v>297</v>
      </c>
      <c r="D5" s="137" t="s">
        <v>309</v>
      </c>
      <c r="E5" s="137" t="s">
        <v>310</v>
      </c>
      <c r="F5" s="137" t="s">
        <v>311</v>
      </c>
      <c r="G5" s="137" t="s">
        <v>312</v>
      </c>
      <c r="H5" s="138" t="s">
        <v>313</v>
      </c>
      <c r="I5" s="138" t="s">
        <v>314</v>
      </c>
      <c r="J5" s="157" t="s">
        <v>187</v>
      </c>
      <c r="K5" s="157"/>
      <c r="L5" s="157"/>
      <c r="M5" s="157"/>
      <c r="N5" s="158"/>
      <c r="O5" s="157"/>
      <c r="P5" s="157"/>
      <c r="Q5" s="167"/>
      <c r="R5" s="157"/>
      <c r="S5" s="158"/>
      <c r="T5" s="168"/>
    </row>
    <row r="6" ht="24" customHeight="1" spans="1:20">
      <c r="A6" s="135"/>
      <c r="B6" s="136"/>
      <c r="C6" s="139"/>
      <c r="D6" s="139"/>
      <c r="E6" s="139"/>
      <c r="F6" s="139"/>
      <c r="G6" s="139"/>
      <c r="H6" s="140"/>
      <c r="I6" s="140"/>
      <c r="J6" s="140" t="s">
        <v>55</v>
      </c>
      <c r="K6" s="140" t="s">
        <v>58</v>
      </c>
      <c r="L6" s="140" t="s">
        <v>303</v>
      </c>
      <c r="M6" s="140" t="s">
        <v>304</v>
      </c>
      <c r="N6" s="159" t="s">
        <v>305</v>
      </c>
      <c r="O6" s="160" t="s">
        <v>306</v>
      </c>
      <c r="P6" s="160"/>
      <c r="Q6" s="169"/>
      <c r="R6" s="160"/>
      <c r="S6" s="170"/>
      <c r="T6" s="141"/>
    </row>
    <row r="7" ht="54" customHeight="1" spans="1:20">
      <c r="A7" s="135"/>
      <c r="B7" s="136"/>
      <c r="C7" s="141"/>
      <c r="D7" s="141"/>
      <c r="E7" s="141"/>
      <c r="F7" s="141"/>
      <c r="G7" s="141"/>
      <c r="H7" s="142"/>
      <c r="I7" s="142"/>
      <c r="J7" s="142"/>
      <c r="K7" s="142" t="s">
        <v>57</v>
      </c>
      <c r="L7" s="142"/>
      <c r="M7" s="142"/>
      <c r="N7" s="161"/>
      <c r="O7" s="142" t="s">
        <v>57</v>
      </c>
      <c r="P7" s="142" t="s">
        <v>64</v>
      </c>
      <c r="Q7" s="141" t="s">
        <v>65</v>
      </c>
      <c r="R7" s="142" t="s">
        <v>66</v>
      </c>
      <c r="S7" s="161" t="s">
        <v>67</v>
      </c>
      <c r="T7" s="141" t="s">
        <v>68</v>
      </c>
    </row>
    <row r="8" ht="17.25" customHeight="1" spans="1:20">
      <c r="A8" s="143">
        <v>1</v>
      </c>
      <c r="B8" s="141">
        <v>2</v>
      </c>
      <c r="C8" s="143">
        <v>3</v>
      </c>
      <c r="D8" s="143">
        <v>4</v>
      </c>
      <c r="E8" s="141">
        <v>5</v>
      </c>
      <c r="F8" s="143">
        <v>6</v>
      </c>
      <c r="G8" s="143">
        <v>7</v>
      </c>
      <c r="H8" s="141">
        <v>8</v>
      </c>
      <c r="I8" s="143">
        <v>9</v>
      </c>
      <c r="J8" s="143">
        <v>10</v>
      </c>
      <c r="K8" s="141">
        <v>11</v>
      </c>
      <c r="L8" s="143">
        <v>12</v>
      </c>
      <c r="M8" s="143">
        <v>13</v>
      </c>
      <c r="N8" s="141">
        <v>14</v>
      </c>
      <c r="O8" s="143">
        <v>15</v>
      </c>
      <c r="P8" s="143">
        <v>16</v>
      </c>
      <c r="Q8" s="141">
        <v>17</v>
      </c>
      <c r="R8" s="143">
        <v>18</v>
      </c>
      <c r="S8" s="143">
        <v>19</v>
      </c>
      <c r="T8" s="143">
        <v>20</v>
      </c>
    </row>
    <row r="9" ht="21" customHeight="1" spans="1:20">
      <c r="A9" s="144"/>
      <c r="B9" s="145"/>
      <c r="C9" s="145"/>
      <c r="D9" s="145"/>
      <c r="E9" s="145"/>
      <c r="F9" s="145"/>
      <c r="G9" s="145"/>
      <c r="H9" s="146"/>
      <c r="I9" s="146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</row>
    <row r="10" ht="21" customHeight="1" spans="1:20">
      <c r="A10" s="147" t="s">
        <v>170</v>
      </c>
      <c r="B10" s="148"/>
      <c r="C10" s="148"/>
      <c r="D10" s="148"/>
      <c r="E10" s="148"/>
      <c r="F10" s="148"/>
      <c r="G10" s="148"/>
      <c r="H10" s="149"/>
      <c r="I10" s="163"/>
      <c r="J10" s="164"/>
      <c r="K10" s="162"/>
      <c r="L10" s="162"/>
      <c r="M10" s="162"/>
      <c r="N10" s="162"/>
      <c r="O10" s="162"/>
      <c r="P10" s="162"/>
      <c r="Q10" s="162"/>
      <c r="R10" s="162"/>
      <c r="S10" s="162"/>
      <c r="T10" s="162"/>
    </row>
    <row r="11" customFormat="1" ht="21" customHeight="1" spans="1:19">
      <c r="A11" s="150" t="s">
        <v>307</v>
      </c>
      <c r="B11" s="151"/>
      <c r="C11" s="151"/>
      <c r="D11" s="150"/>
      <c r="E11" s="150"/>
      <c r="F11" s="150"/>
      <c r="G11" s="152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</row>
  </sheetData>
  <mergeCells count="20">
    <mergeCell ref="A3:T3"/>
    <mergeCell ref="A4:B4"/>
    <mergeCell ref="J5:T5"/>
    <mergeCell ref="O6:T6"/>
    <mergeCell ref="A10:I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59722222222222" right="0.959722222222222" top="0.719444444444444" bottom="0.719444444444444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10"/>
  <sheetViews>
    <sheetView showZeros="0" workbookViewId="0">
      <pane ySplit="1" topLeftCell="A2" activePane="bottomLeft" state="frozen"/>
      <selection/>
      <selection pane="bottomLeft" activeCell="A4" sqref="A4:D4"/>
    </sheetView>
  </sheetViews>
  <sheetFormatPr defaultColWidth="9.15" defaultRowHeight="14.25" customHeight="1" outlineLevelCol="4"/>
  <cols>
    <col min="1" max="1" width="44.25" style="4" customWidth="1"/>
    <col min="2" max="5" width="20" style="4" customWidth="1"/>
    <col min="6" max="16384" width="9.15" style="4"/>
  </cols>
  <sheetData>
    <row r="1" s="4" customFormat="1" customHeight="1" spans="1:5">
      <c r="A1" s="47"/>
      <c r="B1" s="47"/>
      <c r="C1" s="47"/>
      <c r="D1" s="47"/>
      <c r="E1" s="47"/>
    </row>
    <row r="2" s="4" customFormat="1" ht="17.25" customHeight="1" spans="4:5">
      <c r="D2" s="115"/>
      <c r="E2" s="49" t="s">
        <v>315</v>
      </c>
    </row>
    <row r="3" s="4" customFormat="1" ht="41.25" customHeight="1" spans="1:5">
      <c r="A3" s="116" t="str">
        <f>"2025"&amp;"年对下转移支付预算表"</f>
        <v>2025年对下转移支付预算表</v>
      </c>
      <c r="B3" s="50"/>
      <c r="C3" s="50"/>
      <c r="D3" s="50"/>
      <c r="E3" s="108"/>
    </row>
    <row r="4" s="4" customFormat="1" ht="18" customHeight="1" spans="1:5">
      <c r="A4" s="117" t="s">
        <v>132</v>
      </c>
      <c r="B4" s="118"/>
      <c r="C4" s="118"/>
      <c r="D4" s="119"/>
      <c r="E4" s="54" t="s">
        <v>1</v>
      </c>
    </row>
    <row r="5" s="4" customFormat="1" ht="19.5" customHeight="1" spans="1:5">
      <c r="A5" s="62" t="s">
        <v>316</v>
      </c>
      <c r="B5" s="57" t="s">
        <v>187</v>
      </c>
      <c r="C5" s="58"/>
      <c r="D5" s="58"/>
      <c r="E5" s="120" t="s">
        <v>317</v>
      </c>
    </row>
    <row r="6" s="4" customFormat="1" ht="40.5" customHeight="1" spans="1:5">
      <c r="A6" s="65"/>
      <c r="B6" s="73" t="s">
        <v>55</v>
      </c>
      <c r="C6" s="56" t="s">
        <v>58</v>
      </c>
      <c r="D6" s="121" t="s">
        <v>303</v>
      </c>
      <c r="E6" s="120"/>
    </row>
    <row r="7" s="4" customFormat="1" ht="19.5" customHeight="1" spans="1:5">
      <c r="A7" s="66">
        <v>1</v>
      </c>
      <c r="B7" s="66">
        <v>2</v>
      </c>
      <c r="C7" s="66">
        <v>3</v>
      </c>
      <c r="D7" s="122">
        <v>4</v>
      </c>
      <c r="E7" s="123">
        <v>24</v>
      </c>
    </row>
    <row r="8" s="4" customFormat="1" ht="19.5" customHeight="1" spans="1:5">
      <c r="A8" s="74"/>
      <c r="B8" s="124"/>
      <c r="C8" s="124"/>
      <c r="D8" s="124"/>
      <c r="E8" s="124"/>
    </row>
    <row r="9" s="4" customFormat="1" ht="19.5" customHeight="1" spans="1:5">
      <c r="A9" s="111"/>
      <c r="B9" s="124"/>
      <c r="C9" s="124"/>
      <c r="D9" s="124"/>
      <c r="E9" s="124"/>
    </row>
    <row r="10" s="4" customFormat="1" ht="34" customHeight="1" spans="1:1">
      <c r="A10" s="125" t="s">
        <v>318</v>
      </c>
    </row>
  </sheetData>
  <mergeCells count="5">
    <mergeCell ref="A3:E3"/>
    <mergeCell ref="A4:D4"/>
    <mergeCell ref="B5:D5"/>
    <mergeCell ref="A5:A6"/>
    <mergeCell ref="E5:E6"/>
  </mergeCells>
  <printOptions horizontalCentered="1"/>
  <pageMargins left="0.959722222222222" right="0.959722222222222" top="0.719444444444444" bottom="0.719444444444444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4" activePane="bottomLeft" state="frozen"/>
      <selection/>
      <selection pane="bottomLeft" activeCell="A4" sqref="A4:H4"/>
    </sheetView>
  </sheetViews>
  <sheetFormatPr defaultColWidth="9.14166666666667" defaultRowHeight="12" customHeight="1"/>
  <cols>
    <col min="1" max="1" width="55.3833333333333" style="4" customWidth="1"/>
    <col min="2" max="2" width="29" style="4" customWidth="1"/>
    <col min="3" max="5" width="23.575" style="4" customWidth="1"/>
    <col min="6" max="6" width="11.2833333333333" style="4" customWidth="1"/>
    <col min="7" max="7" width="25.1416666666667" style="4" customWidth="1"/>
    <col min="8" max="8" width="15.575" style="4" customWidth="1"/>
    <col min="9" max="9" width="13.425" style="4" customWidth="1"/>
    <col min="10" max="10" width="18.85" style="4" customWidth="1"/>
    <col min="11" max="16384" width="9.14166666666667" style="4"/>
  </cols>
  <sheetData>
    <row r="1" customHeight="1" spans="1:10">
      <c r="A1" s="47"/>
      <c r="B1" s="47"/>
      <c r="C1" s="47"/>
      <c r="D1" s="47"/>
      <c r="E1" s="47"/>
      <c r="F1" s="47"/>
      <c r="G1" s="47"/>
      <c r="H1" s="47"/>
      <c r="I1" s="47"/>
      <c r="J1" s="47"/>
    </row>
    <row r="2" ht="16.5" customHeight="1" spans="10:10">
      <c r="J2" s="49" t="s">
        <v>319</v>
      </c>
    </row>
    <row r="3" ht="41.25" customHeight="1" spans="1:10">
      <c r="A3" s="107" t="str">
        <f>"2025"&amp;"年对下转移支付绩效目标表"</f>
        <v>2025年对下转移支付绩效目标表</v>
      </c>
      <c r="B3" s="50"/>
      <c r="C3" s="50"/>
      <c r="D3" s="50"/>
      <c r="E3" s="50"/>
      <c r="F3" s="108"/>
      <c r="G3" s="50"/>
      <c r="H3" s="108"/>
      <c r="I3" s="108"/>
      <c r="J3" s="50"/>
    </row>
    <row r="4" ht="17.25" customHeight="1" spans="1:1">
      <c r="A4" s="51" t="str">
        <f>"单位名称：昆明市晋宁区双河民族小学"&amp;""</f>
        <v>单位名称：昆明市晋宁区双河民族小学</v>
      </c>
    </row>
    <row r="5" ht="44.25" customHeight="1" spans="1:10">
      <c r="A5" s="109" t="s">
        <v>316</v>
      </c>
      <c r="B5" s="109" t="s">
        <v>260</v>
      </c>
      <c r="C5" s="109" t="s">
        <v>261</v>
      </c>
      <c r="D5" s="109" t="s">
        <v>262</v>
      </c>
      <c r="E5" s="109" t="s">
        <v>263</v>
      </c>
      <c r="F5" s="110" t="s">
        <v>264</v>
      </c>
      <c r="G5" s="109" t="s">
        <v>265</v>
      </c>
      <c r="H5" s="110" t="s">
        <v>266</v>
      </c>
      <c r="I5" s="110" t="s">
        <v>267</v>
      </c>
      <c r="J5" s="109" t="s">
        <v>268</v>
      </c>
    </row>
    <row r="6" ht="14.25" customHeight="1" spans="1:10">
      <c r="A6" s="109">
        <v>1</v>
      </c>
      <c r="B6" s="109">
        <v>2</v>
      </c>
      <c r="C6" s="109">
        <v>3</v>
      </c>
      <c r="D6" s="109">
        <v>4</v>
      </c>
      <c r="E6" s="109">
        <v>5</v>
      </c>
      <c r="F6" s="110">
        <v>6</v>
      </c>
      <c r="G6" s="109">
        <v>7</v>
      </c>
      <c r="H6" s="110">
        <v>8</v>
      </c>
      <c r="I6" s="110">
        <v>9</v>
      </c>
      <c r="J6" s="109">
        <v>10</v>
      </c>
    </row>
    <row r="7" ht="42" customHeight="1" spans="1:10">
      <c r="A7" s="74"/>
      <c r="B7" s="111"/>
      <c r="C7" s="111"/>
      <c r="D7" s="111"/>
      <c r="E7" s="94"/>
      <c r="F7" s="112"/>
      <c r="G7" s="94"/>
      <c r="H7" s="112"/>
      <c r="I7" s="112"/>
      <c r="J7" s="94"/>
    </row>
    <row r="8" ht="42" customHeight="1" spans="1:10">
      <c r="A8" s="74"/>
      <c r="B8" s="67"/>
      <c r="C8" s="67"/>
      <c r="D8" s="67"/>
      <c r="E8" s="74"/>
      <c r="F8" s="67"/>
      <c r="G8" s="74"/>
      <c r="H8" s="67"/>
      <c r="I8" s="67"/>
      <c r="J8" s="74"/>
    </row>
    <row r="9" ht="45" customHeight="1" spans="1:3">
      <c r="A9" s="113" t="s">
        <v>320</v>
      </c>
      <c r="B9" s="114"/>
      <c r="C9" s="114"/>
    </row>
  </sheetData>
  <mergeCells count="2">
    <mergeCell ref="A3:J3"/>
    <mergeCell ref="A4:H4"/>
  </mergeCells>
  <printOptions horizontalCentered="1"/>
  <pageMargins left="0.959722222222222" right="0.959722222222222" top="0.719444444444444" bottom="0.719444444444444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:H10"/>
    </sheetView>
  </sheetViews>
  <sheetFormatPr defaultColWidth="10.425" defaultRowHeight="14.25" customHeight="1"/>
  <cols>
    <col min="1" max="3" width="33.7" style="4" customWidth="1"/>
    <col min="4" max="4" width="45.575" style="4" customWidth="1"/>
    <col min="5" max="5" width="27.575" style="4" customWidth="1"/>
    <col min="6" max="6" width="21.7166666666667" style="4" customWidth="1"/>
    <col min="7" max="9" width="26.2833333333333" style="4" customWidth="1"/>
    <col min="10" max="16384" width="10.425" style="4"/>
  </cols>
  <sheetData>
    <row r="1" customHeight="1" spans="1:9">
      <c r="A1" s="47"/>
      <c r="B1" s="47"/>
      <c r="C1" s="47"/>
      <c r="D1" s="47"/>
      <c r="E1" s="47"/>
      <c r="F1" s="47"/>
      <c r="G1" s="47"/>
      <c r="H1" s="47"/>
      <c r="I1" s="47"/>
    </row>
    <row r="2" customHeight="1" spans="1:9">
      <c r="A2" s="82" t="s">
        <v>321</v>
      </c>
      <c r="B2" s="83"/>
      <c r="C2" s="83"/>
      <c r="D2" s="84"/>
      <c r="E2" s="84"/>
      <c r="F2" s="84"/>
      <c r="G2" s="83"/>
      <c r="H2" s="83"/>
      <c r="I2" s="84"/>
    </row>
    <row r="3" ht="41.25" customHeight="1" spans="1:9">
      <c r="A3" s="85" t="str">
        <f>"2025"&amp;"年新增资产配置预算表"</f>
        <v>2025年新增资产配置预算表</v>
      </c>
      <c r="B3" s="86"/>
      <c r="C3" s="86"/>
      <c r="D3" s="87"/>
      <c r="E3" s="87"/>
      <c r="F3" s="87"/>
      <c r="G3" s="86"/>
      <c r="H3" s="86"/>
      <c r="I3" s="87"/>
    </row>
    <row r="4" customHeight="1" spans="1:9">
      <c r="A4" s="88" t="str">
        <f>"单位名称：昆明市晋宁区双河民族小学"&amp;""</f>
        <v>单位名称：昆明市晋宁区双河民族小学</v>
      </c>
      <c r="B4" s="89"/>
      <c r="C4" s="89"/>
      <c r="D4" s="90"/>
      <c r="F4" s="87"/>
      <c r="G4" s="86"/>
      <c r="H4" s="86"/>
      <c r="I4" s="106" t="s">
        <v>1</v>
      </c>
    </row>
    <row r="5" ht="28.5" customHeight="1" spans="1:9">
      <c r="A5" s="91" t="s">
        <v>179</v>
      </c>
      <c r="B5" s="80" t="s">
        <v>180</v>
      </c>
      <c r="C5" s="91" t="s">
        <v>322</v>
      </c>
      <c r="D5" s="91" t="s">
        <v>323</v>
      </c>
      <c r="E5" s="91" t="s">
        <v>324</v>
      </c>
      <c r="F5" s="91" t="s">
        <v>325</v>
      </c>
      <c r="G5" s="80" t="s">
        <v>326</v>
      </c>
      <c r="H5" s="80"/>
      <c r="I5" s="91"/>
    </row>
    <row r="6" ht="21" customHeight="1" spans="1:9">
      <c r="A6" s="91"/>
      <c r="B6" s="92"/>
      <c r="C6" s="92"/>
      <c r="D6" s="93"/>
      <c r="E6" s="92"/>
      <c r="F6" s="92"/>
      <c r="G6" s="80" t="s">
        <v>301</v>
      </c>
      <c r="H6" s="80" t="s">
        <v>327</v>
      </c>
      <c r="I6" s="80" t="s">
        <v>328</v>
      </c>
    </row>
    <row r="7" ht="17.25" customHeight="1" spans="1:9">
      <c r="A7" s="94" t="s">
        <v>82</v>
      </c>
      <c r="B7" s="95"/>
      <c r="C7" s="96" t="s">
        <v>83</v>
      </c>
      <c r="D7" s="94" t="s">
        <v>84</v>
      </c>
      <c r="E7" s="97" t="s">
        <v>85</v>
      </c>
      <c r="F7" s="94" t="s">
        <v>86</v>
      </c>
      <c r="G7" s="96" t="s">
        <v>87</v>
      </c>
      <c r="H7" s="98" t="s">
        <v>88</v>
      </c>
      <c r="I7" s="97" t="s">
        <v>89</v>
      </c>
    </row>
    <row r="8" ht="19.5" customHeight="1" spans="1:9">
      <c r="A8" s="74"/>
      <c r="B8" s="67"/>
      <c r="C8" s="67"/>
      <c r="D8" s="74"/>
      <c r="E8" s="67"/>
      <c r="F8" s="98"/>
      <c r="G8" s="99"/>
      <c r="H8" s="100"/>
      <c r="I8" s="100"/>
    </row>
    <row r="9" ht="19.5" customHeight="1" spans="1:9">
      <c r="A9" s="101" t="s">
        <v>55</v>
      </c>
      <c r="B9" s="102"/>
      <c r="C9" s="102"/>
      <c r="D9" s="103"/>
      <c r="E9" s="104"/>
      <c r="F9" s="104"/>
      <c r="G9" s="99"/>
      <c r="H9" s="100"/>
      <c r="I9" s="100"/>
    </row>
    <row r="10" customHeight="1" spans="1:8">
      <c r="A10" s="105" t="s">
        <v>329</v>
      </c>
      <c r="B10" s="105"/>
      <c r="C10" s="105"/>
      <c r="D10" s="105"/>
      <c r="E10" s="105"/>
      <c r="F10" s="105"/>
      <c r="G10" s="105"/>
      <c r="H10" s="105"/>
    </row>
  </sheetData>
  <mergeCells count="12">
    <mergeCell ref="A2:I2"/>
    <mergeCell ref="A3:I3"/>
    <mergeCell ref="A4:C4"/>
    <mergeCell ref="G5:I5"/>
    <mergeCell ref="A9:F9"/>
    <mergeCell ref="A10:H10"/>
    <mergeCell ref="A5:A6"/>
    <mergeCell ref="B5:B6"/>
    <mergeCell ref="C5:C6"/>
    <mergeCell ref="D5:D6"/>
    <mergeCell ref="E5:E6"/>
    <mergeCell ref="F5:F6"/>
  </mergeCells>
  <pageMargins left="0.669444444444445" right="0.669444444444445" top="0.719444444444444" bottom="0.719444444444444" header="0.279861111111111" footer="0.279861111111111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166666666667" defaultRowHeight="14.25" customHeight="1"/>
  <cols>
    <col min="1" max="1" width="19.2833333333333" style="4" customWidth="1"/>
    <col min="2" max="2" width="33.85" style="4" customWidth="1"/>
    <col min="3" max="3" width="23.85" style="4" customWidth="1"/>
    <col min="4" max="4" width="11.1416666666667" style="4" customWidth="1"/>
    <col min="5" max="5" width="17.7166666666667" style="4" customWidth="1"/>
    <col min="6" max="6" width="9.85" style="4" customWidth="1"/>
    <col min="7" max="7" width="17.7166666666667" style="4" customWidth="1"/>
    <col min="8" max="11" width="23.1416666666667" style="4" customWidth="1"/>
    <col min="12" max="16384" width="9.14166666666667" style="4"/>
  </cols>
  <sheetData>
    <row r="1" customHeight="1" spans="1:11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</row>
    <row r="2" customHeight="1" spans="4:11">
      <c r="D2" s="48"/>
      <c r="E2" s="48"/>
      <c r="F2" s="48"/>
      <c r="G2" s="48"/>
      <c r="K2" s="49" t="s">
        <v>330</v>
      </c>
    </row>
    <row r="3" ht="41.25" customHeight="1" spans="1:11">
      <c r="A3" s="50" t="str">
        <f>"2025"&amp;"年上级转移支付补助项目支出预算表"</f>
        <v>2025年上级转移支付补助项目支出预算表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ht="13.5" customHeight="1" spans="1:11">
      <c r="A4" s="51" t="str">
        <f>"单位名称：昆明市晋宁区双河民族小学"&amp;""</f>
        <v>单位名称：昆明市晋宁区双河民族小学</v>
      </c>
      <c r="B4" s="52"/>
      <c r="C4" s="52"/>
      <c r="D4" s="52"/>
      <c r="E4" s="52"/>
      <c r="F4" s="52"/>
      <c r="G4" s="52"/>
      <c r="H4" s="53"/>
      <c r="I4" s="53"/>
      <c r="J4" s="53"/>
      <c r="K4" s="54" t="s">
        <v>1</v>
      </c>
    </row>
    <row r="5" ht="21.75" customHeight="1" spans="1:11">
      <c r="A5" s="55" t="s">
        <v>250</v>
      </c>
      <c r="B5" s="55" t="s">
        <v>182</v>
      </c>
      <c r="C5" s="55" t="s">
        <v>251</v>
      </c>
      <c r="D5" s="56" t="s">
        <v>183</v>
      </c>
      <c r="E5" s="56" t="s">
        <v>184</v>
      </c>
      <c r="F5" s="56" t="s">
        <v>252</v>
      </c>
      <c r="G5" s="56" t="s">
        <v>253</v>
      </c>
      <c r="H5" s="62" t="s">
        <v>55</v>
      </c>
      <c r="I5" s="57" t="s">
        <v>331</v>
      </c>
      <c r="J5" s="58"/>
      <c r="K5" s="59"/>
    </row>
    <row r="6" ht="21.75" customHeight="1" spans="1:11">
      <c r="A6" s="60"/>
      <c r="B6" s="60"/>
      <c r="C6" s="60"/>
      <c r="D6" s="61"/>
      <c r="E6" s="61"/>
      <c r="F6" s="61"/>
      <c r="G6" s="61"/>
      <c r="H6" s="73"/>
      <c r="I6" s="56" t="s">
        <v>58</v>
      </c>
      <c r="J6" s="56" t="s">
        <v>59</v>
      </c>
      <c r="K6" s="56" t="s">
        <v>60</v>
      </c>
    </row>
    <row r="7" ht="40.5" customHeight="1" spans="1:11">
      <c r="A7" s="63"/>
      <c r="B7" s="63"/>
      <c r="C7" s="63"/>
      <c r="D7" s="64"/>
      <c r="E7" s="64"/>
      <c r="F7" s="64"/>
      <c r="G7" s="64"/>
      <c r="H7" s="65"/>
      <c r="I7" s="64" t="s">
        <v>57</v>
      </c>
      <c r="J7" s="64"/>
      <c r="K7" s="64"/>
    </row>
    <row r="8" ht="15" customHeight="1" spans="1:11">
      <c r="A8" s="66">
        <v>1</v>
      </c>
      <c r="B8" s="66">
        <v>2</v>
      </c>
      <c r="C8" s="66">
        <v>3</v>
      </c>
      <c r="D8" s="66">
        <v>4</v>
      </c>
      <c r="E8" s="66">
        <v>5</v>
      </c>
      <c r="F8" s="66">
        <v>6</v>
      </c>
      <c r="G8" s="66">
        <v>7</v>
      </c>
      <c r="H8" s="66">
        <v>8</v>
      </c>
      <c r="I8" s="66">
        <v>9</v>
      </c>
      <c r="J8" s="80">
        <v>10</v>
      </c>
      <c r="K8" s="80">
        <v>11</v>
      </c>
    </row>
    <row r="9" ht="18.75" customHeight="1" spans="1:11">
      <c r="A9" s="74"/>
      <c r="B9" s="67"/>
      <c r="C9" s="74"/>
      <c r="D9" s="74"/>
      <c r="E9" s="74"/>
      <c r="F9" s="74"/>
      <c r="G9" s="74"/>
      <c r="H9" s="75"/>
      <c r="I9" s="81"/>
      <c r="J9" s="81"/>
      <c r="K9" s="75"/>
    </row>
    <row r="10" ht="18.75" customHeight="1" spans="1:11">
      <c r="A10" s="67"/>
      <c r="B10" s="67"/>
      <c r="C10" s="67"/>
      <c r="D10" s="67"/>
      <c r="E10" s="67"/>
      <c r="F10" s="67"/>
      <c r="G10" s="67"/>
      <c r="H10" s="69"/>
      <c r="I10" s="69"/>
      <c r="J10" s="69"/>
      <c r="K10" s="75"/>
    </row>
    <row r="11" ht="18.75" customHeight="1" spans="1:11">
      <c r="A11" s="76" t="s">
        <v>170</v>
      </c>
      <c r="B11" s="77"/>
      <c r="C11" s="77"/>
      <c r="D11" s="77"/>
      <c r="E11" s="77"/>
      <c r="F11" s="77"/>
      <c r="G11" s="78"/>
      <c r="H11" s="69"/>
      <c r="I11" s="69"/>
      <c r="J11" s="69"/>
      <c r="K11" s="75"/>
    </row>
    <row r="12" customHeight="1" spans="1:1">
      <c r="A12" s="79" t="s">
        <v>332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69444444444444" right="0.369444444444444" top="0.559722222222222" bottom="0.559722222222222" header="0.479861111111111" footer="0.479861111111111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12" sqref="$A12:$XFD12"/>
    </sheetView>
  </sheetViews>
  <sheetFormatPr defaultColWidth="9.14166666666667" defaultRowHeight="14.25" customHeight="1" outlineLevelCol="6"/>
  <cols>
    <col min="1" max="1" width="35.2833333333333" style="4" customWidth="1"/>
    <col min="2" max="4" width="28" style="4" customWidth="1"/>
    <col min="5" max="7" width="23.85" style="4" customWidth="1"/>
    <col min="8" max="16384" width="9.14166666666667" style="4"/>
  </cols>
  <sheetData>
    <row r="1" customHeight="1" spans="1:7">
      <c r="A1" s="47"/>
      <c r="B1" s="47"/>
      <c r="C1" s="47"/>
      <c r="D1" s="47"/>
      <c r="E1" s="47"/>
      <c r="F1" s="47"/>
      <c r="G1" s="47"/>
    </row>
    <row r="2" ht="13.5" customHeight="1" spans="4:7">
      <c r="D2" s="48"/>
      <c r="G2" s="49" t="s">
        <v>333</v>
      </c>
    </row>
    <row r="3" ht="41.25" customHeight="1" spans="1:7">
      <c r="A3" s="50" t="str">
        <f>"2025"&amp;"年部门项目中期规划预算表"</f>
        <v>2025年部门项目中期规划预算表</v>
      </c>
      <c r="B3" s="50"/>
      <c r="C3" s="50"/>
      <c r="D3" s="50"/>
      <c r="E3" s="50"/>
      <c r="F3" s="50"/>
      <c r="G3" s="50"/>
    </row>
    <row r="4" ht="13.5" customHeight="1" spans="1:7">
      <c r="A4" s="51" t="str">
        <f>"单位名称：昆明市晋宁区双河民族小学"&amp;""</f>
        <v>单位名称：昆明市晋宁区双河民族小学</v>
      </c>
      <c r="B4" s="52"/>
      <c r="C4" s="52"/>
      <c r="D4" s="52"/>
      <c r="E4" s="53"/>
      <c r="F4" s="53"/>
      <c r="G4" s="54" t="s">
        <v>1</v>
      </c>
    </row>
    <row r="5" ht="21.75" customHeight="1" spans="1:7">
      <c r="A5" s="55" t="s">
        <v>251</v>
      </c>
      <c r="B5" s="55" t="s">
        <v>250</v>
      </c>
      <c r="C5" s="55" t="s">
        <v>182</v>
      </c>
      <c r="D5" s="56" t="s">
        <v>334</v>
      </c>
      <c r="E5" s="57" t="s">
        <v>58</v>
      </c>
      <c r="F5" s="58"/>
      <c r="G5" s="59"/>
    </row>
    <row r="6" ht="21.75" customHeight="1" spans="1:7">
      <c r="A6" s="60"/>
      <c r="B6" s="60"/>
      <c r="C6" s="60"/>
      <c r="D6" s="61"/>
      <c r="E6" s="62" t="str">
        <f>"2025"&amp;"年"</f>
        <v>2025年</v>
      </c>
      <c r="F6" s="56" t="str">
        <f>("2025"+1)&amp;"年"</f>
        <v>2026年</v>
      </c>
      <c r="G6" s="56" t="str">
        <f>("2025"+2)&amp;"年"</f>
        <v>2027年</v>
      </c>
    </row>
    <row r="7" ht="40.5" customHeight="1" spans="1:7">
      <c r="A7" s="63"/>
      <c r="B7" s="63"/>
      <c r="C7" s="63"/>
      <c r="D7" s="64"/>
      <c r="E7" s="65"/>
      <c r="F7" s="64" t="s">
        <v>57</v>
      </c>
      <c r="G7" s="64"/>
    </row>
    <row r="8" ht="15" customHeight="1" spans="1:7">
      <c r="A8" s="66">
        <v>1</v>
      </c>
      <c r="B8" s="66">
        <v>2</v>
      </c>
      <c r="C8" s="66">
        <v>3</v>
      </c>
      <c r="D8" s="66">
        <v>4</v>
      </c>
      <c r="E8" s="66">
        <v>5</v>
      </c>
      <c r="F8" s="66">
        <v>6</v>
      </c>
      <c r="G8" s="66">
        <v>7</v>
      </c>
    </row>
    <row r="9" ht="17.25" customHeight="1" spans="1:7">
      <c r="A9" s="67"/>
      <c r="B9" s="68"/>
      <c r="C9" s="68"/>
      <c r="D9" s="67"/>
      <c r="E9" s="69"/>
      <c r="F9" s="69"/>
      <c r="G9" s="69"/>
    </row>
    <row r="10" ht="18.75" customHeight="1" spans="1:7">
      <c r="A10" s="67"/>
      <c r="B10" s="67"/>
      <c r="C10" s="67"/>
      <c r="D10" s="67"/>
      <c r="E10" s="69"/>
      <c r="F10" s="69"/>
      <c r="G10" s="69"/>
    </row>
    <row r="11" ht="18.75" customHeight="1" spans="1:7">
      <c r="A11" s="70" t="s">
        <v>55</v>
      </c>
      <c r="B11" s="71" t="s">
        <v>335</v>
      </c>
      <c r="C11" s="71"/>
      <c r="D11" s="72"/>
      <c r="E11" s="69"/>
      <c r="F11" s="69"/>
      <c r="G11" s="69"/>
    </row>
    <row r="12" customHeight="1" spans="1:1">
      <c r="A12" s="40" t="s">
        <v>336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69444444444444" right="0.369444444444444" top="0.559722222222222" bottom="0.559722222222222" header="0.479861111111111" footer="0.479861111111111"/>
  <pageSetup paperSize="9" scale="56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opLeftCell="A9" workbookViewId="0">
      <selection activeCell="E35" sqref="E35"/>
    </sheetView>
  </sheetViews>
  <sheetFormatPr defaultColWidth="9" defaultRowHeight="12.75"/>
  <cols>
    <col min="1" max="1" width="16.6333333333333" style="5" customWidth="1"/>
    <col min="2" max="2" width="20" style="5" customWidth="1"/>
    <col min="3" max="8" width="13.1333333333333" style="5" customWidth="1"/>
    <col min="9" max="9" width="21.6333333333333" style="5" customWidth="1"/>
    <col min="10" max="10" width="8" style="5" hidden="1" customWidth="1"/>
    <col min="11" max="16384" width="9" style="1"/>
  </cols>
  <sheetData>
    <row r="1" s="1" customFormat="1" spans="1:10">
      <c r="A1" s="5"/>
      <c r="B1" s="5"/>
      <c r="C1" s="5"/>
      <c r="D1" s="5"/>
      <c r="E1" s="5"/>
      <c r="F1" s="5"/>
      <c r="G1" s="5"/>
      <c r="H1" s="5"/>
      <c r="I1" s="41" t="s">
        <v>337</v>
      </c>
      <c r="J1" s="5"/>
    </row>
    <row r="2" s="2" customFormat="1" ht="47.1" customHeight="1" spans="1:10">
      <c r="A2" s="6" t="s">
        <v>338</v>
      </c>
      <c r="B2" s="6"/>
      <c r="C2" s="6"/>
      <c r="D2" s="6"/>
      <c r="E2" s="6"/>
      <c r="F2" s="6"/>
      <c r="G2" s="6"/>
      <c r="H2" s="6"/>
      <c r="I2" s="6"/>
      <c r="J2" s="42"/>
    </row>
    <row r="3" s="3" customFormat="1" ht="24" spans="1:10">
      <c r="A3" s="7" t="s">
        <v>132</v>
      </c>
      <c r="B3" s="8"/>
      <c r="C3" s="8"/>
      <c r="D3" s="8"/>
      <c r="E3" s="8"/>
      <c r="F3" s="9"/>
      <c r="G3" s="9"/>
      <c r="H3" s="9"/>
      <c r="I3" s="9" t="s">
        <v>1</v>
      </c>
      <c r="J3" s="43"/>
    </row>
    <row r="4" s="1" customFormat="1" ht="15" customHeight="1" spans="1:10">
      <c r="A4" s="10" t="s">
        <v>339</v>
      </c>
      <c r="B4" s="11"/>
      <c r="C4" s="12"/>
      <c r="D4" s="12"/>
      <c r="E4" s="13"/>
      <c r="F4" s="14" t="s">
        <v>340</v>
      </c>
      <c r="G4" s="11"/>
      <c r="H4" s="12"/>
      <c r="I4" s="13"/>
      <c r="J4" s="5"/>
    </row>
    <row r="5" s="1" customFormat="1" ht="17.25" customHeight="1" spans="1:10">
      <c r="A5" s="15"/>
      <c r="B5" s="14" t="s">
        <v>341</v>
      </c>
      <c r="C5" s="12"/>
      <c r="D5" s="12"/>
      <c r="E5" s="12"/>
      <c r="F5" s="12"/>
      <c r="G5" s="12"/>
      <c r="H5" s="13"/>
      <c r="I5" s="10" t="s">
        <v>342</v>
      </c>
      <c r="J5" s="5"/>
    </row>
    <row r="6" s="1" customFormat="1" ht="67.15" customHeight="1" spans="1:10">
      <c r="A6" s="10" t="s">
        <v>343</v>
      </c>
      <c r="B6" s="10" t="s">
        <v>344</v>
      </c>
      <c r="C6" s="16"/>
      <c r="D6" s="17"/>
      <c r="E6" s="17"/>
      <c r="F6" s="17"/>
      <c r="G6" s="17"/>
      <c r="H6" s="18"/>
      <c r="I6" s="44" t="s">
        <v>345</v>
      </c>
      <c r="J6" s="5"/>
    </row>
    <row r="7" s="1" customFormat="1" ht="70.5" customHeight="1" spans="1:10">
      <c r="A7" s="19"/>
      <c r="B7" s="10" t="s">
        <v>346</v>
      </c>
      <c r="C7" s="16"/>
      <c r="D7" s="17"/>
      <c r="E7" s="17"/>
      <c r="F7" s="17"/>
      <c r="G7" s="17"/>
      <c r="H7" s="18"/>
      <c r="I7" s="45" t="s">
        <v>347</v>
      </c>
      <c r="J7" s="5"/>
    </row>
    <row r="8" s="1" customFormat="1" ht="70.7" customHeight="1" spans="1:10">
      <c r="A8" s="10" t="s">
        <v>348</v>
      </c>
      <c r="B8" s="10" t="s">
        <v>349</v>
      </c>
      <c r="C8" s="16"/>
      <c r="D8" s="17"/>
      <c r="E8" s="17"/>
      <c r="F8" s="17"/>
      <c r="G8" s="17"/>
      <c r="H8" s="18"/>
      <c r="I8" s="46" t="s">
        <v>350</v>
      </c>
      <c r="J8" s="5"/>
    </row>
    <row r="9" s="1" customFormat="1" ht="17.85" customHeight="1" spans="1:10">
      <c r="A9" s="20"/>
      <c r="B9" s="21" t="s">
        <v>351</v>
      </c>
      <c r="C9" s="22"/>
      <c r="D9" s="22" t="s">
        <v>352</v>
      </c>
      <c r="E9" s="23"/>
      <c r="F9" s="22" t="s">
        <v>353</v>
      </c>
      <c r="G9" s="22"/>
      <c r="H9" s="22"/>
      <c r="I9" s="33" t="s">
        <v>342</v>
      </c>
      <c r="J9" s="5"/>
    </row>
    <row r="10" s="1" customFormat="1" ht="17.85" customHeight="1" spans="1:10">
      <c r="A10" s="24"/>
      <c r="B10" s="25"/>
      <c r="C10" s="22"/>
      <c r="D10" s="5"/>
      <c r="E10" s="22"/>
      <c r="F10" s="10" t="s">
        <v>354</v>
      </c>
      <c r="G10" s="10" t="s">
        <v>355</v>
      </c>
      <c r="H10" s="10" t="s">
        <v>356</v>
      </c>
      <c r="I10" s="25"/>
      <c r="J10" s="5"/>
    </row>
    <row r="11" s="1" customFormat="1" ht="23.85" customHeight="1" spans="1:10">
      <c r="A11" s="26" t="s">
        <v>357</v>
      </c>
      <c r="B11" s="10" t="s">
        <v>55</v>
      </c>
      <c r="C11" s="27"/>
      <c r="D11" s="17"/>
      <c r="E11" s="18"/>
      <c r="F11" s="28"/>
      <c r="G11" s="28"/>
      <c r="H11" s="28"/>
      <c r="I11" s="16"/>
      <c r="J11" s="5"/>
    </row>
    <row r="12" s="1" customFormat="1" ht="24" spans="1:10">
      <c r="A12" s="25"/>
      <c r="B12" s="29"/>
      <c r="C12" s="29"/>
      <c r="D12" s="17"/>
      <c r="E12" s="18"/>
      <c r="F12" s="28"/>
      <c r="G12" s="28"/>
      <c r="H12" s="28"/>
      <c r="I12" s="29" t="s">
        <v>358</v>
      </c>
      <c r="J12" s="5"/>
    </row>
    <row r="13" s="1" customFormat="1" ht="24" spans="1:10">
      <c r="A13" s="25"/>
      <c r="B13" s="29"/>
      <c r="C13" s="29"/>
      <c r="D13" s="17"/>
      <c r="E13" s="18"/>
      <c r="F13" s="28"/>
      <c r="G13" s="28"/>
      <c r="H13" s="28"/>
      <c r="I13" s="29" t="s">
        <v>358</v>
      </c>
      <c r="J13" s="5"/>
    </row>
    <row r="14" s="1" customFormat="1" ht="24" spans="1:10">
      <c r="A14" s="25"/>
      <c r="B14" s="29"/>
      <c r="C14" s="29"/>
      <c r="D14" s="17"/>
      <c r="E14" s="18"/>
      <c r="F14" s="28"/>
      <c r="G14" s="28"/>
      <c r="H14" s="28"/>
      <c r="I14" s="29" t="s">
        <v>358</v>
      </c>
      <c r="J14" s="5"/>
    </row>
    <row r="15" s="1" customFormat="1" ht="24" spans="1:10">
      <c r="A15" s="19"/>
      <c r="B15" s="29"/>
      <c r="C15" s="29"/>
      <c r="D15" s="17"/>
      <c r="E15" s="18"/>
      <c r="F15" s="28"/>
      <c r="G15" s="28"/>
      <c r="H15" s="28"/>
      <c r="I15" s="29" t="s">
        <v>358</v>
      </c>
      <c r="J15" s="5"/>
    </row>
    <row r="16" s="1" customFormat="1" ht="409.5" hidden="1" customHeight="1" spans="1:10">
      <c r="A16" s="30" t="s">
        <v>359</v>
      </c>
      <c r="B16" s="31"/>
      <c r="C16" s="32"/>
      <c r="D16" s="32"/>
      <c r="E16" s="33"/>
      <c r="F16" s="34"/>
      <c r="G16" s="35"/>
      <c r="H16" s="22"/>
      <c r="I16" s="33"/>
      <c r="J16" s="5"/>
    </row>
    <row r="17" s="1" customFormat="1" ht="9.4" customHeight="1" spans="1:10">
      <c r="A17" s="25"/>
      <c r="B17" s="5"/>
      <c r="C17" s="24"/>
      <c r="D17" s="24"/>
      <c r="E17" s="25"/>
      <c r="F17" s="5"/>
      <c r="G17" s="5"/>
      <c r="H17" s="5"/>
      <c r="I17" s="25"/>
      <c r="J17" s="5"/>
    </row>
    <row r="18" s="1" customFormat="1" ht="21.6" customHeight="1" spans="1:10">
      <c r="A18" s="25"/>
      <c r="B18" s="36" t="s">
        <v>261</v>
      </c>
      <c r="C18" s="37" t="s">
        <v>262</v>
      </c>
      <c r="D18" s="37" t="s">
        <v>263</v>
      </c>
      <c r="E18" s="37" t="s">
        <v>265</v>
      </c>
      <c r="F18" s="38" t="s">
        <v>360</v>
      </c>
      <c r="G18" s="38"/>
      <c r="H18" s="38"/>
      <c r="I18" s="37" t="s">
        <v>361</v>
      </c>
      <c r="J18" s="5"/>
    </row>
    <row r="19" s="1" customFormat="1" spans="1:10">
      <c r="A19" s="25"/>
      <c r="B19" s="39"/>
      <c r="C19" s="39"/>
      <c r="D19" s="39"/>
      <c r="E19" s="39"/>
      <c r="F19" s="39"/>
      <c r="G19" s="17"/>
      <c r="H19" s="18"/>
      <c r="I19" s="39"/>
      <c r="J19" s="5"/>
    </row>
    <row r="20" s="1" customFormat="1" spans="1:10">
      <c r="A20" s="25"/>
      <c r="B20" s="39"/>
      <c r="C20" s="39"/>
      <c r="D20" s="39"/>
      <c r="E20" s="39"/>
      <c r="F20" s="39"/>
      <c r="G20" s="17"/>
      <c r="H20" s="18"/>
      <c r="I20" s="39"/>
      <c r="J20" s="5"/>
    </row>
    <row r="21" s="1" customFormat="1" spans="1:10">
      <c r="A21" s="25"/>
      <c r="B21" s="39"/>
      <c r="C21" s="39"/>
      <c r="D21" s="39"/>
      <c r="E21" s="39"/>
      <c r="F21" s="39"/>
      <c r="G21" s="17"/>
      <c r="H21" s="18"/>
      <c r="I21" s="39"/>
      <c r="J21" s="5"/>
    </row>
    <row r="22" s="1" customFormat="1" spans="1:10">
      <c r="A22" s="25"/>
      <c r="B22" s="39"/>
      <c r="C22" s="39"/>
      <c r="D22" s="39"/>
      <c r="E22" s="39"/>
      <c r="F22" s="39"/>
      <c r="G22" s="17"/>
      <c r="H22" s="18"/>
      <c r="I22" s="39"/>
      <c r="J22" s="5"/>
    </row>
    <row r="23" s="1" customFormat="1" spans="1:10">
      <c r="A23" s="25"/>
      <c r="B23" s="39"/>
      <c r="C23" s="39"/>
      <c r="D23" s="39"/>
      <c r="E23" s="39"/>
      <c r="F23" s="39"/>
      <c r="G23" s="17"/>
      <c r="H23" s="18"/>
      <c r="I23" s="39"/>
      <c r="J23" s="5"/>
    </row>
    <row r="24" s="1" customFormat="1" spans="1:10">
      <c r="A24" s="25"/>
      <c r="B24" s="39"/>
      <c r="C24" s="39"/>
      <c r="D24" s="39"/>
      <c r="E24" s="39"/>
      <c r="F24" s="39"/>
      <c r="G24" s="17"/>
      <c r="H24" s="18"/>
      <c r="I24" s="39"/>
      <c r="J24" s="5"/>
    </row>
    <row r="25" s="1" customFormat="1" spans="1:10">
      <c r="A25" s="25"/>
      <c r="B25" s="39"/>
      <c r="C25" s="39"/>
      <c r="D25" s="39"/>
      <c r="E25" s="39"/>
      <c r="F25" s="39"/>
      <c r="G25" s="17"/>
      <c r="H25" s="18"/>
      <c r="I25" s="39"/>
      <c r="J25" s="5"/>
    </row>
    <row r="26" s="1" customFormat="1" spans="1:10">
      <c r="A26" s="25"/>
      <c r="B26" s="39"/>
      <c r="C26" s="39"/>
      <c r="D26" s="39"/>
      <c r="E26" s="39"/>
      <c r="F26" s="39"/>
      <c r="G26" s="17"/>
      <c r="H26" s="18"/>
      <c r="I26" s="39"/>
      <c r="J26" s="5"/>
    </row>
    <row r="27" s="1" customFormat="1" spans="1:10">
      <c r="A27" s="25"/>
      <c r="B27" s="39"/>
      <c r="C27" s="39"/>
      <c r="D27" s="39"/>
      <c r="E27" s="39"/>
      <c r="F27" s="39"/>
      <c r="G27" s="17"/>
      <c r="H27" s="18"/>
      <c r="I27" s="39"/>
      <c r="J27" s="5"/>
    </row>
    <row r="28" s="1" customFormat="1" spans="1:10">
      <c r="A28" s="25"/>
      <c r="B28" s="39"/>
      <c r="C28" s="39"/>
      <c r="D28" s="39"/>
      <c r="E28" s="39"/>
      <c r="F28" s="39"/>
      <c r="G28" s="17"/>
      <c r="H28" s="18"/>
      <c r="I28" s="39"/>
      <c r="J28" s="5"/>
    </row>
    <row r="29" s="1" customFormat="1" spans="1:10">
      <c r="A29" s="25"/>
      <c r="B29" s="39"/>
      <c r="C29" s="39"/>
      <c r="D29" s="39"/>
      <c r="E29" s="39"/>
      <c r="F29" s="39"/>
      <c r="G29" s="17"/>
      <c r="H29" s="18"/>
      <c r="I29" s="39"/>
      <c r="J29" s="5"/>
    </row>
    <row r="30" s="1" customFormat="1" spans="1:10">
      <c r="A30" s="25"/>
      <c r="B30" s="39"/>
      <c r="C30" s="39"/>
      <c r="D30" s="39"/>
      <c r="E30" s="39"/>
      <c r="F30" s="39"/>
      <c r="G30" s="17"/>
      <c r="H30" s="18"/>
      <c r="I30" s="39"/>
      <c r="J30" s="5"/>
    </row>
    <row r="31" s="1" customFormat="1" spans="1:10">
      <c r="A31" s="19"/>
      <c r="B31" s="39"/>
      <c r="C31" s="39"/>
      <c r="D31" s="39"/>
      <c r="E31" s="39"/>
      <c r="F31" s="39"/>
      <c r="G31" s="17"/>
      <c r="H31" s="18"/>
      <c r="I31" s="39"/>
      <c r="J31" s="5"/>
    </row>
    <row r="32" s="1" customFormat="1" ht="409.5" hidden="1" customHeight="1" spans="1:10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="4" customFormat="1" ht="14.25" customHeight="1" spans="1:1">
      <c r="A33" s="40" t="s">
        <v>336</v>
      </c>
    </row>
  </sheetData>
  <mergeCells count="42">
    <mergeCell ref="A2:I2"/>
    <mergeCell ref="B4:E4"/>
    <mergeCell ref="G4:I4"/>
    <mergeCell ref="B5:H5"/>
    <mergeCell ref="C6:H6"/>
    <mergeCell ref="C7:H7"/>
    <mergeCell ref="C8:H8"/>
    <mergeCell ref="F9:H9"/>
    <mergeCell ref="C11:E11"/>
    <mergeCell ref="C12:E12"/>
    <mergeCell ref="C13:E13"/>
    <mergeCell ref="C14:E14"/>
    <mergeCell ref="C15:E15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A6:A7"/>
    <mergeCell ref="A9:A10"/>
    <mergeCell ref="A11:A15"/>
    <mergeCell ref="A16:A31"/>
    <mergeCell ref="B9:B10"/>
    <mergeCell ref="B16:B17"/>
    <mergeCell ref="C16:C17"/>
    <mergeCell ref="D9:D10"/>
    <mergeCell ref="D16:D17"/>
    <mergeCell ref="E16:E17"/>
    <mergeCell ref="F16:F17"/>
    <mergeCell ref="G16:G17"/>
    <mergeCell ref="H16:H17"/>
    <mergeCell ref="I9:I10"/>
    <mergeCell ref="I16:I1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3"/>
  <sheetViews>
    <sheetView showGridLines="0" showZeros="0" workbookViewId="0">
      <pane ySplit="1" topLeftCell="A2" activePane="bottomLeft" state="frozen"/>
      <selection/>
      <selection pane="bottomLeft" activeCell="F29" sqref="F29"/>
    </sheetView>
  </sheetViews>
  <sheetFormatPr defaultColWidth="8.575" defaultRowHeight="12.75" customHeight="1"/>
  <cols>
    <col min="1" max="1" width="15.8916666666667" style="4" customWidth="1"/>
    <col min="2" max="2" width="24.625" style="4" customWidth="1"/>
    <col min="3" max="19" width="22" style="4" customWidth="1"/>
    <col min="20" max="16384" width="8.575" style="4"/>
  </cols>
  <sheetData>
    <row r="1" customHeight="1" spans="1:19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</row>
    <row r="2" ht="17.25" customHeight="1" spans="1:1">
      <c r="A2" s="106" t="s">
        <v>52</v>
      </c>
    </row>
    <row r="3" ht="41.25" customHeight="1" spans="1:1">
      <c r="A3" s="85" t="str">
        <f>"2025"&amp;"年部门收入预算表"</f>
        <v>2025年部门收入预算表</v>
      </c>
    </row>
    <row r="4" ht="17.25" customHeight="1" spans="1:19">
      <c r="A4" s="88" t="str">
        <f>"单位名称：昆明市晋宁区双河民族小学"&amp;""</f>
        <v>单位名称：昆明市晋宁区双河民族小学</v>
      </c>
      <c r="S4" s="90" t="s">
        <v>1</v>
      </c>
    </row>
    <row r="5" ht="21.75" customHeight="1" spans="1:19">
      <c r="A5" s="298" t="s">
        <v>53</v>
      </c>
      <c r="B5" s="299" t="s">
        <v>54</v>
      </c>
      <c r="C5" s="299" t="s">
        <v>55</v>
      </c>
      <c r="D5" s="300" t="s">
        <v>56</v>
      </c>
      <c r="E5" s="300"/>
      <c r="F5" s="300"/>
      <c r="G5" s="300"/>
      <c r="H5" s="300"/>
      <c r="I5" s="205"/>
      <c r="J5" s="300"/>
      <c r="K5" s="300"/>
      <c r="L5" s="300"/>
      <c r="M5" s="300"/>
      <c r="N5" s="307"/>
      <c r="O5" s="300" t="s">
        <v>45</v>
      </c>
      <c r="P5" s="300"/>
      <c r="Q5" s="300"/>
      <c r="R5" s="300"/>
      <c r="S5" s="307"/>
    </row>
    <row r="6" ht="27" customHeight="1" spans="1:19">
      <c r="A6" s="301"/>
      <c r="B6" s="302"/>
      <c r="C6" s="302"/>
      <c r="D6" s="302" t="s">
        <v>57</v>
      </c>
      <c r="E6" s="302" t="s">
        <v>58</v>
      </c>
      <c r="F6" s="302" t="s">
        <v>59</v>
      </c>
      <c r="G6" s="302" t="s">
        <v>60</v>
      </c>
      <c r="H6" s="302" t="s">
        <v>61</v>
      </c>
      <c r="I6" s="308" t="s">
        <v>62</v>
      </c>
      <c r="J6" s="309"/>
      <c r="K6" s="309"/>
      <c r="L6" s="309"/>
      <c r="M6" s="309"/>
      <c r="N6" s="310"/>
      <c r="O6" s="302" t="s">
        <v>57</v>
      </c>
      <c r="P6" s="302" t="s">
        <v>58</v>
      </c>
      <c r="Q6" s="302" t="s">
        <v>59</v>
      </c>
      <c r="R6" s="302" t="s">
        <v>60</v>
      </c>
      <c r="S6" s="302" t="s">
        <v>63</v>
      </c>
    </row>
    <row r="7" ht="30" customHeight="1" spans="1:19">
      <c r="A7" s="303"/>
      <c r="B7" s="304"/>
      <c r="C7" s="305"/>
      <c r="D7" s="305"/>
      <c r="E7" s="305"/>
      <c r="F7" s="305"/>
      <c r="G7" s="305"/>
      <c r="H7" s="305"/>
      <c r="I7" s="112" t="s">
        <v>57</v>
      </c>
      <c r="J7" s="310" t="s">
        <v>64</v>
      </c>
      <c r="K7" s="310" t="s">
        <v>65</v>
      </c>
      <c r="L7" s="310" t="s">
        <v>66</v>
      </c>
      <c r="M7" s="310" t="s">
        <v>67</v>
      </c>
      <c r="N7" s="310" t="s">
        <v>68</v>
      </c>
      <c r="O7" s="311"/>
      <c r="P7" s="311"/>
      <c r="Q7" s="311"/>
      <c r="R7" s="311"/>
      <c r="S7" s="305"/>
    </row>
    <row r="8" ht="15" customHeight="1" spans="1:19">
      <c r="A8" s="101">
        <v>1</v>
      </c>
      <c r="B8" s="101">
        <v>2</v>
      </c>
      <c r="C8" s="101">
        <v>3</v>
      </c>
      <c r="D8" s="101">
        <v>4</v>
      </c>
      <c r="E8" s="101">
        <v>5</v>
      </c>
      <c r="F8" s="101">
        <v>6</v>
      </c>
      <c r="G8" s="101">
        <v>7</v>
      </c>
      <c r="H8" s="101">
        <v>8</v>
      </c>
      <c r="I8" s="112">
        <v>9</v>
      </c>
      <c r="J8" s="101">
        <v>10</v>
      </c>
      <c r="K8" s="101">
        <v>11</v>
      </c>
      <c r="L8" s="101">
        <v>12</v>
      </c>
      <c r="M8" s="101">
        <v>13</v>
      </c>
      <c r="N8" s="101">
        <v>14</v>
      </c>
      <c r="O8" s="101">
        <v>15</v>
      </c>
      <c r="P8" s="101">
        <v>16</v>
      </c>
      <c r="Q8" s="101">
        <v>17</v>
      </c>
      <c r="R8" s="101">
        <v>18</v>
      </c>
      <c r="S8" s="101">
        <v>19</v>
      </c>
    </row>
    <row r="9" ht="18" customHeight="1" spans="1:19">
      <c r="A9" s="67" t="s">
        <v>69</v>
      </c>
      <c r="B9" s="67" t="s">
        <v>70</v>
      </c>
      <c r="C9" s="124">
        <v>6532873.16</v>
      </c>
      <c r="D9" s="124">
        <v>6532873.16</v>
      </c>
      <c r="E9" s="124">
        <v>6501116.82</v>
      </c>
      <c r="F9" s="124"/>
      <c r="G9" s="124"/>
      <c r="H9" s="124"/>
      <c r="I9" s="124">
        <v>31756.34</v>
      </c>
      <c r="J9" s="124"/>
      <c r="K9" s="124"/>
      <c r="L9" s="124">
        <v>31756.34</v>
      </c>
      <c r="M9" s="124"/>
      <c r="N9" s="124"/>
      <c r="O9" s="124"/>
      <c r="P9" s="124"/>
      <c r="Q9" s="124"/>
      <c r="R9" s="124"/>
      <c r="S9" s="124"/>
    </row>
    <row r="10" ht="18" customHeight="1" spans="1:19">
      <c r="A10" s="306" t="s">
        <v>55</v>
      </c>
      <c r="B10" s="306"/>
      <c r="C10" s="124">
        <v>6532873.16</v>
      </c>
      <c r="D10" s="124">
        <v>6532873.16</v>
      </c>
      <c r="E10" s="124">
        <v>6501116.82</v>
      </c>
      <c r="F10" s="124"/>
      <c r="G10" s="124"/>
      <c r="H10" s="124"/>
      <c r="I10" s="124">
        <v>31756.34</v>
      </c>
      <c r="J10" s="124"/>
      <c r="K10" s="124"/>
      <c r="L10" s="124">
        <v>31756.34</v>
      </c>
      <c r="M10" s="124"/>
      <c r="N10" s="124"/>
      <c r="O10" s="124"/>
      <c r="P10" s="124"/>
      <c r="Q10" s="124"/>
      <c r="R10" s="124"/>
      <c r="S10" s="124"/>
    </row>
    <row r="11" ht="18" customHeight="1" spans="1:19">
      <c r="A11" s="306"/>
      <c r="B11" s="306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</row>
    <row r="12" ht="18" customHeight="1" spans="1:19">
      <c r="A12" s="306"/>
      <c r="B12" s="306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</row>
    <row r="13" ht="18" customHeight="1" spans="1:19">
      <c r="A13" s="91" t="s">
        <v>55</v>
      </c>
      <c r="B13" s="253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</row>
  </sheetData>
  <mergeCells count="20">
    <mergeCell ref="A2:S2"/>
    <mergeCell ref="A3:S3"/>
    <mergeCell ref="A4:B4"/>
    <mergeCell ref="D5:N5"/>
    <mergeCell ref="O5:S5"/>
    <mergeCell ref="I6:N6"/>
    <mergeCell ref="A13:B13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59722222222222" right="0.959722222222222" top="0.719444444444444" bottom="0.719444444444444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5"/>
  <sheetViews>
    <sheetView showGridLines="0" showZeros="0" workbookViewId="0">
      <pane ySplit="1" topLeftCell="A2" activePane="bottomLeft" state="frozen"/>
      <selection/>
      <selection pane="bottomLeft" activeCell="A3" sqref="A3:O3"/>
    </sheetView>
  </sheetViews>
  <sheetFormatPr defaultColWidth="8.575" defaultRowHeight="12.75" customHeight="1"/>
  <cols>
    <col min="1" max="1" width="14.2833333333333" style="4" customWidth="1"/>
    <col min="2" max="2" width="37.575" style="4" customWidth="1"/>
    <col min="3" max="8" width="24.575" style="4" customWidth="1"/>
    <col min="9" max="9" width="26.7166666666667" style="4" customWidth="1"/>
    <col min="10" max="11" width="24.425" style="4" customWidth="1"/>
    <col min="12" max="15" width="24.575" style="4" customWidth="1"/>
    <col min="16" max="16384" width="8.575" style="4"/>
  </cols>
  <sheetData>
    <row r="1" customHeight="1" spans="1:15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ht="17.25" customHeight="1" spans="1:1">
      <c r="A2" s="90" t="s">
        <v>71</v>
      </c>
    </row>
    <row r="3" ht="41.25" customHeight="1" spans="1:1">
      <c r="A3" s="85" t="str">
        <f>"2025"&amp;"年部门支出预算表"</f>
        <v>2025年部门支出预算表</v>
      </c>
    </row>
    <row r="4" ht="17.25" customHeight="1" spans="1:15">
      <c r="A4" s="88" t="str">
        <f>"单位名称：昆明市晋宁区双河民族小学"&amp;""</f>
        <v>单位名称：昆明市晋宁区双河民族小学</v>
      </c>
      <c r="O4" s="90" t="s">
        <v>1</v>
      </c>
    </row>
    <row r="5" ht="27" customHeight="1" spans="1:15">
      <c r="A5" s="283" t="s">
        <v>72</v>
      </c>
      <c r="B5" s="283" t="s">
        <v>73</v>
      </c>
      <c r="C5" s="283" t="s">
        <v>55</v>
      </c>
      <c r="D5" s="284" t="s">
        <v>58</v>
      </c>
      <c r="E5" s="285"/>
      <c r="F5" s="286"/>
      <c r="G5" s="287" t="s">
        <v>59</v>
      </c>
      <c r="H5" s="287" t="s">
        <v>60</v>
      </c>
      <c r="I5" s="287" t="s">
        <v>74</v>
      </c>
      <c r="J5" s="284" t="s">
        <v>62</v>
      </c>
      <c r="K5" s="285"/>
      <c r="L5" s="285"/>
      <c r="M5" s="285"/>
      <c r="N5" s="296"/>
      <c r="O5" s="297"/>
    </row>
    <row r="6" ht="42" customHeight="1" spans="1:15">
      <c r="A6" s="288"/>
      <c r="B6" s="288"/>
      <c r="C6" s="289"/>
      <c r="D6" s="290" t="s">
        <v>57</v>
      </c>
      <c r="E6" s="290" t="s">
        <v>75</v>
      </c>
      <c r="F6" s="290" t="s">
        <v>76</v>
      </c>
      <c r="G6" s="289"/>
      <c r="H6" s="289"/>
      <c r="I6" s="288"/>
      <c r="J6" s="290" t="s">
        <v>57</v>
      </c>
      <c r="K6" s="274" t="s">
        <v>77</v>
      </c>
      <c r="L6" s="274" t="s">
        <v>78</v>
      </c>
      <c r="M6" s="274" t="s">
        <v>79</v>
      </c>
      <c r="N6" s="274" t="s">
        <v>80</v>
      </c>
      <c r="O6" s="274" t="s">
        <v>81</v>
      </c>
    </row>
    <row r="7" ht="18" customHeight="1" spans="1:15">
      <c r="A7" s="94" t="s">
        <v>82</v>
      </c>
      <c r="B7" s="94" t="s">
        <v>83</v>
      </c>
      <c r="C7" s="94" t="s">
        <v>84</v>
      </c>
      <c r="D7" s="98" t="s">
        <v>85</v>
      </c>
      <c r="E7" s="98" t="s">
        <v>86</v>
      </c>
      <c r="F7" s="98" t="s">
        <v>87</v>
      </c>
      <c r="G7" s="98" t="s">
        <v>88</v>
      </c>
      <c r="H7" s="98" t="s">
        <v>89</v>
      </c>
      <c r="I7" s="98" t="s">
        <v>90</v>
      </c>
      <c r="J7" s="98" t="s">
        <v>91</v>
      </c>
      <c r="K7" s="98" t="s">
        <v>92</v>
      </c>
      <c r="L7" s="98" t="s">
        <v>93</v>
      </c>
      <c r="M7" s="98" t="s">
        <v>94</v>
      </c>
      <c r="N7" s="94" t="s">
        <v>95</v>
      </c>
      <c r="O7" s="98" t="s">
        <v>96</v>
      </c>
    </row>
    <row r="8" ht="21" customHeight="1" spans="1:15">
      <c r="A8" s="291" t="s">
        <v>97</v>
      </c>
      <c r="B8" s="291" t="s">
        <v>98</v>
      </c>
      <c r="C8" s="255">
        <v>4264295.12</v>
      </c>
      <c r="D8" s="256">
        <v>4232538.78</v>
      </c>
      <c r="E8" s="256">
        <v>4232538.78</v>
      </c>
      <c r="F8" s="256"/>
      <c r="G8" s="256"/>
      <c r="H8" s="256"/>
      <c r="I8" s="256"/>
      <c r="J8" s="256">
        <v>31756.34</v>
      </c>
      <c r="K8" s="256"/>
      <c r="L8" s="256"/>
      <c r="M8" s="256">
        <v>31756.34</v>
      </c>
      <c r="N8" s="255"/>
      <c r="O8" s="255"/>
    </row>
    <row r="9" ht="21" customHeight="1" spans="1:15">
      <c r="A9" s="292" t="s">
        <v>99</v>
      </c>
      <c r="B9" s="292" t="s">
        <v>100</v>
      </c>
      <c r="C9" s="255">
        <v>4264295.12</v>
      </c>
      <c r="D9" s="256">
        <v>4232538.78</v>
      </c>
      <c r="E9" s="256">
        <v>4232538.78</v>
      </c>
      <c r="F9" s="256"/>
      <c r="G9" s="256"/>
      <c r="H9" s="256"/>
      <c r="I9" s="256"/>
      <c r="J9" s="256">
        <v>31756.34</v>
      </c>
      <c r="K9" s="256"/>
      <c r="L9" s="256"/>
      <c r="M9" s="256">
        <v>31756.34</v>
      </c>
      <c r="N9" s="255"/>
      <c r="O9" s="255"/>
    </row>
    <row r="10" customHeight="1" spans="1:15">
      <c r="A10" s="293" t="s">
        <v>101</v>
      </c>
      <c r="B10" s="293" t="s">
        <v>102</v>
      </c>
      <c r="C10" s="255">
        <v>4264295.12</v>
      </c>
      <c r="D10" s="256">
        <v>4232538.78</v>
      </c>
      <c r="E10" s="256">
        <v>4232538.78</v>
      </c>
      <c r="F10" s="256"/>
      <c r="G10" s="256"/>
      <c r="H10" s="256"/>
      <c r="I10" s="256"/>
      <c r="J10" s="256">
        <v>31756.34</v>
      </c>
      <c r="K10" s="256"/>
      <c r="L10" s="256"/>
      <c r="M10" s="256">
        <v>31756.34</v>
      </c>
      <c r="N10" s="255"/>
      <c r="O10" s="255"/>
    </row>
    <row r="11" customHeight="1" spans="1:15">
      <c r="A11" s="291" t="s">
        <v>103</v>
      </c>
      <c r="B11" s="291" t="s">
        <v>104</v>
      </c>
      <c r="C11" s="255">
        <v>1257306.88</v>
      </c>
      <c r="D11" s="256">
        <v>1257306.88</v>
      </c>
      <c r="E11" s="256">
        <v>1257306.88</v>
      </c>
      <c r="F11" s="256"/>
      <c r="G11" s="256"/>
      <c r="H11" s="256"/>
      <c r="I11" s="256"/>
      <c r="J11" s="256"/>
      <c r="K11" s="256"/>
      <c r="L11" s="256"/>
      <c r="M11" s="256"/>
      <c r="N11" s="255"/>
      <c r="O11" s="255"/>
    </row>
    <row r="12" customHeight="1" spans="1:15">
      <c r="A12" s="292" t="s">
        <v>105</v>
      </c>
      <c r="B12" s="292" t="s">
        <v>106</v>
      </c>
      <c r="C12" s="255">
        <v>1062470.4</v>
      </c>
      <c r="D12" s="256">
        <v>1062470.4</v>
      </c>
      <c r="E12" s="256">
        <v>1062470.4</v>
      </c>
      <c r="F12" s="256"/>
      <c r="G12" s="256"/>
      <c r="H12" s="256"/>
      <c r="I12" s="256"/>
      <c r="J12" s="256"/>
      <c r="K12" s="256"/>
      <c r="L12" s="256"/>
      <c r="M12" s="256"/>
      <c r="N12" s="255"/>
      <c r="O12" s="255"/>
    </row>
    <row r="13" customHeight="1" spans="1:15">
      <c r="A13" s="293" t="s">
        <v>107</v>
      </c>
      <c r="B13" s="293" t="s">
        <v>108</v>
      </c>
      <c r="C13" s="255">
        <v>550800</v>
      </c>
      <c r="D13" s="256">
        <v>550800</v>
      </c>
      <c r="E13" s="256">
        <v>550800</v>
      </c>
      <c r="F13" s="256"/>
      <c r="G13" s="256"/>
      <c r="H13" s="256"/>
      <c r="I13" s="256"/>
      <c r="J13" s="256"/>
      <c r="K13" s="256"/>
      <c r="L13" s="256"/>
      <c r="M13" s="256"/>
      <c r="N13" s="255"/>
      <c r="O13" s="255"/>
    </row>
    <row r="14" customHeight="1" spans="1:15">
      <c r="A14" s="293" t="s">
        <v>109</v>
      </c>
      <c r="B14" s="293" t="s">
        <v>110</v>
      </c>
      <c r="C14" s="255">
        <v>511670.4</v>
      </c>
      <c r="D14" s="256">
        <v>511670.4</v>
      </c>
      <c r="E14" s="256">
        <v>511670.4</v>
      </c>
      <c r="F14" s="256"/>
      <c r="G14" s="256"/>
      <c r="H14" s="256"/>
      <c r="I14" s="256"/>
      <c r="J14" s="256"/>
      <c r="K14" s="256"/>
      <c r="L14" s="256"/>
      <c r="M14" s="256"/>
      <c r="N14" s="255"/>
      <c r="O14" s="255"/>
    </row>
    <row r="15" customHeight="1" spans="1:15">
      <c r="A15" s="292" t="s">
        <v>111</v>
      </c>
      <c r="B15" s="292" t="s">
        <v>112</v>
      </c>
      <c r="C15" s="255">
        <v>194836.48</v>
      </c>
      <c r="D15" s="256">
        <v>194836.48</v>
      </c>
      <c r="E15" s="256">
        <v>194836.48</v>
      </c>
      <c r="F15" s="256"/>
      <c r="G15" s="256"/>
      <c r="H15" s="256"/>
      <c r="I15" s="256"/>
      <c r="J15" s="256"/>
      <c r="K15" s="256"/>
      <c r="L15" s="256"/>
      <c r="M15" s="256"/>
      <c r="N15" s="255"/>
      <c r="O15" s="255"/>
    </row>
    <row r="16" customHeight="1" spans="1:15">
      <c r="A16" s="293" t="s">
        <v>113</v>
      </c>
      <c r="B16" s="293" t="s">
        <v>114</v>
      </c>
      <c r="C16" s="255">
        <v>194836.48</v>
      </c>
      <c r="D16" s="256">
        <v>194836.48</v>
      </c>
      <c r="E16" s="256">
        <v>194836.48</v>
      </c>
      <c r="F16" s="256"/>
      <c r="G16" s="256"/>
      <c r="H16" s="256"/>
      <c r="I16" s="256"/>
      <c r="J16" s="256"/>
      <c r="K16" s="256"/>
      <c r="L16" s="256"/>
      <c r="M16" s="256"/>
      <c r="N16" s="255"/>
      <c r="O16" s="255"/>
    </row>
    <row r="17" customHeight="1" spans="1:15">
      <c r="A17" s="291" t="s">
        <v>115</v>
      </c>
      <c r="B17" s="291" t="s">
        <v>116</v>
      </c>
      <c r="C17" s="255">
        <v>550430.36</v>
      </c>
      <c r="D17" s="256">
        <v>550430.36</v>
      </c>
      <c r="E17" s="256">
        <v>550430.36</v>
      </c>
      <c r="F17" s="256"/>
      <c r="G17" s="256"/>
      <c r="H17" s="256"/>
      <c r="I17" s="256"/>
      <c r="J17" s="256"/>
      <c r="K17" s="256"/>
      <c r="L17" s="256"/>
      <c r="M17" s="256"/>
      <c r="N17" s="255"/>
      <c r="O17" s="255"/>
    </row>
    <row r="18" customHeight="1" spans="1:15">
      <c r="A18" s="292" t="s">
        <v>117</v>
      </c>
      <c r="B18" s="292" t="s">
        <v>118</v>
      </c>
      <c r="C18" s="255">
        <v>550430.36</v>
      </c>
      <c r="D18" s="256">
        <v>550430.36</v>
      </c>
      <c r="E18" s="256">
        <v>550430.36</v>
      </c>
      <c r="F18" s="256"/>
      <c r="G18" s="256"/>
      <c r="H18" s="256"/>
      <c r="I18" s="256"/>
      <c r="J18" s="256"/>
      <c r="K18" s="256"/>
      <c r="L18" s="256"/>
      <c r="M18" s="256"/>
      <c r="N18" s="255"/>
      <c r="O18" s="255"/>
    </row>
    <row r="19" customHeight="1" spans="1:15">
      <c r="A19" s="293" t="s">
        <v>119</v>
      </c>
      <c r="B19" s="293" t="s">
        <v>120</v>
      </c>
      <c r="C19" s="255">
        <v>219267.66</v>
      </c>
      <c r="D19" s="256">
        <v>219267.66</v>
      </c>
      <c r="E19" s="256">
        <v>219267.66</v>
      </c>
      <c r="F19" s="256"/>
      <c r="G19" s="256"/>
      <c r="H19" s="256"/>
      <c r="I19" s="256"/>
      <c r="J19" s="256"/>
      <c r="K19" s="256"/>
      <c r="L19" s="256"/>
      <c r="M19" s="256"/>
      <c r="N19" s="255"/>
      <c r="O19" s="255"/>
    </row>
    <row r="20" customHeight="1" spans="1:15">
      <c r="A20" s="293" t="s">
        <v>121</v>
      </c>
      <c r="B20" s="293" t="s">
        <v>122</v>
      </c>
      <c r="C20" s="255">
        <v>291201</v>
      </c>
      <c r="D20" s="256">
        <v>291201</v>
      </c>
      <c r="E20" s="256">
        <v>291201</v>
      </c>
      <c r="F20" s="256"/>
      <c r="G20" s="256"/>
      <c r="H20" s="256"/>
      <c r="I20" s="256"/>
      <c r="J20" s="256"/>
      <c r="K20" s="256"/>
      <c r="L20" s="256"/>
      <c r="M20" s="256"/>
      <c r="N20" s="255"/>
      <c r="O20" s="255"/>
    </row>
    <row r="21" customHeight="1" spans="1:15">
      <c r="A21" s="293" t="s">
        <v>123</v>
      </c>
      <c r="B21" s="293" t="s">
        <v>124</v>
      </c>
      <c r="C21" s="255">
        <v>39961.7</v>
      </c>
      <c r="D21" s="256">
        <v>39961.7</v>
      </c>
      <c r="E21" s="256">
        <v>39961.7</v>
      </c>
      <c r="F21" s="256"/>
      <c r="G21" s="256"/>
      <c r="H21" s="256"/>
      <c r="I21" s="256"/>
      <c r="J21" s="256"/>
      <c r="K21" s="256"/>
      <c r="L21" s="256"/>
      <c r="M21" s="256"/>
      <c r="N21" s="255"/>
      <c r="O21" s="255"/>
    </row>
    <row r="22" customHeight="1" spans="1:15">
      <c r="A22" s="291" t="s">
        <v>125</v>
      </c>
      <c r="B22" s="291" t="s">
        <v>126</v>
      </c>
      <c r="C22" s="255">
        <v>460840.8</v>
      </c>
      <c r="D22" s="256">
        <v>460840.8</v>
      </c>
      <c r="E22" s="256">
        <v>460840.8</v>
      </c>
      <c r="F22" s="256"/>
      <c r="G22" s="256"/>
      <c r="H22" s="256"/>
      <c r="I22" s="256"/>
      <c r="J22" s="256"/>
      <c r="K22" s="256"/>
      <c r="L22" s="256"/>
      <c r="M22" s="256"/>
      <c r="N22" s="255"/>
      <c r="O22" s="255"/>
    </row>
    <row r="23" customHeight="1" spans="1:15">
      <c r="A23" s="292" t="s">
        <v>127</v>
      </c>
      <c r="B23" s="292" t="s">
        <v>128</v>
      </c>
      <c r="C23" s="255">
        <v>460840.8</v>
      </c>
      <c r="D23" s="256">
        <v>460840.8</v>
      </c>
      <c r="E23" s="256">
        <v>460840.8</v>
      </c>
      <c r="F23" s="256"/>
      <c r="G23" s="256"/>
      <c r="H23" s="256"/>
      <c r="I23" s="256"/>
      <c r="J23" s="256"/>
      <c r="K23" s="256"/>
      <c r="L23" s="256"/>
      <c r="M23" s="256"/>
      <c r="N23" s="255"/>
      <c r="O23" s="255"/>
    </row>
    <row r="24" customHeight="1" spans="1:15">
      <c r="A24" s="293" t="s">
        <v>129</v>
      </c>
      <c r="B24" s="293" t="s">
        <v>130</v>
      </c>
      <c r="C24" s="255">
        <v>460840.8</v>
      </c>
      <c r="D24" s="256">
        <v>460840.8</v>
      </c>
      <c r="E24" s="256">
        <v>460840.8</v>
      </c>
      <c r="F24" s="256"/>
      <c r="G24" s="256"/>
      <c r="H24" s="256"/>
      <c r="I24" s="256"/>
      <c r="J24" s="256"/>
      <c r="K24" s="256"/>
      <c r="L24" s="256"/>
      <c r="M24" s="256"/>
      <c r="N24" s="255"/>
      <c r="O24" s="255"/>
    </row>
    <row r="25" customHeight="1" spans="1:15">
      <c r="A25" s="294" t="s">
        <v>55</v>
      </c>
      <c r="B25" s="295"/>
      <c r="C25" s="256">
        <v>6532873.16</v>
      </c>
      <c r="D25" s="256">
        <v>6501116.82</v>
      </c>
      <c r="E25" s="256">
        <v>6501116.82</v>
      </c>
      <c r="F25" s="256"/>
      <c r="G25" s="256"/>
      <c r="H25" s="256"/>
      <c r="I25" s="256"/>
      <c r="J25" s="256">
        <v>31756.34</v>
      </c>
      <c r="K25" s="256"/>
      <c r="L25" s="256"/>
      <c r="M25" s="256">
        <v>31756.34</v>
      </c>
      <c r="N25" s="256"/>
      <c r="O25" s="256"/>
    </row>
  </sheetData>
  <mergeCells count="12">
    <mergeCell ref="A2:O2"/>
    <mergeCell ref="A3:O3"/>
    <mergeCell ref="A4:B4"/>
    <mergeCell ref="D5:F5"/>
    <mergeCell ref="J5:O5"/>
    <mergeCell ref="A25:B25"/>
    <mergeCell ref="A5:A6"/>
    <mergeCell ref="B5:B6"/>
    <mergeCell ref="C5:C6"/>
    <mergeCell ref="G5:G6"/>
    <mergeCell ref="H5:H6"/>
    <mergeCell ref="I5:I6"/>
  </mergeCells>
  <printOptions horizontalCentered="1"/>
  <pageMargins left="0.959722222222222" right="0.959722222222222" top="0.719444444444444" bottom="0.719444444444444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A4" sqref="A4:B4"/>
    </sheetView>
  </sheetViews>
  <sheetFormatPr defaultColWidth="8.575" defaultRowHeight="12.75" customHeight="1" outlineLevelCol="3"/>
  <cols>
    <col min="1" max="4" width="35.575" style="4" customWidth="1"/>
    <col min="5" max="16384" width="8.575" style="4"/>
  </cols>
  <sheetData>
    <row r="1" customHeight="1" spans="1:4">
      <c r="A1" s="47"/>
      <c r="B1" s="47"/>
      <c r="C1" s="47"/>
      <c r="D1" s="47"/>
    </row>
    <row r="2" ht="15" customHeight="1" spans="1:4">
      <c r="A2" s="86"/>
      <c r="B2" s="90"/>
      <c r="C2" s="90"/>
      <c r="D2" s="90" t="s">
        <v>131</v>
      </c>
    </row>
    <row r="3" ht="41.25" customHeight="1" spans="1:1">
      <c r="A3" s="85" t="str">
        <f>"2025"&amp;"年部门财政拨款收支预算总表"</f>
        <v>2025年部门财政拨款收支预算总表</v>
      </c>
    </row>
    <row r="4" ht="17.25" customHeight="1" spans="1:4">
      <c r="A4" s="88" t="s">
        <v>132</v>
      </c>
      <c r="B4" s="273"/>
      <c r="D4" s="90" t="s">
        <v>1</v>
      </c>
    </row>
    <row r="5" ht="17.25" customHeight="1" spans="1:4">
      <c r="A5" s="274" t="s">
        <v>2</v>
      </c>
      <c r="B5" s="275"/>
      <c r="C5" s="274" t="s">
        <v>3</v>
      </c>
      <c r="D5" s="275"/>
    </row>
    <row r="6" ht="18.75" customHeight="1" spans="1:4">
      <c r="A6" s="274" t="s">
        <v>4</v>
      </c>
      <c r="B6" s="274" t="s">
        <v>5</v>
      </c>
      <c r="C6" s="274" t="s">
        <v>6</v>
      </c>
      <c r="D6" s="274" t="s">
        <v>5</v>
      </c>
    </row>
    <row r="7" ht="16.5" customHeight="1" spans="1:4">
      <c r="A7" s="276" t="s">
        <v>133</v>
      </c>
      <c r="B7" s="277">
        <v>6501116.82</v>
      </c>
      <c r="C7" s="276" t="s">
        <v>134</v>
      </c>
      <c r="D7" s="277">
        <v>6501116.82</v>
      </c>
    </row>
    <row r="8" ht="16.5" customHeight="1" spans="1:4">
      <c r="A8" s="276" t="s">
        <v>135</v>
      </c>
      <c r="B8" s="277">
        <v>6501116.82</v>
      </c>
      <c r="C8" s="276" t="s">
        <v>136</v>
      </c>
      <c r="D8" s="277"/>
    </row>
    <row r="9" ht="16.5" customHeight="1" spans="1:4">
      <c r="A9" s="276" t="s">
        <v>137</v>
      </c>
      <c r="B9" s="124"/>
      <c r="C9" s="276" t="s">
        <v>138</v>
      </c>
      <c r="D9" s="277"/>
    </row>
    <row r="10" ht="16.5" customHeight="1" spans="1:4">
      <c r="A10" s="276" t="s">
        <v>139</v>
      </c>
      <c r="B10" s="124"/>
      <c r="C10" s="276" t="s">
        <v>140</v>
      </c>
      <c r="D10" s="277"/>
    </row>
    <row r="11" ht="16.5" customHeight="1" spans="1:4">
      <c r="A11" s="276" t="s">
        <v>141</v>
      </c>
      <c r="B11" s="124"/>
      <c r="C11" s="276" t="s">
        <v>142</v>
      </c>
      <c r="D11" s="277"/>
    </row>
    <row r="12" ht="16.5" customHeight="1" spans="1:4">
      <c r="A12" s="276" t="s">
        <v>135</v>
      </c>
      <c r="B12" s="124"/>
      <c r="C12" s="276" t="s">
        <v>143</v>
      </c>
      <c r="D12" s="277">
        <v>4232538.78</v>
      </c>
    </row>
    <row r="13" ht="16.5" customHeight="1" spans="1:4">
      <c r="A13" s="278" t="s">
        <v>137</v>
      </c>
      <c r="B13" s="124"/>
      <c r="C13" s="111" t="s">
        <v>144</v>
      </c>
      <c r="D13" s="255"/>
    </row>
    <row r="14" ht="16.5" customHeight="1" spans="1:4">
      <c r="A14" s="278" t="s">
        <v>139</v>
      </c>
      <c r="B14" s="124"/>
      <c r="C14" s="111" t="s">
        <v>145</v>
      </c>
      <c r="D14" s="255"/>
    </row>
    <row r="15" ht="16.5" customHeight="1" spans="1:4">
      <c r="A15" s="279"/>
      <c r="B15" s="124"/>
      <c r="C15" s="111" t="s">
        <v>146</v>
      </c>
      <c r="D15" s="255">
        <v>1257306.88</v>
      </c>
    </row>
    <row r="16" ht="16.5" customHeight="1" spans="1:4">
      <c r="A16" s="279"/>
      <c r="B16" s="124"/>
      <c r="C16" s="111" t="s">
        <v>147</v>
      </c>
      <c r="D16" s="255">
        <v>550430.36</v>
      </c>
    </row>
    <row r="17" ht="16.5" customHeight="1" spans="1:4">
      <c r="A17" s="279"/>
      <c r="B17" s="124"/>
      <c r="C17" s="111" t="s">
        <v>148</v>
      </c>
      <c r="D17" s="255"/>
    </row>
    <row r="18" ht="16.5" customHeight="1" spans="1:4">
      <c r="A18" s="279"/>
      <c r="B18" s="124"/>
      <c r="C18" s="111" t="s">
        <v>149</v>
      </c>
      <c r="D18" s="255"/>
    </row>
    <row r="19" ht="16.5" customHeight="1" spans="1:4">
      <c r="A19" s="279"/>
      <c r="B19" s="124"/>
      <c r="C19" s="111" t="s">
        <v>150</v>
      </c>
      <c r="D19" s="255"/>
    </row>
    <row r="20" ht="16.5" customHeight="1" spans="1:4">
      <c r="A20" s="279"/>
      <c r="B20" s="124"/>
      <c r="C20" s="111" t="s">
        <v>151</v>
      </c>
      <c r="D20" s="255"/>
    </row>
    <row r="21" ht="16.5" customHeight="1" spans="1:4">
      <c r="A21" s="279"/>
      <c r="B21" s="124"/>
      <c r="C21" s="111" t="s">
        <v>152</v>
      </c>
      <c r="D21" s="255"/>
    </row>
    <row r="22" ht="16.5" customHeight="1" spans="1:4">
      <c r="A22" s="279"/>
      <c r="B22" s="124"/>
      <c r="C22" s="111" t="s">
        <v>153</v>
      </c>
      <c r="D22" s="255"/>
    </row>
    <row r="23" ht="16.5" customHeight="1" spans="1:4">
      <c r="A23" s="279"/>
      <c r="B23" s="124"/>
      <c r="C23" s="111" t="s">
        <v>154</v>
      </c>
      <c r="D23" s="255"/>
    </row>
    <row r="24" ht="16.5" customHeight="1" spans="1:4">
      <c r="A24" s="279"/>
      <c r="B24" s="124"/>
      <c r="C24" s="111" t="s">
        <v>155</v>
      </c>
      <c r="D24" s="255"/>
    </row>
    <row r="25" ht="16.5" customHeight="1" spans="1:4">
      <c r="A25" s="279"/>
      <c r="B25" s="124"/>
      <c r="C25" s="111" t="s">
        <v>156</v>
      </c>
      <c r="D25" s="255"/>
    </row>
    <row r="26" ht="16.5" customHeight="1" spans="1:4">
      <c r="A26" s="279"/>
      <c r="B26" s="124"/>
      <c r="C26" s="111" t="s">
        <v>157</v>
      </c>
      <c r="D26" s="255">
        <v>460840.8</v>
      </c>
    </row>
    <row r="27" ht="16.5" customHeight="1" spans="1:4">
      <c r="A27" s="279"/>
      <c r="B27" s="124"/>
      <c r="C27" s="111" t="s">
        <v>158</v>
      </c>
      <c r="D27" s="255"/>
    </row>
    <row r="28" ht="16.5" customHeight="1" spans="1:4">
      <c r="A28" s="279"/>
      <c r="B28" s="124"/>
      <c r="C28" s="111" t="s">
        <v>159</v>
      </c>
      <c r="D28" s="255"/>
    </row>
    <row r="29" ht="16.5" customHeight="1" spans="1:4">
      <c r="A29" s="279"/>
      <c r="B29" s="124"/>
      <c r="C29" s="111" t="s">
        <v>160</v>
      </c>
      <c r="D29" s="255"/>
    </row>
    <row r="30" ht="16.5" customHeight="1" spans="1:4">
      <c r="A30" s="279"/>
      <c r="B30" s="124"/>
      <c r="C30" s="111" t="s">
        <v>161</v>
      </c>
      <c r="D30" s="255"/>
    </row>
    <row r="31" ht="16.5" customHeight="1" spans="1:4">
      <c r="A31" s="279"/>
      <c r="B31" s="124"/>
      <c r="C31" s="111" t="s">
        <v>162</v>
      </c>
      <c r="D31" s="255"/>
    </row>
    <row r="32" ht="16.5" customHeight="1" spans="1:4">
      <c r="A32" s="279"/>
      <c r="B32" s="124"/>
      <c r="C32" s="278" t="s">
        <v>163</v>
      </c>
      <c r="D32" s="255"/>
    </row>
    <row r="33" ht="16.5" customHeight="1" spans="1:4">
      <c r="A33" s="279"/>
      <c r="B33" s="124"/>
      <c r="C33" s="278" t="s">
        <v>164</v>
      </c>
      <c r="D33" s="255"/>
    </row>
    <row r="34" ht="16.5" customHeight="1" spans="1:4">
      <c r="A34" s="279"/>
      <c r="B34" s="124"/>
      <c r="C34" s="74" t="s">
        <v>165</v>
      </c>
      <c r="D34" s="280"/>
    </row>
    <row r="35" ht="15" customHeight="1" spans="1:4">
      <c r="A35" s="281" t="s">
        <v>50</v>
      </c>
      <c r="B35" s="282">
        <v>6501116.82</v>
      </c>
      <c r="C35" s="281" t="s">
        <v>51</v>
      </c>
      <c r="D35" s="282">
        <v>6501116.82</v>
      </c>
    </row>
  </sheetData>
  <mergeCells count="4">
    <mergeCell ref="A3:D3"/>
    <mergeCell ref="A4:B4"/>
    <mergeCell ref="A5:B5"/>
    <mergeCell ref="C5:D5"/>
  </mergeCells>
  <printOptions horizontalCentered="1"/>
  <pageMargins left="0.959722222222222" right="0.959722222222222" top="0.719444444444444" bottom="0.719444444444444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5"/>
  <sheetViews>
    <sheetView showZeros="0" workbookViewId="0">
      <pane ySplit="1" topLeftCell="A2" activePane="bottomLeft" state="frozen"/>
      <selection/>
      <selection pane="bottomLeft" activeCell="A4" sqref="A4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26"/>
      <c r="B1" s="126"/>
      <c r="C1" s="126"/>
      <c r="D1" s="126"/>
      <c r="E1" s="126"/>
      <c r="F1" s="126"/>
      <c r="G1" s="126"/>
    </row>
    <row r="2" customHeight="1" spans="4:7">
      <c r="D2" s="225"/>
      <c r="F2" s="257"/>
      <c r="G2" s="258" t="s">
        <v>166</v>
      </c>
    </row>
    <row r="3" ht="41.25" customHeight="1" spans="1:7">
      <c r="A3" s="259" t="str">
        <f>"2025"&amp;"年一般公共预算支出预算表（按功能科目分类）"</f>
        <v>2025年一般公共预算支出预算表（按功能科目分类）</v>
      </c>
      <c r="B3" s="259"/>
      <c r="C3" s="259"/>
      <c r="D3" s="259"/>
      <c r="E3" s="259"/>
      <c r="F3" s="259"/>
      <c r="G3" s="259"/>
    </row>
    <row r="4" ht="18" customHeight="1" spans="1:7">
      <c r="A4" s="228" t="s">
        <v>132</v>
      </c>
      <c r="F4" s="260"/>
      <c r="G4" s="258" t="s">
        <v>1</v>
      </c>
    </row>
    <row r="5" ht="20.25" customHeight="1" spans="1:7">
      <c r="A5" s="261" t="s">
        <v>167</v>
      </c>
      <c r="B5" s="262"/>
      <c r="C5" s="242" t="s">
        <v>55</v>
      </c>
      <c r="D5" s="240" t="s">
        <v>75</v>
      </c>
      <c r="E5" s="241"/>
      <c r="F5" s="247"/>
      <c r="G5" s="263" t="s">
        <v>76</v>
      </c>
    </row>
    <row r="6" ht="20.25" customHeight="1" spans="1:7">
      <c r="A6" s="264" t="s">
        <v>72</v>
      </c>
      <c r="B6" s="264" t="s">
        <v>73</v>
      </c>
      <c r="C6" s="143"/>
      <c r="D6" s="265" t="s">
        <v>57</v>
      </c>
      <c r="E6" s="265" t="s">
        <v>168</v>
      </c>
      <c r="F6" s="265" t="s">
        <v>169</v>
      </c>
      <c r="G6" s="266"/>
    </row>
    <row r="7" ht="15" customHeight="1" spans="1:7">
      <c r="A7" s="267" t="s">
        <v>82</v>
      </c>
      <c r="B7" s="267" t="s">
        <v>83</v>
      </c>
      <c r="C7" s="267" t="s">
        <v>84</v>
      </c>
      <c r="D7" s="267" t="s">
        <v>85</v>
      </c>
      <c r="E7" s="267" t="s">
        <v>86</v>
      </c>
      <c r="F7" s="267" t="s">
        <v>87</v>
      </c>
      <c r="G7" s="267" t="s">
        <v>88</v>
      </c>
    </row>
    <row r="8" ht="18" customHeight="1" spans="1:7">
      <c r="A8" s="209" t="s">
        <v>97</v>
      </c>
      <c r="B8" s="209" t="s">
        <v>98</v>
      </c>
      <c r="C8" s="268">
        <v>4232538.78</v>
      </c>
      <c r="D8" s="269">
        <v>4232538.78</v>
      </c>
      <c r="E8" s="269">
        <v>4029859.78</v>
      </c>
      <c r="F8" s="269">
        <v>202679</v>
      </c>
      <c r="G8" s="269"/>
    </row>
    <row r="9" ht="18" customHeight="1" spans="1:7">
      <c r="A9" s="270" t="s">
        <v>99</v>
      </c>
      <c r="B9" s="270" t="s">
        <v>100</v>
      </c>
      <c r="C9" s="268">
        <v>4232538.78</v>
      </c>
      <c r="D9" s="269">
        <v>4232538.78</v>
      </c>
      <c r="E9" s="269">
        <v>4029859.78</v>
      </c>
      <c r="F9" s="269">
        <v>202679</v>
      </c>
      <c r="G9" s="269"/>
    </row>
    <row r="10" customHeight="1" spans="1:7">
      <c r="A10" s="271" t="s">
        <v>101</v>
      </c>
      <c r="B10" s="271" t="s">
        <v>102</v>
      </c>
      <c r="C10" s="268">
        <v>4232538.78</v>
      </c>
      <c r="D10" s="269">
        <v>4232538.78</v>
      </c>
      <c r="E10" s="269">
        <v>4029859.78</v>
      </c>
      <c r="F10" s="269">
        <v>202679</v>
      </c>
      <c r="G10" s="269"/>
    </row>
    <row r="11" customHeight="1" spans="1:7">
      <c r="A11" s="209" t="s">
        <v>103</v>
      </c>
      <c r="B11" s="209" t="s">
        <v>104</v>
      </c>
      <c r="C11" s="268">
        <v>1257306.88</v>
      </c>
      <c r="D11" s="269">
        <v>1257306.88</v>
      </c>
      <c r="E11" s="269">
        <v>1224906.88</v>
      </c>
      <c r="F11" s="269">
        <v>32400</v>
      </c>
      <c r="G11" s="269"/>
    </row>
    <row r="12" customHeight="1" spans="1:7">
      <c r="A12" s="270" t="s">
        <v>105</v>
      </c>
      <c r="B12" s="270" t="s">
        <v>106</v>
      </c>
      <c r="C12" s="268">
        <v>1062470.4</v>
      </c>
      <c r="D12" s="269">
        <v>1062470.4</v>
      </c>
      <c r="E12" s="269">
        <v>1030070.4</v>
      </c>
      <c r="F12" s="269">
        <v>32400</v>
      </c>
      <c r="G12" s="269"/>
    </row>
    <row r="13" customHeight="1" spans="1:7">
      <c r="A13" s="271" t="s">
        <v>107</v>
      </c>
      <c r="B13" s="271" t="s">
        <v>108</v>
      </c>
      <c r="C13" s="268">
        <v>550800</v>
      </c>
      <c r="D13" s="269">
        <v>550800</v>
      </c>
      <c r="E13" s="269">
        <v>518400</v>
      </c>
      <c r="F13" s="269">
        <v>32400</v>
      </c>
      <c r="G13" s="269"/>
    </row>
    <row r="14" customHeight="1" spans="1:7">
      <c r="A14" s="271" t="s">
        <v>109</v>
      </c>
      <c r="B14" s="271" t="s">
        <v>110</v>
      </c>
      <c r="C14" s="268">
        <v>511670.4</v>
      </c>
      <c r="D14" s="269">
        <v>511670.4</v>
      </c>
      <c r="E14" s="269">
        <v>511670.4</v>
      </c>
      <c r="F14" s="269"/>
      <c r="G14" s="269"/>
    </row>
    <row r="15" customHeight="1" spans="1:7">
      <c r="A15" s="270" t="s">
        <v>111</v>
      </c>
      <c r="B15" s="270" t="s">
        <v>112</v>
      </c>
      <c r="C15" s="268">
        <v>194836.48</v>
      </c>
      <c r="D15" s="269">
        <v>194836.48</v>
      </c>
      <c r="E15" s="269">
        <v>194836.48</v>
      </c>
      <c r="F15" s="269"/>
      <c r="G15" s="269"/>
    </row>
    <row r="16" customHeight="1" spans="1:7">
      <c r="A16" s="271" t="s">
        <v>113</v>
      </c>
      <c r="B16" s="271" t="s">
        <v>114</v>
      </c>
      <c r="C16" s="268">
        <v>194836.48</v>
      </c>
      <c r="D16" s="269">
        <v>194836.48</v>
      </c>
      <c r="E16" s="269">
        <v>194836.48</v>
      </c>
      <c r="F16" s="269"/>
      <c r="G16" s="269"/>
    </row>
    <row r="17" customHeight="1" spans="1:7">
      <c r="A17" s="209" t="s">
        <v>115</v>
      </c>
      <c r="B17" s="209" t="s">
        <v>116</v>
      </c>
      <c r="C17" s="268">
        <v>550430.36</v>
      </c>
      <c r="D17" s="269">
        <v>550430.36</v>
      </c>
      <c r="E17" s="269">
        <v>550430.36</v>
      </c>
      <c r="F17" s="269"/>
      <c r="G17" s="269"/>
    </row>
    <row r="18" customHeight="1" spans="1:7">
      <c r="A18" s="270" t="s">
        <v>117</v>
      </c>
      <c r="B18" s="270" t="s">
        <v>118</v>
      </c>
      <c r="C18" s="268">
        <v>550430.36</v>
      </c>
      <c r="D18" s="269">
        <v>550430.36</v>
      </c>
      <c r="E18" s="269">
        <v>550430.36</v>
      </c>
      <c r="F18" s="269"/>
      <c r="G18" s="269"/>
    </row>
    <row r="19" customHeight="1" spans="1:7">
      <c r="A19" s="271" t="s">
        <v>119</v>
      </c>
      <c r="B19" s="271" t="s">
        <v>120</v>
      </c>
      <c r="C19" s="268">
        <v>219267.66</v>
      </c>
      <c r="D19" s="269">
        <v>219267.66</v>
      </c>
      <c r="E19" s="269">
        <v>219267.66</v>
      </c>
      <c r="F19" s="269"/>
      <c r="G19" s="269"/>
    </row>
    <row r="20" customHeight="1" spans="1:7">
      <c r="A20" s="271" t="s">
        <v>121</v>
      </c>
      <c r="B20" s="271" t="s">
        <v>122</v>
      </c>
      <c r="C20" s="268">
        <v>291201</v>
      </c>
      <c r="D20" s="269">
        <v>291201</v>
      </c>
      <c r="E20" s="269">
        <v>291201</v>
      </c>
      <c r="F20" s="269"/>
      <c r="G20" s="269"/>
    </row>
    <row r="21" customHeight="1" spans="1:7">
      <c r="A21" s="271" t="s">
        <v>123</v>
      </c>
      <c r="B21" s="271" t="s">
        <v>124</v>
      </c>
      <c r="C21" s="268">
        <v>39961.7</v>
      </c>
      <c r="D21" s="269">
        <v>39961.7</v>
      </c>
      <c r="E21" s="269">
        <v>39961.7</v>
      </c>
      <c r="F21" s="269"/>
      <c r="G21" s="269"/>
    </row>
    <row r="22" customHeight="1" spans="1:7">
      <c r="A22" s="209" t="s">
        <v>125</v>
      </c>
      <c r="B22" s="209" t="s">
        <v>126</v>
      </c>
      <c r="C22" s="268">
        <v>460840.8</v>
      </c>
      <c r="D22" s="269">
        <v>460840.8</v>
      </c>
      <c r="E22" s="269">
        <v>460840.8</v>
      </c>
      <c r="F22" s="269"/>
      <c r="G22" s="269"/>
    </row>
    <row r="23" customHeight="1" spans="1:7">
      <c r="A23" s="270" t="s">
        <v>127</v>
      </c>
      <c r="B23" s="270" t="s">
        <v>128</v>
      </c>
      <c r="C23" s="268">
        <v>460840.8</v>
      </c>
      <c r="D23" s="269">
        <v>460840.8</v>
      </c>
      <c r="E23" s="269">
        <v>460840.8</v>
      </c>
      <c r="F23" s="269"/>
      <c r="G23" s="269"/>
    </row>
    <row r="24" customHeight="1" spans="1:7">
      <c r="A24" s="271" t="s">
        <v>129</v>
      </c>
      <c r="B24" s="271" t="s">
        <v>130</v>
      </c>
      <c r="C24" s="268">
        <v>460840.8</v>
      </c>
      <c r="D24" s="269">
        <v>460840.8</v>
      </c>
      <c r="E24" s="269">
        <v>460840.8</v>
      </c>
      <c r="F24" s="269"/>
      <c r="G24" s="269"/>
    </row>
    <row r="25" customHeight="1" spans="1:7">
      <c r="A25" s="272" t="s">
        <v>170</v>
      </c>
      <c r="B25" s="272"/>
      <c r="C25" s="268">
        <v>6501116.82</v>
      </c>
      <c r="D25" s="269">
        <v>6501116.82</v>
      </c>
      <c r="E25" s="268">
        <v>6266037.82</v>
      </c>
      <c r="F25" s="268">
        <v>235079</v>
      </c>
      <c r="G25" s="268"/>
    </row>
  </sheetData>
  <mergeCells count="6">
    <mergeCell ref="A3:G3"/>
    <mergeCell ref="A5:B5"/>
    <mergeCell ref="D5:F5"/>
    <mergeCell ref="A25:B25"/>
    <mergeCell ref="C5:C6"/>
    <mergeCell ref="G5:G6"/>
  </mergeCells>
  <printOptions horizontalCentered="1"/>
  <pageMargins left="0.369444444444444" right="0.369444444444444" top="0.559722222222222" bottom="0.559722222222222" header="0.479861111111111" footer="0.479861111111111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D14" sqref="D14"/>
    </sheetView>
  </sheetViews>
  <sheetFormatPr defaultColWidth="10.425" defaultRowHeight="14.25" customHeight="1" outlineLevelRow="7" outlineLevelCol="5"/>
  <cols>
    <col min="1" max="6" width="28.1416666666667" style="4" customWidth="1"/>
    <col min="7" max="16384" width="10.425" style="4"/>
  </cols>
  <sheetData>
    <row r="1" customHeight="1" spans="1:6">
      <c r="A1" s="47"/>
      <c r="B1" s="47"/>
      <c r="C1" s="47"/>
      <c r="D1" s="47"/>
      <c r="E1" s="47"/>
      <c r="F1" s="47"/>
    </row>
    <row r="2" customHeight="1" spans="1:6">
      <c r="A2" s="87"/>
      <c r="B2" s="87"/>
      <c r="C2" s="87"/>
      <c r="D2" s="87"/>
      <c r="E2" s="86"/>
      <c r="F2" s="249" t="s">
        <v>171</v>
      </c>
    </row>
    <row r="3" ht="41.25" customHeight="1" spans="1:6">
      <c r="A3" s="250" t="str">
        <f>"2025"&amp;"年一般公共预算“三公”经费支出预算表"</f>
        <v>2025年一般公共预算“三公”经费支出预算表</v>
      </c>
      <c r="B3" s="87"/>
      <c r="C3" s="87"/>
      <c r="D3" s="87"/>
      <c r="E3" s="86"/>
      <c r="F3" s="87"/>
    </row>
    <row r="4" customHeight="1" spans="1:6">
      <c r="A4" s="251" t="str">
        <f>"单位名称：昆明市晋宁区双民族小学"&amp;""</f>
        <v>单位名称：昆明市晋宁区双民族小学</v>
      </c>
      <c r="B4" s="252"/>
      <c r="D4" s="87"/>
      <c r="E4" s="86"/>
      <c r="F4" s="106" t="s">
        <v>1</v>
      </c>
    </row>
    <row r="5" ht="27" customHeight="1" spans="1:6">
      <c r="A5" s="91" t="s">
        <v>172</v>
      </c>
      <c r="B5" s="91" t="s">
        <v>173</v>
      </c>
      <c r="C5" s="91" t="s">
        <v>174</v>
      </c>
      <c r="D5" s="91"/>
      <c r="E5" s="80"/>
      <c r="F5" s="91" t="s">
        <v>175</v>
      </c>
    </row>
    <row r="6" ht="28.5" customHeight="1" spans="1:6">
      <c r="A6" s="253"/>
      <c r="B6" s="93"/>
      <c r="C6" s="80" t="s">
        <v>57</v>
      </c>
      <c r="D6" s="80" t="s">
        <v>176</v>
      </c>
      <c r="E6" s="80" t="s">
        <v>177</v>
      </c>
      <c r="F6" s="92"/>
    </row>
    <row r="7" ht="17.25" customHeight="1" spans="1:6">
      <c r="A7" s="98" t="s">
        <v>82</v>
      </c>
      <c r="B7" s="98" t="s">
        <v>83</v>
      </c>
      <c r="C7" s="98" t="s">
        <v>84</v>
      </c>
      <c r="D7" s="98" t="s">
        <v>85</v>
      </c>
      <c r="E7" s="98" t="s">
        <v>86</v>
      </c>
      <c r="F7" s="98" t="s">
        <v>87</v>
      </c>
    </row>
    <row r="8" ht="17.25" customHeight="1" spans="1:6">
      <c r="A8" s="254">
        <v>20000</v>
      </c>
      <c r="B8" s="255"/>
      <c r="C8" s="256"/>
      <c r="D8" s="256"/>
      <c r="E8" s="256"/>
      <c r="F8" s="256">
        <v>20000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69444444444445" right="0.669444444444445" top="0.719444444444444" bottom="0.719444444444444" header="0.279861111111111" footer="0.279861111111111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42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166666666667" defaultRowHeight="14.25" customHeight="1"/>
  <cols>
    <col min="1" max="2" width="32.85" customWidth="1"/>
    <col min="3" max="3" width="20.7166666666667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166666666667" customWidth="1"/>
  </cols>
  <sheetData>
    <row r="1" customHeight="1" spans="1:24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</row>
    <row r="2" ht="13.5" customHeight="1" spans="2:24">
      <c r="B2" s="225"/>
      <c r="C2" s="226"/>
      <c r="E2" s="227"/>
      <c r="F2" s="227"/>
      <c r="G2" s="227"/>
      <c r="H2" s="227"/>
      <c r="I2" s="128"/>
      <c r="J2" s="128"/>
      <c r="K2" s="128"/>
      <c r="L2" s="128"/>
      <c r="M2" s="128"/>
      <c r="N2" s="128"/>
      <c r="R2" s="128"/>
      <c r="V2" s="226"/>
      <c r="X2" s="189" t="s">
        <v>178</v>
      </c>
    </row>
    <row r="3" ht="45.75" customHeight="1" spans="1:24">
      <c r="A3" s="130" t="str">
        <f>"2025"&amp;"年部门基本支出预算表"</f>
        <v>2025年部门基本支出预算表</v>
      </c>
      <c r="B3" s="171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71"/>
      <c r="P3" s="171"/>
      <c r="Q3" s="171"/>
      <c r="R3" s="130"/>
      <c r="S3" s="130"/>
      <c r="T3" s="130"/>
      <c r="U3" s="130"/>
      <c r="V3" s="130"/>
      <c r="W3" s="130"/>
      <c r="X3" s="130"/>
    </row>
    <row r="4" ht="18.75" customHeight="1" spans="1:24">
      <c r="A4" s="228" t="s">
        <v>132</v>
      </c>
      <c r="B4" s="229"/>
      <c r="C4" s="230"/>
      <c r="D4" s="230"/>
      <c r="E4" s="230"/>
      <c r="F4" s="230"/>
      <c r="G4" s="230"/>
      <c r="H4" s="230"/>
      <c r="I4" s="173"/>
      <c r="J4" s="173"/>
      <c r="K4" s="173"/>
      <c r="L4" s="173"/>
      <c r="M4" s="173"/>
      <c r="N4" s="173"/>
      <c r="O4" s="174"/>
      <c r="P4" s="174"/>
      <c r="Q4" s="174"/>
      <c r="R4" s="173"/>
      <c r="V4" s="226"/>
      <c r="X4" s="189" t="s">
        <v>1</v>
      </c>
    </row>
    <row r="5" ht="18" customHeight="1" spans="1:24">
      <c r="A5" s="231" t="s">
        <v>179</v>
      </c>
      <c r="B5" s="231" t="s">
        <v>180</v>
      </c>
      <c r="C5" s="231" t="s">
        <v>181</v>
      </c>
      <c r="D5" s="231" t="s">
        <v>182</v>
      </c>
      <c r="E5" s="231" t="s">
        <v>183</v>
      </c>
      <c r="F5" s="231" t="s">
        <v>184</v>
      </c>
      <c r="G5" s="231" t="s">
        <v>185</v>
      </c>
      <c r="H5" s="231" t="s">
        <v>186</v>
      </c>
      <c r="I5" s="240" t="s">
        <v>187</v>
      </c>
      <c r="J5" s="167" t="s">
        <v>187</v>
      </c>
      <c r="K5" s="167"/>
      <c r="L5" s="167"/>
      <c r="M5" s="167"/>
      <c r="N5" s="167"/>
      <c r="O5" s="241"/>
      <c r="P5" s="241"/>
      <c r="Q5" s="241"/>
      <c r="R5" s="158" t="s">
        <v>61</v>
      </c>
      <c r="S5" s="167" t="s">
        <v>62</v>
      </c>
      <c r="T5" s="167"/>
      <c r="U5" s="167"/>
      <c r="V5" s="167"/>
      <c r="W5" s="167"/>
      <c r="X5" s="168"/>
    </row>
    <row r="6" ht="18" customHeight="1" spans="1:24">
      <c r="A6" s="232"/>
      <c r="B6" s="233"/>
      <c r="C6" s="234"/>
      <c r="D6" s="232"/>
      <c r="E6" s="232"/>
      <c r="F6" s="232"/>
      <c r="G6" s="232"/>
      <c r="H6" s="232"/>
      <c r="I6" s="242" t="s">
        <v>188</v>
      </c>
      <c r="J6" s="240" t="s">
        <v>58</v>
      </c>
      <c r="K6" s="167"/>
      <c r="L6" s="167"/>
      <c r="M6" s="167"/>
      <c r="N6" s="168"/>
      <c r="O6" s="243" t="s">
        <v>189</v>
      </c>
      <c r="P6" s="241"/>
      <c r="Q6" s="247"/>
      <c r="R6" s="231" t="s">
        <v>61</v>
      </c>
      <c r="S6" s="240" t="s">
        <v>62</v>
      </c>
      <c r="T6" s="158" t="s">
        <v>64</v>
      </c>
      <c r="U6" s="167" t="s">
        <v>62</v>
      </c>
      <c r="V6" s="158" t="s">
        <v>66</v>
      </c>
      <c r="W6" s="158" t="s">
        <v>67</v>
      </c>
      <c r="X6" s="248" t="s">
        <v>68</v>
      </c>
    </row>
    <row r="7" ht="19.5" customHeight="1" spans="1:24">
      <c r="A7" s="233"/>
      <c r="B7" s="233"/>
      <c r="C7" s="233"/>
      <c r="D7" s="233"/>
      <c r="E7" s="233"/>
      <c r="F7" s="233"/>
      <c r="G7" s="233"/>
      <c r="H7" s="233"/>
      <c r="I7" s="233"/>
      <c r="J7" s="244" t="s">
        <v>190</v>
      </c>
      <c r="K7" s="231" t="s">
        <v>191</v>
      </c>
      <c r="L7" s="231" t="s">
        <v>192</v>
      </c>
      <c r="M7" s="231" t="s">
        <v>193</v>
      </c>
      <c r="N7" s="231" t="s">
        <v>194</v>
      </c>
      <c r="O7" s="231" t="s">
        <v>58</v>
      </c>
      <c r="P7" s="231" t="s">
        <v>59</v>
      </c>
      <c r="Q7" s="231" t="s">
        <v>60</v>
      </c>
      <c r="R7" s="233"/>
      <c r="S7" s="231" t="s">
        <v>57</v>
      </c>
      <c r="T7" s="231" t="s">
        <v>64</v>
      </c>
      <c r="U7" s="231" t="s">
        <v>195</v>
      </c>
      <c r="V7" s="231" t="s">
        <v>66</v>
      </c>
      <c r="W7" s="231" t="s">
        <v>67</v>
      </c>
      <c r="X7" s="231" t="s">
        <v>68</v>
      </c>
    </row>
    <row r="8" ht="37.5" customHeight="1" spans="1:24">
      <c r="A8" s="235"/>
      <c r="B8" s="143"/>
      <c r="C8" s="235"/>
      <c r="D8" s="235"/>
      <c r="E8" s="235"/>
      <c r="F8" s="235"/>
      <c r="G8" s="235"/>
      <c r="H8" s="235"/>
      <c r="I8" s="235"/>
      <c r="J8" s="245" t="s">
        <v>57</v>
      </c>
      <c r="K8" s="246" t="s">
        <v>196</v>
      </c>
      <c r="L8" s="246" t="s">
        <v>192</v>
      </c>
      <c r="M8" s="246" t="s">
        <v>193</v>
      </c>
      <c r="N8" s="246" t="s">
        <v>194</v>
      </c>
      <c r="O8" s="246" t="s">
        <v>192</v>
      </c>
      <c r="P8" s="246" t="s">
        <v>193</v>
      </c>
      <c r="Q8" s="246" t="s">
        <v>194</v>
      </c>
      <c r="R8" s="246" t="s">
        <v>61</v>
      </c>
      <c r="S8" s="246" t="s">
        <v>57</v>
      </c>
      <c r="T8" s="246" t="s">
        <v>64</v>
      </c>
      <c r="U8" s="246" t="s">
        <v>195</v>
      </c>
      <c r="V8" s="246" t="s">
        <v>66</v>
      </c>
      <c r="W8" s="246" t="s">
        <v>67</v>
      </c>
      <c r="X8" s="246" t="s">
        <v>68</v>
      </c>
    </row>
    <row r="9" customHeight="1" spans="1:24">
      <c r="A9" s="236">
        <v>1</v>
      </c>
      <c r="B9" s="236">
        <v>2</v>
      </c>
      <c r="C9" s="236">
        <v>3</v>
      </c>
      <c r="D9" s="236">
        <v>4</v>
      </c>
      <c r="E9" s="236">
        <v>5</v>
      </c>
      <c r="F9" s="236">
        <v>6</v>
      </c>
      <c r="G9" s="236">
        <v>7</v>
      </c>
      <c r="H9" s="236">
        <v>8</v>
      </c>
      <c r="I9" s="236">
        <v>9</v>
      </c>
      <c r="J9" s="236">
        <v>10</v>
      </c>
      <c r="K9" s="236">
        <v>11</v>
      </c>
      <c r="L9" s="236">
        <v>12</v>
      </c>
      <c r="M9" s="236">
        <v>13</v>
      </c>
      <c r="N9" s="236">
        <v>14</v>
      </c>
      <c r="O9" s="236">
        <v>15</v>
      </c>
      <c r="P9" s="236">
        <v>16</v>
      </c>
      <c r="Q9" s="236">
        <v>17</v>
      </c>
      <c r="R9" s="236">
        <v>18</v>
      </c>
      <c r="S9" s="236">
        <v>19</v>
      </c>
      <c r="T9" s="236">
        <v>20</v>
      </c>
      <c r="U9" s="236">
        <v>21</v>
      </c>
      <c r="V9" s="236">
        <v>22</v>
      </c>
      <c r="W9" s="236">
        <v>23</v>
      </c>
      <c r="X9" s="236">
        <v>24</v>
      </c>
    </row>
    <row r="10" ht="20.25" customHeight="1" spans="1:24">
      <c r="A10" s="237" t="s">
        <v>197</v>
      </c>
      <c r="B10" s="237" t="s">
        <v>70</v>
      </c>
      <c r="C10" s="237" t="s">
        <v>198</v>
      </c>
      <c r="D10" s="237" t="s">
        <v>199</v>
      </c>
      <c r="E10" s="237" t="s">
        <v>101</v>
      </c>
      <c r="F10" s="237" t="s">
        <v>102</v>
      </c>
      <c r="G10" s="237" t="s">
        <v>200</v>
      </c>
      <c r="H10" s="237" t="s">
        <v>201</v>
      </c>
      <c r="I10" s="223">
        <v>1267572</v>
      </c>
      <c r="J10" s="223">
        <v>1267572</v>
      </c>
      <c r="K10" s="223"/>
      <c r="L10" s="223"/>
      <c r="M10" s="162">
        <v>1267572</v>
      </c>
      <c r="N10" s="223"/>
      <c r="O10" s="223"/>
      <c r="P10" s="223"/>
      <c r="Q10" s="223"/>
      <c r="R10" s="223"/>
      <c r="S10" s="223"/>
      <c r="T10" s="223"/>
      <c r="U10" s="223"/>
      <c r="V10" s="223"/>
      <c r="W10" s="223"/>
      <c r="X10" s="223"/>
    </row>
    <row r="11" ht="17.25" customHeight="1" spans="1:24">
      <c r="A11" s="237" t="s">
        <v>197</v>
      </c>
      <c r="B11" s="237" t="s">
        <v>70</v>
      </c>
      <c r="C11" s="237" t="s">
        <v>198</v>
      </c>
      <c r="D11" s="237" t="s">
        <v>199</v>
      </c>
      <c r="E11" s="237" t="s">
        <v>101</v>
      </c>
      <c r="F11" s="237" t="s">
        <v>102</v>
      </c>
      <c r="G11" s="237" t="s">
        <v>202</v>
      </c>
      <c r="H11" s="237" t="s">
        <v>203</v>
      </c>
      <c r="I11" s="223">
        <v>78264</v>
      </c>
      <c r="J11" s="223">
        <v>78264</v>
      </c>
      <c r="K11" s="214"/>
      <c r="L11" s="214"/>
      <c r="M11" s="162">
        <v>78264</v>
      </c>
      <c r="N11" s="214"/>
      <c r="O11" s="223"/>
      <c r="P11" s="223"/>
      <c r="Q11" s="223"/>
      <c r="R11" s="223"/>
      <c r="S11" s="223"/>
      <c r="T11" s="223"/>
      <c r="U11" s="223"/>
      <c r="V11" s="223"/>
      <c r="W11" s="223"/>
      <c r="X11" s="223"/>
    </row>
    <row r="12" customHeight="1" spans="1:24">
      <c r="A12" s="237" t="s">
        <v>197</v>
      </c>
      <c r="B12" s="237" t="s">
        <v>70</v>
      </c>
      <c r="C12" s="237" t="s">
        <v>198</v>
      </c>
      <c r="D12" s="237" t="s">
        <v>199</v>
      </c>
      <c r="E12" s="237" t="s">
        <v>101</v>
      </c>
      <c r="F12" s="237" t="s">
        <v>102</v>
      </c>
      <c r="G12" s="237" t="s">
        <v>202</v>
      </c>
      <c r="H12" s="237" t="s">
        <v>203</v>
      </c>
      <c r="I12" s="223">
        <v>288000</v>
      </c>
      <c r="J12" s="223">
        <v>288000</v>
      </c>
      <c r="K12" s="214"/>
      <c r="L12" s="214"/>
      <c r="M12" s="162">
        <v>288000</v>
      </c>
      <c r="N12" s="214"/>
      <c r="O12" s="223"/>
      <c r="P12" s="223"/>
      <c r="Q12" s="223"/>
      <c r="R12" s="223"/>
      <c r="S12" s="223"/>
      <c r="T12" s="223"/>
      <c r="U12" s="223"/>
      <c r="V12" s="223"/>
      <c r="W12" s="223"/>
      <c r="X12" s="223"/>
    </row>
    <row r="13" customHeight="1" spans="1:24">
      <c r="A13" s="237" t="s">
        <v>197</v>
      </c>
      <c r="B13" s="237" t="s">
        <v>70</v>
      </c>
      <c r="C13" s="237" t="s">
        <v>198</v>
      </c>
      <c r="D13" s="237" t="s">
        <v>199</v>
      </c>
      <c r="E13" s="237" t="s">
        <v>101</v>
      </c>
      <c r="F13" s="237" t="s">
        <v>102</v>
      </c>
      <c r="G13" s="237" t="s">
        <v>202</v>
      </c>
      <c r="H13" s="237" t="s">
        <v>203</v>
      </c>
      <c r="I13" s="223">
        <v>132000</v>
      </c>
      <c r="J13" s="223">
        <v>132000</v>
      </c>
      <c r="K13" s="214"/>
      <c r="L13" s="214"/>
      <c r="M13" s="162">
        <v>132000</v>
      </c>
      <c r="N13" s="214"/>
      <c r="O13" s="223"/>
      <c r="P13" s="223"/>
      <c r="Q13" s="223"/>
      <c r="R13" s="223"/>
      <c r="S13" s="223"/>
      <c r="T13" s="223"/>
      <c r="U13" s="223"/>
      <c r="V13" s="223"/>
      <c r="W13" s="223"/>
      <c r="X13" s="223"/>
    </row>
    <row r="14" customHeight="1" spans="1:24">
      <c r="A14" s="237" t="s">
        <v>197</v>
      </c>
      <c r="B14" s="237" t="s">
        <v>70</v>
      </c>
      <c r="C14" s="237" t="s">
        <v>198</v>
      </c>
      <c r="D14" s="237" t="s">
        <v>199</v>
      </c>
      <c r="E14" s="237" t="s">
        <v>101</v>
      </c>
      <c r="F14" s="237" t="s">
        <v>102</v>
      </c>
      <c r="G14" s="237" t="s">
        <v>204</v>
      </c>
      <c r="H14" s="237" t="s">
        <v>205</v>
      </c>
      <c r="I14" s="223">
        <v>105631</v>
      </c>
      <c r="J14" s="223">
        <v>105631</v>
      </c>
      <c r="K14" s="214"/>
      <c r="L14" s="214"/>
      <c r="M14" s="162">
        <v>105631</v>
      </c>
      <c r="N14" s="214"/>
      <c r="O14" s="223"/>
      <c r="P14" s="223"/>
      <c r="Q14" s="223"/>
      <c r="R14" s="223"/>
      <c r="S14" s="223"/>
      <c r="T14" s="223"/>
      <c r="U14" s="223"/>
      <c r="V14" s="223"/>
      <c r="W14" s="223"/>
      <c r="X14" s="223"/>
    </row>
    <row r="15" customHeight="1" spans="1:24">
      <c r="A15" s="237" t="s">
        <v>197</v>
      </c>
      <c r="B15" s="237" t="s">
        <v>70</v>
      </c>
      <c r="C15" s="237" t="s">
        <v>198</v>
      </c>
      <c r="D15" s="237" t="s">
        <v>199</v>
      </c>
      <c r="E15" s="237" t="s">
        <v>101</v>
      </c>
      <c r="F15" s="237" t="s">
        <v>102</v>
      </c>
      <c r="G15" s="237" t="s">
        <v>206</v>
      </c>
      <c r="H15" s="237" t="s">
        <v>207</v>
      </c>
      <c r="I15" s="223">
        <v>430740</v>
      </c>
      <c r="J15" s="223">
        <v>430740</v>
      </c>
      <c r="K15" s="214"/>
      <c r="L15" s="214"/>
      <c r="M15" s="162">
        <v>430740</v>
      </c>
      <c r="N15" s="214"/>
      <c r="O15" s="223"/>
      <c r="P15" s="223"/>
      <c r="Q15" s="223"/>
      <c r="R15" s="223"/>
      <c r="S15" s="223"/>
      <c r="T15" s="223"/>
      <c r="U15" s="223"/>
      <c r="V15" s="223"/>
      <c r="W15" s="223"/>
      <c r="X15" s="223"/>
    </row>
    <row r="16" customHeight="1" spans="1:24">
      <c r="A16" s="237" t="s">
        <v>197</v>
      </c>
      <c r="B16" s="237" t="s">
        <v>70</v>
      </c>
      <c r="C16" s="237" t="s">
        <v>198</v>
      </c>
      <c r="D16" s="237" t="s">
        <v>199</v>
      </c>
      <c r="E16" s="237" t="s">
        <v>101</v>
      </c>
      <c r="F16" s="237" t="s">
        <v>102</v>
      </c>
      <c r="G16" s="237" t="s">
        <v>206</v>
      </c>
      <c r="H16" s="237" t="s">
        <v>207</v>
      </c>
      <c r="I16" s="223">
        <v>238260</v>
      </c>
      <c r="J16" s="223">
        <v>238260</v>
      </c>
      <c r="K16" s="214"/>
      <c r="L16" s="214"/>
      <c r="M16" s="162">
        <v>238260</v>
      </c>
      <c r="N16" s="214"/>
      <c r="O16" s="223"/>
      <c r="P16" s="223"/>
      <c r="Q16" s="223"/>
      <c r="R16" s="223"/>
      <c r="S16" s="223"/>
      <c r="T16" s="223"/>
      <c r="U16" s="223"/>
      <c r="V16" s="223"/>
      <c r="W16" s="223"/>
      <c r="X16" s="223"/>
    </row>
    <row r="17" customHeight="1" spans="1:24">
      <c r="A17" s="237" t="s">
        <v>197</v>
      </c>
      <c r="B17" s="237" t="s">
        <v>70</v>
      </c>
      <c r="C17" s="237" t="s">
        <v>198</v>
      </c>
      <c r="D17" s="237" t="s">
        <v>199</v>
      </c>
      <c r="E17" s="237" t="s">
        <v>101</v>
      </c>
      <c r="F17" s="237" t="s">
        <v>102</v>
      </c>
      <c r="G17" s="237" t="s">
        <v>206</v>
      </c>
      <c r="H17" s="237" t="s">
        <v>207</v>
      </c>
      <c r="I17" s="223">
        <v>472764</v>
      </c>
      <c r="J17" s="223">
        <v>472764</v>
      </c>
      <c r="K17" s="214"/>
      <c r="L17" s="214"/>
      <c r="M17" s="162">
        <v>472764</v>
      </c>
      <c r="N17" s="214"/>
      <c r="O17" s="223"/>
      <c r="P17" s="223"/>
      <c r="Q17" s="223"/>
      <c r="R17" s="223"/>
      <c r="S17" s="223"/>
      <c r="T17" s="223"/>
      <c r="U17" s="223"/>
      <c r="V17" s="223"/>
      <c r="W17" s="223"/>
      <c r="X17" s="223"/>
    </row>
    <row r="18" customHeight="1" spans="1:24">
      <c r="A18" s="237" t="s">
        <v>197</v>
      </c>
      <c r="B18" s="237" t="s">
        <v>70</v>
      </c>
      <c r="C18" s="237" t="s">
        <v>208</v>
      </c>
      <c r="D18" s="237" t="s">
        <v>209</v>
      </c>
      <c r="E18" s="237" t="s">
        <v>109</v>
      </c>
      <c r="F18" s="237" t="s">
        <v>110</v>
      </c>
      <c r="G18" s="237" t="s">
        <v>210</v>
      </c>
      <c r="H18" s="237" t="s">
        <v>211</v>
      </c>
      <c r="I18" s="223">
        <v>511670.4</v>
      </c>
      <c r="J18" s="223">
        <v>511670.4</v>
      </c>
      <c r="K18" s="214"/>
      <c r="L18" s="214"/>
      <c r="M18" s="162">
        <v>511670.4</v>
      </c>
      <c r="N18" s="214"/>
      <c r="O18" s="223"/>
      <c r="P18" s="223"/>
      <c r="Q18" s="223"/>
      <c r="R18" s="223"/>
      <c r="S18" s="223"/>
      <c r="T18" s="223"/>
      <c r="U18" s="223"/>
      <c r="V18" s="223"/>
      <c r="W18" s="223"/>
      <c r="X18" s="223"/>
    </row>
    <row r="19" customHeight="1" spans="1:24">
      <c r="A19" s="237" t="s">
        <v>197</v>
      </c>
      <c r="B19" s="237" t="s">
        <v>70</v>
      </c>
      <c r="C19" s="237" t="s">
        <v>208</v>
      </c>
      <c r="D19" s="237" t="s">
        <v>209</v>
      </c>
      <c r="E19" s="237" t="s">
        <v>119</v>
      </c>
      <c r="F19" s="237" t="s">
        <v>120</v>
      </c>
      <c r="G19" s="237" t="s">
        <v>212</v>
      </c>
      <c r="H19" s="237" t="s">
        <v>213</v>
      </c>
      <c r="I19" s="223">
        <v>219267.66</v>
      </c>
      <c r="J19" s="223">
        <v>219267.66</v>
      </c>
      <c r="K19" s="214"/>
      <c r="L19" s="214"/>
      <c r="M19" s="162">
        <v>219267.66</v>
      </c>
      <c r="N19" s="214"/>
      <c r="O19" s="223"/>
      <c r="P19" s="223"/>
      <c r="Q19" s="223"/>
      <c r="R19" s="223"/>
      <c r="S19" s="223"/>
      <c r="T19" s="223"/>
      <c r="U19" s="223"/>
      <c r="V19" s="223"/>
      <c r="W19" s="223"/>
      <c r="X19" s="223"/>
    </row>
    <row r="20" customHeight="1" spans="1:24">
      <c r="A20" s="237" t="s">
        <v>197</v>
      </c>
      <c r="B20" s="237" t="s">
        <v>70</v>
      </c>
      <c r="C20" s="237" t="s">
        <v>208</v>
      </c>
      <c r="D20" s="237" t="s">
        <v>209</v>
      </c>
      <c r="E20" s="237" t="s">
        <v>121</v>
      </c>
      <c r="F20" s="237" t="s">
        <v>122</v>
      </c>
      <c r="G20" s="237" t="s">
        <v>214</v>
      </c>
      <c r="H20" s="237" t="s">
        <v>215</v>
      </c>
      <c r="I20" s="223">
        <v>152424</v>
      </c>
      <c r="J20" s="223">
        <v>152424</v>
      </c>
      <c r="K20" s="214"/>
      <c r="L20" s="214"/>
      <c r="M20" s="162">
        <v>152424</v>
      </c>
      <c r="N20" s="214"/>
      <c r="O20" s="223"/>
      <c r="P20" s="223"/>
      <c r="Q20" s="223"/>
      <c r="R20" s="223"/>
      <c r="S20" s="223"/>
      <c r="T20" s="223"/>
      <c r="U20" s="223"/>
      <c r="V20" s="223"/>
      <c r="W20" s="223"/>
      <c r="X20" s="223"/>
    </row>
    <row r="21" customHeight="1" spans="1:24">
      <c r="A21" s="237" t="s">
        <v>197</v>
      </c>
      <c r="B21" s="237" t="s">
        <v>70</v>
      </c>
      <c r="C21" s="237" t="s">
        <v>208</v>
      </c>
      <c r="D21" s="237" t="s">
        <v>209</v>
      </c>
      <c r="E21" s="237" t="s">
        <v>121</v>
      </c>
      <c r="F21" s="237" t="s">
        <v>122</v>
      </c>
      <c r="G21" s="237" t="s">
        <v>214</v>
      </c>
      <c r="H21" s="237" t="s">
        <v>215</v>
      </c>
      <c r="I21" s="223">
        <v>138777</v>
      </c>
      <c r="J21" s="223">
        <v>138777</v>
      </c>
      <c r="K21" s="214"/>
      <c r="L21" s="214"/>
      <c r="M21" s="162">
        <v>138777</v>
      </c>
      <c r="N21" s="214"/>
      <c r="O21" s="223"/>
      <c r="P21" s="223"/>
      <c r="Q21" s="223"/>
      <c r="R21" s="223"/>
      <c r="S21" s="223"/>
      <c r="T21" s="223"/>
      <c r="U21" s="223"/>
      <c r="V21" s="223"/>
      <c r="W21" s="223"/>
      <c r="X21" s="223"/>
    </row>
    <row r="22" customHeight="1" spans="1:24">
      <c r="A22" s="237" t="s">
        <v>197</v>
      </c>
      <c r="B22" s="237" t="s">
        <v>70</v>
      </c>
      <c r="C22" s="237" t="s">
        <v>208</v>
      </c>
      <c r="D22" s="237" t="s">
        <v>209</v>
      </c>
      <c r="E22" s="237" t="s">
        <v>101</v>
      </c>
      <c r="F22" s="237" t="s">
        <v>102</v>
      </c>
      <c r="G22" s="237" t="s">
        <v>216</v>
      </c>
      <c r="H22" s="237" t="s">
        <v>217</v>
      </c>
      <c r="I22" s="223">
        <v>19428.78</v>
      </c>
      <c r="J22" s="223">
        <v>19428.78</v>
      </c>
      <c r="K22" s="214"/>
      <c r="L22" s="214"/>
      <c r="M22" s="162">
        <v>19428.78</v>
      </c>
      <c r="N22" s="214"/>
      <c r="O22" s="223"/>
      <c r="P22" s="223"/>
      <c r="Q22" s="223"/>
      <c r="R22" s="223"/>
      <c r="S22" s="223"/>
      <c r="T22" s="223"/>
      <c r="U22" s="223"/>
      <c r="V22" s="223"/>
      <c r="W22" s="223"/>
      <c r="X22" s="223"/>
    </row>
    <row r="23" customHeight="1" spans="1:24">
      <c r="A23" s="237" t="s">
        <v>197</v>
      </c>
      <c r="B23" s="237" t="s">
        <v>70</v>
      </c>
      <c r="C23" s="237" t="s">
        <v>208</v>
      </c>
      <c r="D23" s="237" t="s">
        <v>209</v>
      </c>
      <c r="E23" s="237" t="s">
        <v>123</v>
      </c>
      <c r="F23" s="237" t="s">
        <v>124</v>
      </c>
      <c r="G23" s="237" t="s">
        <v>216</v>
      </c>
      <c r="H23" s="237" t="s">
        <v>217</v>
      </c>
      <c r="I23" s="223">
        <v>11367.84</v>
      </c>
      <c r="J23" s="223">
        <v>11367.84</v>
      </c>
      <c r="K23" s="214"/>
      <c r="L23" s="214"/>
      <c r="M23" s="162">
        <v>11367.84</v>
      </c>
      <c r="N23" s="214"/>
      <c r="O23" s="223"/>
      <c r="P23" s="223"/>
      <c r="Q23" s="223"/>
      <c r="R23" s="223"/>
      <c r="S23" s="223"/>
      <c r="T23" s="223"/>
      <c r="U23" s="223"/>
      <c r="V23" s="223"/>
      <c r="W23" s="223"/>
      <c r="X23" s="223"/>
    </row>
    <row r="24" customHeight="1" spans="1:24">
      <c r="A24" s="237" t="s">
        <v>197</v>
      </c>
      <c r="B24" s="237" t="s">
        <v>70</v>
      </c>
      <c r="C24" s="237" t="s">
        <v>208</v>
      </c>
      <c r="D24" s="237" t="s">
        <v>209</v>
      </c>
      <c r="E24" s="237" t="s">
        <v>123</v>
      </c>
      <c r="F24" s="237" t="s">
        <v>124</v>
      </c>
      <c r="G24" s="237" t="s">
        <v>216</v>
      </c>
      <c r="H24" s="237" t="s">
        <v>217</v>
      </c>
      <c r="I24" s="223">
        <v>18601.92</v>
      </c>
      <c r="J24" s="223">
        <v>18601.92</v>
      </c>
      <c r="K24" s="214"/>
      <c r="L24" s="214"/>
      <c r="M24" s="162">
        <v>18601.92</v>
      </c>
      <c r="N24" s="214"/>
      <c r="O24" s="223"/>
      <c r="P24" s="223"/>
      <c r="Q24" s="223"/>
      <c r="R24" s="223"/>
      <c r="S24" s="223"/>
      <c r="T24" s="223"/>
      <c r="U24" s="223"/>
      <c r="V24" s="223"/>
      <c r="W24" s="223"/>
      <c r="X24" s="223"/>
    </row>
    <row r="25" customHeight="1" spans="1:24">
      <c r="A25" s="237" t="s">
        <v>197</v>
      </c>
      <c r="B25" s="237" t="s">
        <v>70</v>
      </c>
      <c r="C25" s="237" t="s">
        <v>208</v>
      </c>
      <c r="D25" s="237" t="s">
        <v>209</v>
      </c>
      <c r="E25" s="237" t="s">
        <v>123</v>
      </c>
      <c r="F25" s="237" t="s">
        <v>124</v>
      </c>
      <c r="G25" s="237" t="s">
        <v>216</v>
      </c>
      <c r="H25" s="237" t="s">
        <v>217</v>
      </c>
      <c r="I25" s="223">
        <v>9991.94</v>
      </c>
      <c r="J25" s="223">
        <v>9991.94</v>
      </c>
      <c r="K25" s="214"/>
      <c r="L25" s="214"/>
      <c r="M25" s="162">
        <v>9991.94</v>
      </c>
      <c r="N25" s="214"/>
      <c r="O25" s="223"/>
      <c r="P25" s="223"/>
      <c r="Q25" s="223"/>
      <c r="R25" s="223"/>
      <c r="S25" s="223"/>
      <c r="T25" s="223"/>
      <c r="U25" s="223"/>
      <c r="V25" s="223"/>
      <c r="W25" s="223"/>
      <c r="X25" s="223"/>
    </row>
    <row r="26" customHeight="1" spans="1:24">
      <c r="A26" s="237" t="s">
        <v>197</v>
      </c>
      <c r="B26" s="237" t="s">
        <v>70</v>
      </c>
      <c r="C26" s="237" t="s">
        <v>218</v>
      </c>
      <c r="D26" s="237" t="s">
        <v>219</v>
      </c>
      <c r="E26" s="237" t="s">
        <v>113</v>
      </c>
      <c r="F26" s="237" t="s">
        <v>114</v>
      </c>
      <c r="G26" s="237" t="s">
        <v>220</v>
      </c>
      <c r="H26" s="237" t="s">
        <v>221</v>
      </c>
      <c r="I26" s="223">
        <v>194836.48</v>
      </c>
      <c r="J26" s="223">
        <v>194836.48</v>
      </c>
      <c r="K26" s="214"/>
      <c r="L26" s="214"/>
      <c r="M26" s="162">
        <v>194836.48</v>
      </c>
      <c r="N26" s="214"/>
      <c r="O26" s="223"/>
      <c r="P26" s="223"/>
      <c r="Q26" s="223"/>
      <c r="R26" s="223"/>
      <c r="S26" s="223"/>
      <c r="T26" s="223"/>
      <c r="U26" s="223"/>
      <c r="V26" s="223"/>
      <c r="W26" s="223"/>
      <c r="X26" s="223"/>
    </row>
    <row r="27" customHeight="1" spans="1:24">
      <c r="A27" s="237" t="s">
        <v>197</v>
      </c>
      <c r="B27" s="237" t="s">
        <v>70</v>
      </c>
      <c r="C27" s="237" t="s">
        <v>222</v>
      </c>
      <c r="D27" s="237" t="s">
        <v>175</v>
      </c>
      <c r="E27" s="237" t="s">
        <v>101</v>
      </c>
      <c r="F27" s="237" t="s">
        <v>102</v>
      </c>
      <c r="G27" s="237" t="s">
        <v>223</v>
      </c>
      <c r="H27" s="237" t="s">
        <v>175</v>
      </c>
      <c r="I27" s="223">
        <v>20000</v>
      </c>
      <c r="J27" s="223">
        <v>20000</v>
      </c>
      <c r="K27" s="214"/>
      <c r="L27" s="214"/>
      <c r="M27" s="162">
        <v>20000</v>
      </c>
      <c r="N27" s="214"/>
      <c r="O27" s="223"/>
      <c r="P27" s="223"/>
      <c r="Q27" s="223"/>
      <c r="R27" s="223"/>
      <c r="S27" s="223"/>
      <c r="T27" s="223"/>
      <c r="U27" s="223"/>
      <c r="V27" s="223"/>
      <c r="W27" s="223"/>
      <c r="X27" s="223"/>
    </row>
    <row r="28" customHeight="1" spans="1:24">
      <c r="A28" s="237" t="s">
        <v>197</v>
      </c>
      <c r="B28" s="237" t="s">
        <v>70</v>
      </c>
      <c r="C28" s="237" t="s">
        <v>224</v>
      </c>
      <c r="D28" s="237" t="s">
        <v>225</v>
      </c>
      <c r="E28" s="237" t="s">
        <v>101</v>
      </c>
      <c r="F28" s="237" t="s">
        <v>102</v>
      </c>
      <c r="G28" s="237" t="s">
        <v>226</v>
      </c>
      <c r="H28" s="237" t="s">
        <v>225</v>
      </c>
      <c r="I28" s="223">
        <v>66072</v>
      </c>
      <c r="J28" s="223">
        <v>66072</v>
      </c>
      <c r="K28" s="214"/>
      <c r="L28" s="214"/>
      <c r="M28" s="162">
        <v>66072</v>
      </c>
      <c r="N28" s="214"/>
      <c r="O28" s="223"/>
      <c r="P28" s="223"/>
      <c r="Q28" s="223"/>
      <c r="R28" s="223"/>
      <c r="S28" s="223"/>
      <c r="T28" s="223"/>
      <c r="U28" s="223"/>
      <c r="V28" s="223"/>
      <c r="W28" s="223"/>
      <c r="X28" s="223"/>
    </row>
    <row r="29" customHeight="1" spans="1:24">
      <c r="A29" s="237" t="s">
        <v>197</v>
      </c>
      <c r="B29" s="237" t="s">
        <v>70</v>
      </c>
      <c r="C29" s="237" t="s">
        <v>227</v>
      </c>
      <c r="D29" s="237" t="s">
        <v>228</v>
      </c>
      <c r="E29" s="237" t="s">
        <v>101</v>
      </c>
      <c r="F29" s="237" t="s">
        <v>102</v>
      </c>
      <c r="G29" s="237" t="s">
        <v>229</v>
      </c>
      <c r="H29" s="237" t="s">
        <v>230</v>
      </c>
      <c r="I29" s="223">
        <v>14542</v>
      </c>
      <c r="J29" s="223">
        <v>14542</v>
      </c>
      <c r="K29" s="214"/>
      <c r="L29" s="214"/>
      <c r="M29" s="162">
        <v>14542</v>
      </c>
      <c r="N29" s="214"/>
      <c r="O29" s="223"/>
      <c r="P29" s="223"/>
      <c r="Q29" s="223"/>
      <c r="R29" s="223"/>
      <c r="S29" s="223"/>
      <c r="T29" s="223"/>
      <c r="U29" s="223"/>
      <c r="V29" s="223"/>
      <c r="W29" s="223"/>
      <c r="X29" s="223"/>
    </row>
    <row r="30" customHeight="1" spans="1:24">
      <c r="A30" s="237" t="s">
        <v>197</v>
      </c>
      <c r="B30" s="237" t="s">
        <v>70</v>
      </c>
      <c r="C30" s="237" t="s">
        <v>227</v>
      </c>
      <c r="D30" s="237" t="s">
        <v>228</v>
      </c>
      <c r="E30" s="237" t="s">
        <v>101</v>
      </c>
      <c r="F30" s="237" t="s">
        <v>102</v>
      </c>
      <c r="G30" s="237" t="s">
        <v>229</v>
      </c>
      <c r="H30" s="237" t="s">
        <v>230</v>
      </c>
      <c r="I30" s="223">
        <v>29465</v>
      </c>
      <c r="J30" s="223">
        <v>29465</v>
      </c>
      <c r="K30" s="214"/>
      <c r="L30" s="214"/>
      <c r="M30" s="162">
        <v>29465</v>
      </c>
      <c r="N30" s="214"/>
      <c r="O30" s="223"/>
      <c r="P30" s="223"/>
      <c r="Q30" s="223"/>
      <c r="R30" s="223"/>
      <c r="S30" s="223"/>
      <c r="T30" s="223"/>
      <c r="U30" s="223"/>
      <c r="V30" s="223"/>
      <c r="W30" s="223"/>
      <c r="X30" s="223"/>
    </row>
    <row r="31" customHeight="1" spans="1:24">
      <c r="A31" s="237" t="s">
        <v>197</v>
      </c>
      <c r="B31" s="237" t="s">
        <v>70</v>
      </c>
      <c r="C31" s="237" t="s">
        <v>227</v>
      </c>
      <c r="D31" s="237" t="s">
        <v>228</v>
      </c>
      <c r="E31" s="237" t="s">
        <v>101</v>
      </c>
      <c r="F31" s="237" t="s">
        <v>102</v>
      </c>
      <c r="G31" s="237" t="s">
        <v>231</v>
      </c>
      <c r="H31" s="237" t="s">
        <v>232</v>
      </c>
      <c r="I31" s="223">
        <v>4400</v>
      </c>
      <c r="J31" s="223">
        <v>4400</v>
      </c>
      <c r="K31" s="214"/>
      <c r="L31" s="214"/>
      <c r="M31" s="162">
        <v>4400</v>
      </c>
      <c r="N31" s="214"/>
      <c r="O31" s="223"/>
      <c r="P31" s="223"/>
      <c r="Q31" s="223"/>
      <c r="R31" s="223"/>
      <c r="S31" s="223"/>
      <c r="T31" s="223"/>
      <c r="U31" s="223"/>
      <c r="V31" s="223"/>
      <c r="W31" s="223"/>
      <c r="X31" s="223"/>
    </row>
    <row r="32" customHeight="1" spans="1:24">
      <c r="A32" s="237" t="s">
        <v>197</v>
      </c>
      <c r="B32" s="237" t="s">
        <v>70</v>
      </c>
      <c r="C32" s="237" t="s">
        <v>227</v>
      </c>
      <c r="D32" s="237" t="s">
        <v>228</v>
      </c>
      <c r="E32" s="237" t="s">
        <v>101</v>
      </c>
      <c r="F32" s="237" t="s">
        <v>102</v>
      </c>
      <c r="G32" s="237" t="s">
        <v>233</v>
      </c>
      <c r="H32" s="237" t="s">
        <v>234</v>
      </c>
      <c r="I32" s="223">
        <v>6600</v>
      </c>
      <c r="J32" s="223">
        <v>6600</v>
      </c>
      <c r="K32" s="214"/>
      <c r="L32" s="214"/>
      <c r="M32" s="162">
        <v>6600</v>
      </c>
      <c r="N32" s="214"/>
      <c r="O32" s="223"/>
      <c r="P32" s="223"/>
      <c r="Q32" s="223"/>
      <c r="R32" s="223"/>
      <c r="S32" s="223"/>
      <c r="T32" s="223"/>
      <c r="U32" s="223"/>
      <c r="V32" s="223"/>
      <c r="W32" s="223"/>
      <c r="X32" s="223"/>
    </row>
    <row r="33" customHeight="1" spans="1:24">
      <c r="A33" s="237" t="s">
        <v>197</v>
      </c>
      <c r="B33" s="237" t="s">
        <v>70</v>
      </c>
      <c r="C33" s="237" t="s">
        <v>227</v>
      </c>
      <c r="D33" s="237" t="s">
        <v>228</v>
      </c>
      <c r="E33" s="237" t="s">
        <v>101</v>
      </c>
      <c r="F33" s="237" t="s">
        <v>102</v>
      </c>
      <c r="G33" s="237" t="s">
        <v>235</v>
      </c>
      <c r="H33" s="237" t="s">
        <v>236</v>
      </c>
      <c r="I33" s="223">
        <v>61600</v>
      </c>
      <c r="J33" s="223">
        <v>61600</v>
      </c>
      <c r="K33" s="214"/>
      <c r="L33" s="214"/>
      <c r="M33" s="162">
        <v>61600</v>
      </c>
      <c r="N33" s="214"/>
      <c r="O33" s="223"/>
      <c r="P33" s="223"/>
      <c r="Q33" s="223"/>
      <c r="R33" s="223"/>
      <c r="S33" s="223"/>
      <c r="T33" s="223"/>
      <c r="U33" s="223"/>
      <c r="V33" s="223"/>
      <c r="W33" s="223"/>
      <c r="X33" s="223"/>
    </row>
    <row r="34" customHeight="1" spans="1:24">
      <c r="A34" s="237" t="s">
        <v>197</v>
      </c>
      <c r="B34" s="237" t="s">
        <v>70</v>
      </c>
      <c r="C34" s="237" t="s">
        <v>227</v>
      </c>
      <c r="D34" s="237" t="s">
        <v>228</v>
      </c>
      <c r="E34" s="237" t="s">
        <v>107</v>
      </c>
      <c r="F34" s="237" t="s">
        <v>108</v>
      </c>
      <c r="G34" s="237" t="s">
        <v>235</v>
      </c>
      <c r="H34" s="237" t="s">
        <v>236</v>
      </c>
      <c r="I34" s="223">
        <v>32400</v>
      </c>
      <c r="J34" s="223">
        <v>32400</v>
      </c>
      <c r="K34" s="214"/>
      <c r="L34" s="214"/>
      <c r="M34" s="162">
        <v>32400</v>
      </c>
      <c r="N34" s="214"/>
      <c r="O34" s="223"/>
      <c r="P34" s="223"/>
      <c r="Q34" s="223"/>
      <c r="R34" s="223"/>
      <c r="S34" s="223"/>
      <c r="T34" s="223"/>
      <c r="U34" s="223"/>
      <c r="V34" s="223"/>
      <c r="W34" s="223"/>
      <c r="X34" s="223"/>
    </row>
    <row r="35" customHeight="1" spans="1:24">
      <c r="A35" s="237" t="s">
        <v>197</v>
      </c>
      <c r="B35" s="237" t="s">
        <v>70</v>
      </c>
      <c r="C35" s="237" t="s">
        <v>237</v>
      </c>
      <c r="D35" s="237" t="s">
        <v>130</v>
      </c>
      <c r="E35" s="237" t="s">
        <v>129</v>
      </c>
      <c r="F35" s="237" t="s">
        <v>130</v>
      </c>
      <c r="G35" s="237" t="s">
        <v>238</v>
      </c>
      <c r="H35" s="237" t="s">
        <v>130</v>
      </c>
      <c r="I35" s="223">
        <v>460840.8</v>
      </c>
      <c r="J35" s="223">
        <v>460840.8</v>
      </c>
      <c r="K35" s="214"/>
      <c r="L35" s="214"/>
      <c r="M35" s="162">
        <v>460840.8</v>
      </c>
      <c r="N35" s="214"/>
      <c r="O35" s="223"/>
      <c r="P35" s="223"/>
      <c r="Q35" s="223"/>
      <c r="R35" s="223"/>
      <c r="S35" s="223"/>
      <c r="T35" s="223"/>
      <c r="U35" s="223"/>
      <c r="V35" s="223"/>
      <c r="W35" s="223"/>
      <c r="X35" s="223"/>
    </row>
    <row r="36" customHeight="1" spans="1:24">
      <c r="A36" s="237" t="s">
        <v>197</v>
      </c>
      <c r="B36" s="237" t="s">
        <v>70</v>
      </c>
      <c r="C36" s="237" t="s">
        <v>239</v>
      </c>
      <c r="D36" s="237" t="s">
        <v>240</v>
      </c>
      <c r="E36" s="237" t="s">
        <v>107</v>
      </c>
      <c r="F36" s="237" t="s">
        <v>108</v>
      </c>
      <c r="G36" s="237" t="s">
        <v>220</v>
      </c>
      <c r="H36" s="237" t="s">
        <v>221</v>
      </c>
      <c r="I36" s="223">
        <v>518400</v>
      </c>
      <c r="J36" s="223">
        <v>518400</v>
      </c>
      <c r="K36" s="214"/>
      <c r="L36" s="214"/>
      <c r="M36" s="162">
        <v>518400</v>
      </c>
      <c r="N36" s="214"/>
      <c r="O36" s="223"/>
      <c r="P36" s="223"/>
      <c r="Q36" s="223"/>
      <c r="R36" s="223"/>
      <c r="S36" s="223"/>
      <c r="T36" s="223"/>
      <c r="U36" s="223"/>
      <c r="V36" s="223"/>
      <c r="W36" s="223"/>
      <c r="X36" s="223"/>
    </row>
    <row r="37" customHeight="1" spans="1:24">
      <c r="A37" s="237" t="s">
        <v>197</v>
      </c>
      <c r="B37" s="237" t="s">
        <v>70</v>
      </c>
      <c r="C37" s="237" t="s">
        <v>241</v>
      </c>
      <c r="D37" s="237" t="s">
        <v>242</v>
      </c>
      <c r="E37" s="237" t="s">
        <v>101</v>
      </c>
      <c r="F37" s="237" t="s">
        <v>102</v>
      </c>
      <c r="G37" s="237" t="s">
        <v>204</v>
      </c>
      <c r="H37" s="237" t="s">
        <v>205</v>
      </c>
      <c r="I37" s="223">
        <v>198000</v>
      </c>
      <c r="J37" s="223">
        <v>198000</v>
      </c>
      <c r="K37" s="214"/>
      <c r="L37" s="214"/>
      <c r="M37" s="162">
        <v>198000</v>
      </c>
      <c r="N37" s="214"/>
      <c r="O37" s="223"/>
      <c r="P37" s="223"/>
      <c r="Q37" s="223"/>
      <c r="R37" s="223"/>
      <c r="S37" s="223"/>
      <c r="T37" s="223"/>
      <c r="U37" s="223"/>
      <c r="V37" s="223"/>
      <c r="W37" s="223"/>
      <c r="X37" s="223"/>
    </row>
    <row r="38" customHeight="1" spans="1:24">
      <c r="A38" s="237" t="s">
        <v>197</v>
      </c>
      <c r="B38" s="237" t="s">
        <v>70</v>
      </c>
      <c r="C38" s="237" t="s">
        <v>241</v>
      </c>
      <c r="D38" s="237" t="s">
        <v>242</v>
      </c>
      <c r="E38" s="237" t="s">
        <v>101</v>
      </c>
      <c r="F38" s="237" t="s">
        <v>102</v>
      </c>
      <c r="G38" s="237" t="s">
        <v>206</v>
      </c>
      <c r="H38" s="237" t="s">
        <v>207</v>
      </c>
      <c r="I38" s="223">
        <v>184800</v>
      </c>
      <c r="J38" s="223">
        <v>184800</v>
      </c>
      <c r="K38" s="214"/>
      <c r="L38" s="214"/>
      <c r="M38" s="162">
        <v>184800</v>
      </c>
      <c r="N38" s="214"/>
      <c r="O38" s="223"/>
      <c r="P38" s="223"/>
      <c r="Q38" s="223"/>
      <c r="R38" s="223"/>
      <c r="S38" s="223"/>
      <c r="T38" s="223"/>
      <c r="U38" s="223"/>
      <c r="V38" s="223"/>
      <c r="W38" s="223"/>
      <c r="X38" s="223"/>
    </row>
    <row r="39" customHeight="1" spans="1:24">
      <c r="A39" s="237" t="s">
        <v>197</v>
      </c>
      <c r="B39" s="237" t="s">
        <v>70</v>
      </c>
      <c r="C39" s="237" t="s">
        <v>241</v>
      </c>
      <c r="D39" s="237" t="s">
        <v>242</v>
      </c>
      <c r="E39" s="237" t="s">
        <v>101</v>
      </c>
      <c r="F39" s="237" t="s">
        <v>102</v>
      </c>
      <c r="G39" s="237" t="s">
        <v>206</v>
      </c>
      <c r="H39" s="237" t="s">
        <v>207</v>
      </c>
      <c r="I39" s="223">
        <v>211200</v>
      </c>
      <c r="J39" s="223">
        <v>211200</v>
      </c>
      <c r="K39" s="214"/>
      <c r="L39" s="214"/>
      <c r="M39" s="162">
        <v>211200</v>
      </c>
      <c r="N39" s="214"/>
      <c r="O39" s="223"/>
      <c r="P39" s="223"/>
      <c r="Q39" s="223"/>
      <c r="R39" s="223"/>
      <c r="S39" s="223"/>
      <c r="T39" s="223"/>
      <c r="U39" s="223"/>
      <c r="V39" s="223"/>
      <c r="W39" s="223"/>
      <c r="X39" s="223"/>
    </row>
    <row r="40" customHeight="1" spans="1:24">
      <c r="A40" s="237" t="s">
        <v>197</v>
      </c>
      <c r="B40" s="237" t="s">
        <v>70</v>
      </c>
      <c r="C40" s="237" t="s">
        <v>243</v>
      </c>
      <c r="D40" s="237" t="s">
        <v>244</v>
      </c>
      <c r="E40" s="237" t="s">
        <v>101</v>
      </c>
      <c r="F40" s="237" t="s">
        <v>102</v>
      </c>
      <c r="G40" s="237" t="s">
        <v>202</v>
      </c>
      <c r="H40" s="237" t="s">
        <v>203</v>
      </c>
      <c r="I40" s="223">
        <v>60000</v>
      </c>
      <c r="J40" s="223">
        <v>60000</v>
      </c>
      <c r="K40" s="214"/>
      <c r="L40" s="214"/>
      <c r="M40" s="162">
        <v>60000</v>
      </c>
      <c r="N40" s="214"/>
      <c r="O40" s="223"/>
      <c r="P40" s="223"/>
      <c r="Q40" s="223"/>
      <c r="R40" s="223"/>
      <c r="S40" s="223"/>
      <c r="T40" s="223"/>
      <c r="U40" s="223"/>
      <c r="V40" s="223"/>
      <c r="W40" s="223"/>
      <c r="X40" s="223"/>
    </row>
    <row r="41" customHeight="1" spans="1:24">
      <c r="A41" s="237" t="s">
        <v>197</v>
      </c>
      <c r="B41" s="237" t="s">
        <v>70</v>
      </c>
      <c r="C41" s="237" t="s">
        <v>245</v>
      </c>
      <c r="D41" s="237" t="s">
        <v>246</v>
      </c>
      <c r="E41" s="237" t="s">
        <v>101</v>
      </c>
      <c r="F41" s="237" t="s">
        <v>102</v>
      </c>
      <c r="G41" s="237" t="s">
        <v>247</v>
      </c>
      <c r="H41" s="237" t="s">
        <v>248</v>
      </c>
      <c r="I41" s="223">
        <v>343200</v>
      </c>
      <c r="J41" s="223">
        <v>343200</v>
      </c>
      <c r="K41" s="214"/>
      <c r="L41" s="214"/>
      <c r="M41" s="162">
        <v>343200</v>
      </c>
      <c r="N41" s="214"/>
      <c r="O41" s="223"/>
      <c r="P41" s="223"/>
      <c r="Q41" s="223"/>
      <c r="R41" s="223"/>
      <c r="S41" s="223"/>
      <c r="T41" s="223"/>
      <c r="U41" s="223"/>
      <c r="V41" s="223"/>
      <c r="W41" s="223"/>
      <c r="X41" s="223"/>
    </row>
    <row r="42" customHeight="1" spans="1:24">
      <c r="A42" s="216" t="s">
        <v>170</v>
      </c>
      <c r="B42" s="217"/>
      <c r="C42" s="238"/>
      <c r="D42" s="238"/>
      <c r="E42" s="238"/>
      <c r="F42" s="238"/>
      <c r="G42" s="238"/>
      <c r="H42" s="239"/>
      <c r="I42" s="223">
        <v>6501116.82</v>
      </c>
      <c r="J42" s="223">
        <v>6501116.82</v>
      </c>
      <c r="K42" s="223"/>
      <c r="L42" s="223"/>
      <c r="M42" s="162">
        <v>6501116.82</v>
      </c>
      <c r="N42" s="223"/>
      <c r="O42" s="223"/>
      <c r="P42" s="223"/>
      <c r="Q42" s="223"/>
      <c r="R42" s="223"/>
      <c r="S42" s="223"/>
      <c r="T42" s="223"/>
      <c r="U42" s="223"/>
      <c r="V42" s="223"/>
      <c r="W42" s="223"/>
      <c r="X42" s="223"/>
    </row>
  </sheetData>
  <mergeCells count="31">
    <mergeCell ref="A3:X3"/>
    <mergeCell ref="A4:H4"/>
    <mergeCell ref="I5:X5"/>
    <mergeCell ref="J6:N6"/>
    <mergeCell ref="O6:Q6"/>
    <mergeCell ref="S6:X6"/>
    <mergeCell ref="A42:H42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69444444444444" right="0.369444444444444" top="0.559722222222222" bottom="0.559722222222222" header="0.479861111111111" footer="0.479861111111111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1"/>
  <sheetViews>
    <sheetView showZeros="0" workbookViewId="0">
      <pane ySplit="1" topLeftCell="A2" activePane="bottomLeft" state="frozen"/>
      <selection/>
      <selection pane="bottomLeft" activeCell="C23" sqref="C23"/>
    </sheetView>
  </sheetViews>
  <sheetFormatPr defaultColWidth="9.14166666666667" defaultRowHeight="14.25" customHeight="1"/>
  <cols>
    <col min="1" max="1" width="10.2833333333333" style="4" customWidth="1"/>
    <col min="2" max="2" width="13.425" style="4" customWidth="1"/>
    <col min="3" max="3" width="32.85" style="4" customWidth="1"/>
    <col min="4" max="4" width="23.85" style="4" customWidth="1"/>
    <col min="5" max="5" width="11.1416666666667" style="4" customWidth="1"/>
    <col min="6" max="6" width="17.7166666666667" style="4" customWidth="1"/>
    <col min="7" max="7" width="9.85" style="4" customWidth="1"/>
    <col min="8" max="8" width="17.7166666666667" style="4" customWidth="1"/>
    <col min="9" max="13" width="20" style="4" customWidth="1"/>
    <col min="14" max="14" width="12.2833333333333" style="4" customWidth="1"/>
    <col min="15" max="15" width="12.7" style="4" customWidth="1"/>
    <col min="16" max="16" width="11.1416666666667" style="4" customWidth="1"/>
    <col min="17" max="21" width="19.85" style="4" customWidth="1"/>
    <col min="22" max="22" width="20" style="4" customWidth="1"/>
    <col min="23" max="23" width="19.85" style="4" customWidth="1"/>
    <col min="24" max="16384" width="9.14166666666667" style="4"/>
  </cols>
  <sheetData>
    <row r="1" customHeight="1" spans="1:23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</row>
    <row r="2" ht="13.5" customHeight="1" spans="2:23">
      <c r="B2" s="215"/>
      <c r="E2" s="48"/>
      <c r="F2" s="48"/>
      <c r="G2" s="48"/>
      <c r="H2" s="48"/>
      <c r="U2" s="215"/>
      <c r="W2" s="224" t="s">
        <v>249</v>
      </c>
    </row>
    <row r="3" ht="46.5" customHeight="1" spans="1:23">
      <c r="A3" s="50" t="str">
        <f>"2025"&amp;"年部门项目支出预算表"</f>
        <v>2025年部门项目支出预算表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</row>
    <row r="4" ht="13.5" customHeight="1" spans="1:23">
      <c r="A4" s="51" t="str">
        <f>"单位名称：昆明市晋宁区双河民族小学"&amp;""</f>
        <v>单位名称：昆明市晋宁区双河民族小学</v>
      </c>
      <c r="B4" s="52"/>
      <c r="C4" s="52"/>
      <c r="D4" s="52"/>
      <c r="E4" s="52"/>
      <c r="F4" s="52"/>
      <c r="G4" s="52"/>
      <c r="H4" s="52"/>
      <c r="I4" s="53"/>
      <c r="J4" s="53"/>
      <c r="K4" s="53"/>
      <c r="L4" s="53"/>
      <c r="M4" s="53"/>
      <c r="N4" s="53"/>
      <c r="O4" s="53"/>
      <c r="P4" s="53"/>
      <c r="Q4" s="53"/>
      <c r="U4" s="215"/>
      <c r="W4" s="195" t="s">
        <v>1</v>
      </c>
    </row>
    <row r="5" ht="21.75" customHeight="1" spans="1:23">
      <c r="A5" s="55" t="s">
        <v>250</v>
      </c>
      <c r="B5" s="56" t="s">
        <v>181</v>
      </c>
      <c r="C5" s="55" t="s">
        <v>182</v>
      </c>
      <c r="D5" s="55" t="s">
        <v>251</v>
      </c>
      <c r="E5" s="56" t="s">
        <v>183</v>
      </c>
      <c r="F5" s="56" t="s">
        <v>184</v>
      </c>
      <c r="G5" s="56" t="s">
        <v>252</v>
      </c>
      <c r="H5" s="56" t="s">
        <v>253</v>
      </c>
      <c r="I5" s="62" t="s">
        <v>55</v>
      </c>
      <c r="J5" s="57" t="s">
        <v>254</v>
      </c>
      <c r="K5" s="58"/>
      <c r="L5" s="58"/>
      <c r="M5" s="59"/>
      <c r="N5" s="57" t="s">
        <v>189</v>
      </c>
      <c r="O5" s="58"/>
      <c r="P5" s="59"/>
      <c r="Q5" s="56" t="s">
        <v>61</v>
      </c>
      <c r="R5" s="57" t="s">
        <v>62</v>
      </c>
      <c r="S5" s="58"/>
      <c r="T5" s="58"/>
      <c r="U5" s="58"/>
      <c r="V5" s="58"/>
      <c r="W5" s="59"/>
    </row>
    <row r="6" ht="21.75" customHeight="1" spans="1:23">
      <c r="A6" s="60"/>
      <c r="B6" s="73"/>
      <c r="C6" s="60"/>
      <c r="D6" s="60"/>
      <c r="E6" s="61"/>
      <c r="F6" s="61"/>
      <c r="G6" s="61"/>
      <c r="H6" s="61"/>
      <c r="I6" s="73"/>
      <c r="J6" s="219" t="s">
        <v>58</v>
      </c>
      <c r="K6" s="220"/>
      <c r="L6" s="56" t="s">
        <v>59</v>
      </c>
      <c r="M6" s="56" t="s">
        <v>60</v>
      </c>
      <c r="N6" s="56" t="s">
        <v>58</v>
      </c>
      <c r="O6" s="56" t="s">
        <v>59</v>
      </c>
      <c r="P6" s="56" t="s">
        <v>60</v>
      </c>
      <c r="Q6" s="61"/>
      <c r="R6" s="56" t="s">
        <v>57</v>
      </c>
      <c r="S6" s="56" t="s">
        <v>64</v>
      </c>
      <c r="T6" s="56" t="s">
        <v>195</v>
      </c>
      <c r="U6" s="56" t="s">
        <v>66</v>
      </c>
      <c r="V6" s="56" t="s">
        <v>67</v>
      </c>
      <c r="W6" s="56" t="s">
        <v>68</v>
      </c>
    </row>
    <row r="7" ht="21" customHeight="1" spans="1:23">
      <c r="A7" s="73"/>
      <c r="B7" s="73"/>
      <c r="C7" s="73"/>
      <c r="D7" s="73"/>
      <c r="E7" s="73"/>
      <c r="F7" s="73"/>
      <c r="G7" s="73"/>
      <c r="H7" s="73"/>
      <c r="I7" s="73"/>
      <c r="J7" s="221" t="s">
        <v>57</v>
      </c>
      <c r="K7" s="222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</row>
    <row r="8" ht="39.75" customHeight="1" spans="1:23">
      <c r="A8" s="63"/>
      <c r="B8" s="65"/>
      <c r="C8" s="63"/>
      <c r="D8" s="63"/>
      <c r="E8" s="64"/>
      <c r="F8" s="64"/>
      <c r="G8" s="64"/>
      <c r="H8" s="64"/>
      <c r="I8" s="65"/>
      <c r="J8" s="109" t="s">
        <v>57</v>
      </c>
      <c r="K8" s="109" t="s">
        <v>255</v>
      </c>
      <c r="L8" s="64"/>
      <c r="M8" s="64"/>
      <c r="N8" s="64"/>
      <c r="O8" s="64"/>
      <c r="P8" s="64"/>
      <c r="Q8" s="64"/>
      <c r="R8" s="64"/>
      <c r="S8" s="64"/>
      <c r="T8" s="64"/>
      <c r="U8" s="65"/>
      <c r="V8" s="64"/>
      <c r="W8" s="64"/>
    </row>
    <row r="9" ht="15" customHeight="1" spans="1:23">
      <c r="A9" s="66">
        <v>1</v>
      </c>
      <c r="B9" s="66">
        <v>2</v>
      </c>
      <c r="C9" s="66">
        <v>3</v>
      </c>
      <c r="D9" s="66">
        <v>4</v>
      </c>
      <c r="E9" s="66">
        <v>5</v>
      </c>
      <c r="F9" s="66">
        <v>6</v>
      </c>
      <c r="G9" s="66">
        <v>7</v>
      </c>
      <c r="H9" s="66">
        <v>8</v>
      </c>
      <c r="I9" s="66">
        <v>9</v>
      </c>
      <c r="J9" s="66">
        <v>10</v>
      </c>
      <c r="K9" s="66">
        <v>11</v>
      </c>
      <c r="L9" s="80">
        <v>12</v>
      </c>
      <c r="M9" s="80">
        <v>13</v>
      </c>
      <c r="N9" s="80">
        <v>14</v>
      </c>
      <c r="O9" s="80">
        <v>15</v>
      </c>
      <c r="P9" s="80">
        <v>16</v>
      </c>
      <c r="Q9" s="80">
        <v>17</v>
      </c>
      <c r="R9" s="80">
        <v>18</v>
      </c>
      <c r="S9" s="80">
        <v>19</v>
      </c>
      <c r="T9" s="80">
        <v>20</v>
      </c>
      <c r="U9" s="66">
        <v>21</v>
      </c>
      <c r="V9" s="80">
        <v>22</v>
      </c>
      <c r="W9" s="66">
        <v>23</v>
      </c>
    </row>
    <row r="10" ht="21.75" customHeight="1" spans="1:23">
      <c r="A10" s="210" t="s">
        <v>256</v>
      </c>
      <c r="B10" s="210" t="s">
        <v>257</v>
      </c>
      <c r="C10" s="210" t="s">
        <v>258</v>
      </c>
      <c r="D10" s="210" t="s">
        <v>70</v>
      </c>
      <c r="E10" s="210" t="s">
        <v>101</v>
      </c>
      <c r="F10" s="210" t="s">
        <v>102</v>
      </c>
      <c r="G10" s="210" t="s">
        <v>229</v>
      </c>
      <c r="H10" s="210" t="s">
        <v>230</v>
      </c>
      <c r="I10" s="223">
        <v>31756.34</v>
      </c>
      <c r="J10" s="223"/>
      <c r="K10" s="162"/>
      <c r="L10" s="223"/>
      <c r="M10" s="223"/>
      <c r="N10" s="223"/>
      <c r="O10" s="223"/>
      <c r="P10" s="223"/>
      <c r="Q10" s="223"/>
      <c r="R10" s="223">
        <v>31756.34</v>
      </c>
      <c r="S10" s="223"/>
      <c r="T10" s="223"/>
      <c r="U10" s="223">
        <v>31756.34</v>
      </c>
      <c r="V10" s="223"/>
      <c r="W10" s="223"/>
    </row>
    <row r="11" ht="18.75" customHeight="1" spans="1:23">
      <c r="A11" s="216" t="s">
        <v>170</v>
      </c>
      <c r="B11" s="217"/>
      <c r="C11" s="217"/>
      <c r="D11" s="217"/>
      <c r="E11" s="217"/>
      <c r="F11" s="217"/>
      <c r="G11" s="217"/>
      <c r="H11" s="218"/>
      <c r="I11" s="223">
        <v>31756.34</v>
      </c>
      <c r="J11" s="223"/>
      <c r="K11" s="162"/>
      <c r="L11" s="223"/>
      <c r="M11" s="223"/>
      <c r="N11" s="223"/>
      <c r="O11" s="223"/>
      <c r="P11" s="223"/>
      <c r="Q11" s="223"/>
      <c r="R11" s="223">
        <v>31756.34</v>
      </c>
      <c r="S11" s="223"/>
      <c r="T11" s="223"/>
      <c r="U11" s="223">
        <v>31756.34</v>
      </c>
      <c r="V11" s="223"/>
      <c r="W11" s="223"/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69444444444444" right="0.369444444444444" top="0.559722222222222" bottom="0.559722222222222" header="0.479861111111111" footer="0.479861111111111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1"/>
  <sheetViews>
    <sheetView showZeros="0" workbookViewId="0">
      <pane ySplit="1" topLeftCell="A2" activePane="bottomLeft" state="frozen"/>
      <selection/>
      <selection pane="bottomLeft" activeCell="F32" sqref="F32"/>
    </sheetView>
  </sheetViews>
  <sheetFormatPr defaultColWidth="9.14166666666667" defaultRowHeight="12" customHeight="1"/>
  <cols>
    <col min="1" max="1" width="34.2833333333333" style="4" customWidth="1"/>
    <col min="2" max="2" width="29" style="4" customWidth="1"/>
    <col min="3" max="3" width="18.625" style="4" customWidth="1"/>
    <col min="4" max="5" width="23.575" style="4" customWidth="1"/>
    <col min="6" max="6" width="11.2833333333333" style="4" customWidth="1"/>
    <col min="7" max="7" width="15.125" style="4" customWidth="1"/>
    <col min="8" max="8" width="15.575" style="4" customWidth="1"/>
    <col min="9" max="9" width="13.425" style="4" customWidth="1"/>
    <col min="10" max="10" width="18.85" style="4" customWidth="1"/>
    <col min="11" max="16384" width="9.14166666666667" style="4"/>
  </cols>
  <sheetData>
    <row r="1" customHeight="1" spans="1:10">
      <c r="A1" s="47"/>
      <c r="B1" s="47"/>
      <c r="C1" s="47"/>
      <c r="D1" s="47"/>
      <c r="E1" s="47"/>
      <c r="F1" s="47"/>
      <c r="G1" s="47"/>
      <c r="H1" s="47"/>
      <c r="I1" s="47"/>
      <c r="J1" s="47"/>
    </row>
    <row r="2" ht="18" customHeight="1" spans="10:10">
      <c r="J2" s="49" t="s">
        <v>259</v>
      </c>
    </row>
    <row r="3" ht="39.75" customHeight="1" spans="1:10">
      <c r="A3" s="107" t="str">
        <f>"2025"&amp;"年部门项目支出绩效目标表"</f>
        <v>2025年部门项目支出绩效目标表</v>
      </c>
      <c r="B3" s="50"/>
      <c r="C3" s="50"/>
      <c r="D3" s="50"/>
      <c r="E3" s="50"/>
      <c r="F3" s="108"/>
      <c r="G3" s="50"/>
      <c r="H3" s="108"/>
      <c r="I3" s="108"/>
      <c r="J3" s="50"/>
    </row>
    <row r="4" ht="17.25" customHeight="1" spans="1:1">
      <c r="A4" s="51" t="str">
        <f>"单位名称：昆明市晋宁区双河民族小学"&amp;""</f>
        <v>单位名称：昆明市晋宁区双河民族小学</v>
      </c>
    </row>
    <row r="5" ht="44.25" customHeight="1" spans="1:10">
      <c r="A5" s="109" t="s">
        <v>182</v>
      </c>
      <c r="B5" s="109" t="s">
        <v>260</v>
      </c>
      <c r="C5" s="109" t="s">
        <v>261</v>
      </c>
      <c r="D5" s="109" t="s">
        <v>262</v>
      </c>
      <c r="E5" s="109" t="s">
        <v>263</v>
      </c>
      <c r="F5" s="110" t="s">
        <v>264</v>
      </c>
      <c r="G5" s="109" t="s">
        <v>265</v>
      </c>
      <c r="H5" s="110" t="s">
        <v>266</v>
      </c>
      <c r="I5" s="110" t="s">
        <v>267</v>
      </c>
      <c r="J5" s="109" t="s">
        <v>268</v>
      </c>
    </row>
    <row r="6" ht="18.75" customHeight="1" spans="1:10">
      <c r="A6" s="208">
        <v>1</v>
      </c>
      <c r="B6" s="208">
        <v>2</v>
      </c>
      <c r="C6" s="208">
        <v>3</v>
      </c>
      <c r="D6" s="208">
        <v>4</v>
      </c>
      <c r="E6" s="208">
        <v>5</v>
      </c>
      <c r="F6" s="80">
        <v>6</v>
      </c>
      <c r="G6" s="208">
        <v>7</v>
      </c>
      <c r="H6" s="80">
        <v>8</v>
      </c>
      <c r="I6" s="80">
        <v>9</v>
      </c>
      <c r="J6" s="208">
        <v>10</v>
      </c>
    </row>
    <row r="7" ht="42" customHeight="1" spans="1:10">
      <c r="A7" s="209" t="s">
        <v>70</v>
      </c>
      <c r="B7" s="210"/>
      <c r="C7" s="210"/>
      <c r="D7" s="210"/>
      <c r="E7" s="211"/>
      <c r="F7" s="212"/>
      <c r="G7" s="211"/>
      <c r="H7" s="212"/>
      <c r="I7" s="212"/>
      <c r="J7" s="211"/>
    </row>
    <row r="8" ht="42" customHeight="1" spans="1:10">
      <c r="A8" s="213" t="s">
        <v>258</v>
      </c>
      <c r="B8" s="214" t="s">
        <v>269</v>
      </c>
      <c r="C8" s="214" t="s">
        <v>270</v>
      </c>
      <c r="D8" s="214" t="s">
        <v>271</v>
      </c>
      <c r="E8" s="214" t="s">
        <v>272</v>
      </c>
      <c r="F8" s="214" t="s">
        <v>273</v>
      </c>
      <c r="G8" s="214" t="s">
        <v>82</v>
      </c>
      <c r="H8" s="214" t="s">
        <v>274</v>
      </c>
      <c r="I8" s="214" t="s">
        <v>275</v>
      </c>
      <c r="J8" s="214" t="s">
        <v>276</v>
      </c>
    </row>
    <row r="9" customHeight="1" spans="1:10">
      <c r="A9" s="213"/>
      <c r="B9" s="214" t="s">
        <v>269</v>
      </c>
      <c r="C9" s="214" t="s">
        <v>270</v>
      </c>
      <c r="D9" s="214" t="s">
        <v>277</v>
      </c>
      <c r="E9" s="214" t="s">
        <v>278</v>
      </c>
      <c r="F9" s="214" t="s">
        <v>279</v>
      </c>
      <c r="G9" s="214" t="s">
        <v>91</v>
      </c>
      <c r="H9" s="214" t="s">
        <v>274</v>
      </c>
      <c r="I9" s="214" t="s">
        <v>275</v>
      </c>
      <c r="J9" s="214" t="s">
        <v>276</v>
      </c>
    </row>
    <row r="10" customHeight="1" spans="1:10">
      <c r="A10" s="213"/>
      <c r="B10" s="214" t="s">
        <v>269</v>
      </c>
      <c r="C10" s="214" t="s">
        <v>280</v>
      </c>
      <c r="D10" s="214" t="s">
        <v>281</v>
      </c>
      <c r="E10" s="214" t="s">
        <v>282</v>
      </c>
      <c r="F10" s="214" t="s">
        <v>279</v>
      </c>
      <c r="G10" s="214" t="s">
        <v>283</v>
      </c>
      <c r="H10" s="214" t="s">
        <v>284</v>
      </c>
      <c r="I10" s="214" t="s">
        <v>275</v>
      </c>
      <c r="J10" s="214" t="s">
        <v>276</v>
      </c>
    </row>
    <row r="11" customHeight="1" spans="1:10">
      <c r="A11" s="213"/>
      <c r="B11" s="214" t="s">
        <v>269</v>
      </c>
      <c r="C11" s="214" t="s">
        <v>285</v>
      </c>
      <c r="D11" s="214" t="s">
        <v>286</v>
      </c>
      <c r="E11" s="214" t="s">
        <v>287</v>
      </c>
      <c r="F11" s="214" t="s">
        <v>279</v>
      </c>
      <c r="G11" s="214" t="s">
        <v>288</v>
      </c>
      <c r="H11" s="214" t="s">
        <v>289</v>
      </c>
      <c r="I11" s="214" t="s">
        <v>275</v>
      </c>
      <c r="J11" s="214" t="s">
        <v>290</v>
      </c>
    </row>
  </sheetData>
  <mergeCells count="4">
    <mergeCell ref="A3:J3"/>
    <mergeCell ref="A4:H4"/>
    <mergeCell ref="A8:A11"/>
    <mergeCell ref="B8:B11"/>
  </mergeCells>
  <printOptions horizontalCentered="1"/>
  <pageMargins left="0.959722222222222" right="0.959722222222222" top="0.719444444444444" bottom="0.719444444444444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  <vt:lpstr>部门整体支出绩效目标表13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bellwin</cp:lastModifiedBy>
  <dcterms:created xsi:type="dcterms:W3CDTF">2025-02-06T07:09:00Z</dcterms:created>
  <dcterms:modified xsi:type="dcterms:W3CDTF">2025-03-19T06:06:54Z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2052-11.8.6.8722</vt:lpwstr>
  </property>
</Properties>
</file>