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4" r:id="rId13"/>
    <sheet name="对下转移支付绩效目标表09-2" sheetId="17" r:id="rId14"/>
    <sheet name="新增资产配置表10" sheetId="13" r:id="rId15"/>
    <sheet name="上级转移支付补助项目支出预算表11" sheetId="18" r:id="rId16"/>
    <sheet name="部门项目中期规划预算表12" sheetId="15" r:id="rId17"/>
    <sheet name="部门整体支出绩效目标表 13" sheetId="16" r:id="rId18"/>
  </sheets>
  <definedNames>
    <definedName name="_xlnm.Print_Titles" localSheetId="8">'部门项目支出绩效目标表05-2'!$2:$5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<sst xmlns="http://schemas.openxmlformats.org/spreadsheetml/2006/main" count="1039" uniqueCount="413">
  <si>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</si>
  <si>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</si>
  <si>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</si>
  <si>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</si>
  <si>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</si>
  <si>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</si>
  <si>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</si>
  <si>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</si>
  <si>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</si>
  <si>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</si>
  <si>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</si>
  <si>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</si>
  <si>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</si>
  <si>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</si>
  <si>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</si>
  <si>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</si>
  <si>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</si>
  <si>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</si>
  <si>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</si>
  <si>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</si>
  <si>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</si>
  <si>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</si>
  <si>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</si>
  <si>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</si>
  <si>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</si>
  <si>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</si>
  <si>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</si>
  <si>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</si>
  <si>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</si>
  <si>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</si>
  <si>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</si>
  <si>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</si>
  <si>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</si>
  <si>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</si>
  <si>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</si>
  <si>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</si>
  <si>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</si>
  <si>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</si>
  <si>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</si>
  <si>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</si>
  <si>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</si>
  <si>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</si>
  <si>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</si>
  <si>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</si>
  <si>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</si>
  <si>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</si>
  <si>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</si>
  <si>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</si>
  <si>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</si>
  <si>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</si>
  <si>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</si>
  <si>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</si>
  <si>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</si>
  <si>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</si>
  <si>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</si>
  <si>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</si>
  <si>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</si>
  <si>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</si>
  <si>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</si>
  <si>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</si>
  <si>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</si>
  <si>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</si>
  <si>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</si>
  <si>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</si>
  <si>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</si>
  <si>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</si>
  <si>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117006</t>
  </si>
  <si>
    <t>昆明市晋宁区社会保险中心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</si>
  <si>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</si>
  <si>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</si>
  <si>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</si>
  <si>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</si>
  <si>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</si>
  <si>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</si>
  <si>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</si>
  <si>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</si>
  <si>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</si>
  <si>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</si>
  <si>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</si>
  <si>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</si>
  <si>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</si>
  <si>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</si>
  <si>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</si>
  <si>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</si>
  <si>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</si>
  <si>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</si>
  <si>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</si>
  <si>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</si>
  <si>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</si>
  <si>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</si>
  <si>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</si>
  <si>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</si>
  <si>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</si>
  <si>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</si>
  <si>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</si>
  <si>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</si>
  <si>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</si>
  <si>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</si>
  <si>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</si>
  <si>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2080108</t>
  </si>
  <si>
    <t>信息化建设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</si>
  <si>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</si>
  <si>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</si>
  <si>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</si>
  <si>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</si>
  <si>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</si>
  <si>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</si>
  <si>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</si>
  <si>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</si>
  <si>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2080599</t>
  </si>
  <si>
    <t>其他行政事业单位养老支出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</si>
  <si>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</si>
  <si>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</si>
  <si>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</si>
  <si>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</si>
  <si>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</si>
  <si>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</si>
  <si>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</si>
  <si>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</si>
  <si>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</si>
  <si>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</si>
  <si>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</si>
  <si>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</si>
  <si>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</si>
  <si>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</si>
  <si>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</si>
  <si>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</si>
  <si>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</si>
  <si>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</si>
  <si>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</si>
  <si>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</si>
  <si>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</si>
  <si>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</si>
  <si>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</si>
  <si>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</si>
  <si>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</si>
  <si>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</si>
  <si>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</si>
  <si>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</si>
  <si>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</si>
  <si>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</si>
  <si>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</si>
  <si>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</si>
  <si>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</si>
  <si>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</si>
  <si>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</si>
  <si>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</si>
  <si>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</si>
  <si>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</si>
  <si>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</si>
  <si>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</si>
  <si>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</si>
  <si>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</si>
  <si>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</si>
  <si>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</si>
  <si>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</si>
  <si>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</si>
  <si>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</si>
  <si>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</si>
  <si>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</si>
  <si>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</si>
  <si>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</si>
  <si>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</si>
  <si>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部门预算支出功能分类科目</t>
  </si>
  <si>
    <t>人员经费</t>
  </si>
  <si>
    <t>公用经费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</si>
  <si>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</si>
  <si>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</si>
  <si>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</si>
  <si>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</si>
  <si>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</si>
  <si>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</si>
  <si>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</si>
  <si>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</si>
  <si>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</si>
  <si>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</si>
  <si>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</si>
  <si>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</si>
  <si>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</si>
  <si>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</si>
  <si>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</si>
  <si>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</si>
  <si>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</si>
  <si>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</si>
  <si>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</si>
  <si>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</si>
  <si>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</si>
  <si>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</si>
  <si>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</si>
  <si>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</si>
  <si>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</si>
  <si>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昆明市晋宁区人力资源和社会保障局</t>
  </si>
  <si>
    <t>530122210000000003967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</si>
  <si>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</si>
  <si>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</si>
  <si>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</si>
  <si>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</si>
  <si>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</si>
  <si>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</si>
  <si>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</si>
  <si>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530122210000000003969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</si>
  <si>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</si>
  <si>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</si>
  <si>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</si>
  <si>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</si>
  <si>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</si>
  <si>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</si>
  <si>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</si>
  <si>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</si>
  <si>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</si>
  <si>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530122210000000003970</t>
  </si>
  <si>
    <t>30113</t>
  </si>
  <si>
    <t>530122210000000003974</t>
  </si>
  <si>
    <t>30217</t>
  </si>
  <si>
    <t>530122210000000003975</t>
  </si>
  <si>
    <t>公务交通补贴</t>
  </si>
  <si>
    <t>30239</t>
  </si>
  <si>
    <t>其他交通费用</t>
  </si>
  <si>
    <t>530122210000000003976</t>
  </si>
  <si>
    <t>工会经费</t>
  </si>
  <si>
    <t>30228</t>
  </si>
  <si>
    <t>530122210000000003977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</si>
  <si>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</si>
  <si>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</si>
  <si>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</si>
  <si>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</si>
  <si>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</si>
  <si>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</si>
  <si>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</si>
  <si>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</si>
  <si>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</si>
  <si>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530122231100001212491</t>
  </si>
  <si>
    <t>离退休人员支出</t>
  </si>
  <si>
    <t>30305</t>
  </si>
  <si>
    <t>生活补助</t>
  </si>
  <si>
    <t>530122231100001437859</t>
  </si>
  <si>
    <t>行政人员绩效奖励</t>
  </si>
  <si>
    <t>530122231100001437873</t>
  </si>
  <si>
    <t>其他财政补助人员生活补助</t>
  </si>
  <si>
    <t>530122241100002285152</t>
  </si>
  <si>
    <t>其他人员支出</t>
  </si>
  <si>
    <t>30199</t>
  </si>
  <si>
    <t>其他工资福利支出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</si>
  <si>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</si>
  <si>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</si>
  <si>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</si>
  <si>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</si>
  <si>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</si>
  <si>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</si>
  <si>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</si>
  <si>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530122200000000000618</t>
  </si>
  <si>
    <t>网络维护专项经费</t>
  </si>
  <si>
    <t>30213</t>
  </si>
  <si>
    <t>维修（护）费</t>
  </si>
  <si>
    <t>530122221100000336341</t>
  </si>
  <si>
    <t>社保参保扩面工作专项经费</t>
  </si>
  <si>
    <t>530122221100000879063</t>
  </si>
  <si>
    <t>离退休退代扣代缴手续费补助资金</t>
  </si>
  <si>
    <t>530122241100002323377</t>
  </si>
  <si>
    <t>利息收入资金</t>
  </si>
  <si>
    <t>39999</t>
  </si>
  <si>
    <t>民生类</t>
  </si>
  <si>
    <t>530122200000000000001</t>
  </si>
  <si>
    <t>企业移交社区管理人员节日慰问活动补助经费</t>
  </si>
  <si>
    <t>530122200000000000091</t>
  </si>
  <si>
    <t>县属企业移交社区内退人员社会保险补助经费</t>
  </si>
  <si>
    <t>30311</t>
  </si>
  <si>
    <t>代缴社会保险费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</si>
  <si>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</si>
  <si>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</si>
  <si>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</si>
  <si>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</si>
  <si>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</si>
  <si>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</si>
  <si>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</si>
  <si>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</si>
  <si>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</si>
  <si>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保障内退人员社会保险费得以按正常缴纳</t>
  </si>
  <si>
    <t>产出指标</t>
  </si>
  <si>
    <t>数量指标</t>
  </si>
  <si>
    <t>县属企业移交社区内退人员人数</t>
  </si>
  <si>
    <t>&lt;=</t>
  </si>
  <si>
    <t>155</t>
  </si>
  <si>
    <t>人</t>
  </si>
  <si>
    <t>定量指标</t>
  </si>
  <si>
    <t>县属企业移交社区内退人员155人</t>
  </si>
  <si>
    <t>时效指标</t>
  </si>
  <si>
    <t>社会保险缴纳时间</t>
  </si>
  <si>
    <t>20</t>
  </si>
  <si>
    <t>天/月</t>
  </si>
  <si>
    <t>社保费每月20日以前缴纳</t>
  </si>
  <si>
    <t>效益指标</t>
  </si>
  <si>
    <t>社会效益</t>
  </si>
  <si>
    <t>对于社会的正向影响</t>
  </si>
  <si>
    <t>&gt;</t>
  </si>
  <si>
    <t>100</t>
  </si>
  <si>
    <t>%</t>
  </si>
  <si>
    <t>定性指标</t>
  </si>
  <si>
    <t>满意度指标</t>
  </si>
  <si>
    <t>服务对象满意度</t>
  </si>
  <si>
    <t>县属企业移交社区内退人员享受社会保险满意度</t>
  </si>
  <si>
    <t>95</t>
  </si>
  <si>
    <t>合理安排资金，切实做好2025年社会化管理服务工作</t>
  </si>
  <si>
    <t>节日慰问费</t>
  </si>
  <si>
    <t>=</t>
  </si>
  <si>
    <t>元/人</t>
  </si>
  <si>
    <t>是否按标准拨付</t>
  </si>
  <si>
    <t>活动费</t>
  </si>
  <si>
    <t>60</t>
  </si>
  <si>
    <t>质量指标</t>
  </si>
  <si>
    <t>企业退休移交社区管理人员人数</t>
  </si>
  <si>
    <t>2718</t>
  </si>
  <si>
    <t>是否全员覆盖</t>
  </si>
  <si>
    <t>对社会的正向影响</t>
  </si>
  <si>
    <t>企业退休移交社区管理人员享受节日慰问费、活动费的满意度</t>
  </si>
  <si>
    <t>合理安排资金，实现社会保险信息集中管理</t>
  </si>
  <si>
    <t>成本指标</t>
  </si>
  <si>
    <t>经济成本指标</t>
  </si>
  <si>
    <t>&lt;</t>
  </si>
  <si>
    <t>30000</t>
  </si>
  <si>
    <t>元</t>
  </si>
  <si>
    <t>网络维护费控制在30000元范围内</t>
  </si>
  <si>
    <t>经济效益</t>
  </si>
  <si>
    <t>机构运行效率</t>
  </si>
  <si>
    <t>往年同期水平</t>
  </si>
  <si>
    <t>机构运行效率是否提高</t>
  </si>
  <si>
    <t>工作人员对社保系统的满意度</t>
  </si>
  <si>
    <t>专户利息收入</t>
  </si>
  <si>
    <t>四个季度利息</t>
  </si>
  <si>
    <t>收入利息</t>
  </si>
  <si>
    <t>90%</t>
  </si>
  <si>
    <t>为继续推进全民参保扩面专项行动，我单位计划2025年加大社保政策宣传力度，多渠道，多方式提高群众的参保意识。</t>
  </si>
  <si>
    <t>50000</t>
  </si>
  <si>
    <t>社保扩面工作经费控制在5万元范围内</t>
  </si>
  <si>
    <t>参保率</t>
  </si>
  <si>
    <t>参保率是否提高</t>
  </si>
  <si>
    <t>参保群众对参保扩面专项行动的满意度</t>
  </si>
  <si>
    <t>保障机构正常运转</t>
  </si>
  <si>
    <t>金额</t>
  </si>
  <si>
    <t>2500.00</t>
  </si>
  <si>
    <t>离退休退代扣代缴手续费为2500.00元</t>
  </si>
  <si>
    <t>机构正常运转</t>
  </si>
  <si>
    <t>职工满意度</t>
  </si>
  <si>
    <t>职工对于机构运转的满意度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</si>
  <si>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</si>
  <si>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</si>
  <si>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</si>
  <si>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</si>
  <si>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</si>
  <si>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</si>
  <si>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</si>
  <si>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</si>
  <si>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</si>
  <si>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</si>
  <si>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</si>
  <si>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</si>
  <si>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</si>
  <si>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</si>
  <si>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备注：1.当面向中小企业预留资金大于合计时，面向中小企业预留资金为三年预计数。</t>
  </si>
  <si>
    <t xml:space="preserve">      2.因没有符合政府集中采购目录和限额标准范围内的支出项目，我单位无部门政府采购预算相关内容，该表以空表进行公开。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</si>
  <si>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</si>
  <si>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</si>
  <si>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</si>
  <si>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</si>
  <si>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</si>
  <si>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</si>
  <si>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</si>
  <si>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</si>
  <si>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单位名称：昆明市晋宁区社会保险中心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</si>
  <si>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</si>
  <si>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</si>
  <si>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</si>
  <si>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</si>
  <si>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</si>
  <si>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</si>
  <si>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</si>
  <si>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</si>
  <si>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</si>
  <si>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</si>
  <si>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</si>
  <si>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备注：因我单位无新增资产预算配置，该表以空表进行公开。</t>
  </si>
  <si>
    <t>预算11表</t>
  </si>
  <si>
    <t>上级补助</t>
  </si>
  <si>
    <t>备注：因我单位无提前下达的上级转移支付补助项目支出预算，该表以空表进行公开。</t>
  </si>
  <si>
    <t>项目级次</t>
  </si>
  <si>
    <t>311 专项业务类</t>
  </si>
  <si>
    <t>本级</t>
  </si>
  <si>
    <t>312 民生类</t>
  </si>
  <si>
    <t/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</si>
  <si>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</si>
  <si>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</si>
  <si>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</si>
  <si>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</si>
  <si>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</si>
  <si>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</si>
  <si>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</si>
  <si>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</si>
  <si>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</si>
  <si>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</si>
  <si>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</si>
  <si>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</si>
  <si>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</si>
  <si>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</si>
  <si>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</si>
  <si>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</si>
  <si>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</si>
  <si>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</si>
  <si>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</si>
  <si>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</si>
  <si>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</si>
  <si>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</si>
  <si>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</si>
  <si>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备注：因我单位为二级部门，此表由一级部门负责公开，因此该表以空表进行公开。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</si>
</sst>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5">
    <font>
      <sz val="11"/>
      <color theme="1"/>
      <name val="宋体"/>
      <charset val="134"/>
      <scheme val="minor"/>
    </font>
    <font>
      <sz val="11"/>
      <color rgb="FF000000"/>
      <name val="宋体"/>
      <charset val="1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7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176" fontId="43" fillId="0" borderId="1">
      <alignment horizontal="right" vertical="center"/>
    </xf>
    <xf numFmtId="177" fontId="43" fillId="0" borderId="1">
      <alignment horizontal="right" vertical="center"/>
    </xf>
    <xf numFmtId="10" fontId="43" fillId="0" borderId="1">
      <alignment horizontal="right" vertical="center"/>
    </xf>
    <xf numFmtId="178" fontId="43" fillId="0" borderId="1">
      <alignment horizontal="right" vertical="center"/>
    </xf>
    <xf numFmtId="49" fontId="43" fillId="0" borderId="1">
      <alignment horizontal="left" vertical="center" wrapText="1"/>
    </xf>
    <xf numFmtId="178" fontId="43" fillId="0" borderId="1">
      <alignment horizontal="right" vertical="center"/>
    </xf>
    <xf numFmtId="179" fontId="43" fillId="0" borderId="1">
      <alignment horizontal="right" vertical="center"/>
    </xf>
    <xf numFmtId="180" fontId="43" fillId="0" borderId="1">
      <alignment horizontal="right" vertical="center"/>
    </xf>
    <xf numFmtId="0" fontId="43" fillId="0" borderId="0">
      <alignment vertical="top"/>
      <protection locked="0"/>
    </xf>
    <xf numFmtId="0" fontId="44" fillId="0" borderId="0"/>
  </cellStyleXfs>
  <cellXfs count="269">
    <xf numFmtId="0" fontId="0" fillId="0" borderId="0" xfId="0"/>
    <xf numFmtId="0" fontId="1" fillId="0" borderId="0" xfId="57" applyFont="1" applyFill="1" applyBorder="1" applyAlignment="1" applyProtection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10" fillId="0" borderId="1" xfId="54" applyFont="1" applyAlignment="1">
      <alignment horizontal="left" vertical="center"/>
    </xf>
    <xf numFmtId="178" fontId="10" fillId="0" borderId="1" xfId="54" applyFont="1">
      <alignment horizontal="righ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178" fontId="10" fillId="0" borderId="1" xfId="0" applyNumberFormat="1" applyFont="1" applyBorder="1" applyAlignment="1">
      <alignment horizontal="right" vertical="center"/>
    </xf>
    <xf numFmtId="49" fontId="10" fillId="0" borderId="1" xfId="53" applyFo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/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" fontId="10" fillId="0" borderId="1" xfId="54" applyNumberFormat="1" applyFont="1" applyFill="1" applyBorder="1">
      <alignment horizontal="right" vertical="center"/>
    </xf>
    <xf numFmtId="0" fontId="3" fillId="2" borderId="0" xfId="0" applyFont="1" applyFill="1" applyAlignment="1" applyProtection="1">
      <alignment horizontal="right" vertical="top" wrapText="1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vertical="top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3" fontId="3" fillId="2" borderId="1" xfId="0" applyNumberFormat="1" applyFont="1" applyFill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right" vertical="center"/>
    </xf>
    <xf numFmtId="0" fontId="14" fillId="0" borderId="0" xfId="58" applyFont="1" applyFill="1" applyBorder="1" applyAlignment="1">
      <alignment horizontal="left" vertical="center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4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78" fontId="10" fillId="0" borderId="1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/>
    <xf numFmtId="0" fontId="4" fillId="0" borderId="0" xfId="0" applyFont="1" applyAlignment="1">
      <alignment wrapText="1"/>
    </xf>
    <xf numFmtId="0" fontId="4" fillId="0" borderId="0" xfId="0" applyFont="1" applyProtection="1">
      <protection locked="0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Alignment="1">
      <alignment wrapText="1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180" fontId="10" fillId="0" borderId="1" xfId="56" applyFont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2" borderId="0" xfId="0" applyFont="1" applyFill="1" applyBorder="1" applyAlignment="1">
      <alignment horizontal="left" vertical="center"/>
    </xf>
    <xf numFmtId="178" fontId="17" fillId="0" borderId="0" xfId="0" applyNumberFormat="1" applyFont="1" applyBorder="1" applyAlignment="1">
      <alignment horizontal="left" vertical="center"/>
    </xf>
    <xf numFmtId="0" fontId="14" fillId="0" borderId="0" xfId="57" applyFont="1" applyFill="1" applyAlignment="1" applyProtection="1">
      <alignment horizontal="left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right"/>
    </xf>
    <xf numFmtId="0" fontId="18" fillId="0" borderId="0" xfId="0" applyFont="1" applyAlignment="1" applyProtection="1">
      <alignment horizontal="right"/>
      <protection locked="0"/>
    </xf>
    <xf numFmtId="49" fontId="18" fillId="0" borderId="0" xfId="0" applyNumberFormat="1" applyFont="1" applyProtection="1">
      <protection locked="0"/>
    </xf>
    <xf numFmtId="0" fontId="4" fillId="0" borderId="0" xfId="0" applyFont="1" applyAlignment="1">
      <alignment horizontal="right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10" fillId="0" borderId="1" xfId="53" applyFont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 applyProtection="1">
      <alignment vertical="top"/>
      <protection locked="0"/>
    </xf>
    <xf numFmtId="49" fontId="4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0" xfId="0" applyFont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horizontal="left" vertical="center"/>
    </xf>
    <xf numFmtId="0" fontId="12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2" fillId="0" borderId="1" xfId="0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/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10" fillId="0" borderId="1" xfId="53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right" vertical="center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2" borderId="0" xfId="0" applyFont="1" applyFill="1" applyAlignment="1" quotePrefix="1">
      <alignment horizontal="righ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H19" sqref="H19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105"/>
      <c r="B1" s="105"/>
      <c r="C1" s="105"/>
      <c r="D1" s="122"/>
    </row>
    <row r="2" ht="41.25" customHeight="1" spans="1:1">
      <c r="A2" s="100" t="str">
        <f>"2025"&amp;"年部门财务收支预算总表"</f>
        <v>2025年部门财务收支预算总表</v>
      </c>
    </row>
    <row r="3" ht="17.25" customHeight="1" spans="1:4">
      <c r="A3" s="103" t="str">
        <f>"单位名称："&amp;"昆明市晋宁区社会保险中心"</f>
        <v>单位名称：昆明市晋宁区社会保险中心</v>
      </c>
      <c r="B3" s="244"/>
      <c r="D3" s="221" t="s">
        <v>0</v>
      </c>
    </row>
    <row r="4" ht="23.25" customHeight="1" spans="1:4">
      <c r="A4" s="266" t="s">
        <v>1</v>
      </c>
      <c r="B4" s="267"/>
      <c r="C4" s="266" t="s">
        <v>2</v>
      </c>
      <c r="D4" s="267"/>
    </row>
    <row r="5" ht="24" customHeight="1" spans="1:4">
      <c r="A5" s="266" t="s">
        <v>3</v>
      </c>
      <c r="B5" s="266" t="s">
        <v>4</v>
      </c>
      <c r="C5" s="266" t="s">
        <v>5</v>
      </c>
      <c r="D5" s="266" t="s">
        <v>4</v>
      </c>
    </row>
    <row r="6" ht="17.25" customHeight="1" spans="1:4">
      <c r="A6" s="246" t="s">
        <v>6</v>
      </c>
      <c r="B6" s="58">
        <v>40682695.67</v>
      </c>
      <c r="C6" s="246" t="s">
        <v>7</v>
      </c>
      <c r="D6" s="58"/>
    </row>
    <row r="7" ht="17.25" customHeight="1" spans="1:4">
      <c r="A7" s="246" t="s">
        <v>8</v>
      </c>
      <c r="B7" s="58"/>
      <c r="C7" s="246" t="s">
        <v>9</v>
      </c>
      <c r="D7" s="58"/>
    </row>
    <row r="8" ht="17.25" customHeight="1" spans="1:4">
      <c r="A8" s="246" t="s">
        <v>10</v>
      </c>
      <c r="B8" s="58"/>
      <c r="C8" s="268" t="s">
        <v>11</v>
      </c>
      <c r="D8" s="58"/>
    </row>
    <row r="9" ht="17.25" customHeight="1" spans="1:4">
      <c r="A9" s="246" t="s">
        <v>12</v>
      </c>
      <c r="B9" s="58"/>
      <c r="C9" s="268" t="s">
        <v>13</v>
      </c>
      <c r="D9" s="58"/>
    </row>
    <row r="10" ht="17.25" customHeight="1" spans="1:4">
      <c r="A10" s="246" t="s">
        <v>14</v>
      </c>
      <c r="B10" s="58">
        <v>2600</v>
      </c>
      <c r="C10" s="268" t="s">
        <v>15</v>
      </c>
      <c r="D10" s="58"/>
    </row>
    <row r="11" ht="17.25" customHeight="1" spans="1:4">
      <c r="A11" s="246" t="s">
        <v>16</v>
      </c>
      <c r="B11" s="58"/>
      <c r="C11" s="268" t="s">
        <v>17</v>
      </c>
      <c r="D11" s="58"/>
    </row>
    <row r="12" ht="17.25" customHeight="1" spans="1:4">
      <c r="A12" s="246" t="s">
        <v>18</v>
      </c>
      <c r="B12" s="58"/>
      <c r="C12" s="115" t="s">
        <v>19</v>
      </c>
      <c r="D12" s="58"/>
    </row>
    <row r="13" ht="17.25" customHeight="1" spans="1:4">
      <c r="A13" s="246" t="s">
        <v>20</v>
      </c>
      <c r="B13" s="58"/>
      <c r="C13" s="115" t="s">
        <v>21</v>
      </c>
      <c r="D13" s="58">
        <v>40075690.24</v>
      </c>
    </row>
    <row r="14" ht="17.25" customHeight="1" spans="1:4">
      <c r="A14" s="246" t="s">
        <v>22</v>
      </c>
      <c r="B14" s="58"/>
      <c r="C14" s="115" t="s">
        <v>23</v>
      </c>
      <c r="D14" s="58">
        <v>276648.63</v>
      </c>
    </row>
    <row r="15" ht="17.25" customHeight="1" spans="1:4">
      <c r="A15" s="246" t="s">
        <v>24</v>
      </c>
      <c r="B15" s="60">
        <v>2600</v>
      </c>
      <c r="C15" s="115" t="s">
        <v>25</v>
      </c>
      <c r="D15" s="58"/>
    </row>
    <row r="16" ht="17.25" customHeight="1" spans="1:4">
      <c r="A16" s="22"/>
      <c r="B16" s="58"/>
      <c r="C16" s="115" t="s">
        <v>26</v>
      </c>
      <c r="D16" s="58"/>
    </row>
    <row r="17" ht="17.25" customHeight="1" spans="1:4">
      <c r="A17" s="247"/>
      <c r="B17" s="58"/>
      <c r="C17" s="115" t="s">
        <v>27</v>
      </c>
      <c r="D17" s="58"/>
    </row>
    <row r="18" ht="17.25" customHeight="1" spans="1:4">
      <c r="A18" s="247"/>
      <c r="B18" s="58"/>
      <c r="C18" s="115" t="s">
        <v>28</v>
      </c>
      <c r="D18" s="58"/>
    </row>
    <row r="19" ht="17.25" customHeight="1" spans="1:4">
      <c r="A19" s="247"/>
      <c r="B19" s="58"/>
      <c r="C19" s="115" t="s">
        <v>29</v>
      </c>
      <c r="D19" s="58"/>
    </row>
    <row r="20" ht="17.25" customHeight="1" spans="1:4">
      <c r="A20" s="247"/>
      <c r="B20" s="58"/>
      <c r="C20" s="115" t="s">
        <v>30</v>
      </c>
      <c r="D20" s="58"/>
    </row>
    <row r="21" ht="17.25" customHeight="1" spans="1:4">
      <c r="A21" s="247"/>
      <c r="B21" s="58"/>
      <c r="C21" s="115" t="s">
        <v>31</v>
      </c>
      <c r="D21" s="58"/>
    </row>
    <row r="22" ht="17.25" customHeight="1" spans="1:4">
      <c r="A22" s="247"/>
      <c r="B22" s="58"/>
      <c r="C22" s="115" t="s">
        <v>32</v>
      </c>
      <c r="D22" s="58"/>
    </row>
    <row r="23" ht="17.25" customHeight="1" spans="1:4">
      <c r="A23" s="247"/>
      <c r="B23" s="58"/>
      <c r="C23" s="115" t="s">
        <v>33</v>
      </c>
      <c r="D23" s="58"/>
    </row>
    <row r="24" ht="17.25" customHeight="1" spans="1:4">
      <c r="A24" s="247"/>
      <c r="B24" s="58"/>
      <c r="C24" s="115" t="s">
        <v>34</v>
      </c>
      <c r="D24" s="58">
        <v>332956.8</v>
      </c>
    </row>
    <row r="25" ht="17.25" customHeight="1" spans="1:4">
      <c r="A25" s="247"/>
      <c r="B25" s="58"/>
      <c r="C25" s="115" t="s">
        <v>35</v>
      </c>
      <c r="D25" s="58"/>
    </row>
    <row r="26" ht="17.25" customHeight="1" spans="1:4">
      <c r="A26" s="247"/>
      <c r="B26" s="58"/>
      <c r="C26" s="22" t="s">
        <v>36</v>
      </c>
      <c r="D26" s="58"/>
    </row>
    <row r="27" ht="17.25" customHeight="1" spans="1:4">
      <c r="A27" s="247"/>
      <c r="B27" s="58"/>
      <c r="C27" s="115" t="s">
        <v>37</v>
      </c>
      <c r="D27" s="58"/>
    </row>
    <row r="28" ht="16.5" customHeight="1" spans="1:4">
      <c r="A28" s="247"/>
      <c r="B28" s="58"/>
      <c r="C28" s="115" t="s">
        <v>38</v>
      </c>
      <c r="D28" s="58"/>
    </row>
    <row r="29" ht="16.5" customHeight="1" spans="1:4">
      <c r="A29" s="247"/>
      <c r="B29" s="58"/>
      <c r="C29" s="22" t="s">
        <v>39</v>
      </c>
      <c r="D29" s="58"/>
    </row>
    <row r="30" ht="17.25" customHeight="1" spans="1:4">
      <c r="A30" s="247"/>
      <c r="B30" s="58"/>
      <c r="C30" s="22" t="s">
        <v>40</v>
      </c>
      <c r="D30" s="58"/>
    </row>
    <row r="31" ht="17.25" customHeight="1" spans="1:4">
      <c r="A31" s="247"/>
      <c r="B31" s="58"/>
      <c r="C31" s="115" t="s">
        <v>41</v>
      </c>
      <c r="D31" s="58"/>
    </row>
    <row r="32" ht="16.5" customHeight="1" spans="1:4">
      <c r="A32" s="247" t="s">
        <v>42</v>
      </c>
      <c r="B32" s="58">
        <v>40685295.67</v>
      </c>
      <c r="C32" s="247" t="s">
        <v>43</v>
      </c>
      <c r="D32" s="58">
        <v>40685295.67</v>
      </c>
    </row>
    <row r="33" ht="16.5" customHeight="1" spans="1:4">
      <c r="A33" s="22" t="s">
        <v>44</v>
      </c>
      <c r="B33" s="58"/>
      <c r="C33" s="22" t="s">
        <v>45</v>
      </c>
      <c r="D33" s="58"/>
    </row>
    <row r="34" ht="16.5" customHeight="1" spans="1:4">
      <c r="A34" s="115" t="s">
        <v>46</v>
      </c>
      <c r="B34" s="60"/>
      <c r="C34" s="115" t="s">
        <v>46</v>
      </c>
      <c r="D34" s="60"/>
    </row>
    <row r="35" ht="16.5" customHeight="1" spans="1:4">
      <c r="A35" s="115" t="s">
        <v>47</v>
      </c>
      <c r="B35" s="60"/>
      <c r="C35" s="115" t="s">
        <v>48</v>
      </c>
      <c r="D35" s="60"/>
    </row>
    <row r="36" ht="16.5" customHeight="1" spans="1:4">
      <c r="A36" s="250" t="s">
        <v>49</v>
      </c>
      <c r="B36" s="58">
        <v>40685295.67</v>
      </c>
      <c r="C36" s="250" t="s">
        <v>50</v>
      </c>
      <c r="D36" s="58">
        <v>40685295.67</v>
      </c>
    </row>
  </sheetData>
  <mergeCells count="4">
    <mergeCell ref="A2:D2"/>
    <mergeCell ref="A3:B3"/>
    <mergeCell ref="A4:B4"/>
    <mergeCell ref="C4:D4"/>
  </mergeCells>
  <pageMargins left="1.41666666666667" right="0.75" top="1" bottom="1" header="0.5" footer="0.5"/>
  <pageSetup paperSize="9" scale="6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D19" sqref="D19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92">
        <v>1</v>
      </c>
      <c r="B1" s="193">
        <v>0</v>
      </c>
      <c r="C1" s="192">
        <v>1</v>
      </c>
      <c r="D1" s="194"/>
      <c r="E1" s="194"/>
      <c r="F1" s="191"/>
    </row>
    <row r="2" ht="42" customHeight="1" spans="1:6">
      <c r="A2" s="195" t="str">
        <f>"2025"&amp;"年部门政府性基金预算支出预算表"</f>
        <v>2025年部门政府性基金预算支出预算表</v>
      </c>
      <c r="B2" s="195" t="s">
        <v>344</v>
      </c>
      <c r="C2" s="196"/>
      <c r="D2" s="197"/>
      <c r="E2" s="197"/>
      <c r="F2" s="197"/>
    </row>
    <row r="3" ht="13.5" customHeight="1" spans="1:6">
      <c r="A3" s="44" t="str">
        <f>"单位名称："&amp;"昆明市晋宁区社会保险中心"</f>
        <v>单位名称：昆明市晋宁区社会保险中心</v>
      </c>
      <c r="B3" s="44" t="s">
        <v>345</v>
      </c>
      <c r="C3" s="192"/>
      <c r="D3" s="194"/>
      <c r="E3" s="194"/>
      <c r="F3" s="191" t="s">
        <v>0</v>
      </c>
    </row>
    <row r="4" ht="19.5" customHeight="1" spans="1:6">
      <c r="A4" s="198" t="s">
        <v>174</v>
      </c>
      <c r="B4" s="199" t="s">
        <v>68</v>
      </c>
      <c r="C4" s="198" t="s">
        <v>69</v>
      </c>
      <c r="D4" s="13" t="s">
        <v>346</v>
      </c>
      <c r="E4" s="14"/>
      <c r="F4" s="36"/>
    </row>
    <row r="5" ht="18.75" customHeight="1" spans="1:6">
      <c r="A5" s="200"/>
      <c r="B5" s="201"/>
      <c r="C5" s="200"/>
      <c r="D5" s="52" t="s">
        <v>53</v>
      </c>
      <c r="E5" s="13" t="s">
        <v>71</v>
      </c>
      <c r="F5" s="52" t="s">
        <v>72</v>
      </c>
    </row>
    <row r="6" ht="18.75" customHeight="1" spans="1:6">
      <c r="A6" s="202">
        <v>1</v>
      </c>
      <c r="B6" s="203" t="s">
        <v>79</v>
      </c>
      <c r="C6" s="202">
        <v>3</v>
      </c>
      <c r="D6" s="15">
        <v>4</v>
      </c>
      <c r="E6" s="15">
        <v>5</v>
      </c>
      <c r="F6" s="15">
        <v>6</v>
      </c>
    </row>
    <row r="7" ht="21" customHeight="1" spans="1:6">
      <c r="A7" s="33"/>
      <c r="B7" s="33"/>
      <c r="C7" s="33"/>
      <c r="D7" s="58"/>
      <c r="E7" s="58"/>
      <c r="F7" s="58"/>
    </row>
    <row r="8" ht="21" customHeight="1" spans="1:6">
      <c r="A8" s="33"/>
      <c r="B8" s="33"/>
      <c r="C8" s="33"/>
      <c r="D8" s="58"/>
      <c r="E8" s="58"/>
      <c r="F8" s="58"/>
    </row>
    <row r="9" ht="18.75" customHeight="1" spans="1:6">
      <c r="A9" s="204" t="s">
        <v>166</v>
      </c>
      <c r="B9" s="204" t="s">
        <v>166</v>
      </c>
      <c r="C9" s="205" t="s">
        <v>166</v>
      </c>
      <c r="D9" s="58"/>
      <c r="E9" s="58"/>
      <c r="F9" s="58"/>
    </row>
    <row r="10" customHeight="1" spans="1:1">
      <c r="A10" t="s">
        <v>347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scale="7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J23" sqref="J23"/>
    </sheetView>
  </sheetViews>
  <sheetFormatPr defaultColWidth="9.14166666666667" defaultRowHeight="14.25" customHeight="1"/>
  <cols>
    <col min="1" max="1" width="17.5" customWidth="1"/>
    <col min="2" max="3" width="16.625" customWidth="1"/>
    <col min="4" max="4" width="13" customWidth="1"/>
    <col min="5" max="5" width="14.5" customWidth="1"/>
    <col min="6" max="6" width="5.5" customWidth="1"/>
    <col min="7" max="7" width="5.125" customWidth="1"/>
    <col min="8" max="8" width="6.5" customWidth="1"/>
    <col min="9" max="9" width="7.5" customWidth="1"/>
    <col min="10" max="10" width="8" customWidth="1"/>
    <col min="11" max="11" width="6.875" customWidth="1"/>
    <col min="12" max="12" width="6.625" customWidth="1"/>
    <col min="13" max="13" width="6.875" customWidth="1"/>
    <col min="14" max="14" width="5.875" customWidth="1"/>
    <col min="15" max="15" width="5.25" customWidth="1"/>
    <col min="16" max="16" width="6.375" customWidth="1"/>
    <col min="17" max="17" width="7.25" customWidth="1"/>
    <col min="18" max="18" width="7.125" customWidth="1"/>
    <col min="19" max="19" width="5.5" customWidth="1"/>
  </cols>
  <sheetData>
    <row r="1" ht="15.75" customHeight="1" spans="2:19">
      <c r="B1" s="145"/>
      <c r="C1" s="145"/>
      <c r="R1" s="189"/>
      <c r="S1" s="189"/>
    </row>
    <row r="2" ht="41.25" customHeight="1" spans="1:19">
      <c r="A2" s="146" t="str">
        <f>"2025"&amp;"年部门政府采购预算表"</f>
        <v>2025年部门政府采购预算表</v>
      </c>
      <c r="B2" s="147"/>
      <c r="C2" s="147"/>
      <c r="D2" s="43"/>
      <c r="E2" s="43"/>
      <c r="F2" s="43"/>
      <c r="G2" s="43"/>
      <c r="H2" s="43"/>
      <c r="I2" s="43"/>
      <c r="J2" s="43"/>
      <c r="K2" s="43"/>
      <c r="L2" s="43"/>
      <c r="M2" s="147"/>
      <c r="N2" s="43"/>
      <c r="O2" s="43"/>
      <c r="P2" s="147"/>
      <c r="Q2" s="43"/>
      <c r="R2" s="147"/>
      <c r="S2" s="147"/>
    </row>
    <row r="3" ht="18.75" customHeight="1" spans="1:19">
      <c r="A3" s="179" t="str">
        <f>"单位名称："&amp;"昆明市晋宁区社会保险中心"</f>
        <v>单位名称：昆明市晋宁区社会保险中心</v>
      </c>
      <c r="B3" s="150"/>
      <c r="C3" s="150"/>
      <c r="D3" s="46"/>
      <c r="E3" s="46"/>
      <c r="F3" s="46"/>
      <c r="G3" s="46"/>
      <c r="H3" s="46"/>
      <c r="I3" s="46"/>
      <c r="J3" s="46"/>
      <c r="K3" s="46"/>
      <c r="L3" s="46"/>
      <c r="R3" s="190"/>
      <c r="S3" s="191" t="s">
        <v>0</v>
      </c>
    </row>
    <row r="4" ht="15.75" customHeight="1" spans="1:19">
      <c r="A4" s="49" t="s">
        <v>173</v>
      </c>
      <c r="B4" s="152" t="s">
        <v>174</v>
      </c>
      <c r="C4" s="152" t="s">
        <v>348</v>
      </c>
      <c r="D4" s="153" t="s">
        <v>349</v>
      </c>
      <c r="E4" s="153" t="s">
        <v>350</v>
      </c>
      <c r="F4" s="153" t="s">
        <v>351</v>
      </c>
      <c r="G4" s="153" t="s">
        <v>352</v>
      </c>
      <c r="H4" s="153" t="s">
        <v>353</v>
      </c>
      <c r="I4" s="167" t="s">
        <v>181</v>
      </c>
      <c r="J4" s="167"/>
      <c r="K4" s="167"/>
      <c r="L4" s="167"/>
      <c r="M4" s="168"/>
      <c r="N4" s="167"/>
      <c r="O4" s="167"/>
      <c r="P4" s="175"/>
      <c r="Q4" s="167"/>
      <c r="R4" s="168"/>
      <c r="S4" s="176"/>
    </row>
    <row r="5" ht="17.25" customHeight="1" spans="1:19">
      <c r="A5" s="51"/>
      <c r="B5" s="154"/>
      <c r="C5" s="154"/>
      <c r="D5" s="155"/>
      <c r="E5" s="155"/>
      <c r="F5" s="155"/>
      <c r="G5" s="155"/>
      <c r="H5" s="155"/>
      <c r="I5" s="155" t="s">
        <v>53</v>
      </c>
      <c r="J5" s="155" t="s">
        <v>56</v>
      </c>
      <c r="K5" s="155" t="s">
        <v>354</v>
      </c>
      <c r="L5" s="155" t="s">
        <v>355</v>
      </c>
      <c r="M5" s="169" t="s">
        <v>356</v>
      </c>
      <c r="N5" s="170" t="s">
        <v>357</v>
      </c>
      <c r="O5" s="170"/>
      <c r="P5" s="177"/>
      <c r="Q5" s="170"/>
      <c r="R5" s="178"/>
      <c r="S5" s="156"/>
    </row>
    <row r="6" ht="54" customHeight="1" spans="1:19">
      <c r="A6" s="54"/>
      <c r="B6" s="156"/>
      <c r="C6" s="156"/>
      <c r="D6" s="157"/>
      <c r="E6" s="157"/>
      <c r="F6" s="157"/>
      <c r="G6" s="157"/>
      <c r="H6" s="157"/>
      <c r="I6" s="157"/>
      <c r="J6" s="157" t="s">
        <v>55</v>
      </c>
      <c r="K6" s="157"/>
      <c r="L6" s="157"/>
      <c r="M6" s="171"/>
      <c r="N6" s="157" t="s">
        <v>55</v>
      </c>
      <c r="O6" s="157" t="s">
        <v>61</v>
      </c>
      <c r="P6" s="171" t="s">
        <v>62</v>
      </c>
      <c r="Q6" s="157" t="s">
        <v>63</v>
      </c>
      <c r="R6" s="171" t="s">
        <v>64</v>
      </c>
      <c r="S6" s="171" t="s">
        <v>65</v>
      </c>
    </row>
    <row r="7" ht="18" customHeight="1" spans="1:19">
      <c r="A7" s="180">
        <v>1</v>
      </c>
      <c r="B7" s="180" t="s">
        <v>79</v>
      </c>
      <c r="C7" s="181">
        <v>3</v>
      </c>
      <c r="D7" s="181">
        <v>4</v>
      </c>
      <c r="E7" s="180">
        <v>5</v>
      </c>
      <c r="F7" s="180">
        <v>6</v>
      </c>
      <c r="G7" s="180">
        <v>7</v>
      </c>
      <c r="H7" s="180">
        <v>8</v>
      </c>
      <c r="I7" s="180">
        <v>9</v>
      </c>
      <c r="J7" s="180">
        <v>10</v>
      </c>
      <c r="K7" s="180">
        <v>11</v>
      </c>
      <c r="L7" s="180">
        <v>12</v>
      </c>
      <c r="M7" s="180">
        <v>13</v>
      </c>
      <c r="N7" s="180">
        <v>14</v>
      </c>
      <c r="O7" s="180">
        <v>15</v>
      </c>
      <c r="P7" s="180">
        <v>16</v>
      </c>
      <c r="Q7" s="180">
        <v>17</v>
      </c>
      <c r="R7" s="180">
        <v>18</v>
      </c>
      <c r="S7" s="180">
        <v>19</v>
      </c>
    </row>
    <row r="8" ht="21" customHeight="1" spans="1:19">
      <c r="A8" s="158"/>
      <c r="B8" s="159"/>
      <c r="C8" s="159"/>
      <c r="D8" s="160"/>
      <c r="E8" s="160"/>
      <c r="F8" s="160"/>
      <c r="G8" s="182"/>
      <c r="H8" s="58"/>
      <c r="I8" s="58"/>
      <c r="J8" s="58"/>
      <c r="K8" s="58"/>
      <c r="L8" s="58"/>
      <c r="M8" s="58"/>
      <c r="N8" s="58"/>
      <c r="O8" s="58"/>
      <c r="P8" s="60"/>
      <c r="Q8" s="60"/>
      <c r="R8" s="58"/>
      <c r="S8" s="58"/>
    </row>
    <row r="9" ht="21" customHeight="1" spans="1:19">
      <c r="A9" s="161" t="s">
        <v>166</v>
      </c>
      <c r="B9" s="162"/>
      <c r="C9" s="162"/>
      <c r="D9" s="163"/>
      <c r="E9" s="163"/>
      <c r="F9" s="163"/>
      <c r="G9" s="183"/>
      <c r="H9" s="58"/>
      <c r="I9" s="58"/>
      <c r="J9" s="58"/>
      <c r="K9" s="58"/>
      <c r="L9" s="58"/>
      <c r="M9" s="58"/>
      <c r="N9" s="58"/>
      <c r="O9" s="58"/>
      <c r="P9" s="60"/>
      <c r="Q9" s="60"/>
      <c r="R9" s="58"/>
      <c r="S9" s="58"/>
    </row>
    <row r="10" s="143" customFormat="1" ht="21" customHeight="1" spans="1:19">
      <c r="A10" s="184" t="s">
        <v>358</v>
      </c>
      <c r="B10" s="185"/>
      <c r="C10" s="185"/>
      <c r="D10" s="184"/>
      <c r="E10" s="184"/>
      <c r="F10" s="184"/>
      <c r="G10" s="186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</row>
    <row r="11" s="143" customFormat="1" customHeight="1" spans="1:17">
      <c r="A11" s="188" t="s">
        <v>359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</sheetData>
  <mergeCells count="20">
    <mergeCell ref="A2:S2"/>
    <mergeCell ref="A3:H3"/>
    <mergeCell ref="I4:S4"/>
    <mergeCell ref="N5:S5"/>
    <mergeCell ref="A9:G9"/>
    <mergeCell ref="A10:S10"/>
    <mergeCell ref="A11:Q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C1" workbookViewId="0">
      <selection activeCell="I18" sqref="I18"/>
    </sheetView>
  </sheetViews>
  <sheetFormatPr defaultColWidth="9.14166666666667" defaultRowHeight="14.25" customHeight="1"/>
  <cols>
    <col min="1" max="1" width="20.75" customWidth="1"/>
    <col min="2" max="2" width="17.125" customWidth="1"/>
    <col min="3" max="3" width="14.625" customWidth="1"/>
    <col min="4" max="4" width="19.25" customWidth="1"/>
    <col min="5" max="5" width="25.375" customWidth="1"/>
    <col min="6" max="6" width="16.625" customWidth="1"/>
    <col min="7" max="7" width="13.75" customWidth="1"/>
    <col min="8" max="8" width="13.25" customWidth="1"/>
    <col min="9" max="9" width="14.625" customWidth="1"/>
    <col min="10" max="11" width="6.75" customWidth="1"/>
    <col min="12" max="12" width="6.25" customWidth="1"/>
    <col min="13" max="13" width="7" customWidth="1"/>
    <col min="14" max="14" width="6.875" customWidth="1"/>
    <col min="15" max="15" width="6.125" customWidth="1"/>
    <col min="16" max="16" width="6.25" customWidth="1"/>
    <col min="17" max="17" width="6.875" customWidth="1"/>
    <col min="18" max="18" width="6.75" customWidth="1"/>
    <col min="19" max="19" width="7.75" customWidth="1"/>
    <col min="20" max="20" width="5.25" customWidth="1"/>
  </cols>
  <sheetData>
    <row r="1" ht="16.5" customHeight="1" spans="1:20">
      <c r="A1" s="144"/>
      <c r="B1" s="145"/>
      <c r="C1" s="145"/>
      <c r="D1" s="145"/>
      <c r="E1" s="145"/>
      <c r="F1" s="145"/>
      <c r="G1" s="145"/>
      <c r="H1" s="144"/>
      <c r="I1" s="144"/>
      <c r="J1" s="144"/>
      <c r="K1" s="144"/>
      <c r="L1" s="144"/>
      <c r="M1" s="144"/>
      <c r="N1" s="165"/>
      <c r="O1" s="144"/>
      <c r="P1" s="144"/>
      <c r="Q1" s="145"/>
      <c r="R1" s="144"/>
      <c r="S1" s="173"/>
      <c r="T1" s="173"/>
    </row>
    <row r="2" ht="41.25" customHeight="1" spans="1:20">
      <c r="A2" s="146" t="str">
        <f>"2025"&amp;"年部门政府购买服务预算表"</f>
        <v>2025年部门政府购买服务预算表</v>
      </c>
      <c r="B2" s="147"/>
      <c r="C2" s="147"/>
      <c r="D2" s="147"/>
      <c r="E2" s="147"/>
      <c r="F2" s="147"/>
      <c r="G2" s="147"/>
      <c r="H2" s="148"/>
      <c r="I2" s="148"/>
      <c r="J2" s="148"/>
      <c r="K2" s="148"/>
      <c r="L2" s="148"/>
      <c r="M2" s="148"/>
      <c r="N2" s="166"/>
      <c r="O2" s="148"/>
      <c r="P2" s="148"/>
      <c r="Q2" s="147"/>
      <c r="R2" s="148"/>
      <c r="S2" s="166"/>
      <c r="T2" s="147"/>
    </row>
    <row r="3" ht="22.5" customHeight="1" spans="1:20">
      <c r="A3" s="149" t="str">
        <f>"单位名称："&amp;"昆明市晋宁区社会保险中心"</f>
        <v>单位名称：昆明市晋宁区社会保险中心</v>
      </c>
      <c r="B3" s="150"/>
      <c r="C3" s="150"/>
      <c r="D3" s="150"/>
      <c r="E3" s="150"/>
      <c r="F3" s="150"/>
      <c r="G3" s="150"/>
      <c r="H3" s="151"/>
      <c r="I3" s="151"/>
      <c r="J3" s="151"/>
      <c r="K3" s="151"/>
      <c r="L3" s="151"/>
      <c r="M3" s="151"/>
      <c r="N3" s="165"/>
      <c r="O3" s="144"/>
      <c r="P3" s="144"/>
      <c r="Q3" s="145"/>
      <c r="R3" s="144"/>
      <c r="S3" s="174"/>
      <c r="T3" s="173" t="s">
        <v>0</v>
      </c>
    </row>
    <row r="4" ht="24" customHeight="1" spans="1:20">
      <c r="A4" s="49" t="s">
        <v>173</v>
      </c>
      <c r="B4" s="152" t="s">
        <v>174</v>
      </c>
      <c r="C4" s="152" t="s">
        <v>348</v>
      </c>
      <c r="D4" s="152" t="s">
        <v>360</v>
      </c>
      <c r="E4" s="152" t="s">
        <v>361</v>
      </c>
      <c r="F4" s="152" t="s">
        <v>362</v>
      </c>
      <c r="G4" s="152" t="s">
        <v>363</v>
      </c>
      <c r="H4" s="153" t="s">
        <v>364</v>
      </c>
      <c r="I4" s="153" t="s">
        <v>365</v>
      </c>
      <c r="J4" s="167" t="s">
        <v>181</v>
      </c>
      <c r="K4" s="167"/>
      <c r="L4" s="167"/>
      <c r="M4" s="167"/>
      <c r="N4" s="168"/>
      <c r="O4" s="167"/>
      <c r="P4" s="167"/>
      <c r="Q4" s="175"/>
      <c r="R4" s="167"/>
      <c r="S4" s="168"/>
      <c r="T4" s="176"/>
    </row>
    <row r="5" ht="24" customHeight="1" spans="1:20">
      <c r="A5" s="51"/>
      <c r="B5" s="154"/>
      <c r="C5" s="154"/>
      <c r="D5" s="154"/>
      <c r="E5" s="154"/>
      <c r="F5" s="154"/>
      <c r="G5" s="154"/>
      <c r="H5" s="155"/>
      <c r="I5" s="155"/>
      <c r="J5" s="155" t="s">
        <v>53</v>
      </c>
      <c r="K5" s="155" t="s">
        <v>56</v>
      </c>
      <c r="L5" s="155" t="s">
        <v>354</v>
      </c>
      <c r="M5" s="155" t="s">
        <v>355</v>
      </c>
      <c r="N5" s="169" t="s">
        <v>356</v>
      </c>
      <c r="O5" s="170" t="s">
        <v>357</v>
      </c>
      <c r="P5" s="170"/>
      <c r="Q5" s="177"/>
      <c r="R5" s="170"/>
      <c r="S5" s="178"/>
      <c r="T5" s="156"/>
    </row>
    <row r="6" ht="54" customHeight="1" spans="1:20">
      <c r="A6" s="54"/>
      <c r="B6" s="156"/>
      <c r="C6" s="156"/>
      <c r="D6" s="156"/>
      <c r="E6" s="156"/>
      <c r="F6" s="156"/>
      <c r="G6" s="156"/>
      <c r="H6" s="157"/>
      <c r="I6" s="157"/>
      <c r="J6" s="157"/>
      <c r="K6" s="157" t="s">
        <v>55</v>
      </c>
      <c r="L6" s="157"/>
      <c r="M6" s="157"/>
      <c r="N6" s="171"/>
      <c r="O6" s="157" t="s">
        <v>55</v>
      </c>
      <c r="P6" s="157" t="s">
        <v>61</v>
      </c>
      <c r="Q6" s="171" t="s">
        <v>62</v>
      </c>
      <c r="R6" s="157" t="s">
        <v>63</v>
      </c>
      <c r="S6" s="171" t="s">
        <v>64</v>
      </c>
      <c r="T6" s="171" t="s">
        <v>65</v>
      </c>
    </row>
    <row r="7" ht="17.25" customHeight="1" spans="1:20">
      <c r="A7" s="55">
        <v>1</v>
      </c>
      <c r="B7" s="156">
        <v>2</v>
      </c>
      <c r="C7" s="55">
        <v>3</v>
      </c>
      <c r="D7" s="55">
        <v>4</v>
      </c>
      <c r="E7" s="156">
        <v>5</v>
      </c>
      <c r="F7" s="55">
        <v>6</v>
      </c>
      <c r="G7" s="55">
        <v>7</v>
      </c>
      <c r="H7" s="156">
        <v>8</v>
      </c>
      <c r="I7" s="55">
        <v>9</v>
      </c>
      <c r="J7" s="55">
        <v>10</v>
      </c>
      <c r="K7" s="156">
        <v>11</v>
      </c>
      <c r="L7" s="55">
        <v>12</v>
      </c>
      <c r="M7" s="55">
        <v>13</v>
      </c>
      <c r="N7" s="156">
        <v>14</v>
      </c>
      <c r="O7" s="55">
        <v>15</v>
      </c>
      <c r="P7" s="55">
        <v>16</v>
      </c>
      <c r="Q7" s="156">
        <v>17</v>
      </c>
      <c r="R7" s="55">
        <v>18</v>
      </c>
      <c r="S7" s="55">
        <v>19</v>
      </c>
      <c r="T7" s="55">
        <v>20</v>
      </c>
    </row>
    <row r="8" ht="21" customHeight="1" spans="1:20">
      <c r="A8" s="158"/>
      <c r="B8" s="159"/>
      <c r="C8" s="159"/>
      <c r="D8" s="159"/>
      <c r="E8" s="159"/>
      <c r="F8" s="159"/>
      <c r="G8" s="159"/>
      <c r="H8" s="160"/>
      <c r="I8" s="160"/>
      <c r="J8" s="58"/>
      <c r="K8" s="58"/>
      <c r="L8" s="58"/>
      <c r="M8" s="58"/>
      <c r="N8" s="58"/>
      <c r="O8" s="58"/>
      <c r="P8" s="58"/>
      <c r="Q8" s="60"/>
      <c r="R8" s="60"/>
      <c r="S8" s="58"/>
      <c r="T8" s="58"/>
    </row>
    <row r="9" ht="21" customHeight="1" spans="1:20">
      <c r="A9" s="161" t="s">
        <v>166</v>
      </c>
      <c r="B9" s="162"/>
      <c r="C9" s="162"/>
      <c r="D9" s="162"/>
      <c r="E9" s="162"/>
      <c r="F9" s="162"/>
      <c r="G9" s="162"/>
      <c r="H9" s="163"/>
      <c r="I9" s="172"/>
      <c r="J9" s="58"/>
      <c r="K9" s="58"/>
      <c r="L9" s="58"/>
      <c r="M9" s="58"/>
      <c r="N9" s="58"/>
      <c r="O9" s="58"/>
      <c r="P9" s="58"/>
      <c r="Q9" s="60"/>
      <c r="R9" s="60"/>
      <c r="S9" s="58"/>
      <c r="T9" s="58"/>
    </row>
    <row r="10" s="143" customFormat="1" customHeight="1" spans="3:24">
      <c r="C10" s="164" t="s">
        <v>366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</row>
  </sheetData>
  <mergeCells count="20">
    <mergeCell ref="A2:T2"/>
    <mergeCell ref="A3:I3"/>
    <mergeCell ref="J4:T4"/>
    <mergeCell ref="O5:T5"/>
    <mergeCell ref="A9:I9"/>
    <mergeCell ref="C10:X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pageSetup paperSize="9" scale="5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selection activeCell="D20" sqref="D20"/>
    </sheetView>
  </sheetViews>
  <sheetFormatPr defaultColWidth="9.15" defaultRowHeight="14.25" customHeight="1" outlineLevelCol="4"/>
  <cols>
    <col min="1" max="1" width="44.25" style="65" customWidth="1"/>
    <col min="2" max="5" width="20" style="65" customWidth="1"/>
    <col min="6" max="16384" width="9.15" style="65"/>
  </cols>
  <sheetData>
    <row r="1" s="65" customFormat="1" customHeight="1" spans="1:5">
      <c r="A1" s="66"/>
      <c r="B1" s="66"/>
      <c r="C1" s="66"/>
      <c r="D1" s="66"/>
      <c r="E1" s="66"/>
    </row>
    <row r="2" s="65" customFormat="1" ht="17.25" customHeight="1" spans="4:5">
      <c r="D2" s="132"/>
      <c r="E2" s="90" t="s">
        <v>367</v>
      </c>
    </row>
    <row r="3" s="65" customFormat="1" ht="41.25" customHeight="1" spans="1:5">
      <c r="A3" s="133" t="str">
        <f>"2025"&amp;"年对下转移支付预算表"</f>
        <v>2025年对下转移支付预算表</v>
      </c>
      <c r="B3" s="68"/>
      <c r="C3" s="68"/>
      <c r="D3" s="68"/>
      <c r="E3" s="124"/>
    </row>
    <row r="4" s="65" customFormat="1" ht="18" customHeight="1" spans="1:5">
      <c r="A4" s="134" t="s">
        <v>368</v>
      </c>
      <c r="B4" s="135"/>
      <c r="C4" s="135"/>
      <c r="D4" s="136"/>
      <c r="E4" s="91" t="s">
        <v>0</v>
      </c>
    </row>
    <row r="5" s="65" customFormat="1" ht="19.5" customHeight="1" spans="1:5">
      <c r="A5" s="74" t="s">
        <v>369</v>
      </c>
      <c r="B5" s="92" t="s">
        <v>181</v>
      </c>
      <c r="C5" s="93"/>
      <c r="D5" s="93"/>
      <c r="E5" s="137" t="s">
        <v>370</v>
      </c>
    </row>
    <row r="6" s="65" customFormat="1" ht="40.5" customHeight="1" spans="1:5">
      <c r="A6" s="80"/>
      <c r="B6" s="77" t="s">
        <v>53</v>
      </c>
      <c r="C6" s="73" t="s">
        <v>56</v>
      </c>
      <c r="D6" s="138" t="s">
        <v>354</v>
      </c>
      <c r="E6" s="137"/>
    </row>
    <row r="7" s="65" customFormat="1" ht="19.5" customHeight="1" spans="1:5">
      <c r="A7" s="81">
        <v>1</v>
      </c>
      <c r="B7" s="81">
        <v>2</v>
      </c>
      <c r="C7" s="81">
        <v>3</v>
      </c>
      <c r="D7" s="139">
        <v>4</v>
      </c>
      <c r="E7" s="140">
        <v>24</v>
      </c>
    </row>
    <row r="8" s="65" customFormat="1" ht="19.5" customHeight="1" spans="1:5">
      <c r="A8" s="82"/>
      <c r="B8" s="141"/>
      <c r="C8" s="141"/>
      <c r="D8" s="141"/>
      <c r="E8" s="141"/>
    </row>
    <row r="9" s="65" customFormat="1" ht="19.5" customHeight="1" spans="1:5">
      <c r="A9" s="127"/>
      <c r="B9" s="141"/>
      <c r="C9" s="141"/>
      <c r="D9" s="141"/>
      <c r="E9" s="141"/>
    </row>
    <row r="10" s="65" customFormat="1" ht="34" customHeight="1" spans="1:1">
      <c r="A10" s="142" t="s">
        <v>371</v>
      </c>
    </row>
  </sheetData>
  <mergeCells count="5">
    <mergeCell ref="A3:E3"/>
    <mergeCell ref="A4:D4"/>
    <mergeCell ref="B5:D5"/>
    <mergeCell ref="A5:A6"/>
    <mergeCell ref="E5:E6"/>
  </mergeCells>
  <pageMargins left="0.75" right="0.75" top="1" bottom="1" header="0.5" footer="0.5"/>
  <pageSetup paperSize="9" scale="6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D20" sqref="D20"/>
    </sheetView>
  </sheetViews>
  <sheetFormatPr defaultColWidth="9.14166666666667" defaultRowHeight="12" customHeight="1"/>
  <cols>
    <col min="1" max="1" width="55.375" style="65" customWidth="1"/>
    <col min="2" max="2" width="29" style="65" customWidth="1"/>
    <col min="3" max="5" width="23.575" style="65" customWidth="1"/>
    <col min="6" max="6" width="11.2833333333333" style="65" customWidth="1"/>
    <col min="7" max="7" width="25.1416666666667" style="65" customWidth="1"/>
    <col min="8" max="8" width="15.575" style="65" customWidth="1"/>
    <col min="9" max="9" width="13.425" style="65" customWidth="1"/>
    <col min="10" max="10" width="18.85" style="65" customWidth="1"/>
    <col min="11" max="16384" width="9.14166666666667" style="65"/>
  </cols>
  <sheetData>
    <row r="1" s="65" customFormat="1" customHeight="1" spans="1:10">
      <c r="A1" s="66"/>
      <c r="B1" s="66"/>
      <c r="C1" s="66"/>
      <c r="D1" s="66"/>
      <c r="E1" s="66"/>
      <c r="F1" s="66"/>
      <c r="G1" s="66"/>
      <c r="H1" s="66"/>
      <c r="I1" s="66"/>
      <c r="J1" s="66"/>
    </row>
    <row r="2" s="65" customFormat="1" ht="16.5" customHeight="1" spans="10:10">
      <c r="J2" s="90" t="s">
        <v>372</v>
      </c>
    </row>
    <row r="3" s="65" customFormat="1" ht="41.25" customHeight="1" spans="1:10">
      <c r="A3" s="123" t="str">
        <f>"2025"&amp;"年对下转移支付绩效目标表"</f>
        <v>2025年对下转移支付绩效目标表</v>
      </c>
      <c r="B3" s="68"/>
      <c r="C3" s="68"/>
      <c r="D3" s="68"/>
      <c r="E3" s="68"/>
      <c r="F3" s="124"/>
      <c r="G3" s="68"/>
      <c r="H3" s="124"/>
      <c r="I3" s="124"/>
      <c r="J3" s="68"/>
    </row>
    <row r="4" s="65" customFormat="1" ht="17.25" customHeight="1" spans="1:1">
      <c r="A4" s="69" t="str">
        <f>"单位名称：昆明市晋宁区社会保险中心"</f>
        <v>单位名称：昆明市晋宁区社会保险中心</v>
      </c>
    </row>
    <row r="5" s="65" customFormat="1" ht="44.25" customHeight="1" spans="1:10">
      <c r="A5" s="125" t="s">
        <v>369</v>
      </c>
      <c r="B5" s="125" t="s">
        <v>268</v>
      </c>
      <c r="C5" s="125" t="s">
        <v>269</v>
      </c>
      <c r="D5" s="125" t="s">
        <v>270</v>
      </c>
      <c r="E5" s="125" t="s">
        <v>271</v>
      </c>
      <c r="F5" s="126" t="s">
        <v>272</v>
      </c>
      <c r="G5" s="125" t="s">
        <v>273</v>
      </c>
      <c r="H5" s="126" t="s">
        <v>274</v>
      </c>
      <c r="I5" s="126" t="s">
        <v>275</v>
      </c>
      <c r="J5" s="125" t="s">
        <v>276</v>
      </c>
    </row>
    <row r="6" s="65" customFormat="1" ht="14.25" customHeight="1" spans="1:10">
      <c r="A6" s="125">
        <v>1</v>
      </c>
      <c r="B6" s="125">
        <v>2</v>
      </c>
      <c r="C6" s="125">
        <v>3</v>
      </c>
      <c r="D6" s="125">
        <v>4</v>
      </c>
      <c r="E6" s="125">
        <v>5</v>
      </c>
      <c r="F6" s="126">
        <v>6</v>
      </c>
      <c r="G6" s="125">
        <v>7</v>
      </c>
      <c r="H6" s="126">
        <v>8</v>
      </c>
      <c r="I6" s="126">
        <v>9</v>
      </c>
      <c r="J6" s="125">
        <v>10</v>
      </c>
    </row>
    <row r="7" s="65" customFormat="1" ht="42" customHeight="1" spans="1:10">
      <c r="A7" s="82"/>
      <c r="B7" s="127"/>
      <c r="C7" s="127"/>
      <c r="D7" s="127"/>
      <c r="E7" s="128"/>
      <c r="F7" s="129"/>
      <c r="G7" s="128"/>
      <c r="H7" s="129"/>
      <c r="I7" s="129"/>
      <c r="J7" s="128"/>
    </row>
    <row r="8" s="65" customFormat="1" ht="42" customHeight="1" spans="1:10">
      <c r="A8" s="82"/>
      <c r="B8" s="83"/>
      <c r="C8" s="83"/>
      <c r="D8" s="83"/>
      <c r="E8" s="82"/>
      <c r="F8" s="83"/>
      <c r="G8" s="82"/>
      <c r="H8" s="83"/>
      <c r="I8" s="83"/>
      <c r="J8" s="82"/>
    </row>
    <row r="9" s="65" customFormat="1" ht="45" customHeight="1" spans="1:3">
      <c r="A9" s="130" t="s">
        <v>373</v>
      </c>
      <c r="B9" s="131"/>
      <c r="C9" s="131"/>
    </row>
  </sheetData>
  <mergeCells count="2">
    <mergeCell ref="A3:J3"/>
    <mergeCell ref="A4:H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E22" sqref="E22"/>
    </sheetView>
  </sheetViews>
  <sheetFormatPr defaultColWidth="10.425" defaultRowHeight="14.25" customHeight="1"/>
  <cols>
    <col min="1" max="1" width="20" customWidth="1"/>
    <col min="2" max="2" width="18.625" customWidth="1"/>
    <col min="3" max="3" width="17.75" customWidth="1"/>
    <col min="4" max="4" width="19.3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97"/>
      <c r="B1" s="98"/>
      <c r="C1" s="98"/>
      <c r="D1" s="99"/>
      <c r="E1" s="99"/>
      <c r="F1" s="99"/>
      <c r="G1" s="98"/>
      <c r="H1" s="98"/>
      <c r="I1" s="99"/>
    </row>
    <row r="2" ht="41.25" customHeight="1" spans="1:9">
      <c r="A2" s="100" t="str">
        <f>"2025"&amp;"年新增资产配置预算表"</f>
        <v>2025年新增资产配置预算表</v>
      </c>
      <c r="B2" s="101"/>
      <c r="C2" s="101"/>
      <c r="D2" s="102"/>
      <c r="E2" s="102"/>
      <c r="F2" s="102"/>
      <c r="G2" s="101"/>
      <c r="H2" s="101"/>
      <c r="I2" s="102"/>
    </row>
    <row r="3" customHeight="1" spans="1:9">
      <c r="A3" s="103" t="str">
        <f>"单位名称："&amp;"昆明市晋宁区社会保险中心"</f>
        <v>单位名称：昆明市晋宁区社会保险中心</v>
      </c>
      <c r="B3" s="104"/>
      <c r="C3" s="104"/>
      <c r="D3" s="105"/>
      <c r="F3" s="102"/>
      <c r="G3" s="101"/>
      <c r="H3" s="101"/>
      <c r="I3" s="122" t="s">
        <v>0</v>
      </c>
    </row>
    <row r="4" ht="28.5" customHeight="1" spans="1:9">
      <c r="A4" s="106" t="s">
        <v>173</v>
      </c>
      <c r="B4" s="107" t="s">
        <v>174</v>
      </c>
      <c r="C4" s="108" t="s">
        <v>374</v>
      </c>
      <c r="D4" s="106" t="s">
        <v>375</v>
      </c>
      <c r="E4" s="106" t="s">
        <v>376</v>
      </c>
      <c r="F4" s="106" t="s">
        <v>377</v>
      </c>
      <c r="G4" s="107" t="s">
        <v>378</v>
      </c>
      <c r="H4" s="109"/>
      <c r="I4" s="106"/>
    </row>
    <row r="5" ht="21" customHeight="1" spans="1:9">
      <c r="A5" s="108"/>
      <c r="B5" s="110"/>
      <c r="C5" s="110"/>
      <c r="D5" s="111"/>
      <c r="E5" s="110"/>
      <c r="F5" s="110"/>
      <c r="G5" s="107" t="s">
        <v>352</v>
      </c>
      <c r="H5" s="107" t="s">
        <v>379</v>
      </c>
      <c r="I5" s="107" t="s">
        <v>338</v>
      </c>
    </row>
    <row r="6" ht="17.25" customHeight="1" spans="1:9">
      <c r="A6" s="112" t="s">
        <v>78</v>
      </c>
      <c r="B6" s="32" t="s">
        <v>79</v>
      </c>
      <c r="C6" s="112" t="s">
        <v>80</v>
      </c>
      <c r="D6" s="34" t="s">
        <v>81</v>
      </c>
      <c r="E6" s="112" t="s">
        <v>82</v>
      </c>
      <c r="F6" s="32" t="s">
        <v>83</v>
      </c>
      <c r="G6" s="113" t="s">
        <v>84</v>
      </c>
      <c r="H6" s="34" t="s">
        <v>85</v>
      </c>
      <c r="I6" s="34">
        <v>9</v>
      </c>
    </row>
    <row r="7" ht="19.5" customHeight="1" spans="1:9">
      <c r="A7" s="114"/>
      <c r="B7" s="115"/>
      <c r="C7" s="115"/>
      <c r="D7" s="19"/>
      <c r="E7" s="33"/>
      <c r="F7" s="113"/>
      <c r="G7" s="116"/>
      <c r="H7" s="117"/>
      <c r="I7" s="117"/>
    </row>
    <row r="8" ht="19.5" customHeight="1" spans="1:9">
      <c r="A8" s="21" t="s">
        <v>53</v>
      </c>
      <c r="B8" s="118"/>
      <c r="C8" s="118"/>
      <c r="D8" s="119"/>
      <c r="E8" s="120"/>
      <c r="F8" s="120"/>
      <c r="G8" s="116"/>
      <c r="H8" s="117"/>
      <c r="I8" s="117"/>
    </row>
    <row r="9" s="65" customFormat="1" customHeight="1" spans="1:8">
      <c r="A9" s="121" t="s">
        <v>380</v>
      </c>
      <c r="B9" s="121"/>
      <c r="C9" s="121"/>
      <c r="D9" s="121"/>
      <c r="E9" s="121"/>
      <c r="F9" s="121"/>
      <c r="G9" s="121"/>
      <c r="H9" s="121"/>
    </row>
  </sheetData>
  <mergeCells count="12">
    <mergeCell ref="A1:I1"/>
    <mergeCell ref="A2:I2"/>
    <mergeCell ref="A3:C3"/>
    <mergeCell ref="G4:I4"/>
    <mergeCell ref="A8:F8"/>
    <mergeCell ref="A9:H9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F26" sqref="F26"/>
    </sheetView>
  </sheetViews>
  <sheetFormatPr defaultColWidth="9.14166666666667" defaultRowHeight="14.25" customHeight="1"/>
  <cols>
    <col min="1" max="1" width="19.2833333333333" style="65" customWidth="1"/>
    <col min="2" max="2" width="33.85" style="65" customWidth="1"/>
    <col min="3" max="3" width="23.85" style="65" customWidth="1"/>
    <col min="4" max="4" width="11.1416666666667" style="65" customWidth="1"/>
    <col min="5" max="5" width="17.7083333333333" style="65" customWidth="1"/>
    <col min="6" max="6" width="9.85" style="65" customWidth="1"/>
    <col min="7" max="7" width="17.7083333333333" style="65" customWidth="1"/>
    <col min="8" max="11" width="23.1416666666667" style="65" customWidth="1"/>
    <col min="12" max="16384" width="9.14166666666667" style="65"/>
  </cols>
  <sheetData>
    <row r="1" s="65" customFormat="1" customHeight="1" spans="1:1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</row>
    <row r="2" s="65" customFormat="1" customHeight="1" spans="4:11">
      <c r="D2" s="67"/>
      <c r="E2" s="67"/>
      <c r="F2" s="67"/>
      <c r="G2" s="67"/>
      <c r="H2" s="65"/>
      <c r="I2" s="65"/>
      <c r="J2" s="65"/>
      <c r="K2" s="90" t="s">
        <v>381</v>
      </c>
    </row>
    <row r="3" s="65" customFormat="1" ht="41.25" customHeight="1" spans="1:11">
      <c r="A3" s="68" t="str">
        <f>"2025"&amp;"年上级转移支付补助项目支出预算表"</f>
        <v>2025年上级转移支付补助项目支出预算表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="65" customFormat="1" ht="13.5" customHeight="1" spans="1:11">
      <c r="A4" s="69" t="str">
        <f>"单位名称：昆明市晋宁区社会保险中心"</f>
        <v>单位名称：昆明市晋宁区社会保险中心</v>
      </c>
      <c r="B4" s="70"/>
      <c r="C4" s="70"/>
      <c r="D4" s="70"/>
      <c r="E4" s="70"/>
      <c r="F4" s="70"/>
      <c r="G4" s="70"/>
      <c r="H4" s="71"/>
      <c r="I4" s="71"/>
      <c r="J4" s="71"/>
      <c r="K4" s="91" t="s">
        <v>0</v>
      </c>
    </row>
    <row r="5" s="65" customFormat="1" ht="21.75" customHeight="1" spans="1:11">
      <c r="A5" s="72" t="s">
        <v>243</v>
      </c>
      <c r="B5" s="72" t="s">
        <v>176</v>
      </c>
      <c r="C5" s="72" t="s">
        <v>244</v>
      </c>
      <c r="D5" s="73" t="s">
        <v>177</v>
      </c>
      <c r="E5" s="73" t="s">
        <v>178</v>
      </c>
      <c r="F5" s="73" t="s">
        <v>245</v>
      </c>
      <c r="G5" s="73" t="s">
        <v>246</v>
      </c>
      <c r="H5" s="74" t="s">
        <v>53</v>
      </c>
      <c r="I5" s="92" t="s">
        <v>382</v>
      </c>
      <c r="J5" s="93"/>
      <c r="K5" s="94"/>
    </row>
    <row r="6" s="65" customFormat="1" ht="21.75" customHeight="1" spans="1:11">
      <c r="A6" s="75"/>
      <c r="B6" s="75"/>
      <c r="C6" s="75"/>
      <c r="D6" s="76"/>
      <c r="E6" s="76"/>
      <c r="F6" s="76"/>
      <c r="G6" s="76"/>
      <c r="H6" s="77"/>
      <c r="I6" s="73" t="s">
        <v>56</v>
      </c>
      <c r="J6" s="73" t="s">
        <v>57</v>
      </c>
      <c r="K6" s="73" t="s">
        <v>58</v>
      </c>
    </row>
    <row r="7" s="65" customFormat="1" ht="40.5" customHeight="1" spans="1:11">
      <c r="A7" s="78"/>
      <c r="B7" s="78"/>
      <c r="C7" s="78"/>
      <c r="D7" s="79"/>
      <c r="E7" s="79"/>
      <c r="F7" s="79"/>
      <c r="G7" s="79"/>
      <c r="H7" s="80"/>
      <c r="I7" s="79"/>
      <c r="J7" s="79"/>
      <c r="K7" s="79"/>
    </row>
    <row r="8" s="65" customFormat="1" ht="15" customHeight="1" spans="1:11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95">
        <v>10</v>
      </c>
      <c r="K8" s="95">
        <v>11</v>
      </c>
    </row>
    <row r="9" s="65" customFormat="1" ht="18.75" customHeight="1" spans="1:11">
      <c r="A9" s="82"/>
      <c r="B9" s="83"/>
      <c r="C9" s="82"/>
      <c r="D9" s="82"/>
      <c r="E9" s="82"/>
      <c r="F9" s="82"/>
      <c r="G9" s="82"/>
      <c r="H9" s="84"/>
      <c r="I9" s="96"/>
      <c r="J9" s="96"/>
      <c r="K9" s="84"/>
    </row>
    <row r="10" s="65" customFormat="1" ht="18.75" customHeight="1" spans="1:11">
      <c r="A10" s="83"/>
      <c r="B10" s="83"/>
      <c r="C10" s="83"/>
      <c r="D10" s="83"/>
      <c r="E10" s="83"/>
      <c r="F10" s="83"/>
      <c r="G10" s="83"/>
      <c r="H10" s="85"/>
      <c r="I10" s="85"/>
      <c r="J10" s="85"/>
      <c r="K10" s="84"/>
    </row>
    <row r="11" s="65" customFormat="1" ht="18.75" customHeight="1" spans="1:11">
      <c r="A11" s="86" t="s">
        <v>166</v>
      </c>
      <c r="B11" s="87"/>
      <c r="C11" s="87"/>
      <c r="D11" s="87"/>
      <c r="E11" s="87"/>
      <c r="F11" s="87"/>
      <c r="G11" s="88"/>
      <c r="H11" s="85"/>
      <c r="I11" s="85"/>
      <c r="J11" s="85"/>
      <c r="K11" s="84"/>
    </row>
    <row r="12" s="65" customFormat="1" customHeight="1" spans="1:1">
      <c r="A12" s="89" t="s">
        <v>383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selection activeCell="E25" sqref="E25"/>
    </sheetView>
  </sheetViews>
  <sheetFormatPr defaultColWidth="9.14166666666667" defaultRowHeight="14.25" customHeight="1" outlineLevelCol="6"/>
  <cols>
    <col min="1" max="1" width="22.375" customWidth="1"/>
    <col min="2" max="2" width="20.125" customWidth="1"/>
    <col min="3" max="3" width="38.25" customWidth="1"/>
    <col min="4" max="4" width="20.25" customWidth="1"/>
    <col min="5" max="7" width="23.85" customWidth="1"/>
  </cols>
  <sheetData>
    <row r="1" ht="13.5" customHeight="1" spans="4:7">
      <c r="D1" s="41"/>
      <c r="G1" s="42"/>
    </row>
    <row r="2" ht="41.25" customHeight="1" spans="1:7">
      <c r="A2" s="43" t="str">
        <f>"2025"&amp;"年部门项目中期规划预算表"</f>
        <v>2025年部门项目中期规划预算表</v>
      </c>
      <c r="B2" s="43"/>
      <c r="C2" s="43"/>
      <c r="D2" s="43"/>
      <c r="E2" s="43"/>
      <c r="F2" s="43"/>
      <c r="G2" s="43"/>
    </row>
    <row r="3" ht="13.5" customHeight="1" spans="1:7">
      <c r="A3" s="44" t="str">
        <f>"单位名称："&amp;"昆明市晋宁区社会保险中心"</f>
        <v>单位名称：昆明市晋宁区社会保险中心</v>
      </c>
      <c r="B3" s="45"/>
      <c r="C3" s="45"/>
      <c r="D3" s="45"/>
      <c r="E3" s="46"/>
      <c r="F3" s="46"/>
      <c r="G3" s="47" t="s">
        <v>0</v>
      </c>
    </row>
    <row r="4" ht="21.75" customHeight="1" spans="1:7">
      <c r="A4" s="48" t="s">
        <v>244</v>
      </c>
      <c r="B4" s="48" t="s">
        <v>243</v>
      </c>
      <c r="C4" s="48" t="s">
        <v>176</v>
      </c>
      <c r="D4" s="49" t="s">
        <v>384</v>
      </c>
      <c r="E4" s="13" t="s">
        <v>56</v>
      </c>
      <c r="F4" s="14"/>
      <c r="G4" s="36"/>
    </row>
    <row r="5" ht="21.75" customHeight="1" spans="1:7">
      <c r="A5" s="50"/>
      <c r="B5" s="50"/>
      <c r="C5" s="50"/>
      <c r="D5" s="51"/>
      <c r="E5" s="52" t="str">
        <f>"2025"&amp;"年"</f>
        <v>2025年</v>
      </c>
      <c r="F5" s="52" t="str">
        <f>("2025"+1)&amp;"年"</f>
        <v>2026年</v>
      </c>
      <c r="G5" s="52" t="str">
        <f>("2025"+2)&amp;"年"</f>
        <v>2027年</v>
      </c>
    </row>
    <row r="6" ht="40.5" customHeight="1" spans="1:7">
      <c r="A6" s="53"/>
      <c r="B6" s="53"/>
      <c r="C6" s="53"/>
      <c r="D6" s="54"/>
      <c r="E6" s="55"/>
      <c r="F6" s="55"/>
      <c r="G6" s="55"/>
    </row>
    <row r="7" ht="15" customHeight="1" spans="1:7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</row>
    <row r="8" customHeight="1" spans="1:7">
      <c r="A8" s="57" t="s">
        <v>67</v>
      </c>
      <c r="B8" s="58"/>
      <c r="C8" s="58"/>
      <c r="D8" s="58"/>
      <c r="E8" s="58">
        <v>535000</v>
      </c>
      <c r="F8" s="58"/>
      <c r="G8" s="58"/>
    </row>
    <row r="9" ht="17.25" customHeight="1" spans="1:7">
      <c r="A9" s="33"/>
      <c r="B9" s="59" t="s">
        <v>385</v>
      </c>
      <c r="C9" s="59" t="s">
        <v>251</v>
      </c>
      <c r="D9" s="33" t="s">
        <v>386</v>
      </c>
      <c r="E9" s="60">
        <v>10000</v>
      </c>
      <c r="F9" s="60"/>
      <c r="G9" s="60"/>
    </row>
    <row r="10" ht="17.25" customHeight="1" spans="1:7">
      <c r="A10" s="61"/>
      <c r="B10" s="59" t="s">
        <v>385</v>
      </c>
      <c r="C10" s="59" t="s">
        <v>255</v>
      </c>
      <c r="D10" s="33" t="s">
        <v>386</v>
      </c>
      <c r="E10" s="60">
        <v>20000</v>
      </c>
      <c r="F10" s="60"/>
      <c r="G10" s="60"/>
    </row>
    <row r="11" ht="17.25" customHeight="1" spans="1:7">
      <c r="A11" s="61"/>
      <c r="B11" s="59" t="s">
        <v>387</v>
      </c>
      <c r="C11" s="59" t="s">
        <v>263</v>
      </c>
      <c r="D11" s="33" t="s">
        <v>386</v>
      </c>
      <c r="E11" s="60">
        <v>420000</v>
      </c>
      <c r="F11" s="60"/>
      <c r="G11" s="60"/>
    </row>
    <row r="12" ht="17.25" customHeight="1" spans="1:7">
      <c r="A12" s="61"/>
      <c r="B12" s="59" t="s">
        <v>387</v>
      </c>
      <c r="C12" s="59" t="s">
        <v>265</v>
      </c>
      <c r="D12" s="33" t="s">
        <v>386</v>
      </c>
      <c r="E12" s="60">
        <v>85000</v>
      </c>
      <c r="F12" s="60"/>
      <c r="G12" s="60"/>
    </row>
    <row r="13" ht="18.75" customHeight="1" spans="1:7">
      <c r="A13" s="62" t="s">
        <v>53</v>
      </c>
      <c r="B13" s="63" t="s">
        <v>388</v>
      </c>
      <c r="C13" s="63"/>
      <c r="D13" s="64"/>
      <c r="E13" s="60">
        <v>535000</v>
      </c>
      <c r="F13" s="60"/>
      <c r="G13" s="60"/>
    </row>
  </sheetData>
  <mergeCells count="11">
    <mergeCell ref="A2:G2"/>
    <mergeCell ref="A3:F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topLeftCell="A8" workbookViewId="0">
      <selection activeCell="F28" sqref="F28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35"/>
    </row>
    <row r="2" ht="41.25" customHeight="1" spans="1:10">
      <c r="A2" s="2" t="str">
        <f>"2025"&amp;"年部门整体支出绩效目标表"</f>
        <v>2025年部门整体支出绩效目标表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10">
      <c r="A3" s="4" t="str">
        <f>"单位名称："&amp;"昆明市晋宁区社会保险中心"</f>
        <v>单位名称：昆明市晋宁区社会保险中心</v>
      </c>
      <c r="B3" s="4"/>
      <c r="C3" s="5"/>
      <c r="D3" s="6"/>
      <c r="E3" s="6"/>
      <c r="F3" s="6"/>
      <c r="G3" s="6"/>
      <c r="H3" s="6"/>
      <c r="I3" s="6"/>
      <c r="J3" s="269" t="s">
        <v>0</v>
      </c>
    </row>
    <row r="4" ht="30" customHeight="1" spans="1:10">
      <c r="A4" s="7" t="s">
        <v>389</v>
      </c>
      <c r="B4" s="8"/>
      <c r="C4" s="9"/>
      <c r="D4" s="9"/>
      <c r="E4" s="10"/>
      <c r="F4" s="11" t="s">
        <v>390</v>
      </c>
      <c r="G4" s="10"/>
      <c r="H4" s="12"/>
      <c r="I4" s="9"/>
      <c r="J4" s="10"/>
    </row>
    <row r="5" ht="32.25" customHeight="1" spans="1:10">
      <c r="A5" s="13" t="s">
        <v>391</v>
      </c>
      <c r="B5" s="14"/>
      <c r="C5" s="14"/>
      <c r="D5" s="14"/>
      <c r="E5" s="14"/>
      <c r="F5" s="14"/>
      <c r="G5" s="14"/>
      <c r="H5" s="14"/>
      <c r="I5" s="36"/>
      <c r="J5" s="37" t="s">
        <v>392</v>
      </c>
    </row>
    <row r="6" ht="99.75" customHeight="1" spans="1:10">
      <c r="A6" s="15" t="s">
        <v>393</v>
      </c>
      <c r="B6" s="16" t="s">
        <v>394</v>
      </c>
      <c r="C6" s="17"/>
      <c r="D6" s="17"/>
      <c r="E6" s="17"/>
      <c r="F6" s="17"/>
      <c r="G6" s="17"/>
      <c r="H6" s="17"/>
      <c r="I6" s="17"/>
      <c r="J6" s="38" t="s">
        <v>395</v>
      </c>
    </row>
    <row r="7" ht="99.75" customHeight="1" spans="1:10">
      <c r="A7" s="15"/>
      <c r="B7" s="16" t="str">
        <f>"总体绩效目标（"&amp;"2025"&amp;"-"&amp;("2025"+2)&amp;"年期间）"</f>
        <v>总体绩效目标（2025-2027年期间）</v>
      </c>
      <c r="C7" s="17"/>
      <c r="D7" s="17"/>
      <c r="E7" s="17"/>
      <c r="F7" s="17"/>
      <c r="G7" s="17"/>
      <c r="H7" s="17"/>
      <c r="I7" s="17"/>
      <c r="J7" s="38" t="s">
        <v>396</v>
      </c>
    </row>
    <row r="8" ht="75" customHeight="1" spans="1:10">
      <c r="A8" s="16" t="s">
        <v>397</v>
      </c>
      <c r="B8" s="18" t="str">
        <f>"预算年度（"&amp;"2025"&amp;"年）绩效目标"</f>
        <v>预算年度（2025年）绩效目标</v>
      </c>
      <c r="C8" s="19"/>
      <c r="D8" s="19"/>
      <c r="E8" s="19"/>
      <c r="F8" s="19"/>
      <c r="G8" s="19"/>
      <c r="H8" s="19"/>
      <c r="I8" s="19"/>
      <c r="J8" s="39" t="s">
        <v>398</v>
      </c>
    </row>
    <row r="9" ht="32.25" customHeight="1" spans="1:10">
      <c r="A9" s="20" t="s">
        <v>399</v>
      </c>
      <c r="B9" s="20"/>
      <c r="C9" s="20"/>
      <c r="D9" s="20"/>
      <c r="E9" s="20"/>
      <c r="F9" s="20"/>
      <c r="G9" s="20"/>
      <c r="H9" s="20"/>
      <c r="I9" s="20"/>
      <c r="J9" s="20"/>
    </row>
    <row r="10" ht="32.25" customHeight="1" spans="1:10">
      <c r="A10" s="16" t="s">
        <v>400</v>
      </c>
      <c r="B10" s="16"/>
      <c r="C10" s="15" t="s">
        <v>401</v>
      </c>
      <c r="D10" s="15"/>
      <c r="E10" s="15"/>
      <c r="F10" s="15" t="s">
        <v>402</v>
      </c>
      <c r="G10" s="15"/>
      <c r="H10" s="15" t="s">
        <v>403</v>
      </c>
      <c r="I10" s="15"/>
      <c r="J10" s="15"/>
    </row>
    <row r="11" ht="32.25" customHeight="1" spans="1:10">
      <c r="A11" s="16"/>
      <c r="B11" s="16"/>
      <c r="C11" s="15"/>
      <c r="D11" s="15"/>
      <c r="E11" s="15"/>
      <c r="F11" s="15"/>
      <c r="G11" s="15"/>
      <c r="H11" s="16" t="s">
        <v>404</v>
      </c>
      <c r="I11" s="16" t="s">
        <v>405</v>
      </c>
      <c r="J11" s="16" t="s">
        <v>406</v>
      </c>
    </row>
    <row r="12" ht="24" customHeight="1" spans="1:10">
      <c r="A12" s="21" t="s">
        <v>53</v>
      </c>
      <c r="B12" s="22"/>
      <c r="C12" s="22"/>
      <c r="D12" s="22"/>
      <c r="E12" s="22"/>
      <c r="F12" s="22"/>
      <c r="G12" s="23"/>
      <c r="H12" s="24"/>
      <c r="I12" s="24"/>
      <c r="J12" s="24"/>
    </row>
    <row r="13" ht="34.5" customHeight="1" spans="1:10">
      <c r="A13" s="17"/>
      <c r="B13" s="25"/>
      <c r="C13" s="17"/>
      <c r="D13" s="25"/>
      <c r="E13" s="25"/>
      <c r="F13" s="25"/>
      <c r="G13" s="25"/>
      <c r="H13" s="26"/>
      <c r="I13" s="26"/>
      <c r="J13" s="26"/>
    </row>
    <row r="14" ht="32.25" customHeight="1" spans="1:10">
      <c r="A14" s="20" t="s">
        <v>407</v>
      </c>
      <c r="B14" s="20"/>
      <c r="C14" s="20"/>
      <c r="D14" s="20"/>
      <c r="E14" s="20"/>
      <c r="F14" s="20"/>
      <c r="G14" s="20"/>
      <c r="H14" s="20"/>
      <c r="I14" s="20"/>
      <c r="J14" s="20"/>
    </row>
    <row r="15" ht="32.25" customHeight="1" spans="1:10">
      <c r="A15" s="27" t="s">
        <v>408</v>
      </c>
      <c r="B15" s="27"/>
      <c r="C15" s="27"/>
      <c r="D15" s="27"/>
      <c r="E15" s="27"/>
      <c r="F15" s="27"/>
      <c r="G15" s="27"/>
      <c r="H15" s="28" t="s">
        <v>409</v>
      </c>
      <c r="I15" s="40" t="s">
        <v>276</v>
      </c>
      <c r="J15" s="28" t="s">
        <v>410</v>
      </c>
    </row>
    <row r="16" ht="36" customHeight="1" spans="1:10">
      <c r="A16" s="29" t="s">
        <v>269</v>
      </c>
      <c r="B16" s="29" t="s">
        <v>411</v>
      </c>
      <c r="C16" s="30" t="s">
        <v>271</v>
      </c>
      <c r="D16" s="30" t="s">
        <v>272</v>
      </c>
      <c r="E16" s="30" t="s">
        <v>273</v>
      </c>
      <c r="F16" s="30" t="s">
        <v>274</v>
      </c>
      <c r="G16" s="30" t="s">
        <v>275</v>
      </c>
      <c r="H16" s="31"/>
      <c r="I16" s="31"/>
      <c r="J16" s="31"/>
    </row>
    <row r="17" ht="32.25" customHeight="1" spans="1:10">
      <c r="A17" s="32"/>
      <c r="B17" s="32"/>
      <c r="C17" s="33"/>
      <c r="D17" s="32"/>
      <c r="E17" s="32"/>
      <c r="F17" s="32"/>
      <c r="G17" s="32"/>
      <c r="H17" s="34"/>
      <c r="I17" s="19"/>
      <c r="J17" s="34"/>
    </row>
    <row r="18" s="1" customFormat="1" customHeight="1" spans="1:1">
      <c r="A18" s="1" t="s">
        <v>412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75" right="0.75" top="1" bottom="1" header="0.5" footer="0.5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D28" sqref="D28"/>
    </sheetView>
  </sheetViews>
  <sheetFormatPr defaultColWidth="8.425" defaultRowHeight="12.75" customHeight="1"/>
  <cols>
    <col min="1" max="1" width="14.875" customWidth="1"/>
    <col min="2" max="2" width="22" customWidth="1"/>
    <col min="3" max="3" width="14.875" customWidth="1"/>
    <col min="4" max="4" width="14.125" customWidth="1"/>
    <col min="5" max="5" width="14.75" customWidth="1"/>
    <col min="6" max="6" width="7.125" customWidth="1"/>
    <col min="7" max="7" width="7" customWidth="1"/>
    <col min="8" max="8" width="6.375" customWidth="1"/>
    <col min="9" max="9" width="9.25" customWidth="1"/>
    <col min="10" max="10" width="7.875" customWidth="1"/>
    <col min="11" max="11" width="8.5" customWidth="1"/>
    <col min="12" max="12" width="5.5" customWidth="1"/>
    <col min="13" max="13" width="9.875" customWidth="1"/>
    <col min="14" max="14" width="8.625" customWidth="1"/>
    <col min="15" max="15" width="6.5" customWidth="1"/>
    <col min="16" max="16" width="7" customWidth="1"/>
    <col min="17" max="17" width="6.375" customWidth="1"/>
    <col min="18" max="18" width="6.625" customWidth="1"/>
    <col min="19" max="19" width="7.125" customWidth="1"/>
    <col min="20" max="20" width="8.25" customWidth="1"/>
  </cols>
  <sheetData>
    <row r="1" ht="17.25" customHeight="1" spans="1:20">
      <c r="A1" s="255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ht="41.25" customHeight="1" spans="1:20">
      <c r="A2" s="257" t="str">
        <f>"2025"&amp;"年部门收入预算表"</f>
        <v>2025年部门收入预算表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</row>
    <row r="3" ht="17.25" customHeight="1" spans="1:20">
      <c r="A3" s="258" t="str">
        <f>"单位名称："&amp;"昆明市晋宁区社会保险中心"</f>
        <v>单位名称：昆明市晋宁区社会保险中心</v>
      </c>
      <c r="B3" s="259"/>
      <c r="C3" s="260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5" t="s">
        <v>0</v>
      </c>
    </row>
    <row r="4" ht="21.75" customHeight="1" spans="1:20">
      <c r="A4" s="106" t="s">
        <v>51</v>
      </c>
      <c r="B4" s="106" t="s">
        <v>52</v>
      </c>
      <c r="C4" s="106" t="s">
        <v>53</v>
      </c>
      <c r="D4" s="106" t="s">
        <v>54</v>
      </c>
      <c r="E4" s="106"/>
      <c r="F4" s="106"/>
      <c r="G4" s="106"/>
      <c r="H4" s="106"/>
      <c r="I4" s="109"/>
      <c r="J4" s="106"/>
      <c r="K4" s="106"/>
      <c r="L4" s="106"/>
      <c r="M4" s="106"/>
      <c r="N4" s="106"/>
      <c r="O4" s="106" t="s">
        <v>44</v>
      </c>
      <c r="P4" s="106"/>
      <c r="Q4" s="106"/>
      <c r="R4" s="106"/>
      <c r="S4" s="106"/>
      <c r="T4" s="106"/>
    </row>
    <row r="5" ht="27" customHeight="1" spans="1:20">
      <c r="A5" s="106"/>
      <c r="B5" s="106"/>
      <c r="C5" s="106"/>
      <c r="D5" s="106" t="s">
        <v>55</v>
      </c>
      <c r="E5" s="106" t="s">
        <v>56</v>
      </c>
      <c r="F5" s="106" t="s">
        <v>57</v>
      </c>
      <c r="G5" s="106" t="s">
        <v>58</v>
      </c>
      <c r="H5" s="106" t="s">
        <v>59</v>
      </c>
      <c r="I5" s="109" t="s">
        <v>60</v>
      </c>
      <c r="J5" s="106"/>
      <c r="K5" s="106"/>
      <c r="L5" s="106"/>
      <c r="M5" s="106"/>
      <c r="N5" s="106"/>
      <c r="O5" s="106" t="s">
        <v>55</v>
      </c>
      <c r="P5" s="106" t="s">
        <v>56</v>
      </c>
      <c r="Q5" s="106" t="s">
        <v>57</v>
      </c>
      <c r="R5" s="106" t="s">
        <v>58</v>
      </c>
      <c r="S5" s="106" t="s">
        <v>59</v>
      </c>
      <c r="T5" s="106" t="s">
        <v>60</v>
      </c>
    </row>
    <row r="6" ht="30" customHeight="1" spans="1:20">
      <c r="A6" s="23"/>
      <c r="B6" s="23"/>
      <c r="C6" s="120"/>
      <c r="D6" s="120"/>
      <c r="E6" s="120"/>
      <c r="F6" s="120"/>
      <c r="G6" s="120"/>
      <c r="H6" s="120"/>
      <c r="I6" s="209" t="s">
        <v>55</v>
      </c>
      <c r="J6" s="106" t="s">
        <v>61</v>
      </c>
      <c r="K6" s="106" t="s">
        <v>62</v>
      </c>
      <c r="L6" s="106" t="s">
        <v>63</v>
      </c>
      <c r="M6" s="106" t="s">
        <v>64</v>
      </c>
      <c r="N6" s="106" t="s">
        <v>65</v>
      </c>
      <c r="O6" s="264"/>
      <c r="P6" s="264"/>
      <c r="Q6" s="264"/>
      <c r="R6" s="264"/>
      <c r="S6" s="264"/>
      <c r="T6" s="120"/>
    </row>
    <row r="7" ht="15" customHeight="1" spans="1:20">
      <c r="A7" s="262">
        <v>1</v>
      </c>
      <c r="B7" s="262">
        <v>2</v>
      </c>
      <c r="C7" s="262">
        <v>3</v>
      </c>
      <c r="D7" s="262">
        <v>4</v>
      </c>
      <c r="E7" s="262">
        <v>5</v>
      </c>
      <c r="F7" s="262">
        <v>6</v>
      </c>
      <c r="G7" s="262">
        <v>7</v>
      </c>
      <c r="H7" s="262">
        <v>8</v>
      </c>
      <c r="I7" s="209">
        <v>9</v>
      </c>
      <c r="J7" s="262">
        <v>10</v>
      </c>
      <c r="K7" s="262">
        <v>11</v>
      </c>
      <c r="L7" s="262">
        <v>12</v>
      </c>
      <c r="M7" s="262">
        <v>13</v>
      </c>
      <c r="N7" s="262">
        <v>14</v>
      </c>
      <c r="O7" s="262">
        <v>15</v>
      </c>
      <c r="P7" s="262">
        <v>16</v>
      </c>
      <c r="Q7" s="262">
        <v>17</v>
      </c>
      <c r="R7" s="262">
        <v>18</v>
      </c>
      <c r="S7" s="262">
        <v>19</v>
      </c>
      <c r="T7" s="262">
        <v>20</v>
      </c>
    </row>
    <row r="8" ht="18" customHeight="1" spans="1:20">
      <c r="A8" s="33" t="s">
        <v>66</v>
      </c>
      <c r="B8" s="33" t="s">
        <v>67</v>
      </c>
      <c r="C8" s="24">
        <v>40685295.67</v>
      </c>
      <c r="D8" s="24">
        <v>40685295.67</v>
      </c>
      <c r="E8" s="24">
        <v>40682695.67</v>
      </c>
      <c r="F8" s="24"/>
      <c r="G8" s="24"/>
      <c r="H8" s="24"/>
      <c r="I8" s="24">
        <v>2600</v>
      </c>
      <c r="J8" s="24"/>
      <c r="K8" s="24"/>
      <c r="L8" s="24"/>
      <c r="M8" s="24"/>
      <c r="N8" s="24">
        <v>2600</v>
      </c>
      <c r="O8" s="24"/>
      <c r="P8" s="24"/>
      <c r="Q8" s="24"/>
      <c r="R8" s="24"/>
      <c r="S8" s="24"/>
      <c r="T8" s="24"/>
    </row>
    <row r="9" ht="18" customHeight="1" spans="1:20">
      <c r="A9" s="263" t="s">
        <v>53</v>
      </c>
      <c r="B9" s="263"/>
      <c r="C9" s="24">
        <v>40685295.67</v>
      </c>
      <c r="D9" s="24">
        <v>40685295.67</v>
      </c>
      <c r="E9" s="24">
        <v>40682695.67</v>
      </c>
      <c r="F9" s="24"/>
      <c r="G9" s="24"/>
      <c r="H9" s="24"/>
      <c r="I9" s="24">
        <v>2600</v>
      </c>
      <c r="J9" s="24"/>
      <c r="K9" s="24"/>
      <c r="L9" s="24"/>
      <c r="M9" s="24"/>
      <c r="N9" s="24">
        <v>2600</v>
      </c>
      <c r="O9" s="24"/>
      <c r="P9" s="24"/>
      <c r="Q9" s="24"/>
      <c r="R9" s="24"/>
      <c r="S9" s="24"/>
      <c r="T9" s="24"/>
    </row>
  </sheetData>
  <mergeCells count="21">
    <mergeCell ref="A1:T1"/>
    <mergeCell ref="A2:T2"/>
    <mergeCell ref="A3:B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6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Zeros="0" topLeftCell="A5" workbookViewId="0">
      <selection activeCell="R16" sqref="R16"/>
    </sheetView>
  </sheetViews>
  <sheetFormatPr defaultColWidth="14" defaultRowHeight="12.75" customHeight="1"/>
  <cols>
    <col min="1" max="1" width="11.125" customWidth="1"/>
    <col min="2" max="2" width="31.25" customWidth="1"/>
    <col min="3" max="3" width="14.5" customWidth="1"/>
    <col min="4" max="4" width="14.125" customWidth="1"/>
    <col min="5" max="5" width="13.75" customWidth="1"/>
    <col min="6" max="6" width="13.875" customWidth="1"/>
    <col min="7" max="7" width="7" customWidth="1"/>
    <col min="8" max="8" width="7.125" customWidth="1"/>
    <col min="9" max="9" width="7" customWidth="1"/>
    <col min="10" max="10" width="9.625" customWidth="1"/>
    <col min="11" max="11" width="6.5" customWidth="1"/>
    <col min="12" max="12" width="6.875" customWidth="1"/>
    <col min="13" max="13" width="6.25" customWidth="1"/>
    <col min="14" max="14" width="8.375" customWidth="1"/>
    <col min="15" max="15" width="10" customWidth="1"/>
  </cols>
  <sheetData>
    <row r="1" ht="17.25" customHeight="1" spans="1:1">
      <c r="A1" s="105"/>
    </row>
    <row r="2" ht="41.25" customHeight="1" spans="1:1">
      <c r="A2" s="100" t="str">
        <f>"2025"&amp;"年部门支出预算表"</f>
        <v>2025年部门支出预算表</v>
      </c>
    </row>
    <row r="3" ht="17.25" customHeight="1" spans="1:15">
      <c r="A3" s="233" t="str">
        <f>"单位名称："&amp;"昆明市晋宁区社会保险中心"</f>
        <v>单位名称：昆明市晋宁区社会保险中心</v>
      </c>
      <c r="O3" s="105" t="s">
        <v>0</v>
      </c>
    </row>
    <row r="4" ht="27" customHeight="1" spans="1:15">
      <c r="A4" s="37" t="s">
        <v>68</v>
      </c>
      <c r="B4" s="37" t="s">
        <v>69</v>
      </c>
      <c r="C4" s="37" t="s">
        <v>53</v>
      </c>
      <c r="D4" s="202" t="s">
        <v>56</v>
      </c>
      <c r="E4" s="202"/>
      <c r="F4" s="202"/>
      <c r="G4" s="230" t="s">
        <v>57</v>
      </c>
      <c r="H4" s="230" t="s">
        <v>58</v>
      </c>
      <c r="I4" s="230" t="s">
        <v>70</v>
      </c>
      <c r="J4" s="202" t="s">
        <v>60</v>
      </c>
      <c r="K4" s="202"/>
      <c r="L4" s="202"/>
      <c r="M4" s="202"/>
      <c r="N4" s="15"/>
      <c r="O4" s="15"/>
    </row>
    <row r="5" ht="42" customHeight="1" spans="1:15">
      <c r="A5" s="252"/>
      <c r="B5" s="252"/>
      <c r="C5" s="202"/>
      <c r="D5" s="202" t="s">
        <v>55</v>
      </c>
      <c r="E5" s="202" t="s">
        <v>71</v>
      </c>
      <c r="F5" s="202" t="s">
        <v>72</v>
      </c>
      <c r="G5" s="230"/>
      <c r="H5" s="230"/>
      <c r="I5" s="230"/>
      <c r="J5" s="202" t="s">
        <v>55</v>
      </c>
      <c r="K5" s="230" t="s">
        <v>73</v>
      </c>
      <c r="L5" s="230" t="s">
        <v>74</v>
      </c>
      <c r="M5" s="230" t="s">
        <v>75</v>
      </c>
      <c r="N5" s="230" t="s">
        <v>76</v>
      </c>
      <c r="O5" s="230" t="s">
        <v>77</v>
      </c>
    </row>
    <row r="6" ht="18" customHeight="1" spans="1:15">
      <c r="A6" s="112" t="s">
        <v>78</v>
      </c>
      <c r="B6" s="112" t="s">
        <v>79</v>
      </c>
      <c r="C6" s="112" t="s">
        <v>80</v>
      </c>
      <c r="D6" s="113" t="s">
        <v>81</v>
      </c>
      <c r="E6" s="113" t="s">
        <v>82</v>
      </c>
      <c r="F6" s="113" t="s">
        <v>83</v>
      </c>
      <c r="G6" s="113" t="s">
        <v>84</v>
      </c>
      <c r="H6" s="113" t="s">
        <v>85</v>
      </c>
      <c r="I6" s="113" t="s">
        <v>86</v>
      </c>
      <c r="J6" s="113" t="s">
        <v>87</v>
      </c>
      <c r="K6" s="113" t="s">
        <v>88</v>
      </c>
      <c r="L6" s="113" t="s">
        <v>89</v>
      </c>
      <c r="M6" s="113" t="s">
        <v>90</v>
      </c>
      <c r="N6" s="112" t="s">
        <v>91</v>
      </c>
      <c r="O6" s="113" t="s">
        <v>92</v>
      </c>
    </row>
    <row r="7" ht="21" customHeight="1" spans="1:15">
      <c r="A7" s="114" t="s">
        <v>93</v>
      </c>
      <c r="B7" s="114" t="s">
        <v>94</v>
      </c>
      <c r="C7" s="26">
        <v>40075690.24</v>
      </c>
      <c r="D7" s="24">
        <v>40073090.24</v>
      </c>
      <c r="E7" s="24">
        <v>39538090.24</v>
      </c>
      <c r="F7" s="24">
        <v>535000</v>
      </c>
      <c r="G7" s="24"/>
      <c r="H7" s="24"/>
      <c r="I7" s="24"/>
      <c r="J7" s="24">
        <v>2600</v>
      </c>
      <c r="K7" s="24"/>
      <c r="L7" s="24"/>
      <c r="M7" s="24"/>
      <c r="N7" s="26"/>
      <c r="O7" s="26">
        <v>2600</v>
      </c>
    </row>
    <row r="8" ht="21" customHeight="1" spans="1:15">
      <c r="A8" s="253" t="s">
        <v>95</v>
      </c>
      <c r="B8" s="253" t="s">
        <v>96</v>
      </c>
      <c r="C8" s="26">
        <v>2912115.84</v>
      </c>
      <c r="D8" s="24">
        <v>2909615.84</v>
      </c>
      <c r="E8" s="24">
        <v>2879615.84</v>
      </c>
      <c r="F8" s="24">
        <v>30000</v>
      </c>
      <c r="G8" s="24"/>
      <c r="H8" s="24"/>
      <c r="I8" s="24"/>
      <c r="J8" s="24">
        <v>2500</v>
      </c>
      <c r="K8" s="24"/>
      <c r="L8" s="24"/>
      <c r="M8" s="24"/>
      <c r="N8" s="26"/>
      <c r="O8" s="26">
        <v>2500</v>
      </c>
    </row>
    <row r="9" ht="21" customHeight="1" spans="1:15">
      <c r="A9" s="254" t="s">
        <v>97</v>
      </c>
      <c r="B9" s="254" t="s">
        <v>98</v>
      </c>
      <c r="C9" s="26">
        <v>2882115.84</v>
      </c>
      <c r="D9" s="24">
        <v>2879615.84</v>
      </c>
      <c r="E9" s="24">
        <v>2879615.84</v>
      </c>
      <c r="F9" s="24"/>
      <c r="G9" s="24"/>
      <c r="H9" s="24"/>
      <c r="I9" s="24"/>
      <c r="J9" s="24">
        <v>2500</v>
      </c>
      <c r="K9" s="24"/>
      <c r="L9" s="24"/>
      <c r="M9" s="24"/>
      <c r="N9" s="26"/>
      <c r="O9" s="26">
        <v>2500</v>
      </c>
    </row>
    <row r="10" ht="21" customHeight="1" spans="1:15">
      <c r="A10" s="254" t="s">
        <v>99</v>
      </c>
      <c r="B10" s="254" t="s">
        <v>100</v>
      </c>
      <c r="C10" s="26">
        <v>10000</v>
      </c>
      <c r="D10" s="24">
        <v>10000</v>
      </c>
      <c r="E10" s="24"/>
      <c r="F10" s="24">
        <v>10000</v>
      </c>
      <c r="G10" s="24"/>
      <c r="H10" s="24"/>
      <c r="I10" s="24"/>
      <c r="J10" s="24"/>
      <c r="K10" s="24"/>
      <c r="L10" s="24"/>
      <c r="M10" s="24"/>
      <c r="N10" s="26"/>
      <c r="O10" s="26"/>
    </row>
    <row r="11" ht="21" customHeight="1" spans="1:15">
      <c r="A11" s="254" t="s">
        <v>101</v>
      </c>
      <c r="B11" s="254" t="s">
        <v>102</v>
      </c>
      <c r="C11" s="26">
        <v>20000</v>
      </c>
      <c r="D11" s="24">
        <v>20000</v>
      </c>
      <c r="E11" s="24"/>
      <c r="F11" s="24">
        <v>20000</v>
      </c>
      <c r="G11" s="24"/>
      <c r="H11" s="24"/>
      <c r="I11" s="24"/>
      <c r="J11" s="24"/>
      <c r="K11" s="24"/>
      <c r="L11" s="24"/>
      <c r="M11" s="24"/>
      <c r="N11" s="26"/>
      <c r="O11" s="26"/>
    </row>
    <row r="12" ht="21" customHeight="1" spans="1:15">
      <c r="A12" s="253" t="s">
        <v>103</v>
      </c>
      <c r="B12" s="253" t="s">
        <v>104</v>
      </c>
      <c r="C12" s="26">
        <v>37078474.4</v>
      </c>
      <c r="D12" s="24">
        <v>37078474.4</v>
      </c>
      <c r="E12" s="24">
        <v>36658474.4</v>
      </c>
      <c r="F12" s="24">
        <v>420000</v>
      </c>
      <c r="G12" s="24"/>
      <c r="H12" s="24"/>
      <c r="I12" s="24"/>
      <c r="J12" s="24"/>
      <c r="K12" s="24"/>
      <c r="L12" s="24"/>
      <c r="M12" s="24"/>
      <c r="N12" s="26"/>
      <c r="O12" s="26"/>
    </row>
    <row r="13" ht="21" customHeight="1" spans="1:15">
      <c r="A13" s="254" t="s">
        <v>105</v>
      </c>
      <c r="B13" s="254" t="s">
        <v>106</v>
      </c>
      <c r="C13" s="26">
        <v>76500</v>
      </c>
      <c r="D13" s="24">
        <v>76500</v>
      </c>
      <c r="E13" s="24">
        <v>76500</v>
      </c>
      <c r="F13" s="24"/>
      <c r="G13" s="24"/>
      <c r="H13" s="24"/>
      <c r="I13" s="24"/>
      <c r="J13" s="24"/>
      <c r="K13" s="24"/>
      <c r="L13" s="24"/>
      <c r="M13" s="24"/>
      <c r="N13" s="26"/>
      <c r="O13" s="26"/>
    </row>
    <row r="14" ht="21" customHeight="1" spans="1:15">
      <c r="A14" s="254" t="s">
        <v>107</v>
      </c>
      <c r="B14" s="254" t="s">
        <v>108</v>
      </c>
      <c r="C14" s="26">
        <v>297974.4</v>
      </c>
      <c r="D14" s="24">
        <v>297974.4</v>
      </c>
      <c r="E14" s="24">
        <v>297974.4</v>
      </c>
      <c r="F14" s="24"/>
      <c r="G14" s="24"/>
      <c r="H14" s="24"/>
      <c r="I14" s="24"/>
      <c r="J14" s="24"/>
      <c r="K14" s="24"/>
      <c r="L14" s="24"/>
      <c r="M14" s="24"/>
      <c r="N14" s="26"/>
      <c r="O14" s="26"/>
    </row>
    <row r="15" ht="21" customHeight="1" spans="1:15">
      <c r="A15" s="254" t="s">
        <v>109</v>
      </c>
      <c r="B15" s="254" t="s">
        <v>110</v>
      </c>
      <c r="C15" s="26">
        <v>36704000</v>
      </c>
      <c r="D15" s="24">
        <v>36704000</v>
      </c>
      <c r="E15" s="24">
        <v>36284000</v>
      </c>
      <c r="F15" s="24">
        <v>420000</v>
      </c>
      <c r="G15" s="24"/>
      <c r="H15" s="24"/>
      <c r="I15" s="24"/>
      <c r="J15" s="24"/>
      <c r="K15" s="24"/>
      <c r="L15" s="24"/>
      <c r="M15" s="24"/>
      <c r="N15" s="26"/>
      <c r="O15" s="26"/>
    </row>
    <row r="16" ht="21" customHeight="1" spans="1:15">
      <c r="A16" s="253" t="s">
        <v>111</v>
      </c>
      <c r="B16" s="253" t="s">
        <v>112</v>
      </c>
      <c r="C16" s="26">
        <v>85100</v>
      </c>
      <c r="D16" s="24">
        <v>85000</v>
      </c>
      <c r="E16" s="24"/>
      <c r="F16" s="24">
        <v>85000</v>
      </c>
      <c r="G16" s="24"/>
      <c r="H16" s="24"/>
      <c r="I16" s="24"/>
      <c r="J16" s="24">
        <v>100</v>
      </c>
      <c r="K16" s="24"/>
      <c r="L16" s="24"/>
      <c r="M16" s="24"/>
      <c r="N16" s="26"/>
      <c r="O16" s="26">
        <v>100</v>
      </c>
    </row>
    <row r="17" ht="21" customHeight="1" spans="1:15">
      <c r="A17" s="254" t="s">
        <v>113</v>
      </c>
      <c r="B17" s="254" t="s">
        <v>112</v>
      </c>
      <c r="C17" s="26">
        <v>85100</v>
      </c>
      <c r="D17" s="24">
        <v>85000</v>
      </c>
      <c r="E17" s="24"/>
      <c r="F17" s="24">
        <v>85000</v>
      </c>
      <c r="G17" s="24"/>
      <c r="H17" s="24"/>
      <c r="I17" s="24"/>
      <c r="J17" s="24">
        <v>100</v>
      </c>
      <c r="K17" s="24"/>
      <c r="L17" s="24"/>
      <c r="M17" s="24"/>
      <c r="N17" s="26"/>
      <c r="O17" s="26">
        <v>100</v>
      </c>
    </row>
    <row r="18" ht="21" customHeight="1" spans="1:15">
      <c r="A18" s="114" t="s">
        <v>114</v>
      </c>
      <c r="B18" s="114" t="s">
        <v>115</v>
      </c>
      <c r="C18" s="26">
        <v>276648.63</v>
      </c>
      <c r="D18" s="24">
        <v>276648.63</v>
      </c>
      <c r="E18" s="24">
        <v>276648.63</v>
      </c>
      <c r="F18" s="24"/>
      <c r="G18" s="24"/>
      <c r="H18" s="24"/>
      <c r="I18" s="24"/>
      <c r="J18" s="24"/>
      <c r="K18" s="24"/>
      <c r="L18" s="24"/>
      <c r="M18" s="24"/>
      <c r="N18" s="26"/>
      <c r="O18" s="26"/>
    </row>
    <row r="19" ht="21" customHeight="1" spans="1:15">
      <c r="A19" s="253" t="s">
        <v>116</v>
      </c>
      <c r="B19" s="253" t="s">
        <v>117</v>
      </c>
      <c r="C19" s="26">
        <v>276648.63</v>
      </c>
      <c r="D19" s="24">
        <v>276648.63</v>
      </c>
      <c r="E19" s="24">
        <v>276648.63</v>
      </c>
      <c r="F19" s="24"/>
      <c r="G19" s="24"/>
      <c r="H19" s="24"/>
      <c r="I19" s="24"/>
      <c r="J19" s="24"/>
      <c r="K19" s="24"/>
      <c r="L19" s="24"/>
      <c r="M19" s="24"/>
      <c r="N19" s="26"/>
      <c r="O19" s="26"/>
    </row>
    <row r="20" ht="21" customHeight="1" spans="1:15">
      <c r="A20" s="254" t="s">
        <v>118</v>
      </c>
      <c r="B20" s="254" t="s">
        <v>119</v>
      </c>
      <c r="C20" s="26">
        <v>147124.86</v>
      </c>
      <c r="D20" s="24">
        <v>147124.86</v>
      </c>
      <c r="E20" s="24">
        <v>147124.86</v>
      </c>
      <c r="F20" s="24"/>
      <c r="G20" s="24"/>
      <c r="H20" s="24"/>
      <c r="I20" s="24"/>
      <c r="J20" s="24"/>
      <c r="K20" s="24"/>
      <c r="L20" s="24"/>
      <c r="M20" s="24"/>
      <c r="N20" s="26"/>
      <c r="O20" s="26"/>
    </row>
    <row r="21" ht="21" customHeight="1" spans="1:15">
      <c r="A21" s="254" t="s">
        <v>120</v>
      </c>
      <c r="B21" s="254" t="s">
        <v>121</v>
      </c>
      <c r="C21" s="26">
        <v>114287</v>
      </c>
      <c r="D21" s="24">
        <v>114287</v>
      </c>
      <c r="E21" s="24">
        <v>114287</v>
      </c>
      <c r="F21" s="24"/>
      <c r="G21" s="24"/>
      <c r="H21" s="24"/>
      <c r="I21" s="24"/>
      <c r="J21" s="24"/>
      <c r="K21" s="24"/>
      <c r="L21" s="24"/>
      <c r="M21" s="24"/>
      <c r="N21" s="26"/>
      <c r="O21" s="26"/>
    </row>
    <row r="22" ht="21" customHeight="1" spans="1:15">
      <c r="A22" s="254" t="s">
        <v>122</v>
      </c>
      <c r="B22" s="254" t="s">
        <v>123</v>
      </c>
      <c r="C22" s="26">
        <v>15236.77</v>
      </c>
      <c r="D22" s="24">
        <v>15236.77</v>
      </c>
      <c r="E22" s="24">
        <v>15236.77</v>
      </c>
      <c r="F22" s="24"/>
      <c r="G22" s="24"/>
      <c r="H22" s="24"/>
      <c r="I22" s="24"/>
      <c r="J22" s="24"/>
      <c r="K22" s="24"/>
      <c r="L22" s="24"/>
      <c r="M22" s="24"/>
      <c r="N22" s="26"/>
      <c r="O22" s="26"/>
    </row>
    <row r="23" ht="21" customHeight="1" spans="1:15">
      <c r="A23" s="114" t="s">
        <v>124</v>
      </c>
      <c r="B23" s="114" t="s">
        <v>125</v>
      </c>
      <c r="C23" s="26">
        <v>332956.8</v>
      </c>
      <c r="D23" s="24">
        <v>332956.8</v>
      </c>
      <c r="E23" s="24">
        <v>332956.8</v>
      </c>
      <c r="F23" s="24"/>
      <c r="G23" s="24"/>
      <c r="H23" s="24"/>
      <c r="I23" s="24"/>
      <c r="J23" s="24"/>
      <c r="K23" s="24"/>
      <c r="L23" s="24"/>
      <c r="M23" s="24"/>
      <c r="N23" s="26"/>
      <c r="O23" s="26"/>
    </row>
    <row r="24" ht="21" customHeight="1" spans="1:15">
      <c r="A24" s="253" t="s">
        <v>126</v>
      </c>
      <c r="B24" s="253" t="s">
        <v>127</v>
      </c>
      <c r="C24" s="26">
        <v>332956.8</v>
      </c>
      <c r="D24" s="24">
        <v>332956.8</v>
      </c>
      <c r="E24" s="24">
        <v>332956.8</v>
      </c>
      <c r="F24" s="24"/>
      <c r="G24" s="24"/>
      <c r="H24" s="24"/>
      <c r="I24" s="24"/>
      <c r="J24" s="24"/>
      <c r="K24" s="24"/>
      <c r="L24" s="24"/>
      <c r="M24" s="24"/>
      <c r="N24" s="26"/>
      <c r="O24" s="26"/>
    </row>
    <row r="25" ht="21" customHeight="1" spans="1:15">
      <c r="A25" s="254" t="s">
        <v>128</v>
      </c>
      <c r="B25" s="254" t="s">
        <v>129</v>
      </c>
      <c r="C25" s="26">
        <v>332956.8</v>
      </c>
      <c r="D25" s="24">
        <v>332956.8</v>
      </c>
      <c r="E25" s="24">
        <v>332956.8</v>
      </c>
      <c r="F25" s="24"/>
      <c r="G25" s="24"/>
      <c r="H25" s="24"/>
      <c r="I25" s="24"/>
      <c r="J25" s="24"/>
      <c r="K25" s="24"/>
      <c r="L25" s="24"/>
      <c r="M25" s="24"/>
      <c r="N25" s="26"/>
      <c r="O25" s="26"/>
    </row>
    <row r="26" ht="21" customHeight="1" spans="1:15">
      <c r="A26" s="112" t="s">
        <v>53</v>
      </c>
      <c r="B26" s="23"/>
      <c r="C26" s="24">
        <v>40685295.67</v>
      </c>
      <c r="D26" s="24">
        <v>40682695.67</v>
      </c>
      <c r="E26" s="24">
        <v>40147695.67</v>
      </c>
      <c r="F26" s="24">
        <v>535000</v>
      </c>
      <c r="G26" s="24"/>
      <c r="H26" s="24"/>
      <c r="I26" s="24"/>
      <c r="J26" s="24">
        <v>2600</v>
      </c>
      <c r="K26" s="24"/>
      <c r="L26" s="24"/>
      <c r="M26" s="24"/>
      <c r="N26" s="24"/>
      <c r="O26" s="24">
        <v>2600</v>
      </c>
    </row>
  </sheetData>
  <mergeCells count="12">
    <mergeCell ref="A1:O1"/>
    <mergeCell ref="A2:O2"/>
    <mergeCell ref="A3:C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904861111111111" right="0.75" top="1" bottom="1" header="0.5" footer="0.5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Zeros="0" tabSelected="1" workbookViewId="0">
      <selection activeCell="C30" sqref="C30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101"/>
      <c r="B1" s="105"/>
      <c r="C1" s="105"/>
      <c r="D1" s="105"/>
    </row>
    <row r="2" ht="41.25" customHeight="1" spans="1:1">
      <c r="A2" s="100" t="str">
        <f>"2025"&amp;"年部门财政拨款收支预算总表"</f>
        <v>2025年部门财政拨款收支预算总表</v>
      </c>
    </row>
    <row r="3" ht="17.25" customHeight="1" spans="1:4">
      <c r="A3" s="243" t="str">
        <f>"单位名称："&amp;"昆明市晋宁区社会保险中心"</f>
        <v>单位名称：昆明市晋宁区社会保险中心</v>
      </c>
      <c r="B3" s="244"/>
      <c r="D3" s="105" t="s">
        <v>0</v>
      </c>
    </row>
    <row r="4" ht="17.25" customHeight="1" spans="1:4">
      <c r="A4" s="230" t="s">
        <v>1</v>
      </c>
      <c r="B4" s="245"/>
      <c r="C4" s="230" t="s">
        <v>2</v>
      </c>
      <c r="D4" s="245"/>
    </row>
    <row r="5" ht="18.75" customHeight="1" spans="1:4">
      <c r="A5" s="230" t="s">
        <v>3</v>
      </c>
      <c r="B5" s="230" t="str">
        <f t="shared" ref="B5:D5" si="0">"2025"&amp;"年预算"</f>
        <v>2025年预算</v>
      </c>
      <c r="C5" s="230" t="s">
        <v>5</v>
      </c>
      <c r="D5" s="230" t="str">
        <f t="shared" si="0"/>
        <v>2025年预算</v>
      </c>
    </row>
    <row r="6" ht="16.5" customHeight="1" spans="1:4">
      <c r="A6" s="246" t="s">
        <v>130</v>
      </c>
      <c r="B6" s="117">
        <v>40682695.67</v>
      </c>
      <c r="C6" s="246" t="s">
        <v>131</v>
      </c>
      <c r="D6" s="117">
        <v>40682695.67</v>
      </c>
    </row>
    <row r="7" ht="16.5" customHeight="1" spans="1:4">
      <c r="A7" s="246" t="s">
        <v>132</v>
      </c>
      <c r="B7" s="117">
        <v>40682695.67</v>
      </c>
      <c r="C7" s="246" t="s">
        <v>133</v>
      </c>
      <c r="D7" s="117"/>
    </row>
    <row r="8" ht="16.5" customHeight="1" spans="1:4">
      <c r="A8" s="246" t="s">
        <v>134</v>
      </c>
      <c r="B8" s="117"/>
      <c r="C8" s="246" t="s">
        <v>135</v>
      </c>
      <c r="D8" s="117"/>
    </row>
    <row r="9" ht="16.5" customHeight="1" spans="1:4">
      <c r="A9" s="246" t="s">
        <v>136</v>
      </c>
      <c r="B9" s="117"/>
      <c r="C9" s="246" t="s">
        <v>137</v>
      </c>
      <c r="D9" s="117"/>
    </row>
    <row r="10" ht="16.5" customHeight="1" spans="1:4">
      <c r="A10" s="246" t="s">
        <v>138</v>
      </c>
      <c r="B10" s="117"/>
      <c r="C10" s="246" t="s">
        <v>139</v>
      </c>
      <c r="D10" s="117"/>
    </row>
    <row r="11" ht="16.5" customHeight="1" spans="1:4">
      <c r="A11" s="246" t="s">
        <v>132</v>
      </c>
      <c r="B11" s="117"/>
      <c r="C11" s="246" t="s">
        <v>140</v>
      </c>
      <c r="D11" s="117"/>
    </row>
    <row r="12" ht="16.5" customHeight="1" spans="1:4">
      <c r="A12" s="22" t="s">
        <v>134</v>
      </c>
      <c r="B12" s="26"/>
      <c r="C12" s="208" t="s">
        <v>141</v>
      </c>
      <c r="D12" s="26"/>
    </row>
    <row r="13" ht="16.5" customHeight="1" spans="1:4">
      <c r="A13" s="22" t="s">
        <v>136</v>
      </c>
      <c r="B13" s="26"/>
      <c r="C13" s="208" t="s">
        <v>142</v>
      </c>
      <c r="D13" s="26"/>
    </row>
    <row r="14" ht="16.5" customHeight="1" spans="1:4">
      <c r="A14" s="247"/>
      <c r="B14" s="248"/>
      <c r="C14" s="208" t="s">
        <v>143</v>
      </c>
      <c r="D14" s="26">
        <v>40073090.24</v>
      </c>
    </row>
    <row r="15" ht="16.5" customHeight="1" spans="1:4">
      <c r="A15" s="247"/>
      <c r="B15" s="248"/>
      <c r="C15" s="208" t="s">
        <v>144</v>
      </c>
      <c r="D15" s="26">
        <v>276648.63</v>
      </c>
    </row>
    <row r="16" ht="16.5" customHeight="1" spans="1:4">
      <c r="A16" s="247"/>
      <c r="B16" s="248"/>
      <c r="C16" s="208" t="s">
        <v>145</v>
      </c>
      <c r="D16" s="26"/>
    </row>
    <row r="17" ht="16.5" customHeight="1" spans="1:4">
      <c r="A17" s="247"/>
      <c r="B17" s="248"/>
      <c r="C17" s="208" t="s">
        <v>146</v>
      </c>
      <c r="D17" s="26"/>
    </row>
    <row r="18" ht="16.5" customHeight="1" spans="1:4">
      <c r="A18" s="247"/>
      <c r="B18" s="248"/>
      <c r="C18" s="208" t="s">
        <v>147</v>
      </c>
      <c r="D18" s="26"/>
    </row>
    <row r="19" ht="16.5" customHeight="1" spans="1:4">
      <c r="A19" s="247"/>
      <c r="B19" s="248"/>
      <c r="C19" s="208" t="s">
        <v>148</v>
      </c>
      <c r="D19" s="26"/>
    </row>
    <row r="20" ht="16.5" customHeight="1" spans="1:4">
      <c r="A20" s="247"/>
      <c r="B20" s="248"/>
      <c r="C20" s="208" t="s">
        <v>149</v>
      </c>
      <c r="D20" s="26"/>
    </row>
    <row r="21" ht="16.5" customHeight="1" spans="1:4">
      <c r="A21" s="247"/>
      <c r="B21" s="248"/>
      <c r="C21" s="208" t="s">
        <v>150</v>
      </c>
      <c r="D21" s="26"/>
    </row>
    <row r="22" ht="16.5" customHeight="1" spans="1:4">
      <c r="A22" s="247"/>
      <c r="B22" s="248"/>
      <c r="C22" s="208" t="s">
        <v>151</v>
      </c>
      <c r="D22" s="26"/>
    </row>
    <row r="23" ht="16.5" customHeight="1" spans="1:4">
      <c r="A23" s="247"/>
      <c r="B23" s="248"/>
      <c r="C23" s="208" t="s">
        <v>152</v>
      </c>
      <c r="D23" s="26"/>
    </row>
    <row r="24" ht="16.5" customHeight="1" spans="1:4">
      <c r="A24" s="247"/>
      <c r="B24" s="248"/>
      <c r="C24" s="208" t="s">
        <v>153</v>
      </c>
      <c r="D24" s="26"/>
    </row>
    <row r="25" ht="16.5" customHeight="1" spans="1:4">
      <c r="A25" s="247"/>
      <c r="B25" s="248"/>
      <c r="C25" s="208" t="s">
        <v>154</v>
      </c>
      <c r="D25" s="26">
        <v>332956.8</v>
      </c>
    </row>
    <row r="26" ht="16.5" customHeight="1" spans="1:4">
      <c r="A26" s="247"/>
      <c r="B26" s="248"/>
      <c r="C26" s="208" t="s">
        <v>155</v>
      </c>
      <c r="D26" s="26"/>
    </row>
    <row r="27" ht="16.5" customHeight="1" spans="1:4">
      <c r="A27" s="247"/>
      <c r="B27" s="248"/>
      <c r="C27" s="208" t="s">
        <v>156</v>
      </c>
      <c r="D27" s="26"/>
    </row>
    <row r="28" ht="16.5" customHeight="1" spans="1:4">
      <c r="A28" s="247"/>
      <c r="B28" s="248"/>
      <c r="C28" s="208" t="s">
        <v>157</v>
      </c>
      <c r="D28" s="26"/>
    </row>
    <row r="29" ht="16.5" customHeight="1" spans="1:4">
      <c r="A29" s="247"/>
      <c r="B29" s="248"/>
      <c r="C29" s="208" t="s">
        <v>158</v>
      </c>
      <c r="D29" s="26"/>
    </row>
    <row r="30" ht="16.5" customHeight="1" spans="1:4">
      <c r="A30" s="247"/>
      <c r="B30" s="248"/>
      <c r="C30" s="208" t="s">
        <v>159</v>
      </c>
      <c r="D30" s="26"/>
    </row>
    <row r="31" ht="16.5" customHeight="1" spans="1:4">
      <c r="A31" s="247"/>
      <c r="B31" s="248"/>
      <c r="C31" s="22" t="s">
        <v>160</v>
      </c>
      <c r="D31" s="26"/>
    </row>
    <row r="32" ht="16.5" customHeight="1" spans="1:4">
      <c r="A32" s="247"/>
      <c r="B32" s="248"/>
      <c r="C32" s="22" t="s">
        <v>161</v>
      </c>
      <c r="D32" s="26"/>
    </row>
    <row r="33" ht="16.5" customHeight="1" spans="1:4">
      <c r="A33" s="247"/>
      <c r="B33" s="248"/>
      <c r="C33" s="19" t="s">
        <v>162</v>
      </c>
      <c r="D33" s="249"/>
    </row>
    <row r="34" ht="15" customHeight="1" spans="1:4">
      <c r="A34" s="250" t="s">
        <v>49</v>
      </c>
      <c r="B34" s="251">
        <v>40682695.67</v>
      </c>
      <c r="C34" s="250" t="s">
        <v>50</v>
      </c>
      <c r="D34" s="251">
        <v>40682695.67</v>
      </c>
    </row>
  </sheetData>
  <mergeCells count="4">
    <mergeCell ref="A2:D2"/>
    <mergeCell ref="A3:B3"/>
    <mergeCell ref="A4:B4"/>
    <mergeCell ref="C4:D4"/>
  </mergeCells>
  <pageMargins left="1.81041666666667" right="0.75" top="1" bottom="1" header="0.5" footer="0.5"/>
  <pageSetup paperSize="9" scale="7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selection activeCell="K22" sqref="K22"/>
    </sheetView>
  </sheetViews>
  <sheetFormatPr defaultColWidth="9.14166666666667" defaultRowHeight="14.25" customHeight="1" outlineLevelCol="6"/>
  <cols>
    <col min="1" max="1" width="12.375" customWidth="1"/>
    <col min="2" max="2" width="32" customWidth="1"/>
    <col min="3" max="3" width="15.5" customWidth="1"/>
    <col min="4" max="4" width="14.625" customWidth="1"/>
    <col min="5" max="5" width="19.75" customWidth="1"/>
    <col min="6" max="6" width="18.375" customWidth="1"/>
    <col min="7" max="7" width="18.25" customWidth="1"/>
  </cols>
  <sheetData>
    <row r="1" customHeight="1" spans="4:7">
      <c r="D1" s="211"/>
      <c r="F1" s="237"/>
      <c r="G1" s="221"/>
    </row>
    <row r="2" ht="41.25" customHeight="1" spans="1:7">
      <c r="A2" s="197" t="str">
        <f>"2025"&amp;"年一般公共预算支出预算表（按功能科目分类）"</f>
        <v>2025年一般公共预算支出预算表（按功能科目分类）</v>
      </c>
      <c r="B2" s="197"/>
      <c r="C2" s="197"/>
      <c r="D2" s="197"/>
      <c r="E2" s="197"/>
      <c r="F2" s="197"/>
      <c r="G2" s="197"/>
    </row>
    <row r="3" ht="18" customHeight="1" spans="1:7">
      <c r="A3" s="44" t="str">
        <f>"单位名称："&amp;"昆明市晋宁区社会保险中心"</f>
        <v>单位名称：昆明市晋宁区社会保险中心</v>
      </c>
      <c r="F3" s="194"/>
      <c r="G3" s="191" t="s">
        <v>0</v>
      </c>
    </row>
    <row r="4" ht="20.25" customHeight="1" spans="1:7">
      <c r="A4" s="16" t="s">
        <v>163</v>
      </c>
      <c r="B4" s="16"/>
      <c r="C4" s="202" t="s">
        <v>53</v>
      </c>
      <c r="D4" s="202" t="s">
        <v>71</v>
      </c>
      <c r="E4" s="15"/>
      <c r="F4" s="15"/>
      <c r="G4" s="15" t="s">
        <v>72</v>
      </c>
    </row>
    <row r="5" ht="20.25" customHeight="1" spans="1:7">
      <c r="A5" s="238" t="s">
        <v>68</v>
      </c>
      <c r="B5" s="238" t="s">
        <v>69</v>
      </c>
      <c r="C5" s="15"/>
      <c r="D5" s="15" t="s">
        <v>55</v>
      </c>
      <c r="E5" s="15" t="s">
        <v>164</v>
      </c>
      <c r="F5" s="15" t="s">
        <v>165</v>
      </c>
      <c r="G5" s="15"/>
    </row>
    <row r="6" ht="15" customHeight="1" spans="1:7">
      <c r="A6" s="21" t="s">
        <v>78</v>
      </c>
      <c r="B6" s="21" t="s">
        <v>79</v>
      </c>
      <c r="C6" s="21" t="s">
        <v>80</v>
      </c>
      <c r="D6" s="21" t="s">
        <v>81</v>
      </c>
      <c r="E6" s="21" t="s">
        <v>82</v>
      </c>
      <c r="F6" s="21" t="s">
        <v>83</v>
      </c>
      <c r="G6" s="21" t="s">
        <v>84</v>
      </c>
    </row>
    <row r="7" ht="18" customHeight="1" spans="1:7">
      <c r="A7" s="19" t="s">
        <v>93</v>
      </c>
      <c r="B7" s="19" t="s">
        <v>94</v>
      </c>
      <c r="C7" s="239">
        <v>40073090.24</v>
      </c>
      <c r="D7" s="240">
        <v>39538090.24</v>
      </c>
      <c r="E7" s="240">
        <v>39090552.24</v>
      </c>
      <c r="F7" s="240">
        <v>447538</v>
      </c>
      <c r="G7" s="240">
        <v>535000</v>
      </c>
    </row>
    <row r="8" ht="18" customHeight="1" spans="1:7">
      <c r="A8" s="241" t="s">
        <v>95</v>
      </c>
      <c r="B8" s="241" t="s">
        <v>96</v>
      </c>
      <c r="C8" s="239">
        <v>2909615.84</v>
      </c>
      <c r="D8" s="240">
        <v>2879615.84</v>
      </c>
      <c r="E8" s="240">
        <v>2436577.84</v>
      </c>
      <c r="F8" s="240">
        <v>443038</v>
      </c>
      <c r="G8" s="240">
        <v>30000</v>
      </c>
    </row>
    <row r="9" ht="18" customHeight="1" spans="1:7">
      <c r="A9" s="242" t="s">
        <v>97</v>
      </c>
      <c r="B9" s="242" t="s">
        <v>98</v>
      </c>
      <c r="C9" s="239">
        <v>2879615.84</v>
      </c>
      <c r="D9" s="240">
        <v>2879615.84</v>
      </c>
      <c r="E9" s="240">
        <v>2436577.84</v>
      </c>
      <c r="F9" s="240">
        <v>443038</v>
      </c>
      <c r="G9" s="240"/>
    </row>
    <row r="10" ht="18" customHeight="1" spans="1:7">
      <c r="A10" s="242" t="s">
        <v>99</v>
      </c>
      <c r="B10" s="242" t="s">
        <v>100</v>
      </c>
      <c r="C10" s="239">
        <v>10000</v>
      </c>
      <c r="D10" s="240"/>
      <c r="E10" s="240"/>
      <c r="F10" s="240"/>
      <c r="G10" s="240">
        <v>10000</v>
      </c>
    </row>
    <row r="11" ht="18" customHeight="1" spans="1:7">
      <c r="A11" s="242" t="s">
        <v>101</v>
      </c>
      <c r="B11" s="242" t="s">
        <v>102</v>
      </c>
      <c r="C11" s="239">
        <v>20000</v>
      </c>
      <c r="D11" s="240"/>
      <c r="E11" s="240"/>
      <c r="F11" s="240"/>
      <c r="G11" s="240">
        <v>20000</v>
      </c>
    </row>
    <row r="12" ht="18" customHeight="1" spans="1:7">
      <c r="A12" s="241" t="s">
        <v>103</v>
      </c>
      <c r="B12" s="241" t="s">
        <v>104</v>
      </c>
      <c r="C12" s="239">
        <v>37078474.4</v>
      </c>
      <c r="D12" s="240">
        <v>36658474.4</v>
      </c>
      <c r="E12" s="240">
        <v>36653974.4</v>
      </c>
      <c r="F12" s="240">
        <v>4500</v>
      </c>
      <c r="G12" s="240">
        <v>420000</v>
      </c>
    </row>
    <row r="13" ht="18" customHeight="1" spans="1:7">
      <c r="A13" s="242" t="s">
        <v>105</v>
      </c>
      <c r="B13" s="242" t="s">
        <v>106</v>
      </c>
      <c r="C13" s="239">
        <v>76500</v>
      </c>
      <c r="D13" s="240">
        <v>76500</v>
      </c>
      <c r="E13" s="240">
        <v>72000</v>
      </c>
      <c r="F13" s="240">
        <v>4500</v>
      </c>
      <c r="G13" s="240"/>
    </row>
    <row r="14" ht="18" customHeight="1" spans="1:7">
      <c r="A14" s="242" t="s">
        <v>107</v>
      </c>
      <c r="B14" s="242" t="s">
        <v>108</v>
      </c>
      <c r="C14" s="239">
        <v>297974.4</v>
      </c>
      <c r="D14" s="240">
        <v>297974.4</v>
      </c>
      <c r="E14" s="240">
        <v>297974.4</v>
      </c>
      <c r="F14" s="240"/>
      <c r="G14" s="240"/>
    </row>
    <row r="15" ht="18" customHeight="1" spans="1:7">
      <c r="A15" s="242" t="s">
        <v>109</v>
      </c>
      <c r="B15" s="242" t="s">
        <v>110</v>
      </c>
      <c r="C15" s="239">
        <v>36704000</v>
      </c>
      <c r="D15" s="240">
        <v>36284000</v>
      </c>
      <c r="E15" s="240">
        <v>36284000</v>
      </c>
      <c r="F15" s="240"/>
      <c r="G15" s="240">
        <v>420000</v>
      </c>
    </row>
    <row r="16" ht="18" customHeight="1" spans="1:7">
      <c r="A16" s="241" t="s">
        <v>111</v>
      </c>
      <c r="B16" s="241" t="s">
        <v>112</v>
      </c>
      <c r="C16" s="239">
        <v>85000</v>
      </c>
      <c r="D16" s="240"/>
      <c r="E16" s="240"/>
      <c r="F16" s="240"/>
      <c r="G16" s="240">
        <v>85000</v>
      </c>
    </row>
    <row r="17" ht="18" customHeight="1" spans="1:7">
      <c r="A17" s="242" t="s">
        <v>113</v>
      </c>
      <c r="B17" s="242" t="s">
        <v>112</v>
      </c>
      <c r="C17" s="239">
        <v>85000</v>
      </c>
      <c r="D17" s="240"/>
      <c r="E17" s="240"/>
      <c r="F17" s="240"/>
      <c r="G17" s="240">
        <v>85000</v>
      </c>
    </row>
    <row r="18" ht="18" customHeight="1" spans="1:7">
      <c r="A18" s="19" t="s">
        <v>114</v>
      </c>
      <c r="B18" s="19" t="s">
        <v>115</v>
      </c>
      <c r="C18" s="239">
        <v>276648.63</v>
      </c>
      <c r="D18" s="240">
        <v>276648.63</v>
      </c>
      <c r="E18" s="240">
        <v>276648.63</v>
      </c>
      <c r="F18" s="240"/>
      <c r="G18" s="240"/>
    </row>
    <row r="19" ht="18" customHeight="1" spans="1:7">
      <c r="A19" s="241" t="s">
        <v>116</v>
      </c>
      <c r="B19" s="241" t="s">
        <v>117</v>
      </c>
      <c r="C19" s="239">
        <v>276648.63</v>
      </c>
      <c r="D19" s="240">
        <v>276648.63</v>
      </c>
      <c r="E19" s="240">
        <v>276648.63</v>
      </c>
      <c r="F19" s="240"/>
      <c r="G19" s="240"/>
    </row>
    <row r="20" ht="18" customHeight="1" spans="1:7">
      <c r="A20" s="242" t="s">
        <v>118</v>
      </c>
      <c r="B20" s="242" t="s">
        <v>119</v>
      </c>
      <c r="C20" s="239">
        <v>147124.86</v>
      </c>
      <c r="D20" s="240">
        <v>147124.86</v>
      </c>
      <c r="E20" s="240">
        <v>147124.86</v>
      </c>
      <c r="F20" s="240"/>
      <c r="G20" s="240"/>
    </row>
    <row r="21" ht="18" customHeight="1" spans="1:7">
      <c r="A21" s="242" t="s">
        <v>120</v>
      </c>
      <c r="B21" s="242" t="s">
        <v>121</v>
      </c>
      <c r="C21" s="239">
        <v>114287</v>
      </c>
      <c r="D21" s="240">
        <v>114287</v>
      </c>
      <c r="E21" s="240">
        <v>114287</v>
      </c>
      <c r="F21" s="240"/>
      <c r="G21" s="240"/>
    </row>
    <row r="22" ht="18" customHeight="1" spans="1:7">
      <c r="A22" s="242" t="s">
        <v>122</v>
      </c>
      <c r="B22" s="242" t="s">
        <v>123</v>
      </c>
      <c r="C22" s="239">
        <v>15236.77</v>
      </c>
      <c r="D22" s="240">
        <v>15236.77</v>
      </c>
      <c r="E22" s="240">
        <v>15236.77</v>
      </c>
      <c r="F22" s="240"/>
      <c r="G22" s="240"/>
    </row>
    <row r="23" ht="18" customHeight="1" spans="1:7">
      <c r="A23" s="19" t="s">
        <v>124</v>
      </c>
      <c r="B23" s="19" t="s">
        <v>125</v>
      </c>
      <c r="C23" s="239">
        <v>332956.8</v>
      </c>
      <c r="D23" s="240">
        <v>332956.8</v>
      </c>
      <c r="E23" s="240">
        <v>332956.8</v>
      </c>
      <c r="F23" s="240"/>
      <c r="G23" s="240"/>
    </row>
    <row r="24" ht="18" customHeight="1" spans="1:7">
      <c r="A24" s="241" t="s">
        <v>126</v>
      </c>
      <c r="B24" s="241" t="s">
        <v>127</v>
      </c>
      <c r="C24" s="239">
        <v>332956.8</v>
      </c>
      <c r="D24" s="240">
        <v>332956.8</v>
      </c>
      <c r="E24" s="240">
        <v>332956.8</v>
      </c>
      <c r="F24" s="240"/>
      <c r="G24" s="240"/>
    </row>
    <row r="25" ht="18" customHeight="1" spans="1:7">
      <c r="A25" s="242" t="s">
        <v>128</v>
      </c>
      <c r="B25" s="242" t="s">
        <v>129</v>
      </c>
      <c r="C25" s="239">
        <v>332956.8</v>
      </c>
      <c r="D25" s="240">
        <v>332956.8</v>
      </c>
      <c r="E25" s="240">
        <v>332956.8</v>
      </c>
      <c r="F25" s="240"/>
      <c r="G25" s="240"/>
    </row>
    <row r="26" ht="18" customHeight="1" spans="1:7">
      <c r="A26" s="56" t="s">
        <v>166</v>
      </c>
      <c r="B26" s="56" t="s">
        <v>166</v>
      </c>
      <c r="C26" s="239">
        <v>40682695.67</v>
      </c>
      <c r="D26" s="240">
        <v>40147695.67</v>
      </c>
      <c r="E26" s="239">
        <v>39700157.67</v>
      </c>
      <c r="F26" s="239">
        <v>447538</v>
      </c>
      <c r="G26" s="239">
        <v>535000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ageMargins left="1.18055555555556" right="0.75" top="1" bottom="1" header="0.5" footer="0.5"/>
  <pageSetup paperSize="9" scale="9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E28" sqref="E28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102"/>
      <c r="B1" s="102"/>
      <c r="C1" s="102"/>
      <c r="D1" s="102"/>
      <c r="E1" s="101"/>
      <c r="F1" s="102"/>
    </row>
    <row r="2" ht="41.25" customHeight="1" spans="1:6">
      <c r="A2" s="232" t="str">
        <f>"2025"&amp;"年一般公共预算“三公”经费支出预算表"</f>
        <v>2025年一般公共预算“三公”经费支出预算表</v>
      </c>
      <c r="B2" s="102"/>
      <c r="C2" s="102"/>
      <c r="D2" s="102"/>
      <c r="E2" s="101"/>
      <c r="F2" s="102"/>
    </row>
    <row r="3" customHeight="1" spans="1:6">
      <c r="A3" s="179" t="str">
        <f>"单位名称："&amp;"昆明市晋宁区社会保险中心"</f>
        <v>单位名称：昆明市晋宁区社会保险中心</v>
      </c>
      <c r="B3" s="233"/>
      <c r="C3" s="122"/>
      <c r="D3" s="102"/>
      <c r="E3" s="101"/>
      <c r="F3" s="234" t="s">
        <v>0</v>
      </c>
    </row>
    <row r="4" ht="27" customHeight="1" spans="1:6">
      <c r="A4" s="106" t="s">
        <v>167</v>
      </c>
      <c r="B4" s="106" t="s">
        <v>168</v>
      </c>
      <c r="C4" s="108" t="s">
        <v>169</v>
      </c>
      <c r="D4" s="106"/>
      <c r="E4" s="107"/>
      <c r="F4" s="106" t="s">
        <v>170</v>
      </c>
    </row>
    <row r="5" ht="28.5" customHeight="1" spans="1:6">
      <c r="A5" s="235"/>
      <c r="B5" s="111"/>
      <c r="C5" s="107" t="s">
        <v>55</v>
      </c>
      <c r="D5" s="107" t="s">
        <v>171</v>
      </c>
      <c r="E5" s="107" t="s">
        <v>172</v>
      </c>
      <c r="F5" s="110"/>
    </row>
    <row r="6" ht="17.25" customHeight="1" spans="1:6">
      <c r="A6" s="113" t="s">
        <v>78</v>
      </c>
      <c r="B6" s="113" t="s">
        <v>79</v>
      </c>
      <c r="C6" s="113" t="s">
        <v>80</v>
      </c>
      <c r="D6" s="113" t="s">
        <v>81</v>
      </c>
      <c r="E6" s="113" t="s">
        <v>82</v>
      </c>
      <c r="F6" s="113" t="s">
        <v>83</v>
      </c>
    </row>
    <row r="7" ht="17.25" customHeight="1" spans="1:6">
      <c r="A7" s="236">
        <v>30000</v>
      </c>
      <c r="B7" s="26"/>
      <c r="C7" s="24"/>
      <c r="D7" s="24"/>
      <c r="E7" s="24"/>
      <c r="F7" s="24">
        <v>30000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pageSetup paperSize="9" scale="7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9"/>
  <sheetViews>
    <sheetView showZeros="0" topLeftCell="A4" workbookViewId="0">
      <selection activeCell="J57" sqref="J57"/>
    </sheetView>
  </sheetViews>
  <sheetFormatPr defaultColWidth="9.14166666666667" defaultRowHeight="14.25" customHeight="1"/>
  <cols>
    <col min="1" max="1" width="27.375" customWidth="1"/>
    <col min="2" max="2" width="21" customWidth="1"/>
    <col min="3" max="3" width="18" customWidth="1"/>
    <col min="4" max="4" width="15.75" customWidth="1"/>
    <col min="5" max="5" width="7.75" customWidth="1"/>
    <col min="6" max="6" width="25" customWidth="1"/>
    <col min="7" max="7" width="7" customWidth="1"/>
    <col min="8" max="8" width="22.5" customWidth="1"/>
    <col min="9" max="9" width="11.75" customWidth="1"/>
    <col min="10" max="10" width="11.875" customWidth="1"/>
    <col min="11" max="11" width="6.125" customWidth="1"/>
    <col min="12" max="12" width="6" customWidth="1"/>
    <col min="13" max="13" width="12.25" customWidth="1"/>
    <col min="14" max="14" width="5.25" customWidth="1"/>
    <col min="15" max="15" width="5.375" customWidth="1"/>
    <col min="16" max="16" width="6.25" customWidth="1"/>
    <col min="17" max="17" width="6.375" customWidth="1"/>
    <col min="18" max="18" width="5.875" customWidth="1"/>
    <col min="19" max="19" width="5.1" customWidth="1"/>
    <col min="20" max="20" width="6" customWidth="1"/>
    <col min="21" max="21" width="5.5" customWidth="1"/>
    <col min="22" max="22" width="5.875" customWidth="1"/>
    <col min="23" max="23" width="5.625" customWidth="1"/>
    <col min="24" max="24" width="5.125" customWidth="1"/>
  </cols>
  <sheetData>
    <row r="1" ht="13.5" customHeight="1" spans="2:24">
      <c r="B1" s="211"/>
      <c r="C1" s="222"/>
      <c r="E1" s="223"/>
      <c r="F1" s="223"/>
      <c r="G1" s="223"/>
      <c r="H1" s="223"/>
      <c r="I1" s="145"/>
      <c r="J1" s="145"/>
      <c r="K1" s="145"/>
      <c r="L1" s="145"/>
      <c r="M1" s="145"/>
      <c r="N1" s="145"/>
      <c r="R1" s="145"/>
      <c r="V1" s="222"/>
      <c r="X1" s="189"/>
    </row>
    <row r="2" ht="45.75" customHeight="1" spans="1:24">
      <c r="A2" s="147" t="str">
        <f>"2025"&amp;"年部门基本支出预算表"</f>
        <v>2025年部门基本支出预算表</v>
      </c>
      <c r="B2" s="43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43"/>
      <c r="P2" s="43"/>
      <c r="Q2" s="43"/>
      <c r="R2" s="147"/>
      <c r="S2" s="147"/>
      <c r="T2" s="147"/>
      <c r="U2" s="147"/>
      <c r="V2" s="147"/>
      <c r="W2" s="147"/>
      <c r="X2" s="147"/>
    </row>
    <row r="3" ht="18.75" customHeight="1" spans="1:24">
      <c r="A3" s="44" t="str">
        <f>"单位名称："&amp;"昆明市晋宁区社会保险中心"</f>
        <v>单位名称：昆明市晋宁区社会保险中心</v>
      </c>
      <c r="B3" s="45"/>
      <c r="C3" s="224"/>
      <c r="D3" s="224"/>
      <c r="E3" s="224"/>
      <c r="F3" s="224"/>
      <c r="G3" s="224"/>
      <c r="H3" s="224"/>
      <c r="I3" s="150"/>
      <c r="J3" s="150"/>
      <c r="K3" s="150"/>
      <c r="L3" s="150"/>
      <c r="M3" s="150"/>
      <c r="N3" s="150"/>
      <c r="O3" s="46"/>
      <c r="P3" s="46"/>
      <c r="Q3" s="46"/>
      <c r="R3" s="150"/>
      <c r="V3" s="222"/>
      <c r="X3" s="189" t="s">
        <v>0</v>
      </c>
    </row>
    <row r="4" ht="18" customHeight="1" spans="1:24">
      <c r="A4" s="48" t="s">
        <v>173</v>
      </c>
      <c r="B4" s="48" t="s">
        <v>174</v>
      </c>
      <c r="C4" s="48" t="s">
        <v>175</v>
      </c>
      <c r="D4" s="48" t="s">
        <v>176</v>
      </c>
      <c r="E4" s="48" t="s">
        <v>177</v>
      </c>
      <c r="F4" s="48" t="s">
        <v>178</v>
      </c>
      <c r="G4" s="48" t="s">
        <v>179</v>
      </c>
      <c r="H4" s="48" t="s">
        <v>180</v>
      </c>
      <c r="I4" s="228" t="s">
        <v>181</v>
      </c>
      <c r="J4" s="175" t="s">
        <v>181</v>
      </c>
      <c r="K4" s="175"/>
      <c r="L4" s="175"/>
      <c r="M4" s="175"/>
      <c r="N4" s="175"/>
      <c r="O4" s="14"/>
      <c r="P4" s="14"/>
      <c r="Q4" s="14"/>
      <c r="R4" s="168" t="s">
        <v>59</v>
      </c>
      <c r="S4" s="175" t="s">
        <v>60</v>
      </c>
      <c r="T4" s="175"/>
      <c r="U4" s="175"/>
      <c r="V4" s="175"/>
      <c r="W4" s="175"/>
      <c r="X4" s="176"/>
    </row>
    <row r="5" ht="18" customHeight="1" spans="1:24">
      <c r="A5" s="50"/>
      <c r="B5" s="212"/>
      <c r="C5" s="200"/>
      <c r="D5" s="50"/>
      <c r="E5" s="50"/>
      <c r="F5" s="50"/>
      <c r="G5" s="50"/>
      <c r="H5" s="50"/>
      <c r="I5" s="198" t="s">
        <v>182</v>
      </c>
      <c r="J5" s="228" t="s">
        <v>56</v>
      </c>
      <c r="K5" s="175"/>
      <c r="L5" s="175"/>
      <c r="M5" s="175"/>
      <c r="N5" s="176"/>
      <c r="O5" s="13" t="s">
        <v>183</v>
      </c>
      <c r="P5" s="14"/>
      <c r="Q5" s="36"/>
      <c r="R5" s="48" t="s">
        <v>59</v>
      </c>
      <c r="S5" s="228" t="s">
        <v>60</v>
      </c>
      <c r="T5" s="168" t="s">
        <v>61</v>
      </c>
      <c r="U5" s="175" t="s">
        <v>60</v>
      </c>
      <c r="V5" s="168" t="s">
        <v>63</v>
      </c>
      <c r="W5" s="168" t="s">
        <v>64</v>
      </c>
      <c r="X5" s="231" t="s">
        <v>65</v>
      </c>
    </row>
    <row r="6" ht="19.5" customHeight="1" spans="1:24">
      <c r="A6" s="212"/>
      <c r="B6" s="212"/>
      <c r="C6" s="212"/>
      <c r="D6" s="212"/>
      <c r="E6" s="212"/>
      <c r="F6" s="212"/>
      <c r="G6" s="212"/>
      <c r="H6" s="212"/>
      <c r="I6" s="212"/>
      <c r="J6" s="229" t="s">
        <v>184</v>
      </c>
      <c r="K6" s="48" t="s">
        <v>185</v>
      </c>
      <c r="L6" s="48" t="s">
        <v>186</v>
      </c>
      <c r="M6" s="48" t="s">
        <v>187</v>
      </c>
      <c r="N6" s="48" t="s">
        <v>188</v>
      </c>
      <c r="O6" s="48" t="s">
        <v>56</v>
      </c>
      <c r="P6" s="48" t="s">
        <v>57</v>
      </c>
      <c r="Q6" s="48" t="s">
        <v>58</v>
      </c>
      <c r="R6" s="212"/>
      <c r="S6" s="48" t="s">
        <v>55</v>
      </c>
      <c r="T6" s="48" t="s">
        <v>61</v>
      </c>
      <c r="U6" s="48" t="s">
        <v>189</v>
      </c>
      <c r="V6" s="48" t="s">
        <v>63</v>
      </c>
      <c r="W6" s="48" t="s">
        <v>64</v>
      </c>
      <c r="X6" s="48" t="s">
        <v>65</v>
      </c>
    </row>
    <row r="7" ht="37.5" customHeight="1" spans="1:24">
      <c r="A7" s="225"/>
      <c r="B7" s="55"/>
      <c r="C7" s="225"/>
      <c r="D7" s="225"/>
      <c r="E7" s="225"/>
      <c r="F7" s="225"/>
      <c r="G7" s="225"/>
      <c r="H7" s="225"/>
      <c r="I7" s="225"/>
      <c r="J7" s="230" t="s">
        <v>55</v>
      </c>
      <c r="K7" s="53" t="s">
        <v>190</v>
      </c>
      <c r="L7" s="53" t="s">
        <v>186</v>
      </c>
      <c r="M7" s="53" t="s">
        <v>187</v>
      </c>
      <c r="N7" s="53" t="s">
        <v>188</v>
      </c>
      <c r="O7" s="53" t="s">
        <v>186</v>
      </c>
      <c r="P7" s="53" t="s">
        <v>187</v>
      </c>
      <c r="Q7" s="53" t="s">
        <v>188</v>
      </c>
      <c r="R7" s="53" t="s">
        <v>59</v>
      </c>
      <c r="S7" s="53" t="s">
        <v>55</v>
      </c>
      <c r="T7" s="53" t="s">
        <v>61</v>
      </c>
      <c r="U7" s="53" t="s">
        <v>189</v>
      </c>
      <c r="V7" s="53" t="s">
        <v>63</v>
      </c>
      <c r="W7" s="53" t="s">
        <v>64</v>
      </c>
      <c r="X7" s="53" t="s">
        <v>65</v>
      </c>
    </row>
    <row r="8" customHeight="1" spans="1:24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  <c r="T8" s="109">
        <v>20</v>
      </c>
      <c r="U8" s="109">
        <v>21</v>
      </c>
      <c r="V8" s="109">
        <v>22</v>
      </c>
      <c r="W8" s="109">
        <v>23</v>
      </c>
      <c r="X8" s="109">
        <v>24</v>
      </c>
    </row>
    <row r="9" ht="20.25" customHeight="1" spans="1:24">
      <c r="A9" s="22" t="s">
        <v>191</v>
      </c>
      <c r="B9" s="22" t="s">
        <v>67</v>
      </c>
      <c r="C9" s="22" t="s">
        <v>192</v>
      </c>
      <c r="D9" s="22" t="s">
        <v>193</v>
      </c>
      <c r="E9" s="22" t="s">
        <v>97</v>
      </c>
      <c r="F9" s="22" t="s">
        <v>98</v>
      </c>
      <c r="G9" s="22" t="s">
        <v>194</v>
      </c>
      <c r="H9" s="22" t="s">
        <v>195</v>
      </c>
      <c r="I9" s="58">
        <v>677004</v>
      </c>
      <c r="J9" s="58">
        <v>677004</v>
      </c>
      <c r="K9" s="58"/>
      <c r="L9" s="58"/>
      <c r="M9" s="60">
        <v>677004</v>
      </c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</row>
    <row r="10" ht="20.25" customHeight="1" spans="1:24">
      <c r="A10" s="22" t="s">
        <v>191</v>
      </c>
      <c r="B10" s="22" t="s">
        <v>67</v>
      </c>
      <c r="C10" s="22" t="s">
        <v>192</v>
      </c>
      <c r="D10" s="22" t="s">
        <v>193</v>
      </c>
      <c r="E10" s="22" t="s">
        <v>97</v>
      </c>
      <c r="F10" s="22" t="s">
        <v>98</v>
      </c>
      <c r="G10" s="22" t="s">
        <v>196</v>
      </c>
      <c r="H10" s="22" t="s">
        <v>197</v>
      </c>
      <c r="I10" s="58">
        <v>1100496</v>
      </c>
      <c r="J10" s="58">
        <v>1100496</v>
      </c>
      <c r="K10" s="61"/>
      <c r="L10" s="61"/>
      <c r="M10" s="60">
        <v>1100496</v>
      </c>
      <c r="N10" s="61"/>
      <c r="O10" s="58"/>
      <c r="P10" s="58"/>
      <c r="Q10" s="58"/>
      <c r="R10" s="58"/>
      <c r="S10" s="58"/>
      <c r="T10" s="58"/>
      <c r="U10" s="58"/>
      <c r="V10" s="58"/>
      <c r="W10" s="58"/>
      <c r="X10" s="58"/>
    </row>
    <row r="11" ht="20.25" customHeight="1" spans="1:24">
      <c r="A11" s="22" t="s">
        <v>191</v>
      </c>
      <c r="B11" s="22" t="s">
        <v>67</v>
      </c>
      <c r="C11" s="22" t="s">
        <v>192</v>
      </c>
      <c r="D11" s="22" t="s">
        <v>193</v>
      </c>
      <c r="E11" s="22" t="s">
        <v>97</v>
      </c>
      <c r="F11" s="22" t="s">
        <v>98</v>
      </c>
      <c r="G11" s="22" t="s">
        <v>198</v>
      </c>
      <c r="H11" s="22" t="s">
        <v>199</v>
      </c>
      <c r="I11" s="58">
        <v>56417</v>
      </c>
      <c r="J11" s="58">
        <v>56417</v>
      </c>
      <c r="K11" s="61"/>
      <c r="L11" s="61"/>
      <c r="M11" s="60">
        <v>56417</v>
      </c>
      <c r="N11" s="61"/>
      <c r="O11" s="58"/>
      <c r="P11" s="58"/>
      <c r="Q11" s="58"/>
      <c r="R11" s="58"/>
      <c r="S11" s="58"/>
      <c r="T11" s="58"/>
      <c r="U11" s="58"/>
      <c r="V11" s="58"/>
      <c r="W11" s="58"/>
      <c r="X11" s="58"/>
    </row>
    <row r="12" ht="20.25" customHeight="1" spans="1:24">
      <c r="A12" s="22" t="s">
        <v>191</v>
      </c>
      <c r="B12" s="22" t="s">
        <v>67</v>
      </c>
      <c r="C12" s="22" t="s">
        <v>200</v>
      </c>
      <c r="D12" s="22" t="s">
        <v>201</v>
      </c>
      <c r="E12" s="22" t="s">
        <v>107</v>
      </c>
      <c r="F12" s="22" t="s">
        <v>108</v>
      </c>
      <c r="G12" s="22" t="s">
        <v>202</v>
      </c>
      <c r="H12" s="22" t="s">
        <v>203</v>
      </c>
      <c r="I12" s="58">
        <v>297974.4</v>
      </c>
      <c r="J12" s="58">
        <v>297974.4</v>
      </c>
      <c r="K12" s="61"/>
      <c r="L12" s="61"/>
      <c r="M12" s="60">
        <v>297974.4</v>
      </c>
      <c r="N12" s="61"/>
      <c r="O12" s="58"/>
      <c r="P12" s="58"/>
      <c r="Q12" s="58"/>
      <c r="R12" s="58"/>
      <c r="S12" s="58"/>
      <c r="T12" s="58"/>
      <c r="U12" s="58"/>
      <c r="V12" s="58"/>
      <c r="W12" s="58"/>
      <c r="X12" s="58"/>
    </row>
    <row r="13" ht="20.25" customHeight="1" spans="1:24">
      <c r="A13" s="22" t="s">
        <v>191</v>
      </c>
      <c r="B13" s="22" t="s">
        <v>67</v>
      </c>
      <c r="C13" s="22" t="s">
        <v>200</v>
      </c>
      <c r="D13" s="22" t="s">
        <v>201</v>
      </c>
      <c r="E13" s="22" t="s">
        <v>118</v>
      </c>
      <c r="F13" s="22" t="s">
        <v>119</v>
      </c>
      <c r="G13" s="22" t="s">
        <v>204</v>
      </c>
      <c r="H13" s="22" t="s">
        <v>205</v>
      </c>
      <c r="I13" s="58">
        <v>147124.86</v>
      </c>
      <c r="J13" s="58">
        <v>147124.86</v>
      </c>
      <c r="K13" s="61"/>
      <c r="L13" s="61"/>
      <c r="M13" s="60">
        <v>147124.86</v>
      </c>
      <c r="N13" s="61"/>
      <c r="O13" s="58"/>
      <c r="P13" s="58"/>
      <c r="Q13" s="58"/>
      <c r="R13" s="58"/>
      <c r="S13" s="58"/>
      <c r="T13" s="58"/>
      <c r="U13" s="58"/>
      <c r="V13" s="58"/>
      <c r="W13" s="58"/>
      <c r="X13" s="58"/>
    </row>
    <row r="14" ht="20.25" customHeight="1" spans="1:24">
      <c r="A14" s="22" t="s">
        <v>191</v>
      </c>
      <c r="B14" s="22" t="s">
        <v>67</v>
      </c>
      <c r="C14" s="22" t="s">
        <v>200</v>
      </c>
      <c r="D14" s="22" t="s">
        <v>201</v>
      </c>
      <c r="E14" s="22" t="s">
        <v>120</v>
      </c>
      <c r="F14" s="22" t="s">
        <v>121</v>
      </c>
      <c r="G14" s="22" t="s">
        <v>206</v>
      </c>
      <c r="H14" s="22" t="s">
        <v>207</v>
      </c>
      <c r="I14" s="58">
        <v>21170</v>
      </c>
      <c r="J14" s="58">
        <v>21170</v>
      </c>
      <c r="K14" s="61"/>
      <c r="L14" s="61"/>
      <c r="M14" s="60">
        <v>21170</v>
      </c>
      <c r="N14" s="61"/>
      <c r="O14" s="58"/>
      <c r="P14" s="58"/>
      <c r="Q14" s="58"/>
      <c r="R14" s="58"/>
      <c r="S14" s="58"/>
      <c r="T14" s="58"/>
      <c r="U14" s="58"/>
      <c r="V14" s="58"/>
      <c r="W14" s="58"/>
      <c r="X14" s="58"/>
    </row>
    <row r="15" ht="20.25" customHeight="1" spans="1:24">
      <c r="A15" s="22" t="s">
        <v>191</v>
      </c>
      <c r="B15" s="22" t="s">
        <v>67</v>
      </c>
      <c r="C15" s="22" t="s">
        <v>200</v>
      </c>
      <c r="D15" s="22" t="s">
        <v>201</v>
      </c>
      <c r="E15" s="22" t="s">
        <v>120</v>
      </c>
      <c r="F15" s="22" t="s">
        <v>121</v>
      </c>
      <c r="G15" s="22" t="s">
        <v>206</v>
      </c>
      <c r="H15" s="22" t="s">
        <v>207</v>
      </c>
      <c r="I15" s="58">
        <v>93117</v>
      </c>
      <c r="J15" s="58">
        <v>93117</v>
      </c>
      <c r="K15" s="61"/>
      <c r="L15" s="61"/>
      <c r="M15" s="60">
        <v>93117</v>
      </c>
      <c r="N15" s="61"/>
      <c r="O15" s="58"/>
      <c r="P15" s="58"/>
      <c r="Q15" s="58"/>
      <c r="R15" s="58"/>
      <c r="S15" s="58"/>
      <c r="T15" s="58"/>
      <c r="U15" s="58"/>
      <c r="V15" s="58"/>
      <c r="W15" s="58"/>
      <c r="X15" s="58"/>
    </row>
    <row r="16" ht="20.25" customHeight="1" spans="1:24">
      <c r="A16" s="22" t="s">
        <v>191</v>
      </c>
      <c r="B16" s="22" t="s">
        <v>67</v>
      </c>
      <c r="C16" s="22" t="s">
        <v>200</v>
      </c>
      <c r="D16" s="22" t="s">
        <v>201</v>
      </c>
      <c r="E16" s="22" t="s">
        <v>97</v>
      </c>
      <c r="F16" s="22" t="s">
        <v>98</v>
      </c>
      <c r="G16" s="22" t="s">
        <v>208</v>
      </c>
      <c r="H16" s="22" t="s">
        <v>209</v>
      </c>
      <c r="I16" s="58">
        <v>1460.84</v>
      </c>
      <c r="J16" s="58">
        <v>1460.84</v>
      </c>
      <c r="K16" s="61"/>
      <c r="L16" s="61"/>
      <c r="M16" s="60">
        <v>1460.84</v>
      </c>
      <c r="N16" s="61"/>
      <c r="O16" s="58"/>
      <c r="P16" s="58"/>
      <c r="Q16" s="58"/>
      <c r="R16" s="58"/>
      <c r="S16" s="58"/>
      <c r="T16" s="58"/>
      <c r="U16" s="58"/>
      <c r="V16" s="58"/>
      <c r="W16" s="58"/>
      <c r="X16" s="58"/>
    </row>
    <row r="17" ht="20.25" customHeight="1" spans="1:24">
      <c r="A17" s="22" t="s">
        <v>191</v>
      </c>
      <c r="B17" s="22" t="s">
        <v>67</v>
      </c>
      <c r="C17" s="22" t="s">
        <v>200</v>
      </c>
      <c r="D17" s="22" t="s">
        <v>201</v>
      </c>
      <c r="E17" s="22" t="s">
        <v>122</v>
      </c>
      <c r="F17" s="22" t="s">
        <v>123</v>
      </c>
      <c r="G17" s="22" t="s">
        <v>208</v>
      </c>
      <c r="H17" s="22" t="s">
        <v>209</v>
      </c>
      <c r="I17" s="58">
        <v>9300.96</v>
      </c>
      <c r="J17" s="58">
        <v>9300.96</v>
      </c>
      <c r="K17" s="61"/>
      <c r="L17" s="61"/>
      <c r="M17" s="60">
        <v>9300.96</v>
      </c>
      <c r="N17" s="61"/>
      <c r="O17" s="58"/>
      <c r="P17" s="58"/>
      <c r="Q17" s="58"/>
      <c r="R17" s="58"/>
      <c r="S17" s="58"/>
      <c r="T17" s="58"/>
      <c r="U17" s="58"/>
      <c r="V17" s="58"/>
      <c r="W17" s="58"/>
      <c r="X17" s="58"/>
    </row>
    <row r="18" ht="20.25" customHeight="1" spans="1:24">
      <c r="A18" s="22" t="s">
        <v>191</v>
      </c>
      <c r="B18" s="22" t="s">
        <v>67</v>
      </c>
      <c r="C18" s="22" t="s">
        <v>200</v>
      </c>
      <c r="D18" s="22" t="s">
        <v>201</v>
      </c>
      <c r="E18" s="22" t="s">
        <v>122</v>
      </c>
      <c r="F18" s="22" t="s">
        <v>123</v>
      </c>
      <c r="G18" s="22" t="s">
        <v>208</v>
      </c>
      <c r="H18" s="22" t="s">
        <v>209</v>
      </c>
      <c r="I18" s="58">
        <v>2583.6</v>
      </c>
      <c r="J18" s="58">
        <v>2583.6</v>
      </c>
      <c r="K18" s="61"/>
      <c r="L18" s="61"/>
      <c r="M18" s="60">
        <v>2583.6</v>
      </c>
      <c r="N18" s="61"/>
      <c r="O18" s="58"/>
      <c r="P18" s="58"/>
      <c r="Q18" s="58"/>
      <c r="R18" s="58"/>
      <c r="S18" s="58"/>
      <c r="T18" s="58"/>
      <c r="U18" s="58"/>
      <c r="V18" s="58"/>
      <c r="W18" s="58"/>
      <c r="X18" s="58"/>
    </row>
    <row r="19" ht="20.25" customHeight="1" spans="1:24">
      <c r="A19" s="22" t="s">
        <v>191</v>
      </c>
      <c r="B19" s="22" t="s">
        <v>67</v>
      </c>
      <c r="C19" s="22" t="s">
        <v>200</v>
      </c>
      <c r="D19" s="22" t="s">
        <v>201</v>
      </c>
      <c r="E19" s="22" t="s">
        <v>122</v>
      </c>
      <c r="F19" s="22" t="s">
        <v>123</v>
      </c>
      <c r="G19" s="22" t="s">
        <v>208</v>
      </c>
      <c r="H19" s="22" t="s">
        <v>209</v>
      </c>
      <c r="I19" s="58">
        <v>3352.21</v>
      </c>
      <c r="J19" s="58">
        <v>3352.21</v>
      </c>
      <c r="K19" s="61"/>
      <c r="L19" s="61"/>
      <c r="M19" s="60">
        <v>3352.21</v>
      </c>
      <c r="N19" s="61"/>
      <c r="O19" s="58"/>
      <c r="P19" s="58"/>
      <c r="Q19" s="58"/>
      <c r="R19" s="58"/>
      <c r="S19" s="58"/>
      <c r="T19" s="58"/>
      <c r="U19" s="58"/>
      <c r="V19" s="58"/>
      <c r="W19" s="58"/>
      <c r="X19" s="58"/>
    </row>
    <row r="20" ht="20.25" customHeight="1" spans="1:24">
      <c r="A20" s="22" t="s">
        <v>191</v>
      </c>
      <c r="B20" s="22" t="s">
        <v>67</v>
      </c>
      <c r="C20" s="22" t="s">
        <v>210</v>
      </c>
      <c r="D20" s="22" t="s">
        <v>129</v>
      </c>
      <c r="E20" s="22" t="s">
        <v>128</v>
      </c>
      <c r="F20" s="22" t="s">
        <v>129</v>
      </c>
      <c r="G20" s="22" t="s">
        <v>211</v>
      </c>
      <c r="H20" s="22" t="s">
        <v>129</v>
      </c>
      <c r="I20" s="58">
        <v>332956.8</v>
      </c>
      <c r="J20" s="58">
        <v>332956.8</v>
      </c>
      <c r="K20" s="61"/>
      <c r="L20" s="61"/>
      <c r="M20" s="60">
        <v>332956.8</v>
      </c>
      <c r="N20" s="61"/>
      <c r="O20" s="58"/>
      <c r="P20" s="58"/>
      <c r="Q20" s="58"/>
      <c r="R20" s="58"/>
      <c r="S20" s="58"/>
      <c r="T20" s="58"/>
      <c r="U20" s="58"/>
      <c r="V20" s="58"/>
      <c r="W20" s="58"/>
      <c r="X20" s="58"/>
    </row>
    <row r="21" ht="20.25" customHeight="1" spans="1:24">
      <c r="A21" s="22" t="s">
        <v>191</v>
      </c>
      <c r="B21" s="22" t="s">
        <v>67</v>
      </c>
      <c r="C21" s="22" t="s">
        <v>212</v>
      </c>
      <c r="D21" s="22" t="s">
        <v>170</v>
      </c>
      <c r="E21" s="22" t="s">
        <v>97</v>
      </c>
      <c r="F21" s="22" t="s">
        <v>98</v>
      </c>
      <c r="G21" s="22" t="s">
        <v>213</v>
      </c>
      <c r="H21" s="22" t="s">
        <v>170</v>
      </c>
      <c r="I21" s="58">
        <v>30000</v>
      </c>
      <c r="J21" s="58">
        <v>30000</v>
      </c>
      <c r="K21" s="61"/>
      <c r="L21" s="61"/>
      <c r="M21" s="60">
        <v>30000</v>
      </c>
      <c r="N21" s="61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ht="20.25" customHeight="1" spans="1:24">
      <c r="A22" s="22" t="s">
        <v>191</v>
      </c>
      <c r="B22" s="22" t="s">
        <v>67</v>
      </c>
      <c r="C22" s="22" t="s">
        <v>214</v>
      </c>
      <c r="D22" s="22" t="s">
        <v>215</v>
      </c>
      <c r="E22" s="22" t="s">
        <v>97</v>
      </c>
      <c r="F22" s="22" t="s">
        <v>98</v>
      </c>
      <c r="G22" s="22" t="s">
        <v>216</v>
      </c>
      <c r="H22" s="22" t="s">
        <v>217</v>
      </c>
      <c r="I22" s="58">
        <v>159600</v>
      </c>
      <c r="J22" s="58">
        <v>159600</v>
      </c>
      <c r="K22" s="61"/>
      <c r="L22" s="61"/>
      <c r="M22" s="60">
        <v>159600</v>
      </c>
      <c r="N22" s="61"/>
      <c r="O22" s="58"/>
      <c r="P22" s="58"/>
      <c r="Q22" s="58"/>
      <c r="R22" s="58"/>
      <c r="S22" s="58"/>
      <c r="T22" s="58"/>
      <c r="U22" s="58"/>
      <c r="V22" s="58"/>
      <c r="W22" s="58"/>
      <c r="X22" s="58"/>
    </row>
    <row r="23" ht="20.25" customHeight="1" spans="1:24">
      <c r="A23" s="22" t="s">
        <v>191</v>
      </c>
      <c r="B23" s="22" t="s">
        <v>67</v>
      </c>
      <c r="C23" s="22" t="s">
        <v>218</v>
      </c>
      <c r="D23" s="22" t="s">
        <v>219</v>
      </c>
      <c r="E23" s="22" t="s">
        <v>97</v>
      </c>
      <c r="F23" s="22" t="s">
        <v>98</v>
      </c>
      <c r="G23" s="22" t="s">
        <v>220</v>
      </c>
      <c r="H23" s="22" t="s">
        <v>219</v>
      </c>
      <c r="I23" s="58">
        <v>41094</v>
      </c>
      <c r="J23" s="58">
        <v>41094</v>
      </c>
      <c r="K23" s="61"/>
      <c r="L23" s="61"/>
      <c r="M23" s="60">
        <v>41094</v>
      </c>
      <c r="N23" s="61"/>
      <c r="O23" s="58"/>
      <c r="P23" s="58"/>
      <c r="Q23" s="58"/>
      <c r="R23" s="58"/>
      <c r="S23" s="58"/>
      <c r="T23" s="58"/>
      <c r="U23" s="58"/>
      <c r="V23" s="58"/>
      <c r="W23" s="58"/>
      <c r="X23" s="58"/>
    </row>
    <row r="24" ht="20.25" customHeight="1" spans="1:24">
      <c r="A24" s="22" t="s">
        <v>191</v>
      </c>
      <c r="B24" s="22" t="s">
        <v>67</v>
      </c>
      <c r="C24" s="22" t="s">
        <v>221</v>
      </c>
      <c r="D24" s="22" t="s">
        <v>222</v>
      </c>
      <c r="E24" s="22" t="s">
        <v>97</v>
      </c>
      <c r="F24" s="22" t="s">
        <v>98</v>
      </c>
      <c r="G24" s="22" t="s">
        <v>223</v>
      </c>
      <c r="H24" s="22" t="s">
        <v>224</v>
      </c>
      <c r="I24" s="58">
        <v>55944</v>
      </c>
      <c r="J24" s="58">
        <v>55944</v>
      </c>
      <c r="K24" s="61"/>
      <c r="L24" s="61"/>
      <c r="M24" s="60">
        <v>55944</v>
      </c>
      <c r="N24" s="61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ht="20.25" customHeight="1" spans="1:24">
      <c r="A25" s="22" t="s">
        <v>191</v>
      </c>
      <c r="B25" s="22" t="s">
        <v>67</v>
      </c>
      <c r="C25" s="22" t="s">
        <v>221</v>
      </c>
      <c r="D25" s="22" t="s">
        <v>222</v>
      </c>
      <c r="E25" s="22" t="s">
        <v>97</v>
      </c>
      <c r="F25" s="22" t="s">
        <v>98</v>
      </c>
      <c r="G25" s="22" t="s">
        <v>225</v>
      </c>
      <c r="H25" s="22" t="s">
        <v>226</v>
      </c>
      <c r="I25" s="58">
        <v>36000</v>
      </c>
      <c r="J25" s="58">
        <v>36000</v>
      </c>
      <c r="K25" s="61"/>
      <c r="L25" s="61"/>
      <c r="M25" s="60">
        <v>36000</v>
      </c>
      <c r="N25" s="61"/>
      <c r="O25" s="58"/>
      <c r="P25" s="58"/>
      <c r="Q25" s="58"/>
      <c r="R25" s="58"/>
      <c r="S25" s="58"/>
      <c r="T25" s="58"/>
      <c r="U25" s="58"/>
      <c r="V25" s="58"/>
      <c r="W25" s="58"/>
      <c r="X25" s="58"/>
    </row>
    <row r="26" ht="20.25" customHeight="1" spans="1:24">
      <c r="A26" s="22" t="s">
        <v>191</v>
      </c>
      <c r="B26" s="22" t="s">
        <v>67</v>
      </c>
      <c r="C26" s="22" t="s">
        <v>221</v>
      </c>
      <c r="D26" s="22" t="s">
        <v>222</v>
      </c>
      <c r="E26" s="22" t="s">
        <v>97</v>
      </c>
      <c r="F26" s="22" t="s">
        <v>98</v>
      </c>
      <c r="G26" s="22" t="s">
        <v>227</v>
      </c>
      <c r="H26" s="22" t="s">
        <v>228</v>
      </c>
      <c r="I26" s="58">
        <v>70000</v>
      </c>
      <c r="J26" s="58">
        <v>70000</v>
      </c>
      <c r="K26" s="61"/>
      <c r="L26" s="61"/>
      <c r="M26" s="60">
        <v>70000</v>
      </c>
      <c r="N26" s="61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ht="20.25" customHeight="1" spans="1:24">
      <c r="A27" s="22" t="s">
        <v>191</v>
      </c>
      <c r="B27" s="22" t="s">
        <v>67</v>
      </c>
      <c r="C27" s="22" t="s">
        <v>221</v>
      </c>
      <c r="D27" s="22" t="s">
        <v>222</v>
      </c>
      <c r="E27" s="22" t="s">
        <v>97</v>
      </c>
      <c r="F27" s="22" t="s">
        <v>98</v>
      </c>
      <c r="G27" s="22" t="s">
        <v>229</v>
      </c>
      <c r="H27" s="22" t="s">
        <v>230</v>
      </c>
      <c r="I27" s="58">
        <v>50400</v>
      </c>
      <c r="J27" s="58">
        <v>50400</v>
      </c>
      <c r="K27" s="61"/>
      <c r="L27" s="61"/>
      <c r="M27" s="60">
        <v>50400</v>
      </c>
      <c r="N27" s="61"/>
      <c r="O27" s="58"/>
      <c r="P27" s="58"/>
      <c r="Q27" s="58"/>
      <c r="R27" s="58"/>
      <c r="S27" s="58"/>
      <c r="T27" s="58"/>
      <c r="U27" s="58"/>
      <c r="V27" s="58"/>
      <c r="W27" s="58"/>
      <c r="X27" s="58"/>
    </row>
    <row r="28" ht="20.25" customHeight="1" spans="1:24">
      <c r="A28" s="22" t="s">
        <v>191</v>
      </c>
      <c r="B28" s="22" t="s">
        <v>67</v>
      </c>
      <c r="C28" s="22" t="s">
        <v>221</v>
      </c>
      <c r="D28" s="22" t="s">
        <v>222</v>
      </c>
      <c r="E28" s="22" t="s">
        <v>105</v>
      </c>
      <c r="F28" s="22" t="s">
        <v>106</v>
      </c>
      <c r="G28" s="22" t="s">
        <v>229</v>
      </c>
      <c r="H28" s="22" t="s">
        <v>230</v>
      </c>
      <c r="I28" s="58">
        <v>4500</v>
      </c>
      <c r="J28" s="58">
        <v>4500</v>
      </c>
      <c r="K28" s="61"/>
      <c r="L28" s="61"/>
      <c r="M28" s="60">
        <v>4500</v>
      </c>
      <c r="N28" s="61"/>
      <c r="O28" s="58"/>
      <c r="P28" s="58"/>
      <c r="Q28" s="58"/>
      <c r="R28" s="58"/>
      <c r="S28" s="58"/>
      <c r="T28" s="58"/>
      <c r="U28" s="58"/>
      <c r="V28" s="58"/>
      <c r="W28" s="58"/>
      <c r="X28" s="58"/>
    </row>
    <row r="29" ht="20.25" customHeight="1" spans="1:24">
      <c r="A29" s="22" t="s">
        <v>191</v>
      </c>
      <c r="B29" s="22" t="s">
        <v>67</v>
      </c>
      <c r="C29" s="22" t="s">
        <v>231</v>
      </c>
      <c r="D29" s="22" t="s">
        <v>232</v>
      </c>
      <c r="E29" s="22" t="s">
        <v>105</v>
      </c>
      <c r="F29" s="22" t="s">
        <v>106</v>
      </c>
      <c r="G29" s="22" t="s">
        <v>233</v>
      </c>
      <c r="H29" s="22" t="s">
        <v>234</v>
      </c>
      <c r="I29" s="58">
        <v>72000</v>
      </c>
      <c r="J29" s="58">
        <v>72000</v>
      </c>
      <c r="K29" s="61"/>
      <c r="L29" s="61"/>
      <c r="M29" s="60">
        <v>72000</v>
      </c>
      <c r="N29" s="61"/>
      <c r="O29" s="58"/>
      <c r="P29" s="58"/>
      <c r="Q29" s="58"/>
      <c r="R29" s="58"/>
      <c r="S29" s="58"/>
      <c r="T29" s="58"/>
      <c r="U29" s="58"/>
      <c r="V29" s="58"/>
      <c r="W29" s="58"/>
      <c r="X29" s="58"/>
    </row>
    <row r="30" ht="20.25" customHeight="1" spans="1:24">
      <c r="A30" s="22" t="s">
        <v>191</v>
      </c>
      <c r="B30" s="22" t="s">
        <v>67</v>
      </c>
      <c r="C30" s="22" t="s">
        <v>231</v>
      </c>
      <c r="D30" s="22" t="s">
        <v>232</v>
      </c>
      <c r="E30" s="22" t="s">
        <v>109</v>
      </c>
      <c r="F30" s="22" t="s">
        <v>110</v>
      </c>
      <c r="G30" s="22" t="s">
        <v>233</v>
      </c>
      <c r="H30" s="22" t="s">
        <v>234</v>
      </c>
      <c r="I30" s="58">
        <v>272000</v>
      </c>
      <c r="J30" s="58">
        <v>272000</v>
      </c>
      <c r="K30" s="61"/>
      <c r="L30" s="61"/>
      <c r="M30" s="60">
        <v>272000</v>
      </c>
      <c r="N30" s="61"/>
      <c r="O30" s="58"/>
      <c r="P30" s="58"/>
      <c r="Q30" s="58"/>
      <c r="R30" s="58"/>
      <c r="S30" s="58"/>
      <c r="T30" s="58"/>
      <c r="U30" s="58"/>
      <c r="V30" s="58"/>
      <c r="W30" s="58"/>
      <c r="X30" s="58"/>
    </row>
    <row r="31" ht="20.25" customHeight="1" spans="1:24">
      <c r="A31" s="22" t="s">
        <v>191</v>
      </c>
      <c r="B31" s="22" t="s">
        <v>67</v>
      </c>
      <c r="C31" s="22" t="s">
        <v>231</v>
      </c>
      <c r="D31" s="22" t="s">
        <v>232</v>
      </c>
      <c r="E31" s="22" t="s">
        <v>109</v>
      </c>
      <c r="F31" s="22" t="s">
        <v>110</v>
      </c>
      <c r="G31" s="22" t="s">
        <v>233</v>
      </c>
      <c r="H31" s="22" t="s">
        <v>234</v>
      </c>
      <c r="I31" s="58">
        <v>22000</v>
      </c>
      <c r="J31" s="58">
        <v>22000</v>
      </c>
      <c r="K31" s="61"/>
      <c r="L31" s="61"/>
      <c r="M31" s="60">
        <v>22000</v>
      </c>
      <c r="N31" s="61"/>
      <c r="O31" s="58"/>
      <c r="P31" s="58"/>
      <c r="Q31" s="58"/>
      <c r="R31" s="58"/>
      <c r="S31" s="58"/>
      <c r="T31" s="58"/>
      <c r="U31" s="58"/>
      <c r="V31" s="58"/>
      <c r="W31" s="58"/>
      <c r="X31" s="58"/>
    </row>
    <row r="32" ht="20.25" customHeight="1" spans="1:24">
      <c r="A32" s="22" t="s">
        <v>191</v>
      </c>
      <c r="B32" s="22" t="s">
        <v>67</v>
      </c>
      <c r="C32" s="22" t="s">
        <v>231</v>
      </c>
      <c r="D32" s="22" t="s">
        <v>232</v>
      </c>
      <c r="E32" s="22" t="s">
        <v>109</v>
      </c>
      <c r="F32" s="22" t="s">
        <v>110</v>
      </c>
      <c r="G32" s="22" t="s">
        <v>233</v>
      </c>
      <c r="H32" s="22" t="s">
        <v>234</v>
      </c>
      <c r="I32" s="58">
        <v>23890000</v>
      </c>
      <c r="J32" s="58">
        <v>23890000</v>
      </c>
      <c r="K32" s="61"/>
      <c r="L32" s="61"/>
      <c r="M32" s="60">
        <v>23890000</v>
      </c>
      <c r="N32" s="61"/>
      <c r="O32" s="58"/>
      <c r="P32" s="58"/>
      <c r="Q32" s="58"/>
      <c r="R32" s="58"/>
      <c r="S32" s="58"/>
      <c r="T32" s="58"/>
      <c r="U32" s="58"/>
      <c r="V32" s="58"/>
      <c r="W32" s="58"/>
      <c r="X32" s="58"/>
    </row>
    <row r="33" ht="20.25" customHeight="1" spans="1:24">
      <c r="A33" s="22" t="s">
        <v>191</v>
      </c>
      <c r="B33" s="22" t="s">
        <v>67</v>
      </c>
      <c r="C33" s="22" t="s">
        <v>231</v>
      </c>
      <c r="D33" s="22" t="s">
        <v>232</v>
      </c>
      <c r="E33" s="22" t="s">
        <v>109</v>
      </c>
      <c r="F33" s="22" t="s">
        <v>110</v>
      </c>
      <c r="G33" s="22" t="s">
        <v>233</v>
      </c>
      <c r="H33" s="22" t="s">
        <v>234</v>
      </c>
      <c r="I33" s="58">
        <v>100000</v>
      </c>
      <c r="J33" s="58">
        <v>100000</v>
      </c>
      <c r="K33" s="61"/>
      <c r="L33" s="61"/>
      <c r="M33" s="60">
        <v>100000</v>
      </c>
      <c r="N33" s="61"/>
      <c r="O33" s="58"/>
      <c r="P33" s="58"/>
      <c r="Q33" s="58"/>
      <c r="R33" s="58"/>
      <c r="S33" s="58"/>
      <c r="T33" s="58"/>
      <c r="U33" s="58"/>
      <c r="V33" s="58"/>
      <c r="W33" s="58"/>
      <c r="X33" s="58"/>
    </row>
    <row r="34" ht="20.25" customHeight="1" spans="1:24">
      <c r="A34" s="22" t="s">
        <v>191</v>
      </c>
      <c r="B34" s="22" t="s">
        <v>67</v>
      </c>
      <c r="C34" s="22" t="s">
        <v>231</v>
      </c>
      <c r="D34" s="22" t="s">
        <v>232</v>
      </c>
      <c r="E34" s="22" t="s">
        <v>109</v>
      </c>
      <c r="F34" s="22" t="s">
        <v>110</v>
      </c>
      <c r="G34" s="22" t="s">
        <v>233</v>
      </c>
      <c r="H34" s="22" t="s">
        <v>234</v>
      </c>
      <c r="I34" s="58">
        <v>3500000</v>
      </c>
      <c r="J34" s="58">
        <v>3500000</v>
      </c>
      <c r="K34" s="61"/>
      <c r="L34" s="61"/>
      <c r="M34" s="60">
        <v>3500000</v>
      </c>
      <c r="N34" s="61"/>
      <c r="O34" s="58"/>
      <c r="P34" s="58"/>
      <c r="Q34" s="58"/>
      <c r="R34" s="58"/>
      <c r="S34" s="58"/>
      <c r="T34" s="58"/>
      <c r="U34" s="58"/>
      <c r="V34" s="58"/>
      <c r="W34" s="58"/>
      <c r="X34" s="58"/>
    </row>
    <row r="35" ht="20.25" customHeight="1" spans="1:24">
      <c r="A35" s="22" t="s">
        <v>191</v>
      </c>
      <c r="B35" s="22" t="s">
        <v>67</v>
      </c>
      <c r="C35" s="22" t="s">
        <v>235</v>
      </c>
      <c r="D35" s="22" t="s">
        <v>236</v>
      </c>
      <c r="E35" s="22" t="s">
        <v>97</v>
      </c>
      <c r="F35" s="22" t="s">
        <v>98</v>
      </c>
      <c r="G35" s="22" t="s">
        <v>198</v>
      </c>
      <c r="H35" s="22" t="s">
        <v>199</v>
      </c>
      <c r="I35" s="58">
        <v>277200</v>
      </c>
      <c r="J35" s="58">
        <v>277200</v>
      </c>
      <c r="K35" s="61"/>
      <c r="L35" s="61"/>
      <c r="M35" s="60">
        <v>277200</v>
      </c>
      <c r="N35" s="61"/>
      <c r="O35" s="58"/>
      <c r="P35" s="58"/>
      <c r="Q35" s="58"/>
      <c r="R35" s="58"/>
      <c r="S35" s="58"/>
      <c r="T35" s="58"/>
      <c r="U35" s="58"/>
      <c r="V35" s="58"/>
      <c r="W35" s="58"/>
      <c r="X35" s="58"/>
    </row>
    <row r="36" ht="20.25" customHeight="1" spans="1:24">
      <c r="A36" s="22" t="s">
        <v>191</v>
      </c>
      <c r="B36" s="22" t="s">
        <v>67</v>
      </c>
      <c r="C36" s="22" t="s">
        <v>235</v>
      </c>
      <c r="D36" s="22" t="s">
        <v>236</v>
      </c>
      <c r="E36" s="22" t="s">
        <v>97</v>
      </c>
      <c r="F36" s="22" t="s">
        <v>98</v>
      </c>
      <c r="G36" s="22" t="s">
        <v>198</v>
      </c>
      <c r="H36" s="22" t="s">
        <v>199</v>
      </c>
      <c r="I36" s="58">
        <v>180000</v>
      </c>
      <c r="J36" s="58">
        <v>180000</v>
      </c>
      <c r="K36" s="61"/>
      <c r="L36" s="61"/>
      <c r="M36" s="60">
        <v>180000</v>
      </c>
      <c r="N36" s="61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ht="20.25" customHeight="1" spans="1:24">
      <c r="A37" s="22" t="s">
        <v>191</v>
      </c>
      <c r="B37" s="22" t="s">
        <v>67</v>
      </c>
      <c r="C37" s="22" t="s">
        <v>237</v>
      </c>
      <c r="D37" s="22" t="s">
        <v>238</v>
      </c>
      <c r="E37" s="22" t="s">
        <v>109</v>
      </c>
      <c r="F37" s="22" t="s">
        <v>110</v>
      </c>
      <c r="G37" s="22" t="s">
        <v>233</v>
      </c>
      <c r="H37" s="22" t="s">
        <v>234</v>
      </c>
      <c r="I37" s="58">
        <v>8500000</v>
      </c>
      <c r="J37" s="58">
        <v>8500000</v>
      </c>
      <c r="K37" s="61"/>
      <c r="L37" s="61"/>
      <c r="M37" s="60">
        <v>8500000</v>
      </c>
      <c r="N37" s="61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ht="20.25" customHeight="1" spans="1:24">
      <c r="A38" s="22" t="s">
        <v>191</v>
      </c>
      <c r="B38" s="22" t="s">
        <v>67</v>
      </c>
      <c r="C38" s="22" t="s">
        <v>239</v>
      </c>
      <c r="D38" s="22" t="s">
        <v>240</v>
      </c>
      <c r="E38" s="22" t="s">
        <v>97</v>
      </c>
      <c r="F38" s="22" t="s">
        <v>98</v>
      </c>
      <c r="G38" s="22" t="s">
        <v>241</v>
      </c>
      <c r="H38" s="22" t="s">
        <v>242</v>
      </c>
      <c r="I38" s="58">
        <v>144000</v>
      </c>
      <c r="J38" s="58">
        <v>144000</v>
      </c>
      <c r="K38" s="61"/>
      <c r="L38" s="61"/>
      <c r="M38" s="60">
        <v>144000</v>
      </c>
      <c r="N38" s="61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ht="17.25" customHeight="1" spans="1:24">
      <c r="A39" s="213" t="s">
        <v>166</v>
      </c>
      <c r="B39" s="214"/>
      <c r="C39" s="226"/>
      <c r="D39" s="226"/>
      <c r="E39" s="226"/>
      <c r="F39" s="226"/>
      <c r="G39" s="226"/>
      <c r="H39" s="227"/>
      <c r="I39" s="58">
        <v>40147695.67</v>
      </c>
      <c r="J39" s="58">
        <v>40147695.67</v>
      </c>
      <c r="K39" s="58"/>
      <c r="L39" s="58"/>
      <c r="M39" s="60">
        <v>40147695.67</v>
      </c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</sheetData>
  <mergeCells count="31">
    <mergeCell ref="A2:X2"/>
    <mergeCell ref="A3:H3"/>
    <mergeCell ref="I4:X4"/>
    <mergeCell ref="J5:N5"/>
    <mergeCell ref="O5:Q5"/>
    <mergeCell ref="S5:X5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9" scale="52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topLeftCell="B1" workbookViewId="0">
      <selection activeCell="K27" sqref="K27"/>
    </sheetView>
  </sheetViews>
  <sheetFormatPr defaultColWidth="9.14166666666667" defaultRowHeight="14.25" customHeight="1"/>
  <cols>
    <col min="1" max="1" width="8.625" customWidth="1"/>
    <col min="2" max="2" width="13.425" customWidth="1"/>
    <col min="3" max="3" width="32.125" customWidth="1"/>
    <col min="4" max="4" width="20" customWidth="1"/>
    <col min="5" max="5" width="7.75" customWidth="1"/>
    <col min="6" max="6" width="17.7083333333333" customWidth="1"/>
    <col min="7" max="7" width="7.125" customWidth="1"/>
    <col min="8" max="8" width="12.5" customWidth="1"/>
    <col min="9" max="9" width="11.25" customWidth="1"/>
    <col min="10" max="10" width="11.125" customWidth="1"/>
    <col min="11" max="11" width="9.5" customWidth="1"/>
    <col min="12" max="12" width="6.75" customWidth="1"/>
    <col min="13" max="13" width="5.875" customWidth="1"/>
    <col min="14" max="14" width="5.375" customWidth="1"/>
    <col min="15" max="15" width="5.25" customWidth="1"/>
    <col min="16" max="16" width="5.375" customWidth="1"/>
    <col min="17" max="17" width="6" customWidth="1"/>
    <col min="18" max="18" width="7.25" customWidth="1"/>
    <col min="19" max="19" width="4.875" customWidth="1"/>
    <col min="20" max="20" width="5.75" customWidth="1"/>
    <col min="21" max="21" width="5.25" customWidth="1"/>
    <col min="22" max="22" width="5.875" customWidth="1"/>
    <col min="23" max="23" width="7.5" customWidth="1"/>
  </cols>
  <sheetData>
    <row r="1" ht="13.5" customHeight="1" spans="2:23">
      <c r="B1" s="211"/>
      <c r="E1" s="41"/>
      <c r="F1" s="41"/>
      <c r="G1" s="41"/>
      <c r="H1" s="41"/>
      <c r="U1" s="211"/>
      <c r="W1" s="221"/>
    </row>
    <row r="2" ht="46.5" customHeight="1" spans="1:23">
      <c r="A2" s="43" t="str">
        <f>"2025"&amp;"年部门项目支出预算表"</f>
        <v>2025年部门项目支出预算表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ht="13.5" customHeight="1" spans="1:23">
      <c r="A3" s="44" t="str">
        <f>"单位名称："&amp;"昆明市晋宁区社会保险中心"</f>
        <v>单位名称：昆明市晋宁区社会保险中心</v>
      </c>
      <c r="B3" s="45"/>
      <c r="C3" s="45"/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46"/>
      <c r="Q3" s="46"/>
      <c r="U3" s="211"/>
      <c r="W3" s="191" t="s">
        <v>0</v>
      </c>
    </row>
    <row r="4" ht="21.75" customHeight="1" spans="1:23">
      <c r="A4" s="48" t="s">
        <v>243</v>
      </c>
      <c r="B4" s="49" t="s">
        <v>175</v>
      </c>
      <c r="C4" s="48" t="s">
        <v>176</v>
      </c>
      <c r="D4" s="48" t="s">
        <v>244</v>
      </c>
      <c r="E4" s="49" t="s">
        <v>177</v>
      </c>
      <c r="F4" s="49" t="s">
        <v>178</v>
      </c>
      <c r="G4" s="49" t="s">
        <v>245</v>
      </c>
      <c r="H4" s="49" t="s">
        <v>246</v>
      </c>
      <c r="I4" s="216" t="s">
        <v>53</v>
      </c>
      <c r="J4" s="13" t="s">
        <v>247</v>
      </c>
      <c r="K4" s="14"/>
      <c r="L4" s="14"/>
      <c r="M4" s="36"/>
      <c r="N4" s="13" t="s">
        <v>183</v>
      </c>
      <c r="O4" s="14"/>
      <c r="P4" s="36"/>
      <c r="Q4" s="49" t="s">
        <v>59</v>
      </c>
      <c r="R4" s="13" t="s">
        <v>60</v>
      </c>
      <c r="S4" s="14"/>
      <c r="T4" s="14"/>
      <c r="U4" s="14"/>
      <c r="V4" s="14"/>
      <c r="W4" s="36"/>
    </row>
    <row r="5" ht="21.75" customHeight="1" spans="1:23">
      <c r="A5" s="50"/>
      <c r="B5" s="212"/>
      <c r="C5" s="50"/>
      <c r="D5" s="50"/>
      <c r="E5" s="51"/>
      <c r="F5" s="51"/>
      <c r="G5" s="51"/>
      <c r="H5" s="51"/>
      <c r="I5" s="212"/>
      <c r="J5" s="217" t="s">
        <v>56</v>
      </c>
      <c r="K5" s="218"/>
      <c r="L5" s="49" t="s">
        <v>57</v>
      </c>
      <c r="M5" s="49" t="s">
        <v>58</v>
      </c>
      <c r="N5" s="49" t="s">
        <v>56</v>
      </c>
      <c r="O5" s="49" t="s">
        <v>57</v>
      </c>
      <c r="P5" s="49" t="s">
        <v>58</v>
      </c>
      <c r="Q5" s="51"/>
      <c r="R5" s="49" t="s">
        <v>55</v>
      </c>
      <c r="S5" s="49" t="s">
        <v>61</v>
      </c>
      <c r="T5" s="49" t="s">
        <v>189</v>
      </c>
      <c r="U5" s="49" t="s">
        <v>63</v>
      </c>
      <c r="V5" s="49" t="s">
        <v>64</v>
      </c>
      <c r="W5" s="49" t="s">
        <v>65</v>
      </c>
    </row>
    <row r="6" ht="21" customHeight="1" spans="1:23">
      <c r="A6" s="212"/>
      <c r="B6" s="212"/>
      <c r="C6" s="212"/>
      <c r="D6" s="212"/>
      <c r="E6" s="212"/>
      <c r="F6" s="212"/>
      <c r="G6" s="212"/>
      <c r="H6" s="212"/>
      <c r="I6" s="212"/>
      <c r="J6" s="219" t="s">
        <v>55</v>
      </c>
      <c r="K6" s="220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</row>
    <row r="7" ht="39.75" customHeight="1" spans="1:23">
      <c r="A7" s="53"/>
      <c r="B7" s="55"/>
      <c r="C7" s="53"/>
      <c r="D7" s="53"/>
      <c r="E7" s="54"/>
      <c r="F7" s="54"/>
      <c r="G7" s="54"/>
      <c r="H7" s="54"/>
      <c r="I7" s="55"/>
      <c r="J7" s="18" t="s">
        <v>55</v>
      </c>
      <c r="K7" s="18" t="s">
        <v>248</v>
      </c>
      <c r="L7" s="54"/>
      <c r="M7" s="54"/>
      <c r="N7" s="54"/>
      <c r="O7" s="54"/>
      <c r="P7" s="54"/>
      <c r="Q7" s="54"/>
      <c r="R7" s="54"/>
      <c r="S7" s="54"/>
      <c r="T7" s="54"/>
      <c r="U7" s="55"/>
      <c r="V7" s="54"/>
      <c r="W7" s="54"/>
    </row>
    <row r="8" ht="15" customHeight="1" spans="1:23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  <c r="T8" s="109">
        <v>20</v>
      </c>
      <c r="U8" s="56">
        <v>21</v>
      </c>
      <c r="V8" s="109">
        <v>22</v>
      </c>
      <c r="W8" s="56">
        <v>23</v>
      </c>
    </row>
    <row r="9" ht="21.75" customHeight="1" spans="1:23">
      <c r="A9" s="208" t="s">
        <v>249</v>
      </c>
      <c r="B9" s="208" t="s">
        <v>250</v>
      </c>
      <c r="C9" s="208" t="s">
        <v>251</v>
      </c>
      <c r="D9" s="208" t="s">
        <v>67</v>
      </c>
      <c r="E9" s="208" t="s">
        <v>99</v>
      </c>
      <c r="F9" s="208" t="s">
        <v>100</v>
      </c>
      <c r="G9" s="208" t="s">
        <v>252</v>
      </c>
      <c r="H9" s="208" t="s">
        <v>253</v>
      </c>
      <c r="I9" s="58">
        <v>10000</v>
      </c>
      <c r="J9" s="58">
        <v>10000</v>
      </c>
      <c r="K9" s="60">
        <v>10000</v>
      </c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ht="21.75" customHeight="1" spans="1:23">
      <c r="A10" s="208" t="s">
        <v>249</v>
      </c>
      <c r="B10" s="208" t="s">
        <v>254</v>
      </c>
      <c r="C10" s="208" t="s">
        <v>255</v>
      </c>
      <c r="D10" s="208" t="s">
        <v>67</v>
      </c>
      <c r="E10" s="208" t="s">
        <v>101</v>
      </c>
      <c r="F10" s="208" t="s">
        <v>102</v>
      </c>
      <c r="G10" s="208" t="s">
        <v>223</v>
      </c>
      <c r="H10" s="208" t="s">
        <v>224</v>
      </c>
      <c r="I10" s="58">
        <v>20000</v>
      </c>
      <c r="J10" s="58">
        <v>20000</v>
      </c>
      <c r="K10" s="60">
        <v>20000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ht="21.75" customHeight="1" spans="1:23">
      <c r="A11" s="208" t="s">
        <v>249</v>
      </c>
      <c r="B11" s="208" t="s">
        <v>256</v>
      </c>
      <c r="C11" s="208" t="s">
        <v>257</v>
      </c>
      <c r="D11" s="208" t="s">
        <v>67</v>
      </c>
      <c r="E11" s="208" t="s">
        <v>97</v>
      </c>
      <c r="F11" s="208" t="s">
        <v>98</v>
      </c>
      <c r="G11" s="208" t="s">
        <v>223</v>
      </c>
      <c r="H11" s="208" t="s">
        <v>224</v>
      </c>
      <c r="I11" s="58">
        <v>2500</v>
      </c>
      <c r="J11" s="58"/>
      <c r="K11" s="60"/>
      <c r="L11" s="58"/>
      <c r="M11" s="58"/>
      <c r="N11" s="58"/>
      <c r="O11" s="58"/>
      <c r="P11" s="58"/>
      <c r="Q11" s="58"/>
      <c r="R11" s="58">
        <v>2500</v>
      </c>
      <c r="S11" s="58"/>
      <c r="T11" s="58"/>
      <c r="U11" s="58"/>
      <c r="V11" s="58"/>
      <c r="W11" s="58">
        <v>2500</v>
      </c>
    </row>
    <row r="12" ht="21.75" customHeight="1" spans="1:23">
      <c r="A12" s="208" t="s">
        <v>249</v>
      </c>
      <c r="B12" s="208" t="s">
        <v>258</v>
      </c>
      <c r="C12" s="208" t="s">
        <v>259</v>
      </c>
      <c r="D12" s="208" t="s">
        <v>67</v>
      </c>
      <c r="E12" s="208" t="s">
        <v>113</v>
      </c>
      <c r="F12" s="208" t="s">
        <v>112</v>
      </c>
      <c r="G12" s="208" t="s">
        <v>260</v>
      </c>
      <c r="H12" s="208" t="s">
        <v>77</v>
      </c>
      <c r="I12" s="58">
        <v>100</v>
      </c>
      <c r="J12" s="58"/>
      <c r="K12" s="60"/>
      <c r="L12" s="58"/>
      <c r="M12" s="58"/>
      <c r="N12" s="58"/>
      <c r="O12" s="58"/>
      <c r="P12" s="58"/>
      <c r="Q12" s="58"/>
      <c r="R12" s="58">
        <v>100</v>
      </c>
      <c r="S12" s="58"/>
      <c r="T12" s="58"/>
      <c r="U12" s="58"/>
      <c r="V12" s="58"/>
      <c r="W12" s="58">
        <v>100</v>
      </c>
    </row>
    <row r="13" ht="21.75" customHeight="1" spans="1:23">
      <c r="A13" s="208" t="s">
        <v>261</v>
      </c>
      <c r="B13" s="208" t="s">
        <v>262</v>
      </c>
      <c r="C13" s="208" t="s">
        <v>263</v>
      </c>
      <c r="D13" s="208" t="s">
        <v>67</v>
      </c>
      <c r="E13" s="208" t="s">
        <v>109</v>
      </c>
      <c r="F13" s="208" t="s">
        <v>110</v>
      </c>
      <c r="G13" s="208" t="s">
        <v>233</v>
      </c>
      <c r="H13" s="208" t="s">
        <v>234</v>
      </c>
      <c r="I13" s="58">
        <v>420000</v>
      </c>
      <c r="J13" s="58">
        <v>420000</v>
      </c>
      <c r="K13" s="60">
        <v>420000</v>
      </c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</row>
    <row r="14" ht="21.75" customHeight="1" spans="1:23">
      <c r="A14" s="208" t="s">
        <v>261</v>
      </c>
      <c r="B14" s="208" t="s">
        <v>264</v>
      </c>
      <c r="C14" s="208" t="s">
        <v>265</v>
      </c>
      <c r="D14" s="208" t="s">
        <v>67</v>
      </c>
      <c r="E14" s="208" t="s">
        <v>113</v>
      </c>
      <c r="F14" s="208" t="s">
        <v>112</v>
      </c>
      <c r="G14" s="208" t="s">
        <v>266</v>
      </c>
      <c r="H14" s="208" t="s">
        <v>267</v>
      </c>
      <c r="I14" s="58">
        <v>85000</v>
      </c>
      <c r="J14" s="58">
        <v>85000</v>
      </c>
      <c r="K14" s="60">
        <v>85000</v>
      </c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</row>
    <row r="15" ht="18.75" customHeight="1" spans="1:23">
      <c r="A15" s="213" t="s">
        <v>166</v>
      </c>
      <c r="B15" s="214"/>
      <c r="C15" s="214"/>
      <c r="D15" s="214"/>
      <c r="E15" s="214"/>
      <c r="F15" s="214"/>
      <c r="G15" s="214"/>
      <c r="H15" s="215"/>
      <c r="I15" s="58">
        <v>537600</v>
      </c>
      <c r="J15" s="58">
        <v>535000</v>
      </c>
      <c r="K15" s="60">
        <v>535000</v>
      </c>
      <c r="L15" s="58"/>
      <c r="M15" s="58"/>
      <c r="N15" s="58"/>
      <c r="O15" s="58"/>
      <c r="P15" s="58"/>
      <c r="Q15" s="58"/>
      <c r="R15" s="58">
        <v>2600</v>
      </c>
      <c r="S15" s="58"/>
      <c r="T15" s="58"/>
      <c r="U15" s="58"/>
      <c r="V15" s="58"/>
      <c r="W15" s="58">
        <v>2600</v>
      </c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5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7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20.875" customWidth="1"/>
    <col min="2" max="2" width="24.875" customWidth="1"/>
    <col min="3" max="3" width="11.5" customWidth="1"/>
    <col min="4" max="4" width="12.875" customWidth="1"/>
    <col min="5" max="5" width="23.575" customWidth="1"/>
    <col min="6" max="6" width="8.625" customWidth="1"/>
    <col min="7" max="7" width="12.375" customWidth="1"/>
    <col min="8" max="8" width="8.375" customWidth="1"/>
    <col min="9" max="9" width="9.25" customWidth="1"/>
    <col min="10" max="10" width="29.625" customWidth="1"/>
  </cols>
  <sheetData>
    <row r="1" ht="18" customHeight="1" spans="10:10">
      <c r="J1" s="189"/>
    </row>
    <row r="2" ht="39.75" customHeight="1" spans="1:10">
      <c r="A2" s="206" t="str">
        <f>"2025"&amp;"年部门项目支出绩效目标表（本级）"</f>
        <v>2025年部门项目支出绩效目标表（本级）</v>
      </c>
      <c r="B2" s="43"/>
      <c r="C2" s="43"/>
      <c r="D2" s="43"/>
      <c r="E2" s="43"/>
      <c r="F2" s="147"/>
      <c r="G2" s="43"/>
      <c r="H2" s="147"/>
      <c r="I2" s="147"/>
      <c r="J2" s="43"/>
    </row>
    <row r="3" ht="17.25" customHeight="1" spans="1:1">
      <c r="A3" s="44" t="str">
        <f>"单位名称："&amp;"昆明市晋宁区社会保险中心"</f>
        <v>单位名称：昆明市晋宁区社会保险中心</v>
      </c>
    </row>
    <row r="4" ht="44.25" customHeight="1" spans="1:10">
      <c r="A4" s="18" t="s">
        <v>176</v>
      </c>
      <c r="B4" s="18" t="s">
        <v>268</v>
      </c>
      <c r="C4" s="18" t="s">
        <v>269</v>
      </c>
      <c r="D4" s="18" t="s">
        <v>270</v>
      </c>
      <c r="E4" s="18" t="s">
        <v>271</v>
      </c>
      <c r="F4" s="202" t="s">
        <v>272</v>
      </c>
      <c r="G4" s="18" t="s">
        <v>273</v>
      </c>
      <c r="H4" s="202" t="s">
        <v>274</v>
      </c>
      <c r="I4" s="202" t="s">
        <v>275</v>
      </c>
      <c r="J4" s="18" t="s">
        <v>276</v>
      </c>
    </row>
    <row r="5" ht="18.75" customHeight="1" spans="1:10">
      <c r="A5" s="207">
        <v>1</v>
      </c>
      <c r="B5" s="207">
        <v>2</v>
      </c>
      <c r="C5" s="207">
        <v>3</v>
      </c>
      <c r="D5" s="207">
        <v>4</v>
      </c>
      <c r="E5" s="207">
        <v>5</v>
      </c>
      <c r="F5" s="109">
        <v>6</v>
      </c>
      <c r="G5" s="207">
        <v>7</v>
      </c>
      <c r="H5" s="109">
        <v>8</v>
      </c>
      <c r="I5" s="109">
        <v>9</v>
      </c>
      <c r="J5" s="207">
        <v>10</v>
      </c>
    </row>
    <row r="6" ht="27.75" customHeight="1" spans="1:10">
      <c r="A6" s="19" t="s">
        <v>67</v>
      </c>
      <c r="B6" s="208"/>
      <c r="C6" s="208"/>
      <c r="D6" s="208"/>
      <c r="E6" s="34"/>
      <c r="F6" s="209"/>
      <c r="G6" s="34"/>
      <c r="H6" s="209"/>
      <c r="I6" s="209"/>
      <c r="J6" s="34"/>
    </row>
    <row r="7" ht="30" customHeight="1" spans="1:10">
      <c r="A7" s="210" t="s">
        <v>265</v>
      </c>
      <c r="B7" s="61" t="s">
        <v>277</v>
      </c>
      <c r="C7" s="61" t="s">
        <v>278</v>
      </c>
      <c r="D7" s="61" t="s">
        <v>279</v>
      </c>
      <c r="E7" s="61" t="s">
        <v>280</v>
      </c>
      <c r="F7" s="61" t="s">
        <v>281</v>
      </c>
      <c r="G7" s="61" t="s">
        <v>282</v>
      </c>
      <c r="H7" s="61" t="s">
        <v>283</v>
      </c>
      <c r="I7" s="61" t="s">
        <v>284</v>
      </c>
      <c r="J7" s="61" t="s">
        <v>285</v>
      </c>
    </row>
    <row r="8" ht="30" customHeight="1" spans="1:10">
      <c r="A8" s="210" t="s">
        <v>265</v>
      </c>
      <c r="B8" s="61" t="s">
        <v>277</v>
      </c>
      <c r="C8" s="61" t="s">
        <v>278</v>
      </c>
      <c r="D8" s="61" t="s">
        <v>286</v>
      </c>
      <c r="E8" s="61" t="s">
        <v>287</v>
      </c>
      <c r="F8" s="61" t="s">
        <v>281</v>
      </c>
      <c r="G8" s="61" t="s">
        <v>288</v>
      </c>
      <c r="H8" s="61" t="s">
        <v>289</v>
      </c>
      <c r="I8" s="61" t="s">
        <v>284</v>
      </c>
      <c r="J8" s="61" t="s">
        <v>290</v>
      </c>
    </row>
    <row r="9" ht="30" customHeight="1" spans="1:10">
      <c r="A9" s="210" t="s">
        <v>265</v>
      </c>
      <c r="B9" s="61" t="s">
        <v>277</v>
      </c>
      <c r="C9" s="61" t="s">
        <v>291</v>
      </c>
      <c r="D9" s="61" t="s">
        <v>292</v>
      </c>
      <c r="E9" s="61" t="s">
        <v>293</v>
      </c>
      <c r="F9" s="61" t="s">
        <v>294</v>
      </c>
      <c r="G9" s="61" t="s">
        <v>295</v>
      </c>
      <c r="H9" s="61" t="s">
        <v>296</v>
      </c>
      <c r="I9" s="61" t="s">
        <v>297</v>
      </c>
      <c r="J9" s="61" t="s">
        <v>293</v>
      </c>
    </row>
    <row r="10" ht="30" customHeight="1" spans="1:10">
      <c r="A10" s="210" t="s">
        <v>265</v>
      </c>
      <c r="B10" s="61" t="s">
        <v>277</v>
      </c>
      <c r="C10" s="61" t="s">
        <v>298</v>
      </c>
      <c r="D10" s="61" t="s">
        <v>299</v>
      </c>
      <c r="E10" s="61" t="s">
        <v>300</v>
      </c>
      <c r="F10" s="61" t="s">
        <v>294</v>
      </c>
      <c r="G10" s="61" t="s">
        <v>301</v>
      </c>
      <c r="H10" s="61" t="s">
        <v>296</v>
      </c>
      <c r="I10" s="61" t="s">
        <v>297</v>
      </c>
      <c r="J10" s="61" t="s">
        <v>300</v>
      </c>
    </row>
    <row r="11" ht="30" customHeight="1" spans="1:10">
      <c r="A11" s="210" t="s">
        <v>263</v>
      </c>
      <c r="B11" s="61" t="s">
        <v>302</v>
      </c>
      <c r="C11" s="61" t="s">
        <v>278</v>
      </c>
      <c r="D11" s="61" t="s">
        <v>279</v>
      </c>
      <c r="E11" s="61" t="s">
        <v>303</v>
      </c>
      <c r="F11" s="61" t="s">
        <v>304</v>
      </c>
      <c r="G11" s="61" t="s">
        <v>295</v>
      </c>
      <c r="H11" s="61" t="s">
        <v>305</v>
      </c>
      <c r="I11" s="61" t="s">
        <v>284</v>
      </c>
      <c r="J11" s="61" t="s">
        <v>306</v>
      </c>
    </row>
    <row r="12" ht="30" customHeight="1" spans="1:10">
      <c r="A12" s="210" t="s">
        <v>263</v>
      </c>
      <c r="B12" s="61" t="s">
        <v>302</v>
      </c>
      <c r="C12" s="61" t="s">
        <v>278</v>
      </c>
      <c r="D12" s="61" t="s">
        <v>279</v>
      </c>
      <c r="E12" s="61" t="s">
        <v>307</v>
      </c>
      <c r="F12" s="61" t="s">
        <v>304</v>
      </c>
      <c r="G12" s="61" t="s">
        <v>308</v>
      </c>
      <c r="H12" s="61" t="s">
        <v>305</v>
      </c>
      <c r="I12" s="61" t="s">
        <v>284</v>
      </c>
      <c r="J12" s="61" t="s">
        <v>306</v>
      </c>
    </row>
    <row r="13" ht="30" customHeight="1" spans="1:10">
      <c r="A13" s="210" t="s">
        <v>263</v>
      </c>
      <c r="B13" s="61" t="s">
        <v>302</v>
      </c>
      <c r="C13" s="61" t="s">
        <v>278</v>
      </c>
      <c r="D13" s="61" t="s">
        <v>309</v>
      </c>
      <c r="E13" s="61" t="s">
        <v>310</v>
      </c>
      <c r="F13" s="61" t="s">
        <v>304</v>
      </c>
      <c r="G13" s="61" t="s">
        <v>311</v>
      </c>
      <c r="H13" s="61" t="s">
        <v>283</v>
      </c>
      <c r="I13" s="61" t="s">
        <v>284</v>
      </c>
      <c r="J13" s="61" t="s">
        <v>312</v>
      </c>
    </row>
    <row r="14" ht="30" customHeight="1" spans="1:10">
      <c r="A14" s="210" t="s">
        <v>263</v>
      </c>
      <c r="B14" s="61" t="s">
        <v>302</v>
      </c>
      <c r="C14" s="61" t="s">
        <v>291</v>
      </c>
      <c r="D14" s="61" t="s">
        <v>292</v>
      </c>
      <c r="E14" s="61" t="s">
        <v>313</v>
      </c>
      <c r="F14" s="61" t="s">
        <v>294</v>
      </c>
      <c r="G14" s="61" t="s">
        <v>295</v>
      </c>
      <c r="H14" s="61" t="s">
        <v>296</v>
      </c>
      <c r="I14" s="61" t="s">
        <v>297</v>
      </c>
      <c r="J14" s="61" t="s">
        <v>314</v>
      </c>
    </row>
    <row r="15" ht="30" customHeight="1" spans="1:10">
      <c r="A15" s="210" t="s">
        <v>263</v>
      </c>
      <c r="B15" s="61" t="s">
        <v>302</v>
      </c>
      <c r="C15" s="61" t="s">
        <v>298</v>
      </c>
      <c r="D15" s="61" t="s">
        <v>299</v>
      </c>
      <c r="E15" s="61" t="s">
        <v>314</v>
      </c>
      <c r="F15" s="61" t="s">
        <v>294</v>
      </c>
      <c r="G15" s="61" t="s">
        <v>301</v>
      </c>
      <c r="H15" s="61" t="s">
        <v>296</v>
      </c>
      <c r="I15" s="61" t="s">
        <v>297</v>
      </c>
      <c r="J15" s="61" t="s">
        <v>314</v>
      </c>
    </row>
    <row r="16" ht="30" customHeight="1" spans="1:10">
      <c r="A16" s="210" t="s">
        <v>251</v>
      </c>
      <c r="B16" s="61" t="s">
        <v>315</v>
      </c>
      <c r="C16" s="61" t="s">
        <v>278</v>
      </c>
      <c r="D16" s="61" t="s">
        <v>316</v>
      </c>
      <c r="E16" s="61" t="s">
        <v>317</v>
      </c>
      <c r="F16" s="61" t="s">
        <v>318</v>
      </c>
      <c r="G16" s="61" t="s">
        <v>319</v>
      </c>
      <c r="H16" s="61" t="s">
        <v>320</v>
      </c>
      <c r="I16" s="61" t="s">
        <v>297</v>
      </c>
      <c r="J16" s="61" t="s">
        <v>321</v>
      </c>
    </row>
    <row r="17" ht="30" customHeight="1" spans="1:10">
      <c r="A17" s="210" t="s">
        <v>251</v>
      </c>
      <c r="B17" s="61" t="s">
        <v>315</v>
      </c>
      <c r="C17" s="61" t="s">
        <v>291</v>
      </c>
      <c r="D17" s="61" t="s">
        <v>322</v>
      </c>
      <c r="E17" s="61" t="s">
        <v>323</v>
      </c>
      <c r="F17" s="61" t="s">
        <v>294</v>
      </c>
      <c r="G17" s="61" t="s">
        <v>324</v>
      </c>
      <c r="H17" s="61" t="s">
        <v>296</v>
      </c>
      <c r="I17" s="61" t="s">
        <v>297</v>
      </c>
      <c r="J17" s="61" t="s">
        <v>325</v>
      </c>
    </row>
    <row r="18" ht="30" customHeight="1" spans="1:10">
      <c r="A18" s="210" t="s">
        <v>251</v>
      </c>
      <c r="B18" s="61" t="s">
        <v>315</v>
      </c>
      <c r="C18" s="61" t="s">
        <v>298</v>
      </c>
      <c r="D18" s="61" t="s">
        <v>299</v>
      </c>
      <c r="E18" s="61" t="s">
        <v>326</v>
      </c>
      <c r="F18" s="61" t="s">
        <v>294</v>
      </c>
      <c r="G18" s="61" t="s">
        <v>301</v>
      </c>
      <c r="H18" s="61" t="s">
        <v>296</v>
      </c>
      <c r="I18" s="61" t="s">
        <v>297</v>
      </c>
      <c r="J18" s="61" t="s">
        <v>326</v>
      </c>
    </row>
    <row r="19" ht="30" customHeight="1" spans="1:10">
      <c r="A19" s="210" t="s">
        <v>259</v>
      </c>
      <c r="B19" s="61" t="s">
        <v>327</v>
      </c>
      <c r="C19" s="61" t="s">
        <v>278</v>
      </c>
      <c r="D19" s="61" t="s">
        <v>279</v>
      </c>
      <c r="E19" s="61" t="s">
        <v>328</v>
      </c>
      <c r="F19" s="61" t="s">
        <v>304</v>
      </c>
      <c r="G19" s="61" t="s">
        <v>328</v>
      </c>
      <c r="H19" s="61" t="s">
        <v>320</v>
      </c>
      <c r="I19" s="61" t="s">
        <v>284</v>
      </c>
      <c r="J19" s="61" t="s">
        <v>328</v>
      </c>
    </row>
    <row r="20" ht="30" customHeight="1" spans="1:10">
      <c r="A20" s="210" t="s">
        <v>259</v>
      </c>
      <c r="B20" s="61" t="s">
        <v>327</v>
      </c>
      <c r="C20" s="61" t="s">
        <v>291</v>
      </c>
      <c r="D20" s="61" t="s">
        <v>322</v>
      </c>
      <c r="E20" s="61" t="s">
        <v>329</v>
      </c>
      <c r="F20" s="61" t="s">
        <v>304</v>
      </c>
      <c r="G20" s="61" t="s">
        <v>329</v>
      </c>
      <c r="H20" s="61" t="s">
        <v>320</v>
      </c>
      <c r="I20" s="61" t="s">
        <v>284</v>
      </c>
      <c r="J20" s="61" t="s">
        <v>329</v>
      </c>
    </row>
    <row r="21" ht="30" customHeight="1" spans="1:10">
      <c r="A21" s="210" t="s">
        <v>259</v>
      </c>
      <c r="B21" s="61" t="s">
        <v>327</v>
      </c>
      <c r="C21" s="61" t="s">
        <v>298</v>
      </c>
      <c r="D21" s="61" t="s">
        <v>299</v>
      </c>
      <c r="E21" s="61" t="s">
        <v>330</v>
      </c>
      <c r="F21" s="61" t="s">
        <v>304</v>
      </c>
      <c r="G21" s="61" t="s">
        <v>330</v>
      </c>
      <c r="H21" s="61" t="s">
        <v>296</v>
      </c>
      <c r="I21" s="61" t="s">
        <v>297</v>
      </c>
      <c r="J21" s="61" t="s">
        <v>330</v>
      </c>
    </row>
    <row r="22" ht="30" customHeight="1" spans="1:10">
      <c r="A22" s="210" t="s">
        <v>255</v>
      </c>
      <c r="B22" s="61" t="s">
        <v>331</v>
      </c>
      <c r="C22" s="61" t="s">
        <v>278</v>
      </c>
      <c r="D22" s="61" t="s">
        <v>316</v>
      </c>
      <c r="E22" s="61" t="s">
        <v>317</v>
      </c>
      <c r="F22" s="61" t="s">
        <v>281</v>
      </c>
      <c r="G22" s="61" t="s">
        <v>332</v>
      </c>
      <c r="H22" s="61" t="s">
        <v>320</v>
      </c>
      <c r="I22" s="61" t="s">
        <v>284</v>
      </c>
      <c r="J22" s="61" t="s">
        <v>333</v>
      </c>
    </row>
    <row r="23" ht="30" customHeight="1" spans="1:10">
      <c r="A23" s="210" t="s">
        <v>255</v>
      </c>
      <c r="B23" s="61" t="s">
        <v>331</v>
      </c>
      <c r="C23" s="61" t="s">
        <v>291</v>
      </c>
      <c r="D23" s="61" t="s">
        <v>322</v>
      </c>
      <c r="E23" s="61" t="s">
        <v>334</v>
      </c>
      <c r="F23" s="61" t="s">
        <v>304</v>
      </c>
      <c r="G23" s="61" t="s">
        <v>324</v>
      </c>
      <c r="H23" s="61" t="s">
        <v>296</v>
      </c>
      <c r="I23" s="61" t="s">
        <v>297</v>
      </c>
      <c r="J23" s="61" t="s">
        <v>335</v>
      </c>
    </row>
    <row r="24" ht="30" customHeight="1" spans="1:10">
      <c r="A24" s="210" t="s">
        <v>255</v>
      </c>
      <c r="B24" s="61" t="s">
        <v>331</v>
      </c>
      <c r="C24" s="61" t="s">
        <v>298</v>
      </c>
      <c r="D24" s="61" t="s">
        <v>299</v>
      </c>
      <c r="E24" s="61" t="s">
        <v>336</v>
      </c>
      <c r="F24" s="61" t="s">
        <v>304</v>
      </c>
      <c r="G24" s="61" t="s">
        <v>301</v>
      </c>
      <c r="H24" s="61" t="s">
        <v>296</v>
      </c>
      <c r="I24" s="61" t="s">
        <v>297</v>
      </c>
      <c r="J24" s="61" t="s">
        <v>336</v>
      </c>
    </row>
    <row r="25" ht="30" customHeight="1" spans="1:10">
      <c r="A25" s="210" t="s">
        <v>257</v>
      </c>
      <c r="B25" s="61" t="s">
        <v>337</v>
      </c>
      <c r="C25" s="61" t="s">
        <v>278</v>
      </c>
      <c r="D25" s="61" t="s">
        <v>279</v>
      </c>
      <c r="E25" s="61" t="s">
        <v>338</v>
      </c>
      <c r="F25" s="61" t="s">
        <v>304</v>
      </c>
      <c r="G25" s="61" t="s">
        <v>339</v>
      </c>
      <c r="H25" s="61" t="s">
        <v>320</v>
      </c>
      <c r="I25" s="61" t="s">
        <v>284</v>
      </c>
      <c r="J25" s="61" t="s">
        <v>340</v>
      </c>
    </row>
    <row r="26" ht="30" customHeight="1" spans="1:10">
      <c r="A26" s="210" t="s">
        <v>257</v>
      </c>
      <c r="B26" s="61" t="s">
        <v>337</v>
      </c>
      <c r="C26" s="61" t="s">
        <v>291</v>
      </c>
      <c r="D26" s="61" t="s">
        <v>322</v>
      </c>
      <c r="E26" s="61" t="s">
        <v>341</v>
      </c>
      <c r="F26" s="61" t="s">
        <v>304</v>
      </c>
      <c r="G26" s="61" t="s">
        <v>295</v>
      </c>
      <c r="H26" s="61" t="s">
        <v>296</v>
      </c>
      <c r="I26" s="61" t="s">
        <v>297</v>
      </c>
      <c r="J26" s="61" t="s">
        <v>337</v>
      </c>
    </row>
    <row r="27" ht="30" customHeight="1" spans="1:10">
      <c r="A27" s="210" t="s">
        <v>257</v>
      </c>
      <c r="B27" s="61" t="s">
        <v>337</v>
      </c>
      <c r="C27" s="61" t="s">
        <v>298</v>
      </c>
      <c r="D27" s="61" t="s">
        <v>299</v>
      </c>
      <c r="E27" s="61" t="s">
        <v>342</v>
      </c>
      <c r="F27" s="61" t="s">
        <v>304</v>
      </c>
      <c r="G27" s="61" t="s">
        <v>301</v>
      </c>
      <c r="H27" s="61" t="s">
        <v>296</v>
      </c>
      <c r="I27" s="61" t="s">
        <v>297</v>
      </c>
      <c r="J27" s="61" t="s">
        <v>343</v>
      </c>
    </row>
  </sheetData>
  <mergeCells count="14">
    <mergeCell ref="A2:J2"/>
    <mergeCell ref="A3:H3"/>
    <mergeCell ref="A7:A10"/>
    <mergeCell ref="A11:A15"/>
    <mergeCell ref="A16:A18"/>
    <mergeCell ref="A19:A21"/>
    <mergeCell ref="A22:A24"/>
    <mergeCell ref="A25:A27"/>
    <mergeCell ref="B7:B10"/>
    <mergeCell ref="B11:B15"/>
    <mergeCell ref="B16:B18"/>
    <mergeCell ref="B19:B21"/>
    <mergeCell ref="B22:B24"/>
    <mergeCell ref="B25:B27"/>
  </mergeCells>
  <pageMargins left="0.751388888888889" right="0.751388888888889" top="1" bottom="1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 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苏珊</cp:lastModifiedBy>
  <dcterms:created xsi:type="dcterms:W3CDTF">2025-02-26T06:18:00Z</dcterms:created>
  <dcterms:modified xsi:type="dcterms:W3CDTF">2025-03-18T08:56:42Z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359979CA20024209BF8940F512FBA59F</vt:lpwstr>
  </property>
  <property fmtid="{D5CDD505-2E9C-101B-9397-08002B2CF9AE}" pid="3" name="KSOProductBuildVer">
    <vt:lpwstr>2052-12.1.0.17145</vt:lpwstr>
  </property>
</Properties>
</file>