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tabRatio="894" firstSheet="10"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<sst xmlns="http://schemas.openxmlformats.org/spreadsheetml/2006/main" count="1401" uniqueCount="564">
  <si>
    <t>预算01-1表</t>
  </si>
  <si>
    <t>单位名称：昆明市晋宁区机关事务管理局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</si>
  <si>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</si>
  <si>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</si>
  <si>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</si>
  <si>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</si>
  <si>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</si>
  <si>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</si>
  <si>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</si>
  <si>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</si>
  <si>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</si>
  <si>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</si>
  <si>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</si>
  <si>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</si>
  <si>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</si>
  <si>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</si>
  <si>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</si>
  <si>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</si>
  <si>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</si>
  <si>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</si>
  <si>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</si>
  <si>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</si>
  <si>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</si>
  <si>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</si>
  <si>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</si>
  <si>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</si>
  <si>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</si>
  <si>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</si>
  <si>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</si>
  <si>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</si>
  <si>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</si>
  <si>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</si>
  <si>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</si>
  <si>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</si>
  <si>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</si>
  <si>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</si>
  <si>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</si>
  <si>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</si>
  <si>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</si>
  <si>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</si>
  <si>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</si>
  <si>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</si>
  <si>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</si>
  <si>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</si>
  <si>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</si>
  <si>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</si>
  <si>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</si>
  <si>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</si>
  <si>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</si>
  <si>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</si>
  <si>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</si>
  <si>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</si>
  <si>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</si>
  <si>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</si>
  <si>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</si>
  <si>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</si>
  <si>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</si>
  <si>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</si>
  <si>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</si>
  <si>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</si>
  <si>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</si>
  <si>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</si>
  <si>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</si>
  <si>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</si>
  <si>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</si>
  <si>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</si>
  <si>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</si>
  <si>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</si>
  <si>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</si>
  <si>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</si>
  <si>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142</t>
  </si>
  <si>
    <t>昆明市晋宁区机关事务管理局</t>
  </si>
  <si>
    <t>142001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</si>
  <si>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</si>
  <si>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</si>
  <si>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</si>
  <si>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</si>
  <si>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</si>
  <si>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</si>
  <si>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</si>
  <si>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</si>
  <si>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</si>
  <si>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</si>
  <si>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</si>
  <si>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</si>
  <si>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</si>
  <si>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</si>
  <si>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</si>
  <si>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</si>
  <si>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</si>
  <si>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</si>
  <si>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</si>
  <si>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</si>
  <si>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</si>
  <si>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</si>
  <si>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</si>
  <si>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</si>
  <si>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</si>
  <si>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</si>
  <si>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一般公共服务支出</t>
  </si>
  <si>
    <t>20102</t>
  </si>
  <si>
    <t>政协事务</t>
  </si>
  <si>
    <t>2010203</t>
  </si>
  <si>
    <t>机关服务</t>
  </si>
  <si>
    <t>20103</t>
  </si>
  <si>
    <t>政府办公厅（室）及相关机构事务</t>
  </si>
  <si>
    <t>2010302</t>
  </si>
  <si>
    <t>一般行政管理事务</t>
  </si>
  <si>
    <t>2010305</t>
  </si>
  <si>
    <t>专项业务及机关事务管理</t>
  </si>
  <si>
    <t>2010350</t>
  </si>
  <si>
    <t>事业运行</t>
  </si>
  <si>
    <t>2010399</t>
  </si>
  <si>
    <t>其他政府办公厅（室）及相关机构事务支出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</si>
  <si>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</si>
  <si>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</si>
  <si>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</si>
  <si>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</si>
  <si>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</si>
  <si>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</si>
  <si>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</si>
  <si>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</si>
  <si>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</si>
  <si>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</si>
  <si>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</si>
  <si>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</si>
  <si>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</si>
  <si>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</si>
  <si>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</si>
  <si>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</si>
  <si>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</si>
  <si>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</si>
  <si>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</si>
  <si>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</si>
  <si>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</si>
  <si>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</si>
  <si>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</si>
  <si>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</si>
  <si>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</si>
  <si>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</si>
  <si>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</si>
  <si>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</si>
  <si>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</si>
  <si>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</si>
  <si>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</si>
  <si>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</si>
  <si>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</si>
  <si>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</si>
  <si>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</si>
  <si>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</si>
  <si>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</si>
  <si>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</si>
  <si>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</si>
  <si>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</si>
  <si>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</si>
  <si>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</si>
  <si>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</si>
  <si>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</si>
  <si>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</si>
  <si>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</si>
  <si>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</si>
  <si>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</si>
  <si>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</si>
  <si>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</si>
  <si>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</si>
  <si>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</si>
  <si>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</si>
  <si>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</si>
  <si>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</si>
  <si>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</si>
  <si>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</si>
  <si>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</si>
  <si>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</si>
  <si>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</si>
  <si>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201</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</si>
  <si>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</si>
  <si>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</si>
  <si>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</si>
  <si>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</si>
  <si>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</si>
  <si>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</si>
  <si>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</si>
  <si>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</si>
  <si>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</si>
  <si>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</si>
  <si>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</si>
  <si>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</si>
  <si>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</si>
  <si>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</si>
  <si>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</si>
  <si>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</si>
  <si>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</si>
  <si>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</si>
  <si>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</si>
  <si>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</si>
  <si>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</si>
  <si>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</si>
  <si>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</si>
  <si>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</si>
  <si>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</si>
  <si>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</si>
  <si>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</si>
  <si>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530122210000000001820</t>
  </si>
  <si>
    <t>事业人员支出工资</t>
  </si>
  <si>
    <t>30101</t>
  </si>
  <si>
    <t>基本工资</t>
  </si>
  <si>
    <t>30102</t>
  </si>
  <si>
    <t>津贴补贴</t>
  </si>
  <si>
    <t>30103</t>
  </si>
  <si>
    <t>奖金</t>
  </si>
  <si>
    <t>30107</t>
  </si>
  <si>
    <t>绩效工资</t>
  </si>
  <si>
    <t>530122210000000002715</t>
  </si>
  <si>
    <t>社会保障缴费</t>
  </si>
  <si>
    <t>30108</t>
  </si>
  <si>
    <t>机关事业单位基本养老保险缴费</t>
  </si>
  <si>
    <t>30110</t>
  </si>
  <si>
    <t>职工基本医疗保险缴费</t>
  </si>
  <si>
    <t>30111</t>
  </si>
  <si>
    <t>公务员医疗补助缴费</t>
  </si>
  <si>
    <t>30112</t>
  </si>
  <si>
    <t>其他社会保障缴费</t>
  </si>
  <si>
    <t>530122210000000002717</t>
  </si>
  <si>
    <t>公车购置及运维费</t>
  </si>
  <si>
    <t>30231</t>
  </si>
  <si>
    <t>公务用车运行维护费</t>
  </si>
  <si>
    <t>530122210000000002718</t>
  </si>
  <si>
    <t>30217</t>
  </si>
  <si>
    <t>530122210000000002720</t>
  </si>
  <si>
    <t>工会经费</t>
  </si>
  <si>
    <t>30228</t>
  </si>
  <si>
    <t>530122210000000002721</t>
  </si>
  <si>
    <t>一般公用经费</t>
  </si>
  <si>
    <t>30201</t>
  </si>
  <si>
    <t>办公费</t>
  </si>
  <si>
    <t>30211</t>
  </si>
  <si>
    <t>差旅费</t>
  </si>
  <si>
    <t>30227</t>
  </si>
  <si>
    <t>委托业务费</t>
  </si>
  <si>
    <t>30229</t>
  </si>
  <si>
    <t>福利费</t>
  </si>
  <si>
    <t>530122210000000004289</t>
  </si>
  <si>
    <t>30113</t>
  </si>
  <si>
    <t>530122231100001522629</t>
  </si>
  <si>
    <t>事业人员绩效奖励</t>
  </si>
  <si>
    <t>530122241100002286236</t>
  </si>
  <si>
    <t>其他人员支出</t>
  </si>
  <si>
    <t>30199</t>
  </si>
  <si>
    <t>其他工资福利支出</t>
  </si>
  <si>
    <t>预算05-1表</t>
  </si>
  <si>
    <t>项目分类</t>
  </si>
  <si>
    <t>项目单位</t>
  </si>
  <si>
    <t>经济科目编码</t>
  </si>
  <si>
    <t>经济科目名称</t>
  </si>
  <si>
    <t>本年拨款</t>
  </si>
  <si>
    <t>其中：本次下达</t>
  </si>
  <si>
    <t>政府采购技术咨询专项经费</t>
  </si>
  <si>
    <t>530122200000000000254</t>
  </si>
  <si>
    <t>区公务用车平台信息化建设项目专项资金</t>
  </si>
  <si>
    <t>530122200000000000292</t>
  </si>
  <si>
    <t>五机关管理费专项资金</t>
  </si>
  <si>
    <t>530122200000000000424</t>
  </si>
  <si>
    <t>30206</t>
  </si>
  <si>
    <t>电费</t>
  </si>
  <si>
    <t>30209</t>
  </si>
  <si>
    <t>物业管理费</t>
  </si>
  <si>
    <t>30213</t>
  </si>
  <si>
    <t>维修（护）费</t>
  </si>
  <si>
    <t>五机关网络专线专项经费</t>
  </si>
  <si>
    <t>530122200000000000557</t>
  </si>
  <si>
    <t>汽车租赁专项经费</t>
  </si>
  <si>
    <t>530122200000000000601</t>
  </si>
  <si>
    <t>30239</t>
  </si>
  <si>
    <t>其他交通费用</t>
  </si>
  <si>
    <t>创建省节约型单位工作经费</t>
  </si>
  <si>
    <t>530122210000000001923</t>
  </si>
  <si>
    <t>后勤保障工作经费</t>
  </si>
  <si>
    <t>530122210000000002030</t>
  </si>
  <si>
    <t>政府采购评审专家劳务报酬经费</t>
  </si>
  <si>
    <t>530122210000000002031</t>
  </si>
  <si>
    <t>政采云平台可视化远程开评标系统维护费专项资金</t>
  </si>
  <si>
    <t>530122241100002251120</t>
  </si>
  <si>
    <t>区级外来交流领导干部周转用房经费</t>
  </si>
  <si>
    <t>530122210000000004519</t>
  </si>
  <si>
    <t>30214</t>
  </si>
  <si>
    <t>租赁费</t>
  </si>
  <si>
    <t>政务中心房屋租赁费专项资金</t>
  </si>
  <si>
    <t>530122241100002252134</t>
  </si>
  <si>
    <t>党政机关办公用房测绘专项经费</t>
  </si>
  <si>
    <t>530122251100003685123</t>
  </si>
  <si>
    <t>办公用房租用经费</t>
  </si>
  <si>
    <t>530122251100003685131</t>
  </si>
  <si>
    <t>党政办公用房租赁资金</t>
  </si>
  <si>
    <t>530122251100004093897</t>
  </si>
  <si>
    <t>预算05-2表</t>
  </si>
  <si>
    <t>项目年度绩效目标</t>
  </si>
  <si>
    <t>一级指标</t>
  </si>
  <si>
    <t>二级指标</t>
  </si>
  <si>
    <t>三级指标</t>
  </si>
  <si>
    <t>指标性质</t>
  </si>
  <si>
    <t>指标值</t>
  </si>
  <si>
    <t>度量单位</t>
  </si>
  <si>
    <t>指标属性</t>
  </si>
  <si>
    <t>指标内容</t>
  </si>
  <si>
    <t>优化办公场所，体现集中办公优势，提升工作效率，方便人民群众办事</t>
  </si>
  <si>
    <t>产出指标</t>
  </si>
  <si>
    <t>数量指标</t>
  </si>
  <si>
    <t>租用政务服务中心办公面积</t>
  </si>
  <si>
    <t>=</t>
  </si>
  <si>
    <t>6171.22</t>
  </si>
  <si>
    <t>平方米</t>
  </si>
  <si>
    <t>定量指标</t>
  </si>
  <si>
    <t>与国资公司签订租赁合同租用办公楼使用面积</t>
  </si>
  <si>
    <t>成本指标</t>
  </si>
  <si>
    <t>经济成本指标</t>
  </si>
  <si>
    <t>&lt;=</t>
  </si>
  <si>
    <t>9833800</t>
  </si>
  <si>
    <t>元</t>
  </si>
  <si>
    <t>与国资公司签订合同</t>
  </si>
  <si>
    <t>效益指标</t>
  </si>
  <si>
    <t>社会效益</t>
  </si>
  <si>
    <t>通过租用办公楼设立政务服务中心</t>
  </si>
  <si>
    <t>通过设立政府服务中心提供一站式服务，方便办事群众</t>
  </si>
  <si>
    <t>批</t>
  </si>
  <si>
    <t>定性指标</t>
  </si>
  <si>
    <t>通过租用办公楼设立政务服务中心提供一站式服务，方便办事群众。</t>
  </si>
  <si>
    <t>满意度指标</t>
  </si>
  <si>
    <t>服务对象满意度</t>
  </si>
  <si>
    <t>政务服务中心办公单位的满意度</t>
  </si>
  <si>
    <t>&gt;=</t>
  </si>
  <si>
    <t>90</t>
  </si>
  <si>
    <t>%</t>
  </si>
  <si>
    <t>在里面办公单位的满意度调查</t>
  </si>
  <si>
    <t>到政务服务中心办事人员满意度</t>
  </si>
  <si>
    <t>区纪委办公用房租用经费</t>
  </si>
  <si>
    <t>区纪委办公用房租用费</t>
  </si>
  <si>
    <t>支付区纪委办公用房租用费</t>
  </si>
  <si>
    <t>质量指标</t>
  </si>
  <si>
    <t>区财政安排预算资金后，按照合同约定及时拨付给运营商，通过平台对车辆运行轨迹、费用、派车用车等方面加强网络信息化监控管理，规范日常用车审批，降低车辆运行成本，有效杜绝公车私用，提高车辆使用效率。</t>
  </si>
  <si>
    <t>运行维护车辆数</t>
  </si>
  <si>
    <t>248</t>
  </si>
  <si>
    <t>辆</t>
  </si>
  <si>
    <t>空运行维护车辆</t>
  </si>
  <si>
    <t>可持续影响</t>
  </si>
  <si>
    <t>提供技术支持，系统更新等有偿服务，提高平台运行使用效率。规范全区公务用车管理</t>
  </si>
  <si>
    <t>全区248辆</t>
  </si>
  <si>
    <t>严格执行公务用车信息平台管理制度</t>
  </si>
  <si>
    <t>公务用车满意度</t>
  </si>
  <si>
    <t>公务用车单位满意度90</t>
  </si>
  <si>
    <t>规范用车审批派车，杜绝公车私用</t>
  </si>
  <si>
    <t>因机关大院内因办公、办文需要，满足现阶段四机关网络需求，保障相关工作顺利开展。</t>
  </si>
  <si>
    <t>保障机关网络每天正常运转</t>
  </si>
  <si>
    <t>24</t>
  </si>
  <si>
    <t>小时</t>
  </si>
  <si>
    <t>保障网络畅通</t>
  </si>
  <si>
    <t>经济效益</t>
  </si>
  <si>
    <t>降低成本提高经济效益</t>
  </si>
  <si>
    <t>180000</t>
  </si>
  <si>
    <t>在成本范围内提高经济效益</t>
  </si>
  <si>
    <t>服务机关大院办公单位</t>
  </si>
  <si>
    <t>保障机关大院办公单位网络畅通满意度95</t>
  </si>
  <si>
    <t>机关大院办公单位满意度</t>
  </si>
  <si>
    <t>确保晋宁区党政机关办公用房测绘及数据证据正常录入</t>
  </si>
  <si>
    <t>办公用房的数量</t>
  </si>
  <si>
    <t>800</t>
  </si>
  <si>
    <t>测绘办公用房的面积</t>
  </si>
  <si>
    <t>时效指标</t>
  </si>
  <si>
    <t>完成时间</t>
  </si>
  <si>
    <t>2025年12月31日</t>
  </si>
  <si>
    <t>年</t>
  </si>
  <si>
    <t>按预算进度执行</t>
  </si>
  <si>
    <t>促进晋宁区社会经济的发展</t>
  </si>
  <si>
    <t>服务对象满意</t>
  </si>
  <si>
    <t>充分发挥综合科统筹职能作用，全力推动我局各科室采购工作，厉行节约，节省开支。</t>
  </si>
  <si>
    <t>保障五机关正常运行</t>
  </si>
  <si>
    <t>95%</t>
  </si>
  <si>
    <t>保障五机关正常运行、做好后勤工作</t>
  </si>
  <si>
    <t>采购后勤保障物资 厉行节约</t>
  </si>
  <si>
    <t>70000</t>
  </si>
  <si>
    <t>按照所需要物资采购进行采购，节约和合理开支。</t>
  </si>
  <si>
    <t>后勤服务对象满意度</t>
  </si>
  <si>
    <t>需要后勤保障服务工作满意度95</t>
  </si>
  <si>
    <t>后勤服务对象满意</t>
  </si>
  <si>
    <t>2023年全70%以上的党政机关完成创建节约型机关。</t>
  </si>
  <si>
    <t>创建节约型机关单位</t>
  </si>
  <si>
    <t>21</t>
  </si>
  <si>
    <t>家</t>
  </si>
  <si>
    <t>与公司签订合同协议</t>
  </si>
  <si>
    <t>生态效益</t>
  </si>
  <si>
    <t>确保全区70%以上的党政机关建成节约型单位。节约型单位达标</t>
  </si>
  <si>
    <t>30家单位</t>
  </si>
  <si>
    <t>按照标准要求达标</t>
  </si>
  <si>
    <t>完成达标满意度</t>
  </si>
  <si>
    <t>检查验收满意度95</t>
  </si>
  <si>
    <t>创建完成达标满意</t>
  </si>
  <si>
    <t>加强规范办公用房管理，推进办公用房资源合理配置和节约集约使用，降低成本促进党风廉政建设和节约型机关建设。统一管理，纳入年度预算。</t>
  </si>
  <si>
    <t>监督检查次数</t>
  </si>
  <si>
    <t>&gt;</t>
  </si>
  <si>
    <t>95</t>
  </si>
  <si>
    <t>次</t>
  </si>
  <si>
    <t>规范全区党政机关办公用房管理，推进办公用房资源合理配置和节约型机关建设，拟自2025年1月1日至2025年12月31日期间租用房屋集中办公，统一管理所需 资金18000000元由区财政保障。</t>
  </si>
  <si>
    <t>会务保障完成率</t>
  </si>
  <si>
    <t>物业服务需求保障程度</t>
  </si>
  <si>
    <t>反映绿化、安保、安防、保洁等服务满足委托单位的程度。（实际运用时根据项目对物业的需求，主要通过整体评价的方式进行评价。）</t>
  </si>
  <si>
    <t>服务受益人员满意度</t>
  </si>
  <si>
    <t>推进政府采购全流程电子化管理，大幅提高采购效率。</t>
  </si>
  <si>
    <t>9600</t>
  </si>
  <si>
    <t>与公司签订的合同协议</t>
  </si>
  <si>
    <t>社会效益指标</t>
  </si>
  <si>
    <t>次（期）</t>
  </si>
  <si>
    <t>采购服务的单位</t>
  </si>
  <si>
    <t>采购单位的满意度</t>
  </si>
  <si>
    <t>按照云财采【2017】9号文件规定，依法从云南省政府采购评审专家库随机抽取政府采购评审专家并支付专家劳务报酬 。故申请支付政府采购评审专家劳务报酬经费48000元。</t>
  </si>
  <si>
    <t>50000</t>
  </si>
  <si>
    <t>按照实际采购专家评审费用</t>
  </si>
  <si>
    <t>评审专家对采购工作严格把关</t>
  </si>
  <si>
    <t>每单采购评审</t>
  </si>
  <si>
    <t>严格按照招投标程序完成每次政府采购</t>
  </si>
  <si>
    <t>采购单位满意度</t>
  </si>
  <si>
    <t>全区需要政府采购的单位满意度95</t>
  </si>
  <si>
    <t>采购单位满意</t>
  </si>
  <si>
    <t>管理好、维护好、保障好五机关大院相关事务，确保保安、会堂、绿化保洁、机关大院水电正常、食堂人员工资正常支付，机构正常运转,提高五机关后勤工作能力，发挥机关事务管理局能动作用和后勤工作。</t>
  </si>
  <si>
    <t>1710400</t>
  </si>
  <si>
    <t>服务机关大院树立机关良好形象</t>
  </si>
  <si>
    <t>&lt;</t>
  </si>
  <si>
    <t>树立良好形象</t>
  </si>
  <si>
    <t>人</t>
  </si>
  <si>
    <t>保障好机关大院的安全，环境、水电、食堂就餐</t>
  </si>
  <si>
    <t>服务机关大院安保、会务、绿化美化、工作人员用餐</t>
  </si>
  <si>
    <t>服务机关大院职工的满意度95</t>
  </si>
  <si>
    <t>保障机关大院安保、会务环境整洁、就餐人员满意</t>
  </si>
  <si>
    <t>配合区委、区政府中心工作及区领导出行考察、学习、会议、调研等车辆出行需求，按具体方案为准,积极响应中央八项规定、减少出行车辆、提高工作效率。</t>
  </si>
  <si>
    <t>250000</t>
  </si>
  <si>
    <t>按照每次实际使用车辆计费及签订的 合同</t>
  </si>
  <si>
    <t>减少成本支出</t>
  </si>
  <si>
    <t>服务用车的领导干部满意度</t>
  </si>
  <si>
    <t>服务用车领导干部满意度95</t>
  </si>
  <si>
    <t>解决区级外来领导干部周转用房房租，保障外来领导有房住</t>
  </si>
  <si>
    <t>周转用房</t>
  </si>
  <si>
    <t>需要安排住周转的数量</t>
  </si>
  <si>
    <t>套</t>
  </si>
  <si>
    <t>满足区级领导周转用房需要套数</t>
  </si>
  <si>
    <t>控制成本</t>
  </si>
  <si>
    <t>345600</t>
  </si>
  <si>
    <t>按照签订协议价支付尚和大酒店</t>
  </si>
  <si>
    <t>区级外来领导干部</t>
  </si>
  <si>
    <t>需要安排住周转房领导满意度90</t>
  </si>
  <si>
    <t>保障租住环境条件等硬件设施满意度</t>
  </si>
  <si>
    <t>通过实施政府集中采购工作，规范政府采购行为，提高政府采购资金的使用效益，维护国家利益和社会公共利益，保护政府采购当事人的合法权益，促进廉政建设，确保公开透明原则、公平竞争原则、公正原则和诚实信用原则。</t>
  </si>
  <si>
    <t>20000</t>
  </si>
  <si>
    <t>按照签订的协议控制成本</t>
  </si>
  <si>
    <t>对采购单位的采购项目定价及采购需求合理性、唯一性采购程序规范</t>
  </si>
  <si>
    <t>按照与咨询公司签订合同付费对采购单位的采购项目定价及采购需求</t>
  </si>
  <si>
    <t>次/年</t>
  </si>
  <si>
    <t>根据政府采购程序</t>
  </si>
  <si>
    <t>采购的单位满意度</t>
  </si>
  <si>
    <t>采购的单位满意度95</t>
  </si>
  <si>
    <t>根据服务对象采购单位</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</si>
  <si>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</si>
  <si>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</si>
  <si>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</si>
  <si>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</si>
  <si>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</si>
  <si>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</si>
  <si>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</si>
  <si>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</si>
  <si>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</si>
  <si>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</si>
  <si>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</si>
  <si>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</si>
  <si>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</si>
  <si>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</si>
  <si>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</si>
  <si>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</si>
  <si>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区机关大院保安服务费</t>
  </si>
  <si>
    <t>机关大院绿化管养</t>
  </si>
  <si>
    <t>晋宁区会堂服务费</t>
  </si>
  <si>
    <t>区机关大院保洁</t>
  </si>
  <si>
    <t>备注：</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</si>
  <si>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</si>
  <si>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</si>
  <si>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</si>
  <si>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</si>
  <si>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</si>
  <si>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</si>
  <si>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</si>
  <si>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</si>
  <si>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</si>
  <si>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单位名称（项目）</t>
  </si>
  <si>
    <t>地区</t>
  </si>
  <si>
    <t>备注：我部门无对下转移支付预算，此表无数据。</t>
  </si>
  <si>
    <t>预算09-2表</t>
  </si>
  <si>
    <t>备注：我部门无对下转移支付绩效目标，此表无数据。</t>
  </si>
  <si>
    <t xml:space="preserve">预算10表
</t>
  </si>
  <si>
    <t>资产类别</t>
  </si>
  <si>
    <t>资产分类代码.名称</t>
  </si>
  <si>
    <t>资产名称</t>
  </si>
  <si>
    <t>计量单位</t>
  </si>
  <si>
    <t>财政部门批复数（元）</t>
  </si>
  <si>
    <t>单价</t>
  </si>
  <si>
    <t>金额</t>
  </si>
  <si>
    <t>备注：因我单位无新增资产预算配置，该表以空表进行公开。</t>
  </si>
  <si>
    <t>预算11表</t>
  </si>
  <si>
    <t>上级补助</t>
  </si>
  <si>
    <t>备注：因我单位无提前下达的上级转移支付补助项目支出预算，该表以空表进行公开。</t>
  </si>
  <si>
    <t>预算12表</t>
  </si>
  <si>
    <t>项目级次</t>
  </si>
  <si>
    <t>311 专项业务类</t>
  </si>
  <si>
    <t>本级</t>
  </si>
  <si>
    <t>313 事业发展类</t>
  </si>
  <si>
    <t/>
  </si>
  <si>
    <t>预算13表</t>
  </si>
  <si>
    <t xml:space="preserve">              部门整体支出绩效目标表</t>
  </si>
  <si>
    <t>部门编码</t>
  </si>
  <si>
    <t>部门名称</t>
  </si>
  <si>
    <t>内容</t>
  </si>
  <si>
    <t>说明</t>
  </si>
  <si>
    <t>部门总体目标</t>
  </si>
  <si>
    <t>部门职责</t>
  </si>
  <si>
    <t>昆明市晋宁区机关事务管理局为政府直属事业单位，规格正科级。核定晋宁区机关事务管理局事业编制17名（管理人员编制9名）其中：局长1名（正科级）、副局长2名（副科级）。经费形式为财政全额拨款。</t>
  </si>
  <si>
    <t>根据“三定”方案归纳</t>
  </si>
  <si>
    <t>继续贯彻落实中央八项规定及省、市相关规定做好接待及五机关管理服务工作；2.根据中央、省、市公务用车制度改革的相关要求，积极参与推进我区公务用车制度改革工作；3.深入开展节约能源资源和公共机构垃圾分类工作；4.做好政府采购工作;5.认真开展全区政府集中采购及电子卖场和政采云平框架协议的相关工作，发挥集采节约优点;6.严格办公用房管理规定，继续开展办公用房工作，确保全区党政机关工作人员办公用房。</t>
  </si>
  <si>
    <t>根据部门职责，中长期规划，各级党委，各级政府要求归纳</t>
  </si>
  <si>
    <t>部门年度目标</t>
  </si>
  <si>
    <t>（2025年）年度绩效目标</t>
  </si>
  <si>
    <t>我局紧紧围绕区委、区政府中心工作，按照管理科学化、保障制度化、服务社会化的要求，以开展争创一流佳绩、争创一流队伍，让服务对象满意为主题的“两争一满意”活动为抓收，建立健全考核激励机制，圆满完成了年度各项目标任务，提高服务质量，发挥机关事务工作优异性，确保全区机关服务工作落实到单位、部门及科室。强化节约成本和工作思路，提高管理水平和工作能力，积极应对工作中的困难。</t>
  </si>
  <si>
    <t>部门年度重点工作任务对应的目标或措施预计的产出和效果，每项工作任务都有明确的一项或几项目标</t>
  </si>
  <si>
    <t>任务名称</t>
  </si>
  <si>
    <t>主要内容</t>
  </si>
  <si>
    <t>申请金额（元）</t>
  </si>
  <si>
    <t>总额</t>
  </si>
  <si>
    <t>财政拨款</t>
  </si>
  <si>
    <t>其他资金</t>
  </si>
  <si>
    <t>部门年度重点工作任务</t>
  </si>
  <si>
    <t>我局紧紧围绕区委、区政府中心工作，按照管理科学化、保障制度化、服务社会化的要求，以开展争创一流佳绩、争创一流队伍，让服务对象满意为主题的“两争一满意”活动为抓收，建立健全考核激励机制，圆满完成了全年各项工作。</t>
  </si>
  <si>
    <t>根据部门总体目标和年度重点工作要求进行细化分解</t>
  </si>
  <si>
    <t>年度绩效指标</t>
  </si>
  <si>
    <t>绩效指标值设定依据及数据来源</t>
  </si>
  <si>
    <t>指标说明</t>
  </si>
  <si>
    <t>公务运维管理车辆</t>
  </si>
  <si>
    <t>工资发放人顺</t>
  </si>
  <si>
    <t>17</t>
  </si>
  <si>
    <t>数据来源人员信息表</t>
  </si>
  <si>
    <t>领导周转用房</t>
  </si>
  <si>
    <t>与国资公司签订协议</t>
  </si>
  <si>
    <t>机关网络正常</t>
  </si>
  <si>
    <t>机关大院办公区域</t>
  </si>
  <si>
    <t>与移动公司签订合同协议</t>
  </si>
  <si>
    <t>公务用车平台运维费用</t>
  </si>
  <si>
    <t>23</t>
  </si>
  <si>
    <t>与公司签订协议</t>
  </si>
  <si>
    <t>政采云平台系统维护</t>
  </si>
  <si>
    <t>集中采购系统维护</t>
  </si>
  <si>
    <t>与政采云平台公司签订合同协议</t>
  </si>
  <si>
    <t>五机关大院保安、环境、水电及食堂管理服务</t>
  </si>
  <si>
    <t>树立良好形象对社会的影响力</t>
  </si>
  <si>
    <t>服务号机关大院安保、环境、水电及食堂就餐人员满意度</t>
  </si>
  <si>
    <t>根据服务质量及调查问卷</t>
  </si>
  <si>
    <t>社会公众满意度、区级外来领导周转用房、公务用车满意度</t>
  </si>
  <si>
    <t>调查问卷</t>
  </si>
  <si>
    <t>采购单位的采购工作</t>
  </si>
  <si>
    <t>大院使用网络满意度</t>
  </si>
  <si>
    <t>创建达标满意度</t>
  </si>
  <si>
    <t>按照创建节水型单位</t>
  </si>
</sst>
</file>

<file path=xl/styles.xml><?xml version="1.0" encoding="utf-8"?>
<styleSheet xmlns="http://schemas.openxmlformats.org/spreadsheetml/2006/main">
  <numFmts count="10">
    <numFmt numFmtId="176" formatCode="yyyy\-mm\-dd"/>
    <numFmt numFmtId="44" formatCode="_ &quot;￥&quot;* #,##0.00_ ;_ &quot;￥&quot;* \-#,##0.00_ ;_ &quot;￥&quot;* &quot;-&quot;??_ ;_ @_ "/>
    <numFmt numFmtId="177" formatCode="#,##0.00;\-#,##0.00;;@"/>
    <numFmt numFmtId="43" formatCode="_ * #,##0.00_ ;_ * \-#,##0.00_ ;_ * &quot;-&quot;??_ ;_ @_ "/>
    <numFmt numFmtId="41" formatCode="_ * #,##0_ ;_ * \-#,##0_ ;_ * &quot;-&quot;_ ;_ @_ "/>
    <numFmt numFmtId="42" formatCode="_ &quot;￥&quot;* #,##0_ ;_ &quot;￥&quot;* \-#,##0_ ;_ &quot;￥&quot;* &quot;-&quot;_ ;_ @_ "/>
    <numFmt numFmtId="178" formatCode="yyyy\-mm\-dd\ hh:mm:ss"/>
    <numFmt numFmtId="179" formatCode="hh:mm:ss"/>
    <numFmt numFmtId="180" formatCode="#,##0;\-#,##0;;@"/>
    <numFmt numFmtId="181" formatCode="[$-10804]#,##0.00;\-#,##0.00;\ "/>
  </numFmts>
  <fonts count="48">
    <font>
      <sz val="11"/>
      <color theme="1"/>
      <name val="宋体"/>
      <charset val="134"/>
      <scheme val="minor"/>
    </font>
    <font>
      <sz val="10"/>
      <color indexed="8"/>
      <name val="Arial"/>
      <charset val="0"/>
    </font>
    <font>
      <sz val="18"/>
      <color indexed="8"/>
      <name val="方正小标宋_GBK"/>
      <charset val="134"/>
    </font>
    <font>
      <sz val="10"/>
      <color indexed="8"/>
      <name val="宋体"/>
      <charset val="134"/>
      <scheme val="minor"/>
    </font>
    <font>
      <sz val="10"/>
      <name val="Arial"/>
      <charset val="0"/>
    </font>
    <font>
      <sz val="10"/>
      <color indexed="8"/>
      <name val="宋体"/>
      <charset val="134"/>
    </font>
    <font>
      <sz val="10"/>
      <color rgb="FF000000"/>
      <name val="宋体"/>
      <charset val="134"/>
    </font>
    <font>
      <b/>
      <sz val="10"/>
      <color rgb="FF000000"/>
      <name val="宋体"/>
      <charset val="134"/>
    </font>
    <font>
      <sz val="9"/>
      <color indexed="8"/>
      <name val="宋体"/>
      <charset val="134"/>
    </font>
    <font>
      <sz val="11"/>
      <color rgb="FF000000"/>
      <name val="宋体"/>
      <charset val="134"/>
    </font>
    <font>
      <sz val="9"/>
      <color rgb="FF000000"/>
      <name val="宋体"/>
      <charset val="134"/>
    </font>
    <font>
      <sz val="18"/>
      <name val="方正小标宋_GBK"/>
      <charset val="134"/>
    </font>
    <font>
      <sz val="10"/>
      <name val="宋体"/>
      <charset val="134"/>
      <scheme val="minor"/>
    </font>
    <font>
      <b/>
      <sz val="23"/>
      <color rgb="FF000000"/>
      <name val="宋体"/>
      <charset val="134"/>
    </font>
    <font>
      <sz val="9"/>
      <color theme="1"/>
      <name val="宋体"/>
      <charset val="134"/>
    </font>
    <font>
      <b/>
      <sz val="12"/>
      <color theme="1"/>
      <name val="宋体"/>
      <charset val="134"/>
      <scheme val="minor"/>
    </font>
    <font>
      <sz val="10"/>
      <color rgb="FF000000"/>
      <name val="Arial"/>
      <charset val="134"/>
    </font>
    <font>
      <b/>
      <sz val="23.95"/>
      <color rgb="FF000000"/>
      <name val="宋体"/>
      <charset val="134"/>
    </font>
    <font>
      <b/>
      <sz val="12"/>
      <name val="宋体"/>
      <charset val="134"/>
    </font>
    <font>
      <b/>
      <sz val="22"/>
      <color rgb="FF000000"/>
      <name val="宋体"/>
      <charset val="134"/>
    </font>
    <font>
      <b/>
      <sz val="12"/>
      <color rgb="FF000000"/>
      <name val="宋体"/>
      <charset val="134"/>
    </font>
    <font>
      <b/>
      <sz val="12"/>
      <color theme="1"/>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sz val="11"/>
      <color theme="0"/>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9"/>
      <name val="宋体"/>
      <charset val="134"/>
    </font>
    <font>
      <b/>
      <sz val="11"/>
      <color theme="1"/>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6"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theme="8"/>
        <bgColor indexed="64"/>
      </patternFill>
    </fill>
    <fill>
      <patternFill patternType="solid">
        <fgColor theme="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rgb="FFA5A5A5"/>
        <bgColor indexed="64"/>
      </patternFill>
    </fill>
  </fills>
  <borders count="45">
    <border>
      <left/>
      <right/>
      <top/>
      <bottom/>
      <diagonal/>
    </border>
    <border>
      <left style="thin">
        <color indexed="8"/>
      </left>
      <right style="thin">
        <color indexed="8"/>
      </right>
      <top/>
      <bottom style="thin">
        <color indexed="8"/>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style="thin">
        <color indexed="8"/>
      </top>
      <bottom/>
      <diagonal/>
    </border>
    <border>
      <left style="thin">
        <color auto="1"/>
      </left>
      <right style="thin">
        <color auto="1"/>
      </right>
      <top style="thin">
        <color rgb="FF000000"/>
      </top>
      <bottom/>
      <diagonal/>
    </border>
    <border>
      <left/>
      <right style="thin">
        <color auto="1"/>
      </right>
      <top style="thin">
        <color rgb="FF000000"/>
      </top>
      <bottom/>
      <diagonal/>
    </border>
    <border>
      <left style="thin">
        <color auto="1"/>
      </left>
      <right style="thin">
        <color auto="1"/>
      </right>
      <top/>
      <bottom/>
      <diagonal/>
    </border>
    <border>
      <left/>
      <right style="thin">
        <color auto="1"/>
      </right>
      <top/>
      <bottom/>
      <diagonal/>
    </border>
    <border>
      <left style="thin">
        <color indexed="8"/>
      </left>
      <right/>
      <top/>
      <bottom style="thin">
        <color indexed="8"/>
      </bottom>
      <diagonal/>
    </border>
    <border>
      <left/>
      <right/>
      <top/>
      <bottom style="thin">
        <color indexed="8"/>
      </bottom>
      <diagonal/>
    </border>
    <border>
      <left style="thin">
        <color auto="1"/>
      </left>
      <right style="thin">
        <color auto="1"/>
      </right>
      <top/>
      <bottom style="thin">
        <color indexed="8"/>
      </bottom>
      <diagonal/>
    </border>
    <border>
      <left/>
      <right style="thin">
        <color auto="1"/>
      </right>
      <top/>
      <bottom style="thin">
        <color indexed="8"/>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9">
    <xf numFmtId="0" fontId="0" fillId="0" borderId="0"/>
    <xf numFmtId="42" fontId="0" fillId="0" borderId="0" applyFont="0" applyFill="0" applyBorder="0" applyAlignment="0" applyProtection="0">
      <alignment vertical="center"/>
    </xf>
    <xf numFmtId="0" fontId="28" fillId="13" borderId="0" applyNumberFormat="0" applyBorder="0" applyAlignment="0" applyProtection="0">
      <alignment vertical="center"/>
    </xf>
    <xf numFmtId="0" fontId="42" fillId="18" borderId="4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35" fillId="0" borderId="11">
      <alignment horizontal="right" vertical="center"/>
    </xf>
    <xf numFmtId="0" fontId="28" fillId="11" borderId="0" applyNumberFormat="0" applyBorder="0" applyAlignment="0" applyProtection="0">
      <alignment vertical="center"/>
    </xf>
    <xf numFmtId="0" fontId="30" fillId="6" borderId="0" applyNumberFormat="0" applyBorder="0" applyAlignment="0" applyProtection="0">
      <alignment vertical="center"/>
    </xf>
    <xf numFmtId="43" fontId="0" fillId="0" borderId="0" applyFont="0" applyFill="0" applyBorder="0" applyAlignment="0" applyProtection="0">
      <alignment vertical="center"/>
    </xf>
    <xf numFmtId="0" fontId="27" fillId="22"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176" fontId="35" fillId="0" borderId="11">
      <alignment horizontal="right" vertical="center"/>
    </xf>
    <xf numFmtId="0" fontId="45" fillId="0" borderId="0" applyNumberFormat="0" applyFill="0" applyBorder="0" applyAlignment="0" applyProtection="0">
      <alignment vertical="center"/>
    </xf>
    <xf numFmtId="0" fontId="0" fillId="12" borderId="40" applyNumberFormat="0" applyFont="0" applyAlignment="0" applyProtection="0">
      <alignment vertical="center"/>
    </xf>
    <xf numFmtId="0" fontId="27" fillId="5"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7" fillId="0" borderId="38" applyNumberFormat="0" applyFill="0" applyAlignment="0" applyProtection="0">
      <alignment vertical="center"/>
    </xf>
    <xf numFmtId="0" fontId="33" fillId="0" borderId="38" applyNumberFormat="0" applyFill="0" applyAlignment="0" applyProtection="0">
      <alignment vertical="center"/>
    </xf>
    <xf numFmtId="0" fontId="27" fillId="17" borderId="0" applyNumberFormat="0" applyBorder="0" applyAlignment="0" applyProtection="0">
      <alignment vertical="center"/>
    </xf>
    <xf numFmtId="0" fontId="39" fillId="0" borderId="42" applyNumberFormat="0" applyFill="0" applyAlignment="0" applyProtection="0">
      <alignment vertical="center"/>
    </xf>
    <xf numFmtId="0" fontId="27" fillId="21" borderId="0" applyNumberFormat="0" applyBorder="0" applyAlignment="0" applyProtection="0">
      <alignment vertical="center"/>
    </xf>
    <xf numFmtId="0" fontId="38" fillId="16" borderId="41" applyNumberFormat="0" applyAlignment="0" applyProtection="0">
      <alignment vertical="center"/>
    </xf>
    <xf numFmtId="0" fontId="43" fillId="16" borderId="43" applyNumberFormat="0" applyAlignment="0" applyProtection="0">
      <alignment vertical="center"/>
    </xf>
    <xf numFmtId="0" fontId="46" fillId="33" borderId="44" applyNumberFormat="0" applyAlignment="0" applyProtection="0">
      <alignment vertical="center"/>
    </xf>
    <xf numFmtId="0" fontId="28" fillId="26" borderId="0" applyNumberFormat="0" applyBorder="0" applyAlignment="0" applyProtection="0">
      <alignment vertical="center"/>
    </xf>
    <xf numFmtId="0" fontId="27" fillId="25" borderId="0" applyNumberFormat="0" applyBorder="0" applyAlignment="0" applyProtection="0">
      <alignment vertical="center"/>
    </xf>
    <xf numFmtId="0" fontId="29" fillId="0" borderId="37" applyNumberFormat="0" applyFill="0" applyAlignment="0" applyProtection="0">
      <alignment vertical="center"/>
    </xf>
    <xf numFmtId="0" fontId="36" fillId="0" borderId="39" applyNumberFormat="0" applyFill="0" applyAlignment="0" applyProtection="0">
      <alignment vertical="center"/>
    </xf>
    <xf numFmtId="0" fontId="32" fillId="10" borderId="0" applyNumberFormat="0" applyBorder="0" applyAlignment="0" applyProtection="0">
      <alignment vertical="center"/>
    </xf>
    <xf numFmtId="0" fontId="31" fillId="9" borderId="0" applyNumberFormat="0" applyBorder="0" applyAlignment="0" applyProtection="0">
      <alignment vertical="center"/>
    </xf>
    <xf numFmtId="10" fontId="35" fillId="0" borderId="11">
      <alignment horizontal="right" vertical="center"/>
    </xf>
    <xf numFmtId="0" fontId="28" fillId="32" borderId="0" applyNumberFormat="0" applyBorder="0" applyAlignment="0" applyProtection="0">
      <alignment vertical="center"/>
    </xf>
    <xf numFmtId="0" fontId="27" fillId="20" borderId="0" applyNumberFormat="0" applyBorder="0" applyAlignment="0" applyProtection="0">
      <alignment vertical="center"/>
    </xf>
    <xf numFmtId="0" fontId="28" fillId="24" borderId="0" applyNumberFormat="0" applyBorder="0" applyAlignment="0" applyProtection="0">
      <alignment vertical="center"/>
    </xf>
    <xf numFmtId="0" fontId="28" fillId="29" borderId="0" applyNumberFormat="0" applyBorder="0" applyAlignment="0" applyProtection="0">
      <alignment vertical="center"/>
    </xf>
    <xf numFmtId="0" fontId="28" fillId="28" borderId="0" applyNumberFormat="0" applyBorder="0" applyAlignment="0" applyProtection="0">
      <alignment vertical="center"/>
    </xf>
    <xf numFmtId="0" fontId="28" fillId="8" borderId="0" applyNumberFormat="0" applyBorder="0" applyAlignment="0" applyProtection="0">
      <alignment vertical="center"/>
    </xf>
    <xf numFmtId="0" fontId="27" fillId="31" borderId="0" applyNumberFormat="0" applyBorder="0" applyAlignment="0" applyProtection="0">
      <alignment vertical="center"/>
    </xf>
    <xf numFmtId="0" fontId="27" fillId="23" borderId="0" applyNumberFormat="0" applyBorder="0" applyAlignment="0" applyProtection="0">
      <alignment vertical="center"/>
    </xf>
    <xf numFmtId="0" fontId="28" fillId="7" borderId="0" applyNumberFormat="0" applyBorder="0" applyAlignment="0" applyProtection="0">
      <alignment vertical="center"/>
    </xf>
    <xf numFmtId="0" fontId="28" fillId="4" borderId="0" applyNumberFormat="0" applyBorder="0" applyAlignment="0" applyProtection="0">
      <alignment vertical="center"/>
    </xf>
    <xf numFmtId="0" fontId="27" fillId="19" borderId="0" applyNumberFormat="0" applyBorder="0" applyAlignment="0" applyProtection="0">
      <alignment vertical="center"/>
    </xf>
    <xf numFmtId="0" fontId="28" fillId="15" borderId="0" applyNumberFormat="0" applyBorder="0" applyAlignment="0" applyProtection="0">
      <alignment vertical="center"/>
    </xf>
    <xf numFmtId="0" fontId="27" fillId="30" borderId="0" applyNumberFormat="0" applyBorder="0" applyAlignment="0" applyProtection="0">
      <alignment vertical="center"/>
    </xf>
    <xf numFmtId="0" fontId="27" fillId="27" borderId="0" applyNumberFormat="0" applyBorder="0" applyAlignment="0" applyProtection="0">
      <alignment vertical="center"/>
    </xf>
    <xf numFmtId="0" fontId="28" fillId="14" borderId="0" applyNumberFormat="0" applyBorder="0" applyAlignment="0" applyProtection="0">
      <alignment vertical="center"/>
    </xf>
    <xf numFmtId="0" fontId="27" fillId="3" borderId="0" applyNumberFormat="0" applyBorder="0" applyAlignment="0" applyProtection="0">
      <alignment vertical="center"/>
    </xf>
    <xf numFmtId="177" fontId="35" fillId="0" borderId="11">
      <alignment horizontal="right" vertical="center"/>
    </xf>
    <xf numFmtId="49" fontId="35" fillId="0" borderId="11">
      <alignment horizontal="left" vertical="center" wrapText="1"/>
    </xf>
    <xf numFmtId="177" fontId="35" fillId="0" borderId="11">
      <alignment horizontal="right" vertical="center"/>
    </xf>
    <xf numFmtId="179" fontId="35" fillId="0" borderId="11">
      <alignment horizontal="right" vertical="center"/>
    </xf>
    <xf numFmtId="180" fontId="35" fillId="0" borderId="11">
      <alignment horizontal="right" vertical="center"/>
    </xf>
    <xf numFmtId="0" fontId="47" fillId="0" borderId="0"/>
    <xf numFmtId="0" fontId="35" fillId="0" borderId="0">
      <alignment vertical="top"/>
      <protection locked="0"/>
    </xf>
  </cellStyleXfs>
  <cellXfs count="336">
    <xf numFmtId="0" fontId="0" fillId="0" borderId="0" xfId="0" applyFont="1" applyBorder="1"/>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xf numFmtId="0" fontId="2" fillId="0" borderId="0" xfId="0" applyFont="1" applyFill="1" applyBorder="1" applyAlignment="1" applyProtection="1">
      <alignment horizontal="center" vertical="center" wrapText="1" readingOrder="1"/>
      <protection locked="0"/>
    </xf>
    <xf numFmtId="0" fontId="3" fillId="0" borderId="0" xfId="0" applyFont="1" applyFill="1" applyAlignment="1" applyProtection="1">
      <alignment horizontal="left" vertical="center" wrapText="1" readingOrder="1"/>
      <protection locked="0"/>
    </xf>
    <xf numFmtId="0" fontId="3" fillId="0" borderId="0" xfId="0" applyFont="1" applyFill="1" applyBorder="1" applyAlignment="1" applyProtection="1">
      <alignment horizontal="right" vertical="center" wrapText="1" readingOrder="1"/>
      <protection locked="0"/>
    </xf>
    <xf numFmtId="0" fontId="5" fillId="0" borderId="1" xfId="0" applyFont="1" applyFill="1" applyBorder="1" applyAlignment="1" applyProtection="1">
      <alignment horizontal="center" vertical="center" wrapText="1" readingOrder="1"/>
      <protection locked="0"/>
    </xf>
    <xf numFmtId="0" fontId="6"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8" fillId="0" borderId="5" xfId="0" applyFont="1" applyFill="1" applyBorder="1" applyAlignment="1" applyProtection="1">
      <alignment horizontal="center" vertical="center" wrapText="1" readingOrder="1"/>
      <protection locked="0"/>
    </xf>
    <xf numFmtId="0" fontId="6" fillId="2" borderId="3" xfId="0" applyFont="1" applyFill="1" applyBorder="1" applyAlignment="1">
      <alignment horizontal="left" vertical="center" wrapText="1"/>
    </xf>
    <xf numFmtId="0" fontId="1" fillId="0" borderId="6" xfId="0" applyFont="1" applyFill="1" applyBorder="1" applyAlignment="1" applyProtection="1">
      <alignment vertical="top" wrapText="1" readingOrder="1"/>
      <protection locked="0"/>
    </xf>
    <xf numFmtId="0" fontId="4" fillId="0" borderId="7" xfId="0" applyFont="1" applyFill="1" applyBorder="1" applyAlignment="1" applyProtection="1">
      <alignment vertical="top" wrapText="1"/>
      <protection locked="0"/>
    </xf>
    <xf numFmtId="0" fontId="4" fillId="0" borderId="5" xfId="0" applyFont="1" applyFill="1" applyBorder="1" applyAlignment="1" applyProtection="1">
      <alignment vertical="top" wrapText="1"/>
      <protection locked="0"/>
    </xf>
    <xf numFmtId="0" fontId="5" fillId="0" borderId="8" xfId="0" applyFont="1" applyFill="1" applyBorder="1" applyAlignment="1" applyProtection="1">
      <alignment horizontal="center" vertical="center" wrapText="1" readingOrder="1"/>
      <protection locked="0"/>
    </xf>
    <xf numFmtId="0" fontId="5" fillId="0" borderId="8" xfId="0" applyFont="1" applyFill="1" applyBorder="1" applyAlignment="1" applyProtection="1">
      <alignment vertical="top" wrapText="1" readingOrder="1"/>
      <protection locked="0"/>
    </xf>
    <xf numFmtId="0" fontId="4" fillId="0" borderId="9" xfId="0" applyFont="1" applyFill="1" applyBorder="1" applyAlignment="1" applyProtection="1">
      <alignment vertical="top" wrapText="1"/>
      <protection locked="0"/>
    </xf>
    <xf numFmtId="0" fontId="4" fillId="0" borderId="10" xfId="0" applyFont="1" applyFill="1" applyBorder="1" applyAlignment="1" applyProtection="1">
      <alignment vertical="top" wrapText="1"/>
      <protection locked="0"/>
    </xf>
    <xf numFmtId="0" fontId="4" fillId="0" borderId="1" xfId="0" applyFont="1" applyFill="1" applyBorder="1" applyAlignment="1" applyProtection="1">
      <alignment vertical="top" wrapText="1"/>
      <protection locked="0"/>
    </xf>
    <xf numFmtId="49" fontId="9" fillId="0" borderId="11" xfId="0" applyNumberFormat="1" applyFont="1" applyBorder="1" applyAlignment="1">
      <alignment horizontal="center" vertical="center" wrapText="1"/>
    </xf>
    <xf numFmtId="0" fontId="1" fillId="0" borderId="12" xfId="0" applyFont="1" applyFill="1" applyBorder="1" applyAlignment="1" applyProtection="1">
      <alignment vertical="top" wrapText="1" readingOrder="1"/>
      <protection locked="0"/>
    </xf>
    <xf numFmtId="0" fontId="5" fillId="0" borderId="13" xfId="0" applyFont="1" applyFill="1" applyBorder="1" applyAlignment="1" applyProtection="1">
      <alignment horizontal="center" vertical="center" wrapText="1" readingOrder="1"/>
      <protection locked="0"/>
    </xf>
    <xf numFmtId="0" fontId="5" fillId="0" borderId="0" xfId="0" applyFont="1" applyFill="1" applyBorder="1" applyAlignment="1" applyProtection="1">
      <alignment horizontal="center" vertical="center" wrapText="1" readingOrder="1"/>
      <protection locked="0"/>
    </xf>
    <xf numFmtId="0" fontId="5" fillId="0" borderId="14" xfId="0" applyFont="1" applyFill="1" applyBorder="1" applyAlignment="1" applyProtection="1">
      <alignment horizontal="center" vertical="center" wrapText="1" readingOrder="1"/>
      <protection locked="0"/>
    </xf>
    <xf numFmtId="0" fontId="4" fillId="0" borderId="12" xfId="0" applyFont="1" applyFill="1" applyBorder="1" applyAlignment="1" applyProtection="1">
      <alignment vertical="top" wrapText="1"/>
      <protection locked="0"/>
    </xf>
    <xf numFmtId="0" fontId="4" fillId="0" borderId="13" xfId="0" applyFont="1" applyFill="1" applyBorder="1" applyAlignment="1" applyProtection="1">
      <alignment vertical="top" wrapText="1"/>
      <protection locked="0"/>
    </xf>
    <xf numFmtId="0" fontId="8" fillId="0" borderId="1" xfId="0" applyFont="1" applyFill="1" applyBorder="1" applyAlignment="1" applyProtection="1">
      <alignment horizontal="center" vertical="center" wrapText="1" readingOrder="1"/>
      <protection locked="0"/>
    </xf>
    <xf numFmtId="0" fontId="1" fillId="0" borderId="8" xfId="0" applyFont="1" applyFill="1" applyBorder="1" applyAlignment="1" applyProtection="1">
      <alignment vertical="top" wrapText="1" readingOrder="1"/>
      <protection locked="0"/>
    </xf>
    <xf numFmtId="4" fontId="10" fillId="2" borderId="11" xfId="0" applyNumberFormat="1" applyFont="1" applyFill="1" applyBorder="1" applyAlignment="1" applyProtection="1">
      <alignment horizontal="right" vertical="center"/>
      <protection locked="0"/>
    </xf>
    <xf numFmtId="181" fontId="5" fillId="0" borderId="8" xfId="0" applyNumberFormat="1" applyFont="1" applyFill="1" applyBorder="1" applyAlignment="1" applyProtection="1">
      <alignment horizontal="right" vertical="center" wrapText="1" readingOrder="1"/>
      <protection locked="0"/>
    </xf>
    <xf numFmtId="0" fontId="5" fillId="0" borderId="15" xfId="0" applyFont="1" applyFill="1" applyBorder="1" applyAlignment="1" applyProtection="1">
      <alignment horizontal="center" vertical="center" wrapText="1" readingOrder="1"/>
      <protection locked="0"/>
    </xf>
    <xf numFmtId="0" fontId="5" fillId="0" borderId="6" xfId="0" applyFont="1" applyFill="1" applyBorder="1" applyAlignment="1" applyProtection="1">
      <alignment horizontal="center" vertical="center" wrapText="1" readingOrder="1"/>
      <protection locked="0"/>
    </xf>
    <xf numFmtId="0" fontId="5" fillId="0" borderId="7" xfId="0" applyFont="1" applyFill="1" applyBorder="1" applyAlignment="1" applyProtection="1">
      <alignment horizontal="center" vertical="center" wrapText="1" readingOrder="1"/>
      <protection locked="0"/>
    </xf>
    <xf numFmtId="4" fontId="10" fillId="2" borderId="16" xfId="0" applyNumberFormat="1" applyFont="1" applyFill="1" applyBorder="1" applyAlignment="1" applyProtection="1">
      <alignment horizontal="center" vertical="center"/>
      <protection locked="0"/>
    </xf>
    <xf numFmtId="4" fontId="10" fillId="2" borderId="17" xfId="0" applyNumberFormat="1" applyFont="1" applyFill="1" applyBorder="1" applyAlignment="1" applyProtection="1">
      <alignment horizontal="center" vertical="center"/>
      <protection locked="0"/>
    </xf>
    <xf numFmtId="181" fontId="5" fillId="0" borderId="5" xfId="0" applyNumberFormat="1" applyFont="1" applyFill="1" applyBorder="1" applyAlignment="1" applyProtection="1">
      <alignment horizontal="center" vertical="center" wrapText="1" readingOrder="1"/>
      <protection locked="0"/>
    </xf>
    <xf numFmtId="0" fontId="5" fillId="0" borderId="12" xfId="0" applyFont="1" applyFill="1" applyBorder="1" applyAlignment="1" applyProtection="1">
      <alignment horizontal="center" vertical="center" wrapText="1" readingOrder="1"/>
      <protection locked="0"/>
    </xf>
    <xf numFmtId="0" fontId="5" fillId="0" borderId="0" xfId="0" applyFont="1" applyFill="1" applyAlignment="1" applyProtection="1">
      <alignment horizontal="center" vertical="center" wrapText="1" readingOrder="1"/>
      <protection locked="0"/>
    </xf>
    <xf numFmtId="4" fontId="10" fillId="2" borderId="18" xfId="0" applyNumberFormat="1" applyFont="1" applyFill="1" applyBorder="1" applyAlignment="1" applyProtection="1">
      <alignment horizontal="center" vertical="center"/>
      <protection locked="0"/>
    </xf>
    <xf numFmtId="4" fontId="10" fillId="2" borderId="19" xfId="0" applyNumberFormat="1" applyFont="1" applyFill="1" applyBorder="1" applyAlignment="1" applyProtection="1">
      <alignment horizontal="center" vertical="center"/>
      <protection locked="0"/>
    </xf>
    <xf numFmtId="181" fontId="5" fillId="0" borderId="14" xfId="0" applyNumberFormat="1" applyFont="1" applyFill="1" applyBorder="1" applyAlignment="1" applyProtection="1">
      <alignment horizontal="center" vertical="center" wrapText="1" readingOrder="1"/>
      <protection locked="0"/>
    </xf>
    <xf numFmtId="0" fontId="5" fillId="0" borderId="20" xfId="0" applyFont="1" applyFill="1" applyBorder="1" applyAlignment="1" applyProtection="1">
      <alignment horizontal="center" vertical="center" wrapText="1" readingOrder="1"/>
      <protection locked="0"/>
    </xf>
    <xf numFmtId="0" fontId="5" fillId="0" borderId="21" xfId="0" applyFont="1" applyFill="1" applyBorder="1" applyAlignment="1" applyProtection="1">
      <alignment horizontal="center" vertical="center" wrapText="1" readingOrder="1"/>
      <protection locked="0"/>
    </xf>
    <xf numFmtId="4" fontId="10" fillId="2" borderId="22" xfId="0" applyNumberFormat="1" applyFont="1" applyFill="1" applyBorder="1" applyAlignment="1" applyProtection="1">
      <alignment horizontal="center" vertical="center"/>
      <protection locked="0"/>
    </xf>
    <xf numFmtId="4" fontId="10" fillId="2" borderId="23" xfId="0" applyNumberFormat="1" applyFont="1" applyFill="1" applyBorder="1" applyAlignment="1" applyProtection="1">
      <alignment horizontal="center" vertical="center"/>
      <protection locked="0"/>
    </xf>
    <xf numFmtId="181" fontId="5" fillId="0" borderId="24" xfId="0" applyNumberFormat="1" applyFont="1" applyFill="1" applyBorder="1" applyAlignment="1" applyProtection="1">
      <alignment horizontal="center" vertical="center" wrapText="1" readingOrder="1"/>
      <protection locked="0"/>
    </xf>
    <xf numFmtId="0" fontId="8" fillId="0" borderId="0" xfId="0" applyFont="1" applyFill="1" applyBorder="1" applyAlignment="1" applyProtection="1">
      <alignment horizontal="center" vertical="center" wrapText="1" readingOrder="1"/>
      <protection locked="0"/>
    </xf>
    <xf numFmtId="0" fontId="8" fillId="0" borderId="12" xfId="0" applyFont="1" applyFill="1" applyBorder="1" applyAlignment="1" applyProtection="1">
      <alignment horizontal="left" vertical="center" wrapText="1" readingOrder="1"/>
      <protection locked="0"/>
    </xf>
    <xf numFmtId="0" fontId="8" fillId="0" borderId="13" xfId="0" applyFont="1" applyFill="1" applyBorder="1" applyAlignment="1" applyProtection="1">
      <alignment horizontal="center" vertical="center" wrapText="1" readingOrder="1"/>
      <protection locked="0"/>
    </xf>
    <xf numFmtId="0" fontId="5" fillId="0" borderId="0" xfId="0" applyFont="1" applyFill="1" applyBorder="1" applyAlignment="1" applyProtection="1">
      <alignment horizontal="righ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8" fillId="0" borderId="0" xfId="0" applyFont="1" applyFill="1" applyBorder="1" applyAlignment="1" applyProtection="1">
      <alignment horizontal="center" vertical="top" wrapText="1" readingOrder="1"/>
      <protection locked="0"/>
    </xf>
    <xf numFmtId="0" fontId="8" fillId="0" borderId="1" xfId="0" applyFont="1" applyFill="1" applyBorder="1" applyAlignment="1" applyProtection="1">
      <alignment horizontal="center" vertical="top" wrapText="1" readingOrder="1"/>
      <protection locked="0"/>
    </xf>
    <xf numFmtId="0" fontId="5" fillId="0" borderId="0" xfId="0" applyFont="1" applyFill="1" applyBorder="1" applyAlignment="1" applyProtection="1">
      <alignment horizontal="center" vertical="top" wrapText="1" readingOrder="1"/>
      <protection locked="0"/>
    </xf>
    <xf numFmtId="0" fontId="10" fillId="0" borderId="4"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2" borderId="11" xfId="0" applyFont="1" applyFill="1" applyBorder="1" applyAlignment="1" applyProtection="1">
      <alignment horizontal="left" vertical="center" wrapText="1"/>
      <protection locked="0"/>
    </xf>
    <xf numFmtId="0" fontId="10" fillId="0" borderId="1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readingOrder="1"/>
      <protection locked="0"/>
    </xf>
    <xf numFmtId="0" fontId="5" fillId="0" borderId="0" xfId="57" applyNumberFormat="1" applyFont="1" applyFill="1" applyBorder="1" applyAlignment="1" applyProtection="1">
      <alignment horizontal="right" vertical="center"/>
    </xf>
    <xf numFmtId="0" fontId="11" fillId="0" borderId="0" xfId="0" applyFont="1" applyFill="1" applyBorder="1" applyAlignment="1"/>
    <xf numFmtId="0" fontId="12" fillId="0" borderId="0" xfId="0" applyFont="1" applyFill="1" applyBorder="1" applyAlignment="1"/>
    <xf numFmtId="0" fontId="8" fillId="0" borderId="8" xfId="0" applyFont="1" applyFill="1" applyBorder="1" applyAlignment="1" applyProtection="1">
      <alignment horizontal="center" vertical="center" wrapText="1" readingOrder="1"/>
      <protection locked="0"/>
    </xf>
    <xf numFmtId="49" fontId="9" fillId="0" borderId="11" xfId="0" applyNumberFormat="1" applyFont="1" applyBorder="1" applyAlignment="1">
      <alignment vertical="center" wrapText="1"/>
    </xf>
    <xf numFmtId="0" fontId="8" fillId="0" borderId="8" xfId="0" applyFont="1" applyFill="1" applyBorder="1" applyAlignment="1" applyProtection="1">
      <alignment horizontal="left" vertical="center" wrapText="1" readingOrder="1"/>
      <protection locked="0"/>
    </xf>
    <xf numFmtId="0" fontId="5" fillId="0" borderId="8" xfId="0" applyFont="1" applyFill="1" applyBorder="1" applyAlignment="1" applyProtection="1">
      <alignment vertical="center" wrapText="1" readingOrder="1"/>
      <protection locked="0"/>
    </xf>
    <xf numFmtId="0" fontId="4" fillId="0" borderId="26" xfId="0" applyFont="1" applyFill="1" applyBorder="1" applyAlignment="1"/>
    <xf numFmtId="0" fontId="0" fillId="0" borderId="0" xfId="0" applyFont="1" applyFill="1" applyBorder="1"/>
    <xf numFmtId="0" fontId="0" fillId="0" borderId="0" xfId="0" applyFont="1" applyFill="1" applyBorder="1" applyAlignment="1">
      <alignment horizontal="center" vertical="center"/>
    </xf>
    <xf numFmtId="49" fontId="6" fillId="0" borderId="0" xfId="0" applyNumberFormat="1" applyFont="1" applyFill="1" applyBorder="1"/>
    <xf numFmtId="0" fontId="10" fillId="0" borderId="0" xfId="0" applyFont="1" applyFill="1" applyBorder="1" applyAlignment="1" applyProtection="1">
      <alignment horizontal="right" vertical="center"/>
      <protection locked="0"/>
    </xf>
    <xf numFmtId="0" fontId="13" fillId="0" borderId="0" xfId="0" applyFont="1" applyFill="1" applyBorder="1" applyAlignment="1">
      <alignment horizontal="center" vertical="center"/>
    </xf>
    <xf numFmtId="0" fontId="10" fillId="0" borderId="0" xfId="0" applyFont="1" applyFill="1" applyBorder="1" applyAlignment="1" applyProtection="1">
      <alignment horizontal="left" vertical="center"/>
      <protection locked="0"/>
    </xf>
    <xf numFmtId="0" fontId="9" fillId="0" borderId="0" xfId="0" applyFont="1" applyFill="1" applyBorder="1" applyAlignment="1">
      <alignment horizontal="left" vertical="center"/>
    </xf>
    <xf numFmtId="0" fontId="9" fillId="0" borderId="0" xfId="0" applyFont="1" applyFill="1" applyBorder="1"/>
    <xf numFmtId="0" fontId="10" fillId="0" borderId="0" xfId="0" applyFont="1" applyFill="1" applyBorder="1" applyAlignment="1" applyProtection="1">
      <alignment horizontal="right"/>
      <protection locked="0"/>
    </xf>
    <xf numFmtId="0" fontId="9" fillId="0" borderId="27" xfId="0" applyFont="1" applyFill="1" applyBorder="1" applyAlignment="1" applyProtection="1">
      <alignment horizontal="center" vertical="center" wrapText="1"/>
      <protection locked="0"/>
    </xf>
    <xf numFmtId="0" fontId="9" fillId="0" borderId="27"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8" xfId="0" applyFont="1" applyFill="1" applyBorder="1" applyAlignment="1" applyProtection="1">
      <alignment horizontal="center" vertical="center" wrapText="1"/>
      <protection locked="0"/>
    </xf>
    <xf numFmtId="0" fontId="9" fillId="0" borderId="28" xfId="0" applyFont="1" applyFill="1" applyBorder="1" applyAlignment="1">
      <alignment horizontal="center" vertical="center" wrapText="1"/>
    </xf>
    <xf numFmtId="0" fontId="9" fillId="0" borderId="27" xfId="0" applyFont="1" applyFill="1" applyBorder="1" applyAlignment="1">
      <alignment horizontal="center" vertical="center"/>
    </xf>
    <xf numFmtId="0" fontId="9" fillId="0" borderId="29" xfId="0" applyFont="1" applyFill="1" applyBorder="1" applyAlignment="1" applyProtection="1">
      <alignment horizontal="center" vertical="center" wrapText="1"/>
      <protection locked="0"/>
    </xf>
    <xf numFmtId="0" fontId="9" fillId="0" borderId="29" xfId="0" applyFont="1" applyFill="1" applyBorder="1" applyAlignment="1">
      <alignment horizontal="center" vertical="center" wrapText="1"/>
    </xf>
    <xf numFmtId="0" fontId="9" fillId="0" borderId="29" xfId="0" applyFont="1" applyFill="1" applyBorder="1" applyAlignment="1">
      <alignment horizontal="center" vertical="center"/>
    </xf>
    <xf numFmtId="0" fontId="6" fillId="0" borderId="11" xfId="0" applyFont="1" applyFill="1" applyBorder="1" applyAlignment="1">
      <alignment horizontal="center" vertical="center"/>
    </xf>
    <xf numFmtId="177" fontId="14" fillId="0" borderId="11" xfId="54" applyFont="1" applyAlignment="1">
      <alignment horizontal="left" vertical="center"/>
    </xf>
    <xf numFmtId="177" fontId="14" fillId="0" borderId="11" xfId="54" applyFont="1">
      <alignment horizontal="right" vertical="center"/>
    </xf>
    <xf numFmtId="0" fontId="10" fillId="2" borderId="11"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wrapText="1"/>
      <protection locked="0"/>
    </xf>
    <xf numFmtId="177" fontId="14" fillId="0" borderId="11" xfId="0" applyNumberFormat="1" applyFont="1" applyBorder="1" applyAlignment="1">
      <alignment horizontal="right" vertical="center"/>
    </xf>
    <xf numFmtId="0" fontId="10" fillId="0" borderId="2"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left" vertical="center" wrapText="1"/>
      <protection locked="0"/>
    </xf>
    <xf numFmtId="0" fontId="9" fillId="0" borderId="28" xfId="0" applyFont="1" applyFill="1" applyBorder="1" applyAlignment="1">
      <alignment horizontal="center" vertical="center"/>
    </xf>
    <xf numFmtId="0" fontId="10" fillId="0" borderId="11" xfId="0" applyFont="1" applyFill="1" applyBorder="1" applyAlignment="1">
      <alignment horizontal="left" vertical="center" wrapText="1"/>
    </xf>
    <xf numFmtId="4" fontId="10" fillId="0" borderId="11" xfId="0" applyNumberFormat="1" applyFont="1" applyFill="1" applyBorder="1" applyAlignment="1">
      <alignment horizontal="right" vertical="center" wrapText="1"/>
    </xf>
    <xf numFmtId="4" fontId="10" fillId="0" borderId="11" xfId="0" applyNumberFormat="1" applyFont="1" applyFill="1" applyBorder="1" applyAlignment="1" applyProtection="1">
      <alignment horizontal="right" vertical="center" wrapText="1"/>
      <protection locked="0"/>
    </xf>
    <xf numFmtId="0" fontId="6" fillId="0" borderId="30" xfId="0" applyFont="1" applyFill="1" applyBorder="1" applyAlignment="1" applyProtection="1">
      <alignment horizontal="center" vertical="center" wrapText="1"/>
      <protection locked="0"/>
    </xf>
    <xf numFmtId="0" fontId="10" fillId="0" borderId="31" xfId="0" applyFont="1" applyFill="1" applyBorder="1" applyAlignment="1">
      <alignment horizontal="left" vertical="center"/>
    </xf>
    <xf numFmtId="0" fontId="10" fillId="0" borderId="32" xfId="0" applyFont="1" applyFill="1" applyBorder="1" applyAlignment="1">
      <alignment horizontal="left" vertical="center"/>
    </xf>
    <xf numFmtId="4" fontId="10" fillId="0" borderId="27" xfId="0" applyNumberFormat="1" applyFont="1" applyFill="1" applyBorder="1" applyAlignment="1" applyProtection="1">
      <alignment horizontal="right" vertical="center" wrapText="1"/>
      <protection locked="0"/>
    </xf>
    <xf numFmtId="0" fontId="15" fillId="0" borderId="0" xfId="0" applyFont="1" applyFill="1" applyAlignment="1">
      <alignment horizontal="left"/>
    </xf>
    <xf numFmtId="0" fontId="6" fillId="0" borderId="11" xfId="0" applyFont="1" applyFill="1" applyBorder="1" applyAlignment="1" applyProtection="1">
      <alignment horizontal="center" vertical="center"/>
      <protection locked="0"/>
    </xf>
    <xf numFmtId="4" fontId="14" fillId="0" borderId="11" xfId="54" applyNumberFormat="1" applyFont="1" applyFill="1" applyBorder="1">
      <alignment horizontal="right" vertical="center"/>
    </xf>
    <xf numFmtId="0" fontId="10" fillId="0" borderId="0" xfId="0" applyFont="1" applyFill="1" applyBorder="1" applyAlignment="1" applyProtection="1">
      <alignment horizontal="right" vertical="top" wrapText="1"/>
      <protection locked="0"/>
    </xf>
    <xf numFmtId="0" fontId="16" fillId="0" borderId="0" xfId="0" applyFont="1" applyFill="1" applyBorder="1" applyAlignment="1" applyProtection="1">
      <alignment vertical="top"/>
      <protection locked="0"/>
    </xf>
    <xf numFmtId="0" fontId="16" fillId="0" borderId="0" xfId="0" applyFont="1" applyFill="1" applyBorder="1" applyAlignment="1">
      <alignment vertical="top"/>
    </xf>
    <xf numFmtId="0" fontId="17" fillId="0" borderId="0" xfId="0" applyFont="1" applyFill="1" applyBorder="1" applyAlignment="1" applyProtection="1">
      <alignment horizontal="center" vertical="center" wrapText="1"/>
      <protection locked="0"/>
    </xf>
    <xf numFmtId="0" fontId="16" fillId="0" borderId="0" xfId="0" applyFont="1" applyFill="1" applyBorder="1" applyProtection="1">
      <protection locked="0"/>
    </xf>
    <xf numFmtId="0" fontId="16" fillId="0" borderId="0" xfId="0" applyFont="1" applyFill="1" applyBorder="1"/>
    <xf numFmtId="0" fontId="10"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wrapText="1"/>
      <protection locked="0"/>
    </xf>
    <xf numFmtId="0" fontId="6" fillId="0" borderId="11"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right" vertical="center"/>
      <protection locked="0"/>
    </xf>
    <xf numFmtId="0" fontId="6" fillId="0" borderId="11" xfId="0" applyFont="1" applyFill="1" applyBorder="1" applyAlignment="1" applyProtection="1">
      <alignment horizontal="right" vertical="center" wrapText="1"/>
      <protection locked="0"/>
    </xf>
    <xf numFmtId="0" fontId="10" fillId="0" borderId="11" xfId="0" applyFont="1" applyFill="1" applyBorder="1" applyAlignment="1">
      <alignment horizontal="center" vertical="center" wrapText="1"/>
    </xf>
    <xf numFmtId="0" fontId="10" fillId="0" borderId="11" xfId="0" applyFont="1" applyFill="1" applyBorder="1" applyAlignment="1" applyProtection="1">
      <alignment horizontal="center"/>
      <protection locked="0"/>
    </xf>
    <xf numFmtId="0" fontId="10" fillId="0" borderId="11" xfId="0" applyFont="1" applyFill="1" applyBorder="1" applyAlignment="1" applyProtection="1">
      <alignment horizontal="center" wrapText="1"/>
      <protection locked="0"/>
    </xf>
    <xf numFmtId="0" fontId="10" fillId="0" borderId="11" xfId="0" applyFont="1" applyFill="1" applyBorder="1" applyAlignment="1">
      <alignment horizontal="center" wrapText="1"/>
    </xf>
    <xf numFmtId="0" fontId="10" fillId="0" borderId="11" xfId="0" applyFont="1" applyFill="1" applyBorder="1" applyAlignment="1" applyProtection="1">
      <alignment horizontal="center" vertical="center" wrapText="1"/>
      <protection locked="0"/>
    </xf>
    <xf numFmtId="3" fontId="10" fillId="0" borderId="11" xfId="0" applyNumberFormat="1" applyFont="1" applyFill="1" applyBorder="1" applyAlignment="1" applyProtection="1">
      <alignment horizontal="right" vertical="center"/>
      <protection locked="0"/>
    </xf>
    <xf numFmtId="4" fontId="10" fillId="0" borderId="11" xfId="0" applyNumberFormat="1" applyFont="1" applyFill="1" applyBorder="1" applyAlignment="1" applyProtection="1">
      <alignment horizontal="right" vertical="center"/>
      <protection locked="0"/>
    </xf>
    <xf numFmtId="0" fontId="10" fillId="0" borderId="11" xfId="0" applyFont="1" applyFill="1" applyBorder="1" applyAlignment="1">
      <alignment horizontal="center" vertical="center"/>
    </xf>
    <xf numFmtId="0" fontId="10" fillId="0" borderId="11" xfId="0" applyFont="1" applyFill="1" applyBorder="1" applyAlignment="1" applyProtection="1">
      <alignment horizontal="left"/>
      <protection locked="0"/>
    </xf>
    <xf numFmtId="0" fontId="10" fillId="0" borderId="11" xfId="0" applyFont="1" applyFill="1" applyBorder="1" applyAlignment="1">
      <alignment horizontal="left"/>
    </xf>
    <xf numFmtId="0" fontId="10" fillId="0" borderId="11" xfId="0" applyFont="1" applyFill="1" applyBorder="1" applyAlignment="1">
      <alignment horizontal="right" vertical="center"/>
    </xf>
    <xf numFmtId="0" fontId="18" fillId="0" borderId="0" xfId="57" applyFont="1" applyFill="1" applyBorder="1" applyAlignment="1">
      <alignment horizontal="left" vertical="center"/>
    </xf>
    <xf numFmtId="0" fontId="10" fillId="0" borderId="0" xfId="0" applyFont="1" applyFill="1" applyBorder="1" applyAlignment="1" applyProtection="1">
      <alignment horizontal="right" vertical="center" wrapText="1"/>
      <protection locked="0"/>
    </xf>
    <xf numFmtId="0" fontId="19" fillId="0" borderId="0"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9" fillId="0" borderId="11" xfId="0" applyFont="1" applyFill="1" applyBorder="1" applyAlignment="1">
      <alignment horizontal="center" vertical="center" wrapText="1"/>
    </xf>
    <xf numFmtId="0" fontId="9" fillId="0" borderId="11" xfId="0" applyFont="1" applyFill="1" applyBorder="1" applyAlignment="1" applyProtection="1">
      <alignment horizontal="center" vertical="center"/>
      <protection locked="0"/>
    </xf>
    <xf numFmtId="0" fontId="10" fillId="0" borderId="11" xfId="0" applyFont="1" applyFill="1" applyBorder="1" applyAlignment="1">
      <alignment vertical="center" wrapText="1"/>
    </xf>
    <xf numFmtId="0" fontId="10" fillId="0" borderId="11" xfId="0" applyFont="1" applyFill="1" applyBorder="1" applyAlignment="1" applyProtection="1">
      <alignment horizontal="center" vertical="center"/>
      <protection locked="0"/>
    </xf>
    <xf numFmtId="0" fontId="15" fillId="0" borderId="0" xfId="0" applyFont="1" applyFill="1" applyBorder="1" applyAlignment="1">
      <alignment horizontal="left" vertical="center"/>
    </xf>
    <xf numFmtId="0" fontId="0" fillId="0" borderId="0" xfId="0" applyFont="1" applyFill="1" applyBorder="1" applyAlignment="1"/>
    <xf numFmtId="0" fontId="6" fillId="0" borderId="0" xfId="0" applyFont="1" applyFill="1" applyBorder="1" applyAlignment="1">
      <alignment horizontal="right" vertical="center"/>
    </xf>
    <xf numFmtId="0" fontId="19"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9" fillId="0" borderId="0" xfId="0" applyFont="1" applyFill="1" applyBorder="1" applyAlignment="1">
      <alignment wrapText="1"/>
    </xf>
    <xf numFmtId="0" fontId="6" fillId="0" borderId="0" xfId="0" applyFont="1" applyFill="1" applyBorder="1" applyAlignment="1">
      <alignment horizontal="right" wrapText="1"/>
    </xf>
    <xf numFmtId="0" fontId="9" fillId="0" borderId="26" xfId="0" applyFont="1" applyFill="1" applyBorder="1" applyAlignment="1">
      <alignment horizontal="center" vertical="center"/>
    </xf>
    <xf numFmtId="0" fontId="9" fillId="0" borderId="30"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9" xfId="0" applyFont="1" applyFill="1" applyBorder="1" applyAlignment="1" applyProtection="1">
      <alignment horizontal="center" vertical="center"/>
      <protection locked="0"/>
    </xf>
    <xf numFmtId="177" fontId="14" fillId="0" borderId="11" xfId="0" applyNumberFormat="1" applyFont="1" applyFill="1" applyBorder="1" applyAlignment="1">
      <alignment horizontal="right" vertical="center"/>
    </xf>
    <xf numFmtId="0" fontId="15" fillId="0" borderId="0" xfId="0" applyFont="1" applyBorder="1" applyAlignment="1">
      <alignment horizontal="center" vertical="center"/>
    </xf>
    <xf numFmtId="0" fontId="0" fillId="0" borderId="0" xfId="0" applyFont="1" applyBorder="1" applyAlignment="1">
      <alignment horizontal="center" vertical="center"/>
    </xf>
    <xf numFmtId="0" fontId="6" fillId="0" borderId="0" xfId="0" applyFont="1" applyBorder="1" applyAlignment="1">
      <alignment wrapText="1"/>
    </xf>
    <xf numFmtId="0" fontId="6" fillId="0" borderId="0" xfId="0" applyFont="1" applyBorder="1" applyProtection="1">
      <protection locked="0"/>
    </xf>
    <xf numFmtId="0" fontId="19" fillId="0" borderId="0" xfId="0" applyFont="1" applyBorder="1" applyAlignment="1">
      <alignment horizontal="center" vertical="center" wrapText="1"/>
    </xf>
    <xf numFmtId="0" fontId="13" fillId="0" borderId="0" xfId="0" applyFont="1" applyBorder="1" applyAlignment="1" applyProtection="1">
      <alignment horizontal="center" vertical="center"/>
      <protection locked="0"/>
    </xf>
    <xf numFmtId="0" fontId="13" fillId="0" borderId="0" xfId="0" applyFont="1" applyBorder="1" applyAlignment="1">
      <alignment horizontal="center" vertical="center" wrapText="1"/>
    </xf>
    <xf numFmtId="0" fontId="10" fillId="0" borderId="0" xfId="0" applyFont="1" applyBorder="1" applyAlignment="1">
      <alignment vertical="center" wrapText="1"/>
    </xf>
    <xf numFmtId="0" fontId="10" fillId="0" borderId="0" xfId="0" applyFont="1" applyBorder="1" applyAlignment="1" applyProtection="1">
      <alignment vertical="center" wrapText="1"/>
      <protection locked="0"/>
    </xf>
    <xf numFmtId="0" fontId="9" fillId="0" borderId="27" xfId="0" applyFont="1" applyBorder="1" applyAlignment="1">
      <alignment horizontal="center" vertical="center" wrapText="1"/>
    </xf>
    <xf numFmtId="0" fontId="9" fillId="0" borderId="32" xfId="0" applyFont="1" applyBorder="1" applyAlignment="1" applyProtection="1">
      <alignment horizontal="center" vertical="center"/>
      <protection locked="0"/>
    </xf>
    <xf numFmtId="0" fontId="9" fillId="0" borderId="32"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3" xfId="0" applyFont="1" applyBorder="1" applyAlignment="1" applyProtection="1">
      <alignment horizontal="center" vertical="center"/>
      <protection locked="0"/>
    </xf>
    <xf numFmtId="0" fontId="9" fillId="0" borderId="33"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4" xfId="0" applyFont="1" applyBorder="1" applyAlignment="1" applyProtection="1">
      <alignment horizontal="center" vertical="center"/>
      <protection locked="0"/>
    </xf>
    <xf numFmtId="0" fontId="9" fillId="0" borderId="34" xfId="0" applyFont="1" applyBorder="1" applyAlignment="1">
      <alignment horizontal="center" vertical="center" wrapText="1"/>
    </xf>
    <xf numFmtId="0" fontId="9" fillId="0" borderId="29" xfId="0" applyFont="1" applyBorder="1" applyAlignment="1">
      <alignment horizontal="center" vertical="center"/>
    </xf>
    <xf numFmtId="0" fontId="10" fillId="0" borderId="29" xfId="0" applyFont="1" applyBorder="1" applyAlignment="1">
      <alignment horizontal="left" vertical="center" wrapText="1"/>
    </xf>
    <xf numFmtId="0" fontId="10" fillId="0" borderId="34" xfId="0" applyFont="1" applyBorder="1" applyAlignment="1" applyProtection="1">
      <alignment horizontal="left" vertical="center"/>
      <protection locked="0"/>
    </xf>
    <xf numFmtId="0" fontId="10" fillId="0" borderId="34" xfId="0" applyFont="1" applyBorder="1" applyAlignment="1">
      <alignment horizontal="left" vertical="center" wrapText="1"/>
    </xf>
    <xf numFmtId="0" fontId="10" fillId="0" borderId="35" xfId="0" applyFont="1" applyBorder="1" applyAlignment="1">
      <alignment horizontal="center" vertical="center"/>
    </xf>
    <xf numFmtId="0" fontId="10" fillId="0" borderId="36" xfId="0" applyFont="1" applyBorder="1" applyAlignment="1" applyProtection="1">
      <alignment horizontal="left" vertical="center"/>
      <protection locked="0"/>
    </xf>
    <xf numFmtId="0" fontId="10" fillId="0" borderId="36" xfId="0" applyFont="1" applyBorder="1" applyAlignment="1">
      <alignment horizontal="left" vertical="center"/>
    </xf>
    <xf numFmtId="0" fontId="10" fillId="0" borderId="0" xfId="0" applyFont="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9" fillId="0" borderId="0" xfId="0" applyFont="1" applyBorder="1" applyAlignment="1">
      <alignment wrapText="1"/>
    </xf>
    <xf numFmtId="0" fontId="9" fillId="0" borderId="3" xfId="0"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9" fillId="0" borderId="36" xfId="0" applyFont="1" applyBorder="1" applyAlignment="1">
      <alignment horizontal="center" vertical="center" wrapText="1"/>
    </xf>
    <xf numFmtId="0" fontId="9" fillId="0" borderId="34" xfId="0" applyFont="1" applyBorder="1" applyAlignment="1" applyProtection="1">
      <alignment horizontal="center" vertical="center" wrapText="1"/>
      <protection locked="0"/>
    </xf>
    <xf numFmtId="0" fontId="10" fillId="2" borderId="34" xfId="0" applyFont="1" applyFill="1" applyBorder="1" applyAlignment="1">
      <alignment horizontal="left" vertical="center"/>
    </xf>
    <xf numFmtId="0" fontId="10" fillId="0" borderId="0" xfId="0" applyFont="1" applyBorder="1" applyAlignment="1" applyProtection="1">
      <alignment horizontal="right" vertical="center" wrapText="1"/>
      <protection locked="0"/>
    </xf>
    <xf numFmtId="0" fontId="10" fillId="0" borderId="0" xfId="0" applyFont="1" applyBorder="1" applyAlignment="1" applyProtection="1">
      <alignment horizontal="right" wrapText="1"/>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9" fillId="0" borderId="36" xfId="0" applyFont="1" applyBorder="1" applyAlignment="1" applyProtection="1">
      <alignment horizontal="center" vertical="center" wrapText="1"/>
      <protection locked="0"/>
    </xf>
    <xf numFmtId="0" fontId="13" fillId="0" borderId="0" xfId="0" applyFont="1" applyBorder="1" applyAlignment="1">
      <alignment horizontal="center" vertical="center"/>
    </xf>
    <xf numFmtId="0" fontId="10" fillId="0" borderId="0" xfId="0" applyFont="1" applyBorder="1" applyAlignment="1">
      <alignment horizontal="left" vertical="center"/>
    </xf>
    <xf numFmtId="0" fontId="9" fillId="0" borderId="0" xfId="0" applyFont="1" applyBorder="1" applyProtection="1">
      <protection locked="0"/>
    </xf>
    <xf numFmtId="0" fontId="9" fillId="0" borderId="0" xfId="0" applyFont="1" applyBorder="1"/>
    <xf numFmtId="180" fontId="14" fillId="0" borderId="11" xfId="56" applyNumberFormat="1" applyFont="1" applyBorder="1" applyAlignment="1">
      <alignment horizontal="center" vertical="center"/>
    </xf>
    <xf numFmtId="180" fontId="14" fillId="0" borderId="11" xfId="0" applyNumberFormat="1" applyFont="1" applyBorder="1" applyAlignment="1">
      <alignment horizontal="center" vertical="center"/>
    </xf>
    <xf numFmtId="3" fontId="10" fillId="0" borderId="34" xfId="0" applyNumberFormat="1" applyFont="1" applyBorder="1" applyAlignment="1">
      <alignment horizontal="right" vertical="center"/>
    </xf>
    <xf numFmtId="0" fontId="10" fillId="0" borderId="36" xfId="0" applyFont="1" applyBorder="1" applyAlignment="1">
      <alignment horizontal="left" vertical="center" wrapText="1"/>
    </xf>
    <xf numFmtId="0" fontId="10" fillId="2" borderId="34" xfId="0" applyFont="1" applyFill="1" applyBorder="1" applyAlignment="1">
      <alignment horizontal="right" vertical="center"/>
    </xf>
    <xf numFmtId="0" fontId="20" fillId="0" borderId="0" xfId="0" applyFont="1" applyBorder="1" applyAlignment="1">
      <alignment horizontal="left" vertical="center"/>
    </xf>
    <xf numFmtId="0" fontId="20" fillId="0" borderId="0" xfId="0" applyFont="1" applyBorder="1" applyAlignment="1" applyProtection="1">
      <alignment horizontal="left" vertical="center"/>
      <protection locked="0"/>
    </xf>
    <xf numFmtId="0" fontId="20" fillId="2" borderId="0" xfId="0" applyFont="1" applyFill="1" applyBorder="1" applyAlignment="1">
      <alignment horizontal="left" vertical="center"/>
    </xf>
    <xf numFmtId="177" fontId="21" fillId="0" borderId="0" xfId="0" applyNumberFormat="1" applyFont="1" applyBorder="1" applyAlignment="1">
      <alignment horizontal="left" vertical="center"/>
    </xf>
    <xf numFmtId="0" fontId="18" fillId="0" borderId="0" xfId="58" applyFont="1" applyFill="1" applyAlignment="1" applyProtection="1">
      <alignment horizontal="left" vertical="center" wrapText="1"/>
    </xf>
    <xf numFmtId="0" fontId="10"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10" fillId="0" borderId="0" xfId="0" applyFont="1" applyBorder="1" applyAlignment="1">
      <alignment horizontal="right"/>
    </xf>
    <xf numFmtId="0" fontId="22" fillId="0" borderId="0" xfId="0" applyFont="1" applyFill="1" applyBorder="1" applyAlignment="1" applyProtection="1">
      <alignment horizontal="right"/>
      <protection locked="0"/>
    </xf>
    <xf numFmtId="49" fontId="22" fillId="0" borderId="0" xfId="0" applyNumberFormat="1" applyFont="1" applyFill="1" applyBorder="1" applyProtection="1">
      <protection locked="0"/>
    </xf>
    <xf numFmtId="0" fontId="6" fillId="0" borderId="0" xfId="0" applyFont="1" applyFill="1" applyBorder="1" applyAlignment="1">
      <alignment horizontal="right"/>
    </xf>
    <xf numFmtId="0" fontId="10" fillId="0" borderId="0" xfId="0" applyFont="1" applyFill="1" applyBorder="1" applyAlignment="1">
      <alignment horizontal="right"/>
    </xf>
    <xf numFmtId="0" fontId="23"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protection locked="0"/>
    </xf>
    <xf numFmtId="0" fontId="23" fillId="0" borderId="0" xfId="0" applyFont="1" applyFill="1" applyBorder="1" applyAlignment="1">
      <alignment horizontal="center" vertical="center"/>
    </xf>
    <xf numFmtId="0" fontId="9" fillId="0" borderId="27" xfId="0" applyFont="1" applyFill="1" applyBorder="1" applyAlignment="1" applyProtection="1">
      <alignment horizontal="center" vertical="center"/>
      <protection locked="0"/>
    </xf>
    <xf numFmtId="49" fontId="9" fillId="0" borderId="27" xfId="0" applyNumberFormat="1" applyFont="1" applyFill="1" applyBorder="1" applyAlignment="1" applyProtection="1">
      <alignment horizontal="center" vertical="center" wrapText="1"/>
      <protection locked="0"/>
    </xf>
    <xf numFmtId="0" fontId="9" fillId="0" borderId="28" xfId="0" applyFont="1" applyFill="1" applyBorder="1" applyAlignment="1" applyProtection="1">
      <alignment horizontal="center" vertical="center"/>
      <protection locked="0"/>
    </xf>
    <xf numFmtId="49" fontId="9" fillId="0" borderId="28" xfId="0" applyNumberFormat="1" applyFont="1" applyFill="1" applyBorder="1" applyAlignment="1" applyProtection="1">
      <alignment horizontal="center" vertical="center" wrapText="1"/>
      <protection locked="0"/>
    </xf>
    <xf numFmtId="49" fontId="9" fillId="0" borderId="11" xfId="0" applyNumberFormat="1" applyFont="1" applyFill="1" applyBorder="1" applyAlignment="1" applyProtection="1">
      <alignment horizontal="center" vertical="center"/>
      <protection locked="0"/>
    </xf>
    <xf numFmtId="0" fontId="9" fillId="0" borderId="11" xfId="0" applyFont="1" applyFill="1" applyBorder="1" applyAlignment="1">
      <alignment horizontal="center" vertical="center"/>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49" fontId="18" fillId="0" borderId="0" xfId="58" applyNumberFormat="1" applyFont="1" applyFill="1" applyAlignment="1" applyProtection="1">
      <alignment horizontal="left" vertical="center" wrapText="1"/>
    </xf>
    <xf numFmtId="0" fontId="6" fillId="0" borderId="11" xfId="0" applyFont="1" applyFill="1" applyBorder="1" applyAlignment="1">
      <alignment horizontal="center" vertical="center" wrapText="1"/>
    </xf>
    <xf numFmtId="0" fontId="10" fillId="0" borderId="11" xfId="0" applyFont="1" applyBorder="1" applyAlignment="1">
      <alignment horizontal="left" vertical="center" wrapText="1"/>
    </xf>
    <xf numFmtId="0" fontId="10" fillId="0" borderId="11" xfId="0" applyFont="1" applyBorder="1" applyAlignment="1">
      <alignment vertical="center" wrapText="1"/>
    </xf>
    <xf numFmtId="0" fontId="10" fillId="2" borderId="11" xfId="0" applyFont="1" applyFill="1" applyBorder="1" applyAlignment="1" applyProtection="1">
      <alignment horizontal="center" vertical="center"/>
      <protection locked="0"/>
    </xf>
    <xf numFmtId="49" fontId="14" fillId="0" borderId="11" xfId="53" applyFont="1" applyAlignment="1">
      <alignment horizontal="left" vertical="center" wrapText="1" indent="2"/>
    </xf>
    <xf numFmtId="49" fontId="14" fillId="0" borderId="11" xfId="53" applyFont="1">
      <alignment horizontal="left" vertical="center" wrapText="1"/>
    </xf>
    <xf numFmtId="0" fontId="6" fillId="0" borderId="0" xfId="0" applyFont="1" applyFill="1" applyBorder="1" applyAlignment="1">
      <alignment vertical="top"/>
    </xf>
    <xf numFmtId="0" fontId="6" fillId="0" borderId="2" xfId="0" applyFont="1" applyFill="1" applyBorder="1" applyAlignment="1" applyProtection="1">
      <alignment horizontal="center" vertical="center" wrapText="1"/>
      <protection locked="0"/>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9" fillId="0" borderId="30"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35" xfId="0" applyFont="1" applyFill="1" applyBorder="1" applyAlignment="1" applyProtection="1">
      <alignment horizontal="center" vertical="center" wrapText="1"/>
      <protection locked="0"/>
    </xf>
    <xf numFmtId="0" fontId="9" fillId="0" borderId="34" xfId="0" applyFont="1" applyFill="1" applyBorder="1" applyAlignment="1">
      <alignment horizontal="center" vertical="center"/>
    </xf>
    <xf numFmtId="0" fontId="10" fillId="0" borderId="0" xfId="0" applyFont="1" applyFill="1" applyBorder="1" applyAlignment="1">
      <alignment horizontal="right" vertical="center"/>
    </xf>
    <xf numFmtId="0" fontId="6" fillId="0" borderId="0" xfId="0" applyFont="1" applyBorder="1" applyAlignment="1">
      <alignment vertical="top"/>
    </xf>
    <xf numFmtId="0" fontId="6" fillId="0" borderId="0" xfId="0" applyFont="1" applyBorder="1" applyAlignment="1" applyProtection="1">
      <alignment vertical="top"/>
      <protection locked="0"/>
    </xf>
    <xf numFmtId="49" fontId="6" fillId="0" borderId="0" xfId="0" applyNumberFormat="1" applyFont="1" applyBorder="1" applyProtection="1">
      <protection locked="0"/>
    </xf>
    <xf numFmtId="0" fontId="10"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applyProtection="1">
      <alignment horizontal="left" vertical="center"/>
      <protection locked="0"/>
    </xf>
    <xf numFmtId="0" fontId="9" fillId="0" borderId="27"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0" borderId="28" xfId="0" applyFont="1" applyBorder="1" applyAlignment="1">
      <alignment horizontal="center" vertical="center"/>
    </xf>
    <xf numFmtId="0" fontId="9" fillId="0" borderId="28"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1" xfId="0" applyFont="1" applyBorder="1" applyAlignment="1" applyProtection="1">
      <alignment horizontal="left" vertical="center"/>
      <protection locked="0"/>
    </xf>
    <xf numFmtId="0" fontId="10" fillId="0" borderId="11" xfId="0" applyFont="1" applyBorder="1" applyAlignment="1">
      <alignment horizontal="left" vertical="center"/>
    </xf>
    <xf numFmtId="0" fontId="6" fillId="0" borderId="2" xfId="0" applyFont="1" applyBorder="1" applyAlignment="1" applyProtection="1">
      <alignment horizontal="center" vertical="center" wrapText="1"/>
      <protection locked="0"/>
    </xf>
    <xf numFmtId="0" fontId="10" fillId="0" borderId="3" xfId="0" applyFont="1" applyBorder="1" applyAlignment="1">
      <alignment horizontal="left" vertical="center"/>
    </xf>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lignment horizontal="center" vertical="center"/>
    </xf>
    <xf numFmtId="0" fontId="9" fillId="0" borderId="27" xfId="0" applyFont="1" applyBorder="1" applyAlignment="1" applyProtection="1">
      <alignment horizontal="center" vertical="center"/>
      <protection locked="0"/>
    </xf>
    <xf numFmtId="0" fontId="9" fillId="0" borderId="2" xfId="0" applyFont="1" applyBorder="1" applyAlignment="1">
      <alignment horizontal="center" vertical="center"/>
    </xf>
    <xf numFmtId="0" fontId="9" fillId="0" borderId="2"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2" borderId="29" xfId="0" applyFont="1" applyFill="1" applyBorder="1" applyAlignment="1" applyProtection="1">
      <alignment horizontal="center" vertical="center" wrapText="1"/>
      <protection locked="0"/>
    </xf>
    <xf numFmtId="0" fontId="9" fillId="0" borderId="4" xfId="0" applyFont="1" applyBorder="1" applyAlignment="1">
      <alignment horizontal="center" vertical="center"/>
    </xf>
    <xf numFmtId="0" fontId="9" fillId="0" borderId="4" xfId="0" applyFont="1" applyBorder="1" applyAlignment="1" applyProtection="1">
      <alignment horizontal="center" vertical="center" wrapText="1"/>
      <protection locked="0"/>
    </xf>
    <xf numFmtId="0" fontId="10" fillId="0" borderId="0" xfId="0" applyFont="1" applyFill="1" applyBorder="1" applyAlignment="1">
      <alignment horizontal="right" vertical="center" wrapText="1"/>
    </xf>
    <xf numFmtId="0" fontId="24"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6" fillId="0" borderId="0" xfId="0" applyFont="1" applyFill="1" applyBorder="1" applyAlignment="1" applyProtection="1">
      <alignment horizontal="left" vertical="center" wrapText="1"/>
      <protection locked="0"/>
    </xf>
    <xf numFmtId="0" fontId="16" fillId="0" borderId="11" xfId="0" applyFont="1" applyFill="1" applyBorder="1" applyAlignment="1" applyProtection="1">
      <alignment vertical="top" wrapText="1"/>
      <protection locked="0"/>
    </xf>
    <xf numFmtId="0" fontId="6" fillId="0" borderId="0" xfId="0" applyFont="1" applyBorder="1" applyAlignment="1">
      <alignment horizontal="right" vertical="center"/>
    </xf>
    <xf numFmtId="0" fontId="10" fillId="0" borderId="0" xfId="0" applyFont="1" applyBorder="1" applyAlignment="1">
      <alignment horizontal="right" vertical="center"/>
    </xf>
    <xf numFmtId="0" fontId="23" fillId="0" borderId="0" xfId="0" applyFont="1" applyBorder="1" applyAlignment="1">
      <alignment horizontal="center" vertical="center"/>
    </xf>
    <xf numFmtId="0" fontId="6" fillId="0" borderId="0" xfId="0" applyFont="1" applyBorder="1" applyAlignment="1">
      <alignment horizontal="right"/>
    </xf>
    <xf numFmtId="49" fontId="9" fillId="0" borderId="2"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0" fontId="9" fillId="0" borderId="32" xfId="0" applyFont="1" applyBorder="1" applyAlignment="1">
      <alignment horizontal="center" vertical="center"/>
    </xf>
    <xf numFmtId="49" fontId="9" fillId="0" borderId="27" xfId="0" applyNumberFormat="1" applyFont="1" applyBorder="1" applyAlignment="1">
      <alignment horizontal="center" vertical="center"/>
    </xf>
    <xf numFmtId="0" fontId="9" fillId="0" borderId="11" xfId="0" applyFont="1" applyBorder="1" applyAlignment="1">
      <alignment horizontal="center" vertical="center"/>
    </xf>
    <xf numFmtId="0" fontId="9" fillId="0" borderId="34" xfId="0" applyFont="1" applyBorder="1" applyAlignment="1">
      <alignment horizontal="center" vertical="center"/>
    </xf>
    <xf numFmtId="0" fontId="10" fillId="0" borderId="26"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10" fillId="0" borderId="11" xfId="0" applyFont="1" applyBorder="1" applyAlignment="1">
      <alignment horizontal="right" vertical="center" wrapText="1"/>
    </xf>
    <xf numFmtId="4" fontId="10" fillId="0" borderId="11" xfId="0" applyNumberFormat="1" applyFont="1" applyBorder="1" applyAlignment="1" applyProtection="1">
      <alignment horizontal="right" vertical="center" wrapText="1"/>
      <protection locked="0"/>
    </xf>
    <xf numFmtId="4" fontId="10" fillId="0" borderId="11" xfId="0" applyNumberFormat="1" applyFont="1" applyBorder="1" applyAlignment="1">
      <alignment horizontal="right" vertical="center" wrapText="1"/>
    </xf>
    <xf numFmtId="0" fontId="6" fillId="0" borderId="26" xfId="0" applyFont="1" applyBorder="1" applyAlignment="1">
      <alignment horizontal="center" vertical="center"/>
    </xf>
    <xf numFmtId="0" fontId="16" fillId="0" borderId="0" xfId="0" applyFont="1" applyFill="1" applyBorder="1" applyAlignment="1">
      <alignment horizontal="left" vertical="center"/>
    </xf>
    <xf numFmtId="0" fontId="25" fillId="0" borderId="11" xfId="0" applyFont="1" applyFill="1" applyBorder="1" applyAlignment="1" applyProtection="1">
      <alignment horizontal="center" vertical="center" wrapText="1"/>
      <protection locked="0"/>
    </xf>
    <xf numFmtId="0" fontId="25" fillId="0" borderId="11" xfId="0" applyFont="1" applyFill="1" applyBorder="1" applyAlignment="1" applyProtection="1">
      <alignment vertical="top" wrapText="1"/>
      <protection locked="0"/>
    </xf>
    <xf numFmtId="0" fontId="10" fillId="0" borderId="11" xfId="0" applyFont="1" applyFill="1" applyBorder="1" applyAlignment="1" applyProtection="1">
      <alignment vertical="center" wrapText="1"/>
      <protection locked="0"/>
    </xf>
    <xf numFmtId="4" fontId="10" fillId="0" borderId="11" xfId="0" applyNumberFormat="1" applyFont="1" applyBorder="1" applyAlignment="1" applyProtection="1">
      <alignment horizontal="right" vertical="center"/>
      <protection locked="0"/>
    </xf>
    <xf numFmtId="0" fontId="10" fillId="0" borderId="11" xfId="0" applyFont="1" applyFill="1" applyBorder="1" applyAlignment="1">
      <alignment horizontal="left" vertical="center"/>
    </xf>
    <xf numFmtId="4" fontId="10" fillId="0" borderId="11" xfId="0" applyNumberFormat="1" applyFont="1" applyBorder="1" applyAlignment="1">
      <alignment horizontal="right" vertical="center"/>
    </xf>
    <xf numFmtId="0" fontId="26" fillId="0" borderId="11" xfId="0" applyFont="1" applyFill="1" applyBorder="1" applyAlignment="1">
      <alignment horizontal="center" vertical="center"/>
    </xf>
    <xf numFmtId="0" fontId="26" fillId="0" borderId="11" xfId="0" applyFont="1" applyBorder="1" applyAlignment="1">
      <alignment horizontal="right" vertical="center"/>
    </xf>
    <xf numFmtId="0" fontId="10" fillId="0" borderId="11" xfId="0" applyFont="1" applyBorder="1" applyAlignment="1">
      <alignment horizontal="right" vertical="center"/>
    </xf>
    <xf numFmtId="0" fontId="26" fillId="0" borderId="11" xfId="0" applyFont="1" applyFill="1" applyBorder="1" applyAlignment="1" applyProtection="1">
      <alignment horizontal="center" vertical="center" wrapText="1"/>
      <protection locked="0"/>
    </xf>
    <xf numFmtId="4" fontId="26" fillId="0" borderId="11" xfId="0" applyNumberFormat="1" applyFont="1" applyBorder="1" applyAlignment="1" applyProtection="1">
      <alignment horizontal="right" vertical="center"/>
      <protection locked="0"/>
    </xf>
    <xf numFmtId="0" fontId="25" fillId="0" borderId="27" xfId="0" applyFont="1" applyFill="1" applyBorder="1" applyAlignment="1">
      <alignment horizontal="center" vertical="center"/>
    </xf>
    <xf numFmtId="0" fontId="25" fillId="0" borderId="2" xfId="0" applyFont="1" applyFill="1" applyBorder="1" applyAlignment="1" applyProtection="1">
      <alignment horizontal="center" vertical="center"/>
      <protection locked="0"/>
    </xf>
    <xf numFmtId="0" fontId="25" fillId="0" borderId="3" xfId="0" applyFont="1" applyFill="1" applyBorder="1" applyAlignment="1" applyProtection="1">
      <alignment horizontal="center" vertical="center"/>
      <protection locked="0"/>
    </xf>
    <xf numFmtId="0" fontId="25" fillId="0" borderId="4" xfId="0" applyFont="1" applyFill="1" applyBorder="1" applyAlignment="1" applyProtection="1">
      <alignment horizontal="center" vertical="center"/>
      <protection locked="0"/>
    </xf>
    <xf numFmtId="0" fontId="25" fillId="0" borderId="27" xfId="0" applyFont="1" applyFill="1" applyBorder="1" applyAlignment="1" applyProtection="1">
      <alignment horizontal="center" vertical="center"/>
      <protection locked="0"/>
    </xf>
    <xf numFmtId="0" fontId="25" fillId="0" borderId="29" xfId="0" applyFont="1" applyFill="1" applyBorder="1" applyAlignment="1" applyProtection="1">
      <alignment horizontal="center" vertical="center" wrapText="1"/>
      <protection locked="0"/>
    </xf>
    <xf numFmtId="0" fontId="25" fillId="0" borderId="29" xfId="0" applyFont="1" applyFill="1" applyBorder="1" applyAlignment="1" applyProtection="1">
      <alignment horizontal="center" vertical="center"/>
      <protection locked="0"/>
    </xf>
    <xf numFmtId="0" fontId="25" fillId="0" borderId="11" xfId="0" applyFont="1" applyFill="1" applyBorder="1" applyAlignment="1" applyProtection="1">
      <alignment horizontal="center" vertical="center"/>
      <protection locked="0"/>
    </xf>
    <xf numFmtId="0" fontId="10" fillId="2" borderId="11" xfId="0" applyFont="1" applyFill="1" applyBorder="1" applyAlignment="1">
      <alignment vertical="center" wrapText="1"/>
    </xf>
    <xf numFmtId="0" fontId="10" fillId="2" borderId="11" xfId="0" applyFont="1" applyFill="1" applyBorder="1" applyAlignment="1">
      <alignment horizontal="left" vertical="center" wrapText="1"/>
    </xf>
    <xf numFmtId="0" fontId="10" fillId="2" borderId="11" xfId="0" applyFont="1" applyFill="1" applyBorder="1" applyAlignment="1">
      <alignment horizontal="right" vertical="center" wrapText="1"/>
    </xf>
    <xf numFmtId="0" fontId="10" fillId="0" borderId="2" xfId="0" applyFont="1" applyFill="1" applyBorder="1" applyAlignment="1">
      <alignment horizontal="center" vertical="center" wrapText="1"/>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6" fillId="0" borderId="27" xfId="0" applyFont="1" applyFill="1" applyBorder="1" applyAlignment="1" applyProtection="1">
      <alignment horizontal="center" vertical="center" wrapText="1"/>
      <protection locked="0"/>
    </xf>
    <xf numFmtId="0" fontId="6" fillId="0" borderId="3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28" xfId="0" applyFont="1" applyFill="1" applyBorder="1" applyAlignment="1" applyProtection="1">
      <alignment horizontal="center" vertical="center" wrapText="1"/>
      <protection locked="0"/>
    </xf>
    <xf numFmtId="0" fontId="6" fillId="0" borderId="33" xfId="0" applyFont="1" applyFill="1" applyBorder="1" applyAlignment="1" applyProtection="1">
      <alignment horizontal="center" vertical="center" wrapText="1"/>
      <protection locked="0"/>
    </xf>
    <xf numFmtId="0" fontId="10" fillId="0" borderId="29" xfId="0" applyFont="1" applyFill="1" applyBorder="1" applyAlignment="1">
      <alignment horizontal="left" vertical="center"/>
    </xf>
    <xf numFmtId="0" fontId="10" fillId="0" borderId="34" xfId="0" applyFont="1" applyFill="1" applyBorder="1" applyAlignment="1">
      <alignment horizontal="left" vertical="center"/>
    </xf>
    <xf numFmtId="0" fontId="10" fillId="0" borderId="34" xfId="0" applyFont="1" applyFill="1" applyBorder="1" applyAlignment="1">
      <alignment horizontal="right" vertical="center"/>
    </xf>
    <xf numFmtId="0" fontId="10" fillId="2" borderId="11" xfId="0" applyFont="1" applyFill="1" applyBorder="1" applyAlignment="1" applyProtection="1">
      <alignment vertical="center" wrapText="1"/>
      <protection locked="0"/>
    </xf>
    <xf numFmtId="0" fontId="6" fillId="0" borderId="4" xfId="0" applyFont="1" applyFill="1" applyBorder="1" applyAlignment="1" applyProtection="1">
      <alignment horizontal="center" vertical="center" wrapText="1"/>
      <protection locked="0"/>
    </xf>
    <xf numFmtId="0" fontId="6" fillId="0" borderId="36" xfId="0" applyFont="1" applyFill="1" applyBorder="1" applyAlignment="1" applyProtection="1">
      <alignment horizontal="center" vertical="center"/>
      <protection locked="0"/>
    </xf>
    <xf numFmtId="0" fontId="6" fillId="0" borderId="36" xfId="0" applyFont="1" applyFill="1" applyBorder="1" applyAlignment="1" applyProtection="1">
      <alignment horizontal="center" vertical="center" wrapText="1"/>
      <protection locked="0"/>
    </xf>
    <xf numFmtId="0" fontId="6" fillId="0" borderId="34" xfId="0" applyFont="1" applyFill="1" applyBorder="1" applyAlignment="1" applyProtection="1">
      <alignment horizontal="center" vertical="center" wrapText="1"/>
      <protection locked="0"/>
    </xf>
    <xf numFmtId="0" fontId="10" fillId="0" borderId="34" xfId="0" applyFont="1" applyFill="1" applyBorder="1" applyAlignment="1" applyProtection="1">
      <alignment horizontal="right" vertical="center"/>
      <protection locked="0"/>
    </xf>
    <xf numFmtId="0" fontId="10" fillId="0" borderId="11" xfId="0" applyFont="1" applyFill="1" applyBorder="1" applyAlignment="1" applyProtection="1">
      <alignment vertical="center"/>
      <protection locked="0"/>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常规 5" xfId="57"/>
    <cellStyle name="Normal"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G13" sqref="G13"/>
    </sheetView>
  </sheetViews>
  <sheetFormatPr defaultColWidth="8.575" defaultRowHeight="12.75" customHeight="1" outlineLevelCol="3"/>
  <cols>
    <col min="1" max="4" width="41" style="74" customWidth="1"/>
    <col min="5" max="16384" width="8.575" style="74"/>
  </cols>
  <sheetData>
    <row r="1" customHeight="1" spans="1:4">
      <c r="A1" s="75"/>
      <c r="B1" s="75"/>
      <c r="C1" s="75"/>
      <c r="D1" s="75"/>
    </row>
    <row r="2" ht="15" customHeight="1" spans="1:4">
      <c r="A2" s="123"/>
      <c r="B2" s="123"/>
      <c r="C2" s="123"/>
      <c r="D2" s="139" t="s">
        <v>0</v>
      </c>
    </row>
    <row r="3" ht="41.25" customHeight="1" spans="1:1">
      <c r="A3" s="118" t="str">
        <f>"2025"&amp;"年部门财务收支预算总表"</f>
        <v>2025年部门财务收支预算总表</v>
      </c>
    </row>
    <row r="4" ht="17.25" customHeight="1" spans="1:4">
      <c r="A4" s="121" t="s">
        <v>1</v>
      </c>
      <c r="B4" s="295"/>
      <c r="D4" s="245" t="s">
        <v>2</v>
      </c>
    </row>
    <row r="5" ht="23.25" customHeight="1" spans="1:4">
      <c r="A5" s="296" t="s">
        <v>3</v>
      </c>
      <c r="B5" s="297"/>
      <c r="C5" s="296" t="s">
        <v>4</v>
      </c>
      <c r="D5" s="297"/>
    </row>
    <row r="6" ht="24" customHeight="1" spans="1:4">
      <c r="A6" s="296" t="s">
        <v>5</v>
      </c>
      <c r="B6" s="296" t="s">
        <v>6</v>
      </c>
      <c r="C6" s="296" t="s">
        <v>7</v>
      </c>
      <c r="D6" s="296" t="s">
        <v>6</v>
      </c>
    </row>
    <row r="7" ht="17.25" customHeight="1" spans="1:4">
      <c r="A7" s="298" t="s">
        <v>8</v>
      </c>
      <c r="B7" s="96">
        <v>18913148.16</v>
      </c>
      <c r="C7" s="298" t="s">
        <v>9</v>
      </c>
      <c r="D7" s="96">
        <v>18131914.45</v>
      </c>
    </row>
    <row r="8" ht="17.25" customHeight="1" spans="1:4">
      <c r="A8" s="298" t="s">
        <v>10</v>
      </c>
      <c r="B8" s="96"/>
      <c r="C8" s="298" t="s">
        <v>11</v>
      </c>
      <c r="D8" s="96"/>
    </row>
    <row r="9" ht="17.25" customHeight="1" spans="1:4">
      <c r="A9" s="298" t="s">
        <v>12</v>
      </c>
      <c r="B9" s="96"/>
      <c r="C9" s="335" t="s">
        <v>13</v>
      </c>
      <c r="D9" s="96"/>
    </row>
    <row r="10" ht="17.25" customHeight="1" spans="1:4">
      <c r="A10" s="298" t="s">
        <v>14</v>
      </c>
      <c r="B10" s="96"/>
      <c r="C10" s="335" t="s">
        <v>15</v>
      </c>
      <c r="D10" s="96"/>
    </row>
    <row r="11" ht="17.25" customHeight="1" spans="1:4">
      <c r="A11" s="298" t="s">
        <v>16</v>
      </c>
      <c r="B11" s="96"/>
      <c r="C11" s="335" t="s">
        <v>17</v>
      </c>
      <c r="D11" s="96"/>
    </row>
    <row r="12" ht="17.25" customHeight="1" spans="1:4">
      <c r="A12" s="298" t="s">
        <v>18</v>
      </c>
      <c r="B12" s="96"/>
      <c r="C12" s="335" t="s">
        <v>19</v>
      </c>
      <c r="D12" s="96"/>
    </row>
    <row r="13" ht="17.25" customHeight="1" spans="1:4">
      <c r="A13" s="298" t="s">
        <v>20</v>
      </c>
      <c r="B13" s="96"/>
      <c r="C13" s="98" t="s">
        <v>21</v>
      </c>
      <c r="D13" s="96"/>
    </row>
    <row r="14" ht="17.25" customHeight="1" spans="1:4">
      <c r="A14" s="298" t="s">
        <v>22</v>
      </c>
      <c r="B14" s="96"/>
      <c r="C14" s="98" t="s">
        <v>23</v>
      </c>
      <c r="D14" s="96">
        <v>293228.16</v>
      </c>
    </row>
    <row r="15" ht="17.25" customHeight="1" spans="1:4">
      <c r="A15" s="298" t="s">
        <v>24</v>
      </c>
      <c r="B15" s="96"/>
      <c r="C15" s="98" t="s">
        <v>25</v>
      </c>
      <c r="D15" s="96">
        <v>208516.43</v>
      </c>
    </row>
    <row r="16" ht="17.25" customHeight="1" spans="1:4">
      <c r="A16" s="298" t="s">
        <v>26</v>
      </c>
      <c r="B16" s="99"/>
      <c r="C16" s="98" t="s">
        <v>27</v>
      </c>
      <c r="D16" s="96"/>
    </row>
    <row r="17" ht="17.25" customHeight="1" spans="1:4">
      <c r="A17" s="300"/>
      <c r="B17" s="96"/>
      <c r="C17" s="98" t="s">
        <v>28</v>
      </c>
      <c r="D17" s="96"/>
    </row>
    <row r="18" ht="17.25" customHeight="1" spans="1:4">
      <c r="A18" s="302"/>
      <c r="B18" s="96"/>
      <c r="C18" s="98" t="s">
        <v>29</v>
      </c>
      <c r="D18" s="96"/>
    </row>
    <row r="19" ht="17.25" customHeight="1" spans="1:4">
      <c r="A19" s="302"/>
      <c r="B19" s="96"/>
      <c r="C19" s="98" t="s">
        <v>30</v>
      </c>
      <c r="D19" s="96"/>
    </row>
    <row r="20" ht="17.25" customHeight="1" spans="1:4">
      <c r="A20" s="302"/>
      <c r="B20" s="96"/>
      <c r="C20" s="98" t="s">
        <v>31</v>
      </c>
      <c r="D20" s="96"/>
    </row>
    <row r="21" ht="17.25" customHeight="1" spans="1:4">
      <c r="A21" s="302"/>
      <c r="B21" s="96"/>
      <c r="C21" s="98" t="s">
        <v>32</v>
      </c>
      <c r="D21" s="96"/>
    </row>
    <row r="22" ht="17.25" customHeight="1" spans="1:4">
      <c r="A22" s="302"/>
      <c r="B22" s="96"/>
      <c r="C22" s="98" t="s">
        <v>33</v>
      </c>
      <c r="D22" s="96"/>
    </row>
    <row r="23" ht="17.25" customHeight="1" spans="1:4">
      <c r="A23" s="302"/>
      <c r="B23" s="96"/>
      <c r="C23" s="98" t="s">
        <v>34</v>
      </c>
      <c r="D23" s="96"/>
    </row>
    <row r="24" ht="17.25" customHeight="1" spans="1:4">
      <c r="A24" s="302"/>
      <c r="B24" s="96"/>
      <c r="C24" s="98" t="s">
        <v>35</v>
      </c>
      <c r="D24" s="96"/>
    </row>
    <row r="25" ht="17.25" customHeight="1" spans="1:4">
      <c r="A25" s="302"/>
      <c r="B25" s="96"/>
      <c r="C25" s="98" t="s">
        <v>36</v>
      </c>
      <c r="D25" s="96">
        <v>279489.12</v>
      </c>
    </row>
    <row r="26" ht="17.25" customHeight="1" spans="1:4">
      <c r="A26" s="302"/>
      <c r="B26" s="96"/>
      <c r="C26" s="98" t="s">
        <v>37</v>
      </c>
      <c r="D26" s="96"/>
    </row>
    <row r="27" ht="17.25" customHeight="1" spans="1:4">
      <c r="A27" s="302"/>
      <c r="B27" s="96"/>
      <c r="C27" s="300" t="s">
        <v>38</v>
      </c>
      <c r="D27" s="96"/>
    </row>
    <row r="28" ht="17.25" customHeight="1" spans="1:4">
      <c r="A28" s="302"/>
      <c r="B28" s="96"/>
      <c r="C28" s="98" t="s">
        <v>39</v>
      </c>
      <c r="D28" s="96"/>
    </row>
    <row r="29" ht="16.5" customHeight="1" spans="1:4">
      <c r="A29" s="302"/>
      <c r="B29" s="96"/>
      <c r="C29" s="98" t="s">
        <v>40</v>
      </c>
      <c r="D29" s="96"/>
    </row>
    <row r="30" ht="16.5" customHeight="1" spans="1:4">
      <c r="A30" s="302"/>
      <c r="B30" s="96"/>
      <c r="C30" s="300" t="s">
        <v>41</v>
      </c>
      <c r="D30" s="96"/>
    </row>
    <row r="31" ht="17.25" customHeight="1" spans="1:4">
      <c r="A31" s="302"/>
      <c r="B31" s="96"/>
      <c r="C31" s="300" t="s">
        <v>42</v>
      </c>
      <c r="D31" s="96"/>
    </row>
    <row r="32" ht="17.25" customHeight="1" spans="1:4">
      <c r="A32" s="302"/>
      <c r="B32" s="96"/>
      <c r="C32" s="98" t="s">
        <v>43</v>
      </c>
      <c r="D32" s="96"/>
    </row>
    <row r="33" ht="16.5" customHeight="1" spans="1:4">
      <c r="A33" s="302" t="s">
        <v>44</v>
      </c>
      <c r="B33" s="96">
        <v>18913148.16</v>
      </c>
      <c r="C33" s="302" t="s">
        <v>45</v>
      </c>
      <c r="D33" s="96">
        <v>18913148.16</v>
      </c>
    </row>
    <row r="34" ht="16.5" customHeight="1" spans="1:4">
      <c r="A34" s="300" t="s">
        <v>46</v>
      </c>
      <c r="B34" s="96"/>
      <c r="C34" s="300" t="s">
        <v>47</v>
      </c>
      <c r="D34" s="96"/>
    </row>
    <row r="35" ht="16.5" customHeight="1" spans="1:4">
      <c r="A35" s="98" t="s">
        <v>48</v>
      </c>
      <c r="B35" s="99"/>
      <c r="C35" s="98" t="s">
        <v>48</v>
      </c>
      <c r="D35" s="99"/>
    </row>
    <row r="36" ht="16.5" customHeight="1" spans="1:4">
      <c r="A36" s="98" t="s">
        <v>49</v>
      </c>
      <c r="B36" s="99"/>
      <c r="C36" s="98" t="s">
        <v>50</v>
      </c>
      <c r="D36" s="99"/>
    </row>
    <row r="37" ht="16.5" customHeight="1" spans="1:4">
      <c r="A37" s="305" t="s">
        <v>51</v>
      </c>
      <c r="B37" s="96">
        <v>18913148.16</v>
      </c>
      <c r="C37" s="305" t="s">
        <v>52</v>
      </c>
      <c r="D37" s="96">
        <v>18913148.16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F21" sqref="F21"/>
    </sheetView>
  </sheetViews>
  <sheetFormatPr defaultColWidth="9.14166666666667" defaultRowHeight="14.25" customHeight="1" outlineLevelCol="5"/>
  <cols>
    <col min="1" max="1" width="32.1416666666667" style="74" customWidth="1"/>
    <col min="2" max="2" width="20.7083333333333" style="74" customWidth="1"/>
    <col min="3" max="3" width="32.1416666666667" style="74" customWidth="1"/>
    <col min="4" max="4" width="27.7083333333333" style="74" customWidth="1"/>
    <col min="5" max="6" width="36.7083333333333" style="74" customWidth="1"/>
    <col min="7" max="16384" width="9.14166666666667" style="74"/>
  </cols>
  <sheetData>
    <row r="1" customHeight="1" spans="1:6">
      <c r="A1" s="75"/>
      <c r="B1" s="75"/>
      <c r="C1" s="75"/>
      <c r="D1" s="75"/>
      <c r="E1" s="75"/>
      <c r="F1" s="75"/>
    </row>
    <row r="2" ht="12" customHeight="1" spans="1:6">
      <c r="A2" s="215">
        <v>1</v>
      </c>
      <c r="B2" s="216">
        <v>0</v>
      </c>
      <c r="C2" s="215">
        <v>1</v>
      </c>
      <c r="D2" s="217"/>
      <c r="E2" s="217"/>
      <c r="F2" s="218" t="s">
        <v>458</v>
      </c>
    </row>
    <row r="3" ht="42" customHeight="1" spans="1:6">
      <c r="A3" s="219" t="str">
        <f>"2025"&amp;"年部门政府性基金预算支出预算表"</f>
        <v>2025年部门政府性基金预算支出预算表</v>
      </c>
      <c r="B3" s="219" t="s">
        <v>459</v>
      </c>
      <c r="C3" s="220"/>
      <c r="D3" s="221"/>
      <c r="E3" s="221"/>
      <c r="F3" s="221"/>
    </row>
    <row r="4" ht="13.5" customHeight="1" spans="1:6">
      <c r="A4" s="79" t="s">
        <v>1</v>
      </c>
      <c r="B4" s="79" t="s">
        <v>460</v>
      </c>
      <c r="C4" s="215"/>
      <c r="D4" s="217"/>
      <c r="E4" s="217"/>
      <c r="F4" s="218" t="s">
        <v>2</v>
      </c>
    </row>
    <row r="5" ht="19.5" customHeight="1" spans="1:6">
      <c r="A5" s="222" t="s">
        <v>185</v>
      </c>
      <c r="B5" s="223" t="s">
        <v>74</v>
      </c>
      <c r="C5" s="222" t="s">
        <v>75</v>
      </c>
      <c r="D5" s="85" t="s">
        <v>461</v>
      </c>
      <c r="E5" s="86"/>
      <c r="F5" s="87"/>
    </row>
    <row r="6" ht="18.75" customHeight="1" spans="1:6">
      <c r="A6" s="224"/>
      <c r="B6" s="225"/>
      <c r="C6" s="224"/>
      <c r="D6" s="90" t="s">
        <v>56</v>
      </c>
      <c r="E6" s="85" t="s">
        <v>77</v>
      </c>
      <c r="F6" s="90" t="s">
        <v>78</v>
      </c>
    </row>
    <row r="7" ht="18.75" customHeight="1" spans="1:6">
      <c r="A7" s="143">
        <v>1</v>
      </c>
      <c r="B7" s="226" t="s">
        <v>85</v>
      </c>
      <c r="C7" s="143">
        <v>3</v>
      </c>
      <c r="D7" s="227">
        <v>4</v>
      </c>
      <c r="E7" s="227">
        <v>5</v>
      </c>
      <c r="F7" s="227">
        <v>6</v>
      </c>
    </row>
    <row r="8" ht="21" customHeight="1" spans="1:6">
      <c r="A8" s="98"/>
      <c r="B8" s="98"/>
      <c r="C8" s="98"/>
      <c r="D8" s="157"/>
      <c r="E8" s="157"/>
      <c r="F8" s="157"/>
    </row>
    <row r="9" ht="21" customHeight="1" spans="1:6">
      <c r="A9" s="98"/>
      <c r="B9" s="98"/>
      <c r="C9" s="98"/>
      <c r="D9" s="157"/>
      <c r="E9" s="157"/>
      <c r="F9" s="157"/>
    </row>
    <row r="10" ht="18.75" customHeight="1" spans="1:6">
      <c r="A10" s="228" t="s">
        <v>175</v>
      </c>
      <c r="B10" s="228" t="s">
        <v>175</v>
      </c>
      <c r="C10" s="229" t="s">
        <v>175</v>
      </c>
      <c r="D10" s="157"/>
      <c r="E10" s="157"/>
      <c r="F10" s="157"/>
    </row>
    <row r="11" ht="31" customHeight="1" spans="1:6">
      <c r="A11" s="230" t="s">
        <v>462</v>
      </c>
      <c r="B11" s="230"/>
      <c r="C11" s="230"/>
      <c r="D11" s="230"/>
      <c r="E11" s="230"/>
      <c r="F11" s="230"/>
    </row>
  </sheetData>
  <mergeCells count="8">
    <mergeCell ref="A3:F3"/>
    <mergeCell ref="A4:C4"/>
    <mergeCell ref="D5:F5"/>
    <mergeCell ref="A10:C10"/>
    <mergeCell ref="A11:F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workbookViewId="0">
      <pane ySplit="1" topLeftCell="A2" activePane="bottomLeft" state="frozen"/>
      <selection/>
      <selection pane="bottomLeft" activeCell="E24" sqref="E24"/>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59"/>
      <c r="B1" s="159"/>
      <c r="C1" s="159"/>
      <c r="D1" s="159"/>
      <c r="E1" s="159"/>
      <c r="F1" s="159"/>
      <c r="G1" s="159"/>
      <c r="H1" s="159"/>
      <c r="I1" s="159"/>
      <c r="J1" s="159"/>
      <c r="K1" s="159"/>
      <c r="L1" s="159"/>
      <c r="M1" s="159"/>
      <c r="N1" s="159"/>
      <c r="O1" s="159"/>
      <c r="P1" s="159"/>
      <c r="Q1" s="159"/>
      <c r="R1" s="159"/>
      <c r="S1" s="159"/>
    </row>
    <row r="2" ht="15.75" customHeight="1" spans="2:19">
      <c r="B2" s="161"/>
      <c r="C2" s="161"/>
      <c r="R2" s="212"/>
      <c r="S2" s="212" t="s">
        <v>463</v>
      </c>
    </row>
    <row r="3" ht="41.25" customHeight="1" spans="1:19">
      <c r="A3" s="162" t="str">
        <f>"2025"&amp;"年部门政府采购预算表"</f>
        <v>2025年部门政府采购预算表</v>
      </c>
      <c r="B3" s="163"/>
      <c r="C3" s="163"/>
      <c r="D3" s="198"/>
      <c r="E3" s="198"/>
      <c r="F3" s="198"/>
      <c r="G3" s="198"/>
      <c r="H3" s="198"/>
      <c r="I3" s="198"/>
      <c r="J3" s="198"/>
      <c r="K3" s="198"/>
      <c r="L3" s="198"/>
      <c r="M3" s="163"/>
      <c r="N3" s="198"/>
      <c r="O3" s="198"/>
      <c r="P3" s="163"/>
      <c r="Q3" s="198"/>
      <c r="R3" s="163"/>
      <c r="S3" s="163"/>
    </row>
    <row r="4" ht="18.75" customHeight="1" spans="1:19">
      <c r="A4" s="199" t="s">
        <v>1</v>
      </c>
      <c r="B4" s="200"/>
      <c r="C4" s="200"/>
      <c r="D4" s="201"/>
      <c r="E4" s="201"/>
      <c r="F4" s="201"/>
      <c r="G4" s="201"/>
      <c r="H4" s="201"/>
      <c r="I4" s="201"/>
      <c r="J4" s="201"/>
      <c r="K4" s="201"/>
      <c r="L4" s="201"/>
      <c r="R4" s="213"/>
      <c r="S4" s="214" t="s">
        <v>2</v>
      </c>
    </row>
    <row r="5" ht="15.75" customHeight="1" spans="1:19">
      <c r="A5" s="167" t="s">
        <v>184</v>
      </c>
      <c r="B5" s="168" t="s">
        <v>185</v>
      </c>
      <c r="C5" s="168" t="s">
        <v>464</v>
      </c>
      <c r="D5" s="169" t="s">
        <v>465</v>
      </c>
      <c r="E5" s="169" t="s">
        <v>466</v>
      </c>
      <c r="F5" s="169" t="s">
        <v>467</v>
      </c>
      <c r="G5" s="169" t="s">
        <v>468</v>
      </c>
      <c r="H5" s="169" t="s">
        <v>469</v>
      </c>
      <c r="I5" s="186" t="s">
        <v>192</v>
      </c>
      <c r="J5" s="186"/>
      <c r="K5" s="186"/>
      <c r="L5" s="186"/>
      <c r="M5" s="187"/>
      <c r="N5" s="186"/>
      <c r="O5" s="186"/>
      <c r="P5" s="194"/>
      <c r="Q5" s="186"/>
      <c r="R5" s="187"/>
      <c r="S5" s="195"/>
    </row>
    <row r="6" ht="17.25" customHeight="1" spans="1:19">
      <c r="A6" s="170"/>
      <c r="B6" s="171"/>
      <c r="C6" s="171"/>
      <c r="D6" s="172"/>
      <c r="E6" s="172"/>
      <c r="F6" s="172"/>
      <c r="G6" s="172"/>
      <c r="H6" s="172"/>
      <c r="I6" s="172" t="s">
        <v>56</v>
      </c>
      <c r="J6" s="172" t="s">
        <v>59</v>
      </c>
      <c r="K6" s="172" t="s">
        <v>470</v>
      </c>
      <c r="L6" s="172" t="s">
        <v>471</v>
      </c>
      <c r="M6" s="188" t="s">
        <v>472</v>
      </c>
      <c r="N6" s="189" t="s">
        <v>473</v>
      </c>
      <c r="O6" s="189"/>
      <c r="P6" s="196"/>
      <c r="Q6" s="189"/>
      <c r="R6" s="197"/>
      <c r="S6" s="174"/>
    </row>
    <row r="7" ht="54" customHeight="1" spans="1:19">
      <c r="A7" s="173"/>
      <c r="B7" s="174"/>
      <c r="C7" s="174"/>
      <c r="D7" s="175"/>
      <c r="E7" s="175"/>
      <c r="F7" s="175"/>
      <c r="G7" s="175"/>
      <c r="H7" s="175"/>
      <c r="I7" s="175"/>
      <c r="J7" s="175" t="s">
        <v>58</v>
      </c>
      <c r="K7" s="175"/>
      <c r="L7" s="175"/>
      <c r="M7" s="190"/>
      <c r="N7" s="175" t="s">
        <v>58</v>
      </c>
      <c r="O7" s="175" t="s">
        <v>65</v>
      </c>
      <c r="P7" s="174" t="s">
        <v>66</v>
      </c>
      <c r="Q7" s="175" t="s">
        <v>67</v>
      </c>
      <c r="R7" s="190" t="s">
        <v>68</v>
      </c>
      <c r="S7" s="174" t="s">
        <v>69</v>
      </c>
    </row>
    <row r="8" ht="18" customHeight="1" spans="1:19">
      <c r="A8" s="202">
        <v>1</v>
      </c>
      <c r="B8" s="202" t="s">
        <v>85</v>
      </c>
      <c r="C8" s="203">
        <v>3</v>
      </c>
      <c r="D8" s="203">
        <v>4</v>
      </c>
      <c r="E8" s="202">
        <v>5</v>
      </c>
      <c r="F8" s="202">
        <v>6</v>
      </c>
      <c r="G8" s="202">
        <v>7</v>
      </c>
      <c r="H8" s="202">
        <v>8</v>
      </c>
      <c r="I8" s="202">
        <v>9</v>
      </c>
      <c r="J8" s="202">
        <v>10</v>
      </c>
      <c r="K8" s="202">
        <v>11</v>
      </c>
      <c r="L8" s="202">
        <v>12</v>
      </c>
      <c r="M8" s="202">
        <v>13</v>
      </c>
      <c r="N8" s="202">
        <v>14</v>
      </c>
      <c r="O8" s="202">
        <v>15</v>
      </c>
      <c r="P8" s="202">
        <v>16</v>
      </c>
      <c r="Q8" s="202">
        <v>17</v>
      </c>
      <c r="R8" s="202">
        <v>18</v>
      </c>
      <c r="S8" s="202">
        <v>19</v>
      </c>
    </row>
    <row r="9" ht="21" customHeight="1" spans="1:19">
      <c r="A9" s="177" t="s">
        <v>71</v>
      </c>
      <c r="B9" s="177" t="s">
        <v>71</v>
      </c>
      <c r="C9" s="178" t="s">
        <v>260</v>
      </c>
      <c r="D9" s="179" t="s">
        <v>474</v>
      </c>
      <c r="E9" s="179" t="s">
        <v>474</v>
      </c>
      <c r="F9" s="179" t="s">
        <v>369</v>
      </c>
      <c r="G9" s="204">
        <v>1</v>
      </c>
      <c r="H9" s="96">
        <v>482400</v>
      </c>
      <c r="I9" s="96">
        <v>482400</v>
      </c>
      <c r="J9" s="96">
        <v>482400</v>
      </c>
      <c r="K9" s="99"/>
      <c r="L9" s="99"/>
      <c r="M9" s="99"/>
      <c r="N9" s="99"/>
      <c r="O9" s="99"/>
      <c r="P9" s="99"/>
      <c r="Q9" s="99"/>
      <c r="R9" s="99"/>
      <c r="S9" s="99"/>
    </row>
    <row r="10" ht="21" customHeight="1" spans="1:19">
      <c r="A10" s="177" t="s">
        <v>71</v>
      </c>
      <c r="B10" s="177" t="s">
        <v>71</v>
      </c>
      <c r="C10" s="178" t="s">
        <v>260</v>
      </c>
      <c r="D10" s="179" t="s">
        <v>475</v>
      </c>
      <c r="E10" s="179" t="s">
        <v>475</v>
      </c>
      <c r="F10" s="205" t="s">
        <v>317</v>
      </c>
      <c r="G10" s="204">
        <v>1</v>
      </c>
      <c r="H10" s="96">
        <v>156800</v>
      </c>
      <c r="I10" s="96">
        <v>156800</v>
      </c>
      <c r="J10" s="96">
        <v>156800</v>
      </c>
      <c r="K10" s="99"/>
      <c r="L10" s="99"/>
      <c r="M10" s="99"/>
      <c r="N10" s="99"/>
      <c r="O10" s="99"/>
      <c r="P10" s="99"/>
      <c r="Q10" s="99"/>
      <c r="R10" s="99"/>
      <c r="S10" s="99"/>
    </row>
    <row r="11" ht="21" customHeight="1" spans="1:19">
      <c r="A11" s="177" t="s">
        <v>71</v>
      </c>
      <c r="B11" s="177" t="s">
        <v>71</v>
      </c>
      <c r="C11" s="178" t="s">
        <v>260</v>
      </c>
      <c r="D11" s="179" t="s">
        <v>476</v>
      </c>
      <c r="E11" s="179" t="s">
        <v>476</v>
      </c>
      <c r="F11" s="205" t="s">
        <v>317</v>
      </c>
      <c r="G11" s="204">
        <v>1</v>
      </c>
      <c r="H11" s="96">
        <v>55000</v>
      </c>
      <c r="I11" s="96">
        <v>55000</v>
      </c>
      <c r="J11" s="96">
        <v>55000</v>
      </c>
      <c r="K11" s="99"/>
      <c r="L11" s="99"/>
      <c r="M11" s="99"/>
      <c r="N11" s="99"/>
      <c r="O11" s="99"/>
      <c r="P11" s="99"/>
      <c r="Q11" s="99"/>
      <c r="R11" s="99"/>
      <c r="S11" s="99"/>
    </row>
    <row r="12" ht="21" customHeight="1" spans="1:19">
      <c r="A12" s="177" t="s">
        <v>71</v>
      </c>
      <c r="B12" s="177" t="s">
        <v>71</v>
      </c>
      <c r="C12" s="178" t="s">
        <v>260</v>
      </c>
      <c r="D12" s="179" t="s">
        <v>477</v>
      </c>
      <c r="E12" s="179" t="s">
        <v>477</v>
      </c>
      <c r="F12" s="205" t="s">
        <v>317</v>
      </c>
      <c r="G12" s="204">
        <v>1</v>
      </c>
      <c r="H12" s="96">
        <v>144200</v>
      </c>
      <c r="I12" s="96">
        <v>144200</v>
      </c>
      <c r="J12" s="96">
        <v>144200</v>
      </c>
      <c r="K12" s="99"/>
      <c r="L12" s="99"/>
      <c r="M12" s="99"/>
      <c r="N12" s="99"/>
      <c r="O12" s="99"/>
      <c r="P12" s="99"/>
      <c r="Q12" s="99"/>
      <c r="R12" s="99"/>
      <c r="S12" s="99"/>
    </row>
    <row r="13" ht="21" customHeight="1" spans="1:19">
      <c r="A13" s="180" t="s">
        <v>175</v>
      </c>
      <c r="B13" s="181"/>
      <c r="C13" s="181"/>
      <c r="D13" s="182"/>
      <c r="E13" s="182"/>
      <c r="F13" s="182"/>
      <c r="G13" s="206"/>
      <c r="H13" s="96">
        <v>838400</v>
      </c>
      <c r="I13" s="96">
        <v>838400</v>
      </c>
      <c r="J13" s="96">
        <v>838400</v>
      </c>
      <c r="K13" s="99"/>
      <c r="L13" s="99"/>
      <c r="M13" s="99"/>
      <c r="N13" s="99"/>
      <c r="O13" s="99"/>
      <c r="P13" s="99"/>
      <c r="Q13" s="99"/>
      <c r="R13" s="99"/>
      <c r="S13" s="99"/>
    </row>
    <row r="14" ht="21" customHeight="1" spans="1:19">
      <c r="A14" s="207" t="s">
        <v>478</v>
      </c>
      <c r="B14" s="208"/>
      <c r="C14" s="208"/>
      <c r="D14" s="207"/>
      <c r="E14" s="207"/>
      <c r="F14" s="207"/>
      <c r="G14" s="209"/>
      <c r="H14" s="210"/>
      <c r="I14" s="210"/>
      <c r="J14" s="210"/>
      <c r="K14" s="210"/>
      <c r="L14" s="210"/>
      <c r="M14" s="210"/>
      <c r="N14" s="210"/>
      <c r="O14" s="210"/>
      <c r="P14" s="210"/>
      <c r="Q14" s="210"/>
      <c r="R14" s="210"/>
      <c r="S14" s="210"/>
    </row>
    <row r="15" customHeight="1" spans="1:17">
      <c r="A15" s="211"/>
      <c r="B15" s="211"/>
      <c r="C15" s="211"/>
      <c r="D15" s="211"/>
      <c r="E15" s="211"/>
      <c r="F15" s="211"/>
      <c r="G15" s="211"/>
      <c r="H15" s="211"/>
      <c r="I15" s="211"/>
      <c r="J15" s="211"/>
      <c r="K15" s="211"/>
      <c r="L15" s="211"/>
      <c r="M15" s="211"/>
      <c r="N15" s="211"/>
      <c r="O15" s="211"/>
      <c r="P15" s="211"/>
      <c r="Q15" s="211"/>
    </row>
  </sheetData>
  <mergeCells count="20">
    <mergeCell ref="A3:S3"/>
    <mergeCell ref="A4:H4"/>
    <mergeCell ref="I5:S5"/>
    <mergeCell ref="N6:S6"/>
    <mergeCell ref="A13:G13"/>
    <mergeCell ref="A14:S14"/>
    <mergeCell ref="A15:Q15"/>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topLeftCell="G1" workbookViewId="0">
      <pane ySplit="1" topLeftCell="A2" activePane="bottomLeft" state="frozen"/>
      <selection/>
      <selection pane="bottomLeft" activeCell="J19" sqref="J19"/>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59"/>
      <c r="B1" s="159"/>
      <c r="C1" s="159"/>
      <c r="D1" s="159"/>
      <c r="E1" s="159"/>
      <c r="F1" s="159"/>
      <c r="G1" s="159"/>
      <c r="H1" s="159"/>
      <c r="I1" s="159"/>
      <c r="J1" s="159"/>
      <c r="K1" s="159"/>
      <c r="L1" s="159"/>
      <c r="M1" s="159"/>
      <c r="N1" s="159"/>
      <c r="O1" s="159"/>
      <c r="P1" s="159"/>
      <c r="Q1" s="159"/>
      <c r="R1" s="159"/>
      <c r="S1" s="159"/>
      <c r="T1" s="159"/>
    </row>
    <row r="2" ht="16.5" customHeight="1" spans="1:20">
      <c r="A2" s="160"/>
      <c r="B2" s="161"/>
      <c r="C2" s="161"/>
      <c r="D2" s="161"/>
      <c r="E2" s="161"/>
      <c r="F2" s="161"/>
      <c r="G2" s="161"/>
      <c r="H2" s="160"/>
      <c r="I2" s="160"/>
      <c r="J2" s="160"/>
      <c r="K2" s="160"/>
      <c r="L2" s="160"/>
      <c r="M2" s="160"/>
      <c r="N2" s="183"/>
      <c r="O2" s="160"/>
      <c r="P2" s="160"/>
      <c r="Q2" s="161"/>
      <c r="R2" s="160"/>
      <c r="S2" s="192"/>
      <c r="T2" s="192" t="s">
        <v>479</v>
      </c>
    </row>
    <row r="3" ht="41.25" customHeight="1" spans="1:20">
      <c r="A3" s="162" t="str">
        <f>"2025"&amp;"年部门政府购买服务预算表"</f>
        <v>2025年部门政府购买服务预算表</v>
      </c>
      <c r="B3" s="163"/>
      <c r="C3" s="163"/>
      <c r="D3" s="163"/>
      <c r="E3" s="163"/>
      <c r="F3" s="163"/>
      <c r="G3" s="163"/>
      <c r="H3" s="164"/>
      <c r="I3" s="164"/>
      <c r="J3" s="164"/>
      <c r="K3" s="164"/>
      <c r="L3" s="164"/>
      <c r="M3" s="164"/>
      <c r="N3" s="184"/>
      <c r="O3" s="164"/>
      <c r="P3" s="164"/>
      <c r="Q3" s="163"/>
      <c r="R3" s="164"/>
      <c r="S3" s="184"/>
      <c r="T3" s="163"/>
    </row>
    <row r="4" ht="22.5" customHeight="1" spans="1:20">
      <c r="A4" s="165" t="str">
        <f>"单位名称："&amp;""</f>
        <v>单位名称：</v>
      </c>
      <c r="B4" s="166"/>
      <c r="C4" s="166"/>
      <c r="D4" s="166"/>
      <c r="E4" s="166"/>
      <c r="F4" s="166"/>
      <c r="G4" s="166" t="s">
        <v>1</v>
      </c>
      <c r="H4" s="165"/>
      <c r="I4" s="165"/>
      <c r="J4" s="185"/>
      <c r="K4" s="185"/>
      <c r="L4" s="185"/>
      <c r="M4" s="185"/>
      <c r="N4" s="183"/>
      <c r="O4" s="160"/>
      <c r="P4" s="160"/>
      <c r="Q4" s="161"/>
      <c r="R4" s="160"/>
      <c r="S4" s="193"/>
      <c r="T4" s="192" t="s">
        <v>2</v>
      </c>
    </row>
    <row r="5" ht="24" customHeight="1" spans="1:20">
      <c r="A5" s="167" t="s">
        <v>184</v>
      </c>
      <c r="B5" s="168" t="s">
        <v>185</v>
      </c>
      <c r="C5" s="168" t="s">
        <v>464</v>
      </c>
      <c r="D5" s="168" t="s">
        <v>480</v>
      </c>
      <c r="E5" s="168" t="s">
        <v>481</v>
      </c>
      <c r="F5" s="168" t="s">
        <v>482</v>
      </c>
      <c r="G5" s="168" t="s">
        <v>483</v>
      </c>
      <c r="H5" s="169" t="s">
        <v>484</v>
      </c>
      <c r="I5" s="169" t="s">
        <v>485</v>
      </c>
      <c r="J5" s="186" t="s">
        <v>192</v>
      </c>
      <c r="K5" s="186"/>
      <c r="L5" s="186"/>
      <c r="M5" s="186"/>
      <c r="N5" s="187"/>
      <c r="O5" s="186"/>
      <c r="P5" s="186"/>
      <c r="Q5" s="194"/>
      <c r="R5" s="186"/>
      <c r="S5" s="187"/>
      <c r="T5" s="195"/>
    </row>
    <row r="6" ht="24" customHeight="1" spans="1:20">
      <c r="A6" s="170"/>
      <c r="B6" s="171"/>
      <c r="C6" s="171"/>
      <c r="D6" s="171"/>
      <c r="E6" s="171"/>
      <c r="F6" s="171"/>
      <c r="G6" s="171"/>
      <c r="H6" s="172"/>
      <c r="I6" s="172"/>
      <c r="J6" s="172" t="s">
        <v>56</v>
      </c>
      <c r="K6" s="172" t="s">
        <v>59</v>
      </c>
      <c r="L6" s="172" t="s">
        <v>470</v>
      </c>
      <c r="M6" s="172" t="s">
        <v>471</v>
      </c>
      <c r="N6" s="188" t="s">
        <v>472</v>
      </c>
      <c r="O6" s="189" t="s">
        <v>473</v>
      </c>
      <c r="P6" s="189"/>
      <c r="Q6" s="196"/>
      <c r="R6" s="189"/>
      <c r="S6" s="197"/>
      <c r="T6" s="174"/>
    </row>
    <row r="7" ht="54" customHeight="1" spans="1:20">
      <c r="A7" s="173"/>
      <c r="B7" s="174"/>
      <c r="C7" s="174"/>
      <c r="D7" s="174"/>
      <c r="E7" s="174"/>
      <c r="F7" s="174"/>
      <c r="G7" s="174"/>
      <c r="H7" s="175"/>
      <c r="I7" s="175"/>
      <c r="J7" s="175"/>
      <c r="K7" s="175" t="s">
        <v>58</v>
      </c>
      <c r="L7" s="175"/>
      <c r="M7" s="175"/>
      <c r="N7" s="190"/>
      <c r="O7" s="175" t="s">
        <v>58</v>
      </c>
      <c r="P7" s="175" t="s">
        <v>65</v>
      </c>
      <c r="Q7" s="174" t="s">
        <v>66</v>
      </c>
      <c r="R7" s="175" t="s">
        <v>67</v>
      </c>
      <c r="S7" s="190" t="s">
        <v>68</v>
      </c>
      <c r="T7" s="174" t="s">
        <v>69</v>
      </c>
    </row>
    <row r="8" ht="17.25" customHeight="1" spans="1:20">
      <c r="A8" s="176">
        <v>1</v>
      </c>
      <c r="B8" s="174">
        <v>2</v>
      </c>
      <c r="C8" s="176">
        <v>3</v>
      </c>
      <c r="D8" s="176">
        <v>4</v>
      </c>
      <c r="E8" s="174">
        <v>5</v>
      </c>
      <c r="F8" s="176">
        <v>6</v>
      </c>
      <c r="G8" s="176">
        <v>7</v>
      </c>
      <c r="H8" s="174">
        <v>8</v>
      </c>
      <c r="I8" s="176">
        <v>9</v>
      </c>
      <c r="J8" s="176">
        <v>10</v>
      </c>
      <c r="K8" s="174">
        <v>11</v>
      </c>
      <c r="L8" s="176">
        <v>12</v>
      </c>
      <c r="M8" s="176">
        <v>13</v>
      </c>
      <c r="N8" s="174">
        <v>14</v>
      </c>
      <c r="O8" s="176">
        <v>15</v>
      </c>
      <c r="P8" s="176">
        <v>16</v>
      </c>
      <c r="Q8" s="174">
        <v>17</v>
      </c>
      <c r="R8" s="176">
        <v>18</v>
      </c>
      <c r="S8" s="176">
        <v>19</v>
      </c>
      <c r="T8" s="176">
        <v>20</v>
      </c>
    </row>
    <row r="9" ht="21" customHeight="1" spans="1:20">
      <c r="A9" s="177"/>
      <c r="B9" s="178"/>
      <c r="C9" s="178"/>
      <c r="D9" s="178"/>
      <c r="E9" s="178"/>
      <c r="F9" s="178"/>
      <c r="G9" s="178"/>
      <c r="H9" s="179"/>
      <c r="I9" s="179"/>
      <c r="J9" s="99"/>
      <c r="K9" s="99"/>
      <c r="L9" s="99"/>
      <c r="M9" s="99"/>
      <c r="N9" s="99"/>
      <c r="O9" s="99"/>
      <c r="P9" s="99"/>
      <c r="Q9" s="99"/>
      <c r="R9" s="99"/>
      <c r="S9" s="99"/>
      <c r="T9" s="99"/>
    </row>
    <row r="10" ht="21" customHeight="1" spans="1:20">
      <c r="A10" s="180" t="s">
        <v>175</v>
      </c>
      <c r="B10" s="181"/>
      <c r="C10" s="181"/>
      <c r="D10" s="181"/>
      <c r="E10" s="181"/>
      <c r="F10" s="181"/>
      <c r="G10" s="181"/>
      <c r="H10" s="182"/>
      <c r="I10" s="191"/>
      <c r="J10" s="99"/>
      <c r="K10" s="99"/>
      <c r="L10" s="99"/>
      <c r="M10" s="99"/>
      <c r="N10" s="99"/>
      <c r="O10" s="99"/>
      <c r="P10" s="99"/>
      <c r="Q10" s="99"/>
      <c r="R10" s="99"/>
      <c r="S10" s="99"/>
      <c r="T10" s="99"/>
    </row>
    <row r="11" customHeight="1" spans="7:24">
      <c r="G11" s="146" t="s">
        <v>486</v>
      </c>
      <c r="H11" s="146"/>
      <c r="I11" s="146"/>
      <c r="J11" s="146"/>
      <c r="K11" s="146"/>
      <c r="L11" s="146"/>
      <c r="M11" s="146"/>
      <c r="N11" s="146"/>
      <c r="O11" s="146"/>
      <c r="P11" s="146"/>
      <c r="Q11" s="146"/>
      <c r="R11" s="146"/>
      <c r="S11" s="146"/>
      <c r="T11" s="146"/>
      <c r="U11" s="146"/>
      <c r="V11" s="146"/>
      <c r="W11" s="146"/>
      <c r="X11" s="146"/>
    </row>
  </sheetData>
  <mergeCells count="19">
    <mergeCell ref="A3:T3"/>
    <mergeCell ref="J5:T5"/>
    <mergeCell ref="O6:T6"/>
    <mergeCell ref="A10:I10"/>
    <mergeCell ref="G11:X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K24" sqref="K24"/>
    </sheetView>
  </sheetViews>
  <sheetFormatPr defaultColWidth="9.15" defaultRowHeight="14.25" customHeight="1" outlineLevelCol="4"/>
  <cols>
    <col min="1" max="1" width="44.25" style="74" customWidth="1"/>
    <col min="2" max="5" width="20" style="74" customWidth="1"/>
    <col min="6" max="16384" width="9.15" style="74"/>
  </cols>
  <sheetData>
    <row r="1" s="74" customFormat="1" customHeight="1" spans="1:5">
      <c r="A1" s="75"/>
      <c r="B1" s="75"/>
      <c r="C1" s="75"/>
      <c r="D1" s="75"/>
      <c r="E1" s="75"/>
    </row>
    <row r="2" s="74" customFormat="1" ht="17.25" customHeight="1" spans="4:5">
      <c r="D2" s="148"/>
      <c r="E2" s="77" t="s">
        <v>487</v>
      </c>
    </row>
    <row r="3" s="74" customFormat="1" ht="41.25" customHeight="1" spans="1:5">
      <c r="A3" s="149" t="str">
        <f>"2025"&amp;"年对下转移支付预算表"</f>
        <v>2025年对下转移支付预算表</v>
      </c>
      <c r="B3" s="78"/>
      <c r="C3" s="78"/>
      <c r="D3" s="78"/>
      <c r="E3" s="141"/>
    </row>
    <row r="4" s="74" customFormat="1" ht="18" customHeight="1" spans="1:5">
      <c r="A4" s="150" t="s">
        <v>1</v>
      </c>
      <c r="B4" s="151"/>
      <c r="C4" s="151"/>
      <c r="D4" s="152"/>
      <c r="E4" s="82" t="s">
        <v>2</v>
      </c>
    </row>
    <row r="5" s="74" customFormat="1" ht="19.5" customHeight="1" spans="1:5">
      <c r="A5" s="90" t="s">
        <v>488</v>
      </c>
      <c r="B5" s="85" t="s">
        <v>192</v>
      </c>
      <c r="C5" s="86"/>
      <c r="D5" s="86"/>
      <c r="E5" s="153" t="s">
        <v>489</v>
      </c>
    </row>
    <row r="6" s="74" customFormat="1" ht="40.5" customHeight="1" spans="1:5">
      <c r="A6" s="93"/>
      <c r="B6" s="104" t="s">
        <v>56</v>
      </c>
      <c r="C6" s="84" t="s">
        <v>59</v>
      </c>
      <c r="D6" s="154" t="s">
        <v>470</v>
      </c>
      <c r="E6" s="153"/>
    </row>
    <row r="7" s="74" customFormat="1" ht="19.5" customHeight="1" spans="1:5">
      <c r="A7" s="94">
        <v>1</v>
      </c>
      <c r="B7" s="94">
        <v>2</v>
      </c>
      <c r="C7" s="94">
        <v>3</v>
      </c>
      <c r="D7" s="155">
        <v>4</v>
      </c>
      <c r="E7" s="156">
        <v>24</v>
      </c>
    </row>
    <row r="8" s="74" customFormat="1" ht="19.5" customHeight="1" spans="1:5">
      <c r="A8" s="105"/>
      <c r="B8" s="157"/>
      <c r="C8" s="157"/>
      <c r="D8" s="157"/>
      <c r="E8" s="157"/>
    </row>
    <row r="9" s="74" customFormat="1" ht="19.5" customHeight="1" spans="1:5">
      <c r="A9" s="144"/>
      <c r="B9" s="157"/>
      <c r="C9" s="157"/>
      <c r="D9" s="157"/>
      <c r="E9" s="157"/>
    </row>
    <row r="10" s="74" customFormat="1" ht="34" customHeight="1" spans="1:1">
      <c r="A10" s="158" t="s">
        <v>490</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E22" sqref="E22"/>
    </sheetView>
  </sheetViews>
  <sheetFormatPr defaultColWidth="9.14166666666667" defaultRowHeight="12" customHeight="1"/>
  <cols>
    <col min="1" max="1" width="55.375" style="74" customWidth="1"/>
    <col min="2" max="2" width="29" style="74" customWidth="1"/>
    <col min="3" max="5" width="23.575" style="74" customWidth="1"/>
    <col min="6" max="6" width="11.2833333333333" style="74" customWidth="1"/>
    <col min="7" max="7" width="25.1416666666667" style="74" customWidth="1"/>
    <col min="8" max="8" width="15.575" style="74" customWidth="1"/>
    <col min="9" max="9" width="13.425" style="74" customWidth="1"/>
    <col min="10" max="10" width="18.85" style="74" customWidth="1"/>
    <col min="11" max="16384" width="9.14166666666667" style="74"/>
  </cols>
  <sheetData>
    <row r="1" customHeight="1" spans="1:10">
      <c r="A1" s="75"/>
      <c r="B1" s="75"/>
      <c r="C1" s="75"/>
      <c r="D1" s="75"/>
      <c r="E1" s="75"/>
      <c r="F1" s="75"/>
      <c r="G1" s="75"/>
      <c r="H1" s="75"/>
      <c r="I1" s="75"/>
      <c r="J1" s="75"/>
    </row>
    <row r="2" ht="16.5" customHeight="1" spans="10:10">
      <c r="J2" s="77" t="s">
        <v>491</v>
      </c>
    </row>
    <row r="3" ht="41.25" customHeight="1" spans="1:10">
      <c r="A3" s="140" t="str">
        <f>"2025"&amp;"年对下转移支付绩效目标表"</f>
        <v>2025年对下转移支付绩效目标表</v>
      </c>
      <c r="B3" s="78"/>
      <c r="C3" s="78"/>
      <c r="D3" s="78"/>
      <c r="E3" s="78"/>
      <c r="F3" s="141"/>
      <c r="G3" s="78"/>
      <c r="H3" s="141"/>
      <c r="I3" s="141"/>
      <c r="J3" s="78"/>
    </row>
    <row r="4" ht="17.25" customHeight="1" spans="1:1">
      <c r="A4" s="79" t="s">
        <v>1</v>
      </c>
    </row>
    <row r="5" ht="44.25" customHeight="1" spans="1:10">
      <c r="A5" s="142" t="s">
        <v>488</v>
      </c>
      <c r="B5" s="142" t="s">
        <v>295</v>
      </c>
      <c r="C5" s="142" t="s">
        <v>296</v>
      </c>
      <c r="D5" s="142" t="s">
        <v>297</v>
      </c>
      <c r="E5" s="142" t="s">
        <v>298</v>
      </c>
      <c r="F5" s="143" t="s">
        <v>299</v>
      </c>
      <c r="G5" s="142" t="s">
        <v>300</v>
      </c>
      <c r="H5" s="143" t="s">
        <v>301</v>
      </c>
      <c r="I5" s="143" t="s">
        <v>302</v>
      </c>
      <c r="J5" s="142" t="s">
        <v>303</v>
      </c>
    </row>
    <row r="6" ht="14.25" customHeight="1" spans="1:10">
      <c r="A6" s="142">
        <v>1</v>
      </c>
      <c r="B6" s="142">
        <v>2</v>
      </c>
      <c r="C6" s="142">
        <v>3</v>
      </c>
      <c r="D6" s="142">
        <v>4</v>
      </c>
      <c r="E6" s="142">
        <v>5</v>
      </c>
      <c r="F6" s="143">
        <v>6</v>
      </c>
      <c r="G6" s="142">
        <v>7</v>
      </c>
      <c r="H6" s="143">
        <v>8</v>
      </c>
      <c r="I6" s="143">
        <v>9</v>
      </c>
      <c r="J6" s="142">
        <v>10</v>
      </c>
    </row>
    <row r="7" ht="42" customHeight="1" spans="1:10">
      <c r="A7" s="105"/>
      <c r="B7" s="144"/>
      <c r="C7" s="144"/>
      <c r="D7" s="144"/>
      <c r="E7" s="127"/>
      <c r="F7" s="145"/>
      <c r="G7" s="127"/>
      <c r="H7" s="145"/>
      <c r="I7" s="145"/>
      <c r="J7" s="127"/>
    </row>
    <row r="8" ht="42" customHeight="1" spans="1:10">
      <c r="A8" s="105"/>
      <c r="B8" s="98"/>
      <c r="C8" s="98"/>
      <c r="D8" s="98"/>
      <c r="E8" s="105"/>
      <c r="F8" s="98"/>
      <c r="G8" s="105"/>
      <c r="H8" s="98"/>
      <c r="I8" s="98"/>
      <c r="J8" s="105"/>
    </row>
    <row r="9" ht="45" customHeight="1" spans="1:3">
      <c r="A9" s="146" t="s">
        <v>492</v>
      </c>
      <c r="B9" s="147"/>
      <c r="C9" s="147"/>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E28" sqref="E28"/>
    </sheetView>
  </sheetViews>
  <sheetFormatPr defaultColWidth="10.425" defaultRowHeight="14.25" customHeight="1"/>
  <cols>
    <col min="1" max="3" width="33.7083333333333" style="74" customWidth="1"/>
    <col min="4" max="4" width="45.575" style="74" customWidth="1"/>
    <col min="5" max="5" width="27.575" style="74" customWidth="1"/>
    <col min="6" max="6" width="21.7083333333333" style="74" customWidth="1"/>
    <col min="7" max="9" width="26.2833333333333" style="74" customWidth="1"/>
    <col min="10" max="16384" width="10.425" style="74"/>
  </cols>
  <sheetData>
    <row r="1" customHeight="1" spans="1:9">
      <c r="A1" s="75"/>
      <c r="B1" s="75"/>
      <c r="C1" s="75"/>
      <c r="D1" s="75"/>
      <c r="E1" s="75"/>
      <c r="F1" s="75"/>
      <c r="G1" s="75"/>
      <c r="H1" s="75"/>
      <c r="I1" s="75"/>
    </row>
    <row r="2" customHeight="1" spans="1:9">
      <c r="A2" s="115" t="s">
        <v>493</v>
      </c>
      <c r="B2" s="116"/>
      <c r="C2" s="116"/>
      <c r="D2" s="117"/>
      <c r="E2" s="117"/>
      <c r="F2" s="117"/>
      <c r="G2" s="116"/>
      <c r="H2" s="116"/>
      <c r="I2" s="117"/>
    </row>
    <row r="3" ht="41.25" customHeight="1" spans="1:9">
      <c r="A3" s="118" t="str">
        <f>"2025"&amp;"年新增资产配置预算表"</f>
        <v>2025年新增资产配置预算表</v>
      </c>
      <c r="B3" s="119"/>
      <c r="C3" s="119"/>
      <c r="D3" s="120"/>
      <c r="E3" s="120"/>
      <c r="F3" s="120"/>
      <c r="G3" s="119"/>
      <c r="H3" s="119"/>
      <c r="I3" s="120"/>
    </row>
    <row r="4" customHeight="1" spans="1:9">
      <c r="A4" s="121" t="s">
        <v>1</v>
      </c>
      <c r="B4" s="122"/>
      <c r="C4" s="122"/>
      <c r="D4" s="123"/>
      <c r="F4" s="120"/>
      <c r="G4" s="119"/>
      <c r="H4" s="119"/>
      <c r="I4" s="139" t="s">
        <v>2</v>
      </c>
    </row>
    <row r="5" ht="28.5" customHeight="1" spans="1:9">
      <c r="A5" s="124" t="s">
        <v>184</v>
      </c>
      <c r="B5" s="113" t="s">
        <v>185</v>
      </c>
      <c r="C5" s="124" t="s">
        <v>494</v>
      </c>
      <c r="D5" s="124" t="s">
        <v>495</v>
      </c>
      <c r="E5" s="124" t="s">
        <v>496</v>
      </c>
      <c r="F5" s="124" t="s">
        <v>497</v>
      </c>
      <c r="G5" s="113" t="s">
        <v>498</v>
      </c>
      <c r="H5" s="113"/>
      <c r="I5" s="124"/>
    </row>
    <row r="6" ht="21" customHeight="1" spans="1:9">
      <c r="A6" s="124"/>
      <c r="B6" s="125"/>
      <c r="C6" s="125"/>
      <c r="D6" s="126"/>
      <c r="E6" s="125"/>
      <c r="F6" s="125"/>
      <c r="G6" s="113" t="s">
        <v>468</v>
      </c>
      <c r="H6" s="113" t="s">
        <v>499</v>
      </c>
      <c r="I6" s="113" t="s">
        <v>500</v>
      </c>
    </row>
    <row r="7" ht="17.25" customHeight="1" spans="1:9">
      <c r="A7" s="127" t="s">
        <v>84</v>
      </c>
      <c r="B7" s="128"/>
      <c r="C7" s="129" t="s">
        <v>85</v>
      </c>
      <c r="D7" s="127" t="s">
        <v>86</v>
      </c>
      <c r="E7" s="130" t="s">
        <v>87</v>
      </c>
      <c r="F7" s="127" t="s">
        <v>88</v>
      </c>
      <c r="G7" s="129" t="s">
        <v>89</v>
      </c>
      <c r="H7" s="131" t="s">
        <v>90</v>
      </c>
      <c r="I7" s="130" t="s">
        <v>91</v>
      </c>
    </row>
    <row r="8" ht="19.5" customHeight="1" spans="1:9">
      <c r="A8" s="105"/>
      <c r="B8" s="98"/>
      <c r="C8" s="98"/>
      <c r="D8" s="105"/>
      <c r="E8" s="98"/>
      <c r="F8" s="131"/>
      <c r="G8" s="132"/>
      <c r="H8" s="133"/>
      <c r="I8" s="133"/>
    </row>
    <row r="9" ht="19.5" customHeight="1" spans="1:9">
      <c r="A9" s="134" t="s">
        <v>56</v>
      </c>
      <c r="B9" s="135"/>
      <c r="C9" s="135"/>
      <c r="D9" s="136"/>
      <c r="E9" s="137"/>
      <c r="F9" s="137"/>
      <c r="G9" s="132"/>
      <c r="H9" s="133"/>
      <c r="I9" s="133"/>
    </row>
    <row r="10" customHeight="1" spans="1:8">
      <c r="A10" s="138" t="s">
        <v>501</v>
      </c>
      <c r="B10" s="138"/>
      <c r="C10" s="138"/>
      <c r="D10" s="138"/>
      <c r="E10" s="138"/>
      <c r="F10" s="138"/>
      <c r="G10" s="138"/>
      <c r="H10" s="138"/>
    </row>
  </sheetData>
  <mergeCells count="12">
    <mergeCell ref="A2:I2"/>
    <mergeCell ref="A3:I3"/>
    <mergeCell ref="A4:C4"/>
    <mergeCell ref="G5:I5"/>
    <mergeCell ref="A9:F9"/>
    <mergeCell ref="A10:H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G22" sqref="G22"/>
    </sheetView>
  </sheetViews>
  <sheetFormatPr defaultColWidth="9.14166666666667" defaultRowHeight="14.25" customHeight="1"/>
  <cols>
    <col min="1" max="1" width="19.2833333333333" style="74" customWidth="1"/>
    <col min="2" max="2" width="33.85" style="74" customWidth="1"/>
    <col min="3" max="3" width="23.85" style="74" customWidth="1"/>
    <col min="4" max="4" width="11.1416666666667" style="74" customWidth="1"/>
    <col min="5" max="5" width="17.7083333333333" style="74" customWidth="1"/>
    <col min="6" max="6" width="9.85" style="74" customWidth="1"/>
    <col min="7" max="7" width="17.7083333333333" style="74" customWidth="1"/>
    <col min="8" max="11" width="23.1416666666667" style="74" customWidth="1"/>
    <col min="12" max="16384" width="9.14166666666667" style="74"/>
  </cols>
  <sheetData>
    <row r="1" customHeight="1" spans="1:11">
      <c r="A1" s="75"/>
      <c r="B1" s="75"/>
      <c r="C1" s="75"/>
      <c r="D1" s="75"/>
      <c r="E1" s="75"/>
      <c r="F1" s="75"/>
      <c r="G1" s="75"/>
      <c r="H1" s="75"/>
      <c r="I1" s="75"/>
      <c r="J1" s="75"/>
      <c r="K1" s="75"/>
    </row>
    <row r="2" customHeight="1" spans="4:11">
      <c r="D2" s="76"/>
      <c r="E2" s="76"/>
      <c r="F2" s="76"/>
      <c r="G2" s="76"/>
      <c r="K2" s="77" t="s">
        <v>502</v>
      </c>
    </row>
    <row r="3" ht="41.25" customHeight="1" spans="1:11">
      <c r="A3" s="78" t="str">
        <f>"2025"&amp;"年上级转移支付补助项目支出预算表"</f>
        <v>2025年上级转移支付补助项目支出预算表</v>
      </c>
      <c r="B3" s="78"/>
      <c r="C3" s="78"/>
      <c r="D3" s="78"/>
      <c r="E3" s="78"/>
      <c r="F3" s="78"/>
      <c r="G3" s="78"/>
      <c r="H3" s="78"/>
      <c r="I3" s="78"/>
      <c r="J3" s="78"/>
      <c r="K3" s="78"/>
    </row>
    <row r="4" ht="13.5" customHeight="1" spans="1:11">
      <c r="A4" s="79" t="s">
        <v>1</v>
      </c>
      <c r="B4" s="80"/>
      <c r="C4" s="80"/>
      <c r="D4" s="80"/>
      <c r="E4" s="80"/>
      <c r="F4" s="80"/>
      <c r="G4" s="80"/>
      <c r="H4" s="81"/>
      <c r="I4" s="81"/>
      <c r="J4" s="81"/>
      <c r="K4" s="82" t="s">
        <v>2</v>
      </c>
    </row>
    <row r="5" ht="21.75" customHeight="1" spans="1:11">
      <c r="A5" s="83" t="s">
        <v>250</v>
      </c>
      <c r="B5" s="83" t="s">
        <v>187</v>
      </c>
      <c r="C5" s="83" t="s">
        <v>251</v>
      </c>
      <c r="D5" s="84" t="s">
        <v>188</v>
      </c>
      <c r="E5" s="84" t="s">
        <v>189</v>
      </c>
      <c r="F5" s="84" t="s">
        <v>252</v>
      </c>
      <c r="G5" s="84" t="s">
        <v>253</v>
      </c>
      <c r="H5" s="90" t="s">
        <v>56</v>
      </c>
      <c r="I5" s="85" t="s">
        <v>503</v>
      </c>
      <c r="J5" s="86"/>
      <c r="K5" s="87"/>
    </row>
    <row r="6" ht="21.75" customHeight="1" spans="1:11">
      <c r="A6" s="88"/>
      <c r="B6" s="88"/>
      <c r="C6" s="88"/>
      <c r="D6" s="89"/>
      <c r="E6" s="89"/>
      <c r="F6" s="89"/>
      <c r="G6" s="89"/>
      <c r="H6" s="104"/>
      <c r="I6" s="84" t="s">
        <v>59</v>
      </c>
      <c r="J6" s="84" t="s">
        <v>60</v>
      </c>
      <c r="K6" s="84" t="s">
        <v>61</v>
      </c>
    </row>
    <row r="7" ht="40.5" customHeight="1" spans="1:11">
      <c r="A7" s="91"/>
      <c r="B7" s="91"/>
      <c r="C7" s="91"/>
      <c r="D7" s="92"/>
      <c r="E7" s="92"/>
      <c r="F7" s="92"/>
      <c r="G7" s="92"/>
      <c r="H7" s="93"/>
      <c r="I7" s="92" t="s">
        <v>58</v>
      </c>
      <c r="J7" s="92"/>
      <c r="K7" s="92"/>
    </row>
    <row r="8" ht="15" customHeight="1" spans="1:11">
      <c r="A8" s="94">
        <v>1</v>
      </c>
      <c r="B8" s="94">
        <v>2</v>
      </c>
      <c r="C8" s="94">
        <v>3</v>
      </c>
      <c r="D8" s="94">
        <v>4</v>
      </c>
      <c r="E8" s="94">
        <v>5</v>
      </c>
      <c r="F8" s="94">
        <v>6</v>
      </c>
      <c r="G8" s="94">
        <v>7</v>
      </c>
      <c r="H8" s="94">
        <v>8</v>
      </c>
      <c r="I8" s="94">
        <v>9</v>
      </c>
      <c r="J8" s="113">
        <v>10</v>
      </c>
      <c r="K8" s="113">
        <v>11</v>
      </c>
    </row>
    <row r="9" ht="18.75" customHeight="1" spans="1:11">
      <c r="A9" s="105"/>
      <c r="B9" s="98"/>
      <c r="C9" s="105"/>
      <c r="D9" s="105"/>
      <c r="E9" s="105"/>
      <c r="F9" s="105"/>
      <c r="G9" s="105"/>
      <c r="H9" s="106"/>
      <c r="I9" s="114"/>
      <c r="J9" s="114"/>
      <c r="K9" s="106"/>
    </row>
    <row r="10" ht="18.75" customHeight="1" spans="1:11">
      <c r="A10" s="98"/>
      <c r="B10" s="98"/>
      <c r="C10" s="98"/>
      <c r="D10" s="98"/>
      <c r="E10" s="98"/>
      <c r="F10" s="98"/>
      <c r="G10" s="98"/>
      <c r="H10" s="107"/>
      <c r="I10" s="107"/>
      <c r="J10" s="107"/>
      <c r="K10" s="106"/>
    </row>
    <row r="11" ht="18.75" customHeight="1" spans="1:11">
      <c r="A11" s="108" t="s">
        <v>175</v>
      </c>
      <c r="B11" s="109"/>
      <c r="C11" s="109"/>
      <c r="D11" s="109"/>
      <c r="E11" s="109"/>
      <c r="F11" s="109"/>
      <c r="G11" s="110"/>
      <c r="H11" s="111"/>
      <c r="I11" s="107"/>
      <c r="J11" s="107"/>
      <c r="K11" s="106"/>
    </row>
    <row r="12" customHeight="1" spans="1:8">
      <c r="A12" s="112" t="s">
        <v>504</v>
      </c>
      <c r="B12" s="112"/>
      <c r="C12" s="112"/>
      <c r="D12" s="112"/>
      <c r="E12" s="112"/>
      <c r="F12" s="112"/>
      <c r="G12" s="112"/>
      <c r="H12" s="112"/>
    </row>
  </sheetData>
  <mergeCells count="16">
    <mergeCell ref="A3:K3"/>
    <mergeCell ref="A4:G4"/>
    <mergeCell ref="I5:K5"/>
    <mergeCell ref="A11:G11"/>
    <mergeCell ref="A12:H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pane ySplit="1" topLeftCell="A2" activePane="bottomLeft" state="frozen"/>
      <selection/>
      <selection pane="bottomLeft" activeCell="J24" sqref="J24"/>
    </sheetView>
  </sheetViews>
  <sheetFormatPr defaultColWidth="9.14166666666667" defaultRowHeight="14.25" customHeight="1" outlineLevelCol="6"/>
  <cols>
    <col min="1" max="1" width="35.2833333333333" style="74" customWidth="1"/>
    <col min="2" max="4" width="28" style="74" customWidth="1"/>
    <col min="5" max="7" width="23.85" style="74" customWidth="1"/>
    <col min="8" max="16384" width="9.14166666666667" style="74"/>
  </cols>
  <sheetData>
    <row r="1" customHeight="1" spans="1:7">
      <c r="A1" s="75"/>
      <c r="B1" s="75"/>
      <c r="C1" s="75"/>
      <c r="D1" s="75"/>
      <c r="E1" s="75"/>
      <c r="F1" s="75"/>
      <c r="G1" s="75"/>
    </row>
    <row r="2" ht="13.5" customHeight="1" spans="4:7">
      <c r="D2" s="76"/>
      <c r="G2" s="77" t="s">
        <v>505</v>
      </c>
    </row>
    <row r="3" ht="41.25" customHeight="1" spans="1:7">
      <c r="A3" s="78" t="str">
        <f>"2025"&amp;"年部门项目中期规划预算表"</f>
        <v>2025年部门项目中期规划预算表</v>
      </c>
      <c r="B3" s="78"/>
      <c r="C3" s="78"/>
      <c r="D3" s="78"/>
      <c r="E3" s="78"/>
      <c r="F3" s="78"/>
      <c r="G3" s="78"/>
    </row>
    <row r="4" ht="13.5" customHeight="1" spans="1:7">
      <c r="A4" s="79" t="s">
        <v>1</v>
      </c>
      <c r="B4" s="80"/>
      <c r="C4" s="80"/>
      <c r="D4" s="80"/>
      <c r="E4" s="81"/>
      <c r="F4" s="81"/>
      <c r="G4" s="82" t="s">
        <v>2</v>
      </c>
    </row>
    <row r="5" ht="21.75" customHeight="1" spans="1:7">
      <c r="A5" s="83" t="s">
        <v>251</v>
      </c>
      <c r="B5" s="83" t="s">
        <v>250</v>
      </c>
      <c r="C5" s="83" t="s">
        <v>187</v>
      </c>
      <c r="D5" s="84" t="s">
        <v>506</v>
      </c>
      <c r="E5" s="85" t="s">
        <v>59</v>
      </c>
      <c r="F5" s="86"/>
      <c r="G5" s="87"/>
    </row>
    <row r="6" ht="21.75" customHeight="1" spans="1:7">
      <c r="A6" s="88"/>
      <c r="B6" s="88"/>
      <c r="C6" s="88"/>
      <c r="D6" s="89"/>
      <c r="E6" s="90" t="str">
        <f>"2025"&amp;"年"</f>
        <v>2025年</v>
      </c>
      <c r="F6" s="84" t="str">
        <f>("2025"+1)&amp;"年"</f>
        <v>2026年</v>
      </c>
      <c r="G6" s="84" t="str">
        <f>("2025"+2)&amp;"年"</f>
        <v>2027年</v>
      </c>
    </row>
    <row r="7" ht="40.5" customHeight="1" spans="1:7">
      <c r="A7" s="91"/>
      <c r="B7" s="91"/>
      <c r="C7" s="91"/>
      <c r="D7" s="92"/>
      <c r="E7" s="93"/>
      <c r="F7" s="92" t="s">
        <v>58</v>
      </c>
      <c r="G7" s="92"/>
    </row>
    <row r="8" ht="15" customHeight="1" spans="1:7">
      <c r="A8" s="94">
        <v>1</v>
      </c>
      <c r="B8" s="94">
        <v>2</v>
      </c>
      <c r="C8" s="94">
        <v>3</v>
      </c>
      <c r="D8" s="94">
        <v>4</v>
      </c>
      <c r="E8" s="94">
        <v>5</v>
      </c>
      <c r="F8" s="94">
        <v>6</v>
      </c>
      <c r="G8" s="94">
        <v>7</v>
      </c>
    </row>
    <row r="9" ht="17.25" customHeight="1" spans="1:7">
      <c r="A9" s="95" t="s">
        <v>71</v>
      </c>
      <c r="B9" s="96"/>
      <c r="C9" s="97" t="s">
        <v>256</v>
      </c>
      <c r="D9" s="96"/>
      <c r="E9" s="96">
        <v>15400000</v>
      </c>
      <c r="F9" s="96">
        <v>9833800</v>
      </c>
      <c r="G9" s="96">
        <v>9833800</v>
      </c>
    </row>
    <row r="10" ht="18.75" customHeight="1" spans="1:7">
      <c r="A10" s="98"/>
      <c r="B10" s="97" t="s">
        <v>507</v>
      </c>
      <c r="C10" s="97" t="s">
        <v>258</v>
      </c>
      <c r="D10" s="59" t="s">
        <v>508</v>
      </c>
      <c r="E10" s="99">
        <v>20000</v>
      </c>
      <c r="F10" s="99"/>
      <c r="G10" s="99"/>
    </row>
    <row r="11" ht="18.75" customHeight="1" spans="1:7">
      <c r="A11" s="100"/>
      <c r="B11" s="97" t="s">
        <v>507</v>
      </c>
      <c r="C11" s="97" t="s">
        <v>260</v>
      </c>
      <c r="D11" s="59" t="s">
        <v>508</v>
      </c>
      <c r="E11" s="99">
        <v>230000</v>
      </c>
      <c r="F11" s="99"/>
      <c r="G11" s="99"/>
    </row>
    <row r="12" ht="18.75" customHeight="1" spans="1:7">
      <c r="A12" s="100"/>
      <c r="B12" s="97" t="s">
        <v>507</v>
      </c>
      <c r="C12" s="97" t="s">
        <v>268</v>
      </c>
      <c r="D12" s="59" t="s">
        <v>508</v>
      </c>
      <c r="E12" s="99">
        <v>1601300</v>
      </c>
      <c r="F12" s="99"/>
      <c r="G12" s="99"/>
    </row>
    <row r="13" ht="18.75" customHeight="1" spans="1:7">
      <c r="A13" s="100"/>
      <c r="B13" s="97" t="s">
        <v>507</v>
      </c>
      <c r="C13" s="97" t="s">
        <v>270</v>
      </c>
      <c r="D13" s="59" t="s">
        <v>508</v>
      </c>
      <c r="E13" s="99">
        <v>180000</v>
      </c>
      <c r="F13" s="99"/>
      <c r="G13" s="99"/>
    </row>
    <row r="14" ht="18.75" customHeight="1" spans="1:7">
      <c r="A14" s="100"/>
      <c r="B14" s="97" t="s">
        <v>507</v>
      </c>
      <c r="C14" s="97" t="s">
        <v>274</v>
      </c>
      <c r="D14" s="59" t="s">
        <v>508</v>
      </c>
      <c r="E14" s="99">
        <v>110000</v>
      </c>
      <c r="F14" s="99"/>
      <c r="G14" s="99"/>
    </row>
    <row r="15" ht="18.75" customHeight="1" spans="1:7">
      <c r="A15" s="100"/>
      <c r="B15" s="97" t="s">
        <v>507</v>
      </c>
      <c r="C15" s="97" t="s">
        <v>276</v>
      </c>
      <c r="D15" s="59" t="s">
        <v>508</v>
      </c>
      <c r="E15" s="99">
        <v>5000</v>
      </c>
      <c r="F15" s="99"/>
      <c r="G15" s="99"/>
    </row>
    <row r="16" ht="18.75" customHeight="1" spans="1:7">
      <c r="A16" s="100"/>
      <c r="B16" s="97" t="s">
        <v>507</v>
      </c>
      <c r="C16" s="97" t="s">
        <v>278</v>
      </c>
      <c r="D16" s="59" t="s">
        <v>508</v>
      </c>
      <c r="E16" s="99">
        <v>70000</v>
      </c>
      <c r="F16" s="99"/>
      <c r="G16" s="99"/>
    </row>
    <row r="17" ht="18.75" customHeight="1" spans="1:7">
      <c r="A17" s="100"/>
      <c r="B17" s="97" t="s">
        <v>507</v>
      </c>
      <c r="C17" s="97" t="s">
        <v>280</v>
      </c>
      <c r="D17" s="59" t="s">
        <v>508</v>
      </c>
      <c r="E17" s="99">
        <v>30000</v>
      </c>
      <c r="F17" s="99"/>
      <c r="G17" s="99"/>
    </row>
    <row r="18" ht="18.75" customHeight="1" spans="1:7">
      <c r="A18" s="100"/>
      <c r="B18" s="97" t="s">
        <v>507</v>
      </c>
      <c r="C18" s="97" t="s">
        <v>282</v>
      </c>
      <c r="D18" s="59" t="s">
        <v>508</v>
      </c>
      <c r="E18" s="99">
        <v>9600</v>
      </c>
      <c r="F18" s="99"/>
      <c r="G18" s="99"/>
    </row>
    <row r="19" ht="18.75" customHeight="1" spans="1:7">
      <c r="A19" s="100"/>
      <c r="B19" s="97" t="s">
        <v>509</v>
      </c>
      <c r="C19" s="97" t="s">
        <v>286</v>
      </c>
      <c r="D19" s="59" t="s">
        <v>508</v>
      </c>
      <c r="E19" s="99">
        <v>13000</v>
      </c>
      <c r="F19" s="99"/>
      <c r="G19" s="99"/>
    </row>
    <row r="20" ht="18.75" customHeight="1" spans="1:7">
      <c r="A20" s="100"/>
      <c r="B20" s="97" t="s">
        <v>509</v>
      </c>
      <c r="C20" s="97" t="s">
        <v>288</v>
      </c>
      <c r="D20" s="59" t="s">
        <v>508</v>
      </c>
      <c r="E20" s="99">
        <v>9833800</v>
      </c>
      <c r="F20" s="99">
        <v>9833800</v>
      </c>
      <c r="G20" s="99">
        <v>9833800</v>
      </c>
    </row>
    <row r="21" ht="18.75" customHeight="1" spans="1:7">
      <c r="A21" s="100"/>
      <c r="B21" s="97" t="s">
        <v>509</v>
      </c>
      <c r="C21" s="97" t="s">
        <v>290</v>
      </c>
      <c r="D21" s="59" t="s">
        <v>508</v>
      </c>
      <c r="E21" s="99">
        <v>285200</v>
      </c>
      <c r="F21" s="99"/>
      <c r="G21" s="99"/>
    </row>
    <row r="22" ht="18.75" customHeight="1" spans="1:7">
      <c r="A22" s="100"/>
      <c r="B22" s="97" t="s">
        <v>509</v>
      </c>
      <c r="C22" s="97" t="s">
        <v>292</v>
      </c>
      <c r="D22" s="59" t="s">
        <v>508</v>
      </c>
      <c r="E22" s="99">
        <v>12100</v>
      </c>
      <c r="F22" s="99"/>
      <c r="G22" s="99"/>
    </row>
    <row r="23" ht="18.75" customHeight="1" spans="1:7">
      <c r="A23" s="100"/>
      <c r="B23" s="97" t="s">
        <v>509</v>
      </c>
      <c r="C23" s="101"/>
      <c r="D23" s="59" t="s">
        <v>508</v>
      </c>
      <c r="E23" s="99">
        <v>3000000</v>
      </c>
      <c r="F23" s="99"/>
      <c r="G23" s="99"/>
    </row>
    <row r="24" ht="18.75" customHeight="1" spans="1:7">
      <c r="A24" s="102" t="s">
        <v>56</v>
      </c>
      <c r="B24" s="101" t="s">
        <v>510</v>
      </c>
      <c r="C24" s="101"/>
      <c r="D24" s="103"/>
      <c r="E24" s="99">
        <v>15400000</v>
      </c>
      <c r="F24" s="99">
        <v>9833800</v>
      </c>
      <c r="G24" s="99">
        <v>9833800</v>
      </c>
    </row>
  </sheetData>
  <mergeCells count="11">
    <mergeCell ref="A3:G3"/>
    <mergeCell ref="A4:D4"/>
    <mergeCell ref="E5:G5"/>
    <mergeCell ref="A24:D2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abSelected="1" workbookViewId="0">
      <selection activeCell="C7" sqref="C7:H7"/>
    </sheetView>
  </sheetViews>
  <sheetFormatPr defaultColWidth="9" defaultRowHeight="12.75"/>
  <cols>
    <col min="1" max="1" width="16.625" style="4" customWidth="1"/>
    <col min="2" max="2" width="20" style="4" customWidth="1"/>
    <col min="3" max="8" width="13.125" style="4" customWidth="1"/>
    <col min="9" max="9" width="21.625" style="4" customWidth="1"/>
    <col min="10" max="10" width="8" style="4" hidden="1" customWidth="1"/>
    <col min="11" max="16384" width="9" style="1"/>
  </cols>
  <sheetData>
    <row r="1" s="1" customFormat="1" spans="1:10">
      <c r="A1" s="4"/>
      <c r="B1" s="4"/>
      <c r="C1" s="4"/>
      <c r="D1" s="4"/>
      <c r="E1" s="4"/>
      <c r="F1" s="4"/>
      <c r="G1" s="4"/>
      <c r="H1" s="4"/>
      <c r="I1" s="66" t="s">
        <v>511</v>
      </c>
      <c r="J1" s="4"/>
    </row>
    <row r="2" s="2" customFormat="1" ht="47.1" customHeight="1" spans="1:10">
      <c r="A2" s="5" t="s">
        <v>512</v>
      </c>
      <c r="B2" s="5"/>
      <c r="C2" s="5"/>
      <c r="D2" s="5"/>
      <c r="E2" s="5"/>
      <c r="F2" s="5"/>
      <c r="G2" s="5"/>
      <c r="H2" s="5"/>
      <c r="I2" s="5"/>
      <c r="J2" s="67"/>
    </row>
    <row r="3" s="3" customFormat="1" ht="12" spans="1:10">
      <c r="A3" s="6" t="s">
        <v>1</v>
      </c>
      <c r="B3" s="6"/>
      <c r="C3" s="6"/>
      <c r="D3" s="6"/>
      <c r="E3" s="6"/>
      <c r="F3" s="7"/>
      <c r="G3" s="7"/>
      <c r="H3" s="7"/>
      <c r="I3" s="7" t="s">
        <v>2</v>
      </c>
      <c r="J3" s="68"/>
    </row>
    <row r="4" s="1" customFormat="1" ht="15" customHeight="1" spans="1:10">
      <c r="A4" s="8" t="s">
        <v>513</v>
      </c>
      <c r="B4" s="9" t="s">
        <v>72</v>
      </c>
      <c r="C4" s="10"/>
      <c r="D4" s="10"/>
      <c r="E4" s="11"/>
      <c r="F4" s="12" t="s">
        <v>514</v>
      </c>
      <c r="G4" s="13" t="s">
        <v>71</v>
      </c>
      <c r="H4" s="10"/>
      <c r="I4" s="11"/>
      <c r="J4" s="4"/>
    </row>
    <row r="5" s="1" customFormat="1" ht="17.25" customHeight="1" spans="1:10">
      <c r="A5" s="14"/>
      <c r="B5" s="12" t="s">
        <v>515</v>
      </c>
      <c r="C5" s="15"/>
      <c r="D5" s="15"/>
      <c r="E5" s="15"/>
      <c r="F5" s="15"/>
      <c r="G5" s="15"/>
      <c r="H5" s="16"/>
      <c r="I5" s="17" t="s">
        <v>516</v>
      </c>
      <c r="J5" s="4"/>
    </row>
    <row r="6" s="1" customFormat="1" ht="67.15" customHeight="1" spans="1:10">
      <c r="A6" s="17" t="s">
        <v>517</v>
      </c>
      <c r="B6" s="17" t="s">
        <v>518</v>
      </c>
      <c r="C6" s="18" t="s">
        <v>519</v>
      </c>
      <c r="D6" s="19"/>
      <c r="E6" s="19"/>
      <c r="F6" s="19"/>
      <c r="G6" s="19"/>
      <c r="H6" s="20"/>
      <c r="I6" s="69" t="s">
        <v>520</v>
      </c>
      <c r="J6" s="4"/>
    </row>
    <row r="7" s="1" customFormat="1" ht="70.5" customHeight="1" spans="1:10">
      <c r="A7" s="21"/>
      <c r="B7" s="22" t="str">
        <f>"总体绩效目标（"&amp;"2025"&amp;"-"&amp;("2025"+2)&amp;"年期间）"</f>
        <v>总体绩效目标（2025-2027年期间）</v>
      </c>
      <c r="C7" s="18" t="s">
        <v>521</v>
      </c>
      <c r="D7" s="19"/>
      <c r="E7" s="19"/>
      <c r="F7" s="19"/>
      <c r="G7" s="19"/>
      <c r="H7" s="20"/>
      <c r="I7" s="70" t="s">
        <v>522</v>
      </c>
      <c r="J7" s="4"/>
    </row>
    <row r="8" s="1" customFormat="1" ht="70.7" customHeight="1" spans="1:10">
      <c r="A8" s="17" t="s">
        <v>523</v>
      </c>
      <c r="B8" s="17" t="s">
        <v>524</v>
      </c>
      <c r="C8" s="18" t="s">
        <v>525</v>
      </c>
      <c r="D8" s="19"/>
      <c r="E8" s="19"/>
      <c r="F8" s="19"/>
      <c r="G8" s="19"/>
      <c r="H8" s="20"/>
      <c r="I8" s="71" t="s">
        <v>526</v>
      </c>
      <c r="J8" s="4"/>
    </row>
    <row r="9" s="1" customFormat="1" ht="17.85" customHeight="1" spans="1:10">
      <c r="A9" s="23"/>
      <c r="B9" s="24" t="s">
        <v>527</v>
      </c>
      <c r="C9" s="25"/>
      <c r="D9" s="25" t="s">
        <v>528</v>
      </c>
      <c r="E9" s="26"/>
      <c r="F9" s="25" t="s">
        <v>529</v>
      </c>
      <c r="G9" s="25"/>
      <c r="H9" s="25"/>
      <c r="I9" s="51" t="s">
        <v>516</v>
      </c>
      <c r="J9" s="4"/>
    </row>
    <row r="10" s="1" customFormat="1" ht="17.85" customHeight="1" spans="1:10">
      <c r="A10" s="27"/>
      <c r="B10" s="28"/>
      <c r="C10" s="25"/>
      <c r="D10" s="4"/>
      <c r="E10" s="25"/>
      <c r="F10" s="17" t="s">
        <v>530</v>
      </c>
      <c r="G10" s="17" t="s">
        <v>531</v>
      </c>
      <c r="H10" s="17" t="s">
        <v>532</v>
      </c>
      <c r="I10" s="28"/>
      <c r="J10" s="4"/>
    </row>
    <row r="11" s="1" customFormat="1" ht="23.85" customHeight="1" spans="1:10">
      <c r="A11" s="29" t="s">
        <v>533</v>
      </c>
      <c r="B11" s="17" t="s">
        <v>56</v>
      </c>
      <c r="C11" s="30"/>
      <c r="D11" s="19"/>
      <c r="E11" s="20"/>
      <c r="F11" s="31">
        <v>18913148.16</v>
      </c>
      <c r="G11" s="31">
        <v>18913148.16</v>
      </c>
      <c r="H11" s="32"/>
      <c r="I11" s="18"/>
      <c r="J11" s="4"/>
    </row>
    <row r="12" s="1" customFormat="1" ht="66" customHeight="1" spans="1:10">
      <c r="A12" s="28"/>
      <c r="B12" s="33"/>
      <c r="C12" s="34" t="s">
        <v>534</v>
      </c>
      <c r="D12" s="35"/>
      <c r="E12" s="35"/>
      <c r="F12" s="36">
        <v>18913148.16</v>
      </c>
      <c r="G12" s="37">
        <v>18913148.16</v>
      </c>
      <c r="H12" s="38"/>
      <c r="I12" s="33" t="s">
        <v>535</v>
      </c>
      <c r="J12" s="4"/>
    </row>
    <row r="13" s="1" customFormat="1" spans="1:10">
      <c r="A13" s="28"/>
      <c r="B13" s="24"/>
      <c r="C13" s="39"/>
      <c r="D13" s="40"/>
      <c r="E13" s="25"/>
      <c r="F13" s="41"/>
      <c r="G13" s="42"/>
      <c r="H13" s="43"/>
      <c r="I13" s="24"/>
      <c r="J13" s="4"/>
    </row>
    <row r="14" s="1" customFormat="1" spans="1:10">
      <c r="A14" s="28"/>
      <c r="B14" s="24"/>
      <c r="C14" s="39"/>
      <c r="D14" s="40"/>
      <c r="E14" s="25"/>
      <c r="F14" s="41"/>
      <c r="G14" s="42"/>
      <c r="H14" s="43"/>
      <c r="I14" s="24"/>
      <c r="J14" s="4"/>
    </row>
    <row r="15" s="1" customFormat="1" spans="1:10">
      <c r="A15" s="21"/>
      <c r="B15" s="8"/>
      <c r="C15" s="44"/>
      <c r="D15" s="45"/>
      <c r="E15" s="45"/>
      <c r="F15" s="46"/>
      <c r="G15" s="47"/>
      <c r="H15" s="48"/>
      <c r="I15" s="8"/>
      <c r="J15" s="4"/>
    </row>
    <row r="16" s="1" customFormat="1" ht="409.5" hidden="1" customHeight="1" spans="1:10">
      <c r="A16" s="40" t="s">
        <v>536</v>
      </c>
      <c r="B16" s="49"/>
      <c r="C16" s="50"/>
      <c r="D16" s="50"/>
      <c r="E16" s="51"/>
      <c r="F16" s="52"/>
      <c r="G16" s="53"/>
      <c r="H16" s="25"/>
      <c r="I16" s="51"/>
      <c r="J16" s="4"/>
    </row>
    <row r="17" s="1" customFormat="1" ht="9.4" customHeight="1" spans="1:10">
      <c r="A17" s="40"/>
      <c r="B17" s="4"/>
      <c r="C17" s="27"/>
      <c r="D17" s="27"/>
      <c r="E17" s="28"/>
      <c r="F17" s="4"/>
      <c r="G17" s="4"/>
      <c r="H17" s="4"/>
      <c r="I17" s="28"/>
      <c r="J17" s="4"/>
    </row>
    <row r="18" s="1" customFormat="1" ht="21.6" customHeight="1" spans="1:10">
      <c r="A18" s="40"/>
      <c r="B18" s="54" t="s">
        <v>296</v>
      </c>
      <c r="C18" s="55" t="s">
        <v>297</v>
      </c>
      <c r="D18" s="55" t="s">
        <v>298</v>
      </c>
      <c r="E18" s="55" t="s">
        <v>300</v>
      </c>
      <c r="F18" s="56" t="s">
        <v>537</v>
      </c>
      <c r="G18" s="56"/>
      <c r="H18" s="56"/>
      <c r="I18" s="55" t="s">
        <v>538</v>
      </c>
      <c r="J18" s="4"/>
    </row>
    <row r="19" s="1" customFormat="1" spans="1:10">
      <c r="A19" s="40"/>
      <c r="B19" s="57" t="s">
        <v>305</v>
      </c>
      <c r="C19" s="58"/>
      <c r="D19" s="59"/>
      <c r="E19" s="58"/>
      <c r="F19" s="60"/>
      <c r="G19" s="60"/>
      <c r="H19" s="60"/>
      <c r="I19" s="72"/>
      <c r="J19" s="4"/>
    </row>
    <row r="20" s="1" customFormat="1" spans="1:10">
      <c r="A20" s="40"/>
      <c r="B20" s="57"/>
      <c r="C20" s="58" t="s">
        <v>306</v>
      </c>
      <c r="D20" s="59"/>
      <c r="E20" s="58"/>
      <c r="F20" s="60"/>
      <c r="G20" s="60"/>
      <c r="H20" s="60"/>
      <c r="I20" s="72"/>
      <c r="J20" s="4"/>
    </row>
    <row r="21" s="1" customFormat="1" spans="1:10">
      <c r="A21" s="40"/>
      <c r="B21" s="57"/>
      <c r="C21" s="58"/>
      <c r="D21" s="59" t="s">
        <v>539</v>
      </c>
      <c r="E21" s="58" t="s">
        <v>340</v>
      </c>
      <c r="F21" s="61" t="s">
        <v>387</v>
      </c>
      <c r="G21" s="62"/>
      <c r="H21" s="63"/>
      <c r="I21" s="72"/>
      <c r="J21" s="4"/>
    </row>
    <row r="22" s="1" customFormat="1" spans="1:10">
      <c r="A22" s="40"/>
      <c r="B22" s="57"/>
      <c r="C22" s="58"/>
      <c r="D22" s="59" t="s">
        <v>540</v>
      </c>
      <c r="E22" s="58" t="s">
        <v>541</v>
      </c>
      <c r="F22" s="61" t="s">
        <v>542</v>
      </c>
      <c r="G22" s="62"/>
      <c r="H22" s="63"/>
      <c r="I22" s="72"/>
      <c r="J22" s="4"/>
    </row>
    <row r="23" s="1" customFormat="1" spans="1:10">
      <c r="A23" s="40"/>
      <c r="B23" s="57"/>
      <c r="C23" s="58"/>
      <c r="D23" s="59" t="s">
        <v>543</v>
      </c>
      <c r="E23" s="58" t="s">
        <v>98</v>
      </c>
      <c r="F23" s="61" t="s">
        <v>544</v>
      </c>
      <c r="G23" s="62"/>
      <c r="H23" s="63"/>
      <c r="I23" s="72"/>
      <c r="J23" s="4"/>
    </row>
    <row r="24" s="1" customFormat="1" spans="1:10">
      <c r="A24" s="40"/>
      <c r="B24" s="57"/>
      <c r="C24" s="58" t="s">
        <v>337</v>
      </c>
      <c r="D24" s="59"/>
      <c r="E24" s="58"/>
      <c r="F24" s="61"/>
      <c r="G24" s="62"/>
      <c r="H24" s="63"/>
      <c r="I24" s="72"/>
      <c r="J24" s="4"/>
    </row>
    <row r="25" s="1" customFormat="1" spans="1:10">
      <c r="A25" s="40"/>
      <c r="B25" s="57"/>
      <c r="C25" s="58"/>
      <c r="D25" s="59" t="s">
        <v>545</v>
      </c>
      <c r="E25" s="58" t="s">
        <v>546</v>
      </c>
      <c r="F25" s="61" t="s">
        <v>547</v>
      </c>
      <c r="G25" s="62"/>
      <c r="H25" s="63"/>
      <c r="I25" s="72"/>
      <c r="J25" s="4"/>
    </row>
    <row r="26" s="1" customFormat="1" spans="1:10">
      <c r="A26" s="40"/>
      <c r="B26" s="57" t="s">
        <v>319</v>
      </c>
      <c r="C26" s="58"/>
      <c r="D26" s="59"/>
      <c r="E26" s="58"/>
      <c r="F26" s="61"/>
      <c r="G26" s="62"/>
      <c r="H26" s="63"/>
      <c r="I26" s="72"/>
      <c r="J26" s="4"/>
    </row>
    <row r="27" s="1" customFormat="1" spans="1:10">
      <c r="A27" s="40"/>
      <c r="B27" s="57"/>
      <c r="C27" s="58" t="s">
        <v>355</v>
      </c>
      <c r="D27" s="59"/>
      <c r="E27" s="58"/>
      <c r="F27" s="61"/>
      <c r="G27" s="62"/>
      <c r="H27" s="63"/>
      <c r="I27" s="72"/>
      <c r="J27" s="4"/>
    </row>
    <row r="28" s="1" customFormat="1" ht="22.5" spans="1:10">
      <c r="A28" s="40"/>
      <c r="B28" s="57"/>
      <c r="C28" s="58"/>
      <c r="D28" s="59" t="s">
        <v>548</v>
      </c>
      <c r="E28" s="58" t="s">
        <v>549</v>
      </c>
      <c r="F28" s="61" t="s">
        <v>550</v>
      </c>
      <c r="G28" s="62"/>
      <c r="H28" s="63"/>
      <c r="I28" s="72"/>
      <c r="J28" s="4"/>
    </row>
    <row r="29" s="1" customFormat="1" spans="1:10">
      <c r="A29" s="40"/>
      <c r="B29" s="57"/>
      <c r="C29" s="58" t="s">
        <v>320</v>
      </c>
      <c r="D29" s="59"/>
      <c r="E29" s="58"/>
      <c r="F29" s="61"/>
      <c r="G29" s="62"/>
      <c r="H29" s="63"/>
      <c r="I29" s="72"/>
      <c r="J29" s="4"/>
    </row>
    <row r="30" s="1" customFormat="1" ht="22.5" spans="1:10">
      <c r="A30" s="40"/>
      <c r="B30" s="57"/>
      <c r="C30" s="58"/>
      <c r="D30" s="59" t="s">
        <v>551</v>
      </c>
      <c r="E30" s="58" t="s">
        <v>552</v>
      </c>
      <c r="F30" s="61" t="s">
        <v>553</v>
      </c>
      <c r="G30" s="62"/>
      <c r="H30" s="63"/>
      <c r="I30" s="72"/>
      <c r="J30" s="4"/>
    </row>
    <row r="31" s="1" customFormat="1" ht="33.75" spans="1:10">
      <c r="A31" s="40"/>
      <c r="B31" s="57"/>
      <c r="C31" s="58"/>
      <c r="D31" s="59" t="s">
        <v>554</v>
      </c>
      <c r="E31" s="58" t="s">
        <v>95</v>
      </c>
      <c r="F31" s="61" t="s">
        <v>555</v>
      </c>
      <c r="G31" s="62"/>
      <c r="H31" s="63"/>
      <c r="I31" s="72"/>
      <c r="J31" s="4"/>
    </row>
    <row r="32" s="1" customFormat="1" ht="409.5" hidden="1" customHeight="1" spans="1:10">
      <c r="A32" s="40"/>
      <c r="B32" s="57" t="s">
        <v>326</v>
      </c>
      <c r="C32" s="58"/>
      <c r="D32" s="59"/>
      <c r="E32" s="58"/>
      <c r="F32" s="60"/>
      <c r="G32" s="60"/>
      <c r="H32" s="60"/>
      <c r="I32" s="4"/>
      <c r="J32" s="4"/>
    </row>
    <row r="33" ht="22" customHeight="1" spans="1:9">
      <c r="A33" s="40"/>
      <c r="B33" s="64"/>
      <c r="C33" s="58" t="s">
        <v>327</v>
      </c>
      <c r="D33" s="59"/>
      <c r="E33" s="58"/>
      <c r="F33" s="61"/>
      <c r="G33" s="62"/>
      <c r="H33" s="63"/>
      <c r="I33" s="73"/>
    </row>
    <row r="34" ht="45" spans="1:9">
      <c r="A34" s="40"/>
      <c r="B34" s="64"/>
      <c r="C34" s="58"/>
      <c r="D34" s="59" t="s">
        <v>556</v>
      </c>
      <c r="E34" s="58" t="s">
        <v>330</v>
      </c>
      <c r="F34" s="61" t="s">
        <v>557</v>
      </c>
      <c r="G34" s="62"/>
      <c r="H34" s="63"/>
      <c r="I34" s="73"/>
    </row>
    <row r="35" ht="45" spans="1:9">
      <c r="A35" s="40"/>
      <c r="B35" s="64"/>
      <c r="C35" s="58"/>
      <c r="D35" s="59" t="s">
        <v>558</v>
      </c>
      <c r="E35" s="58" t="s">
        <v>330</v>
      </c>
      <c r="F35" s="61" t="s">
        <v>559</v>
      </c>
      <c r="G35" s="62"/>
      <c r="H35" s="63"/>
      <c r="I35" s="73"/>
    </row>
    <row r="36" spans="1:9">
      <c r="A36" s="40"/>
      <c r="B36" s="64"/>
      <c r="C36" s="58"/>
      <c r="D36" s="59" t="s">
        <v>418</v>
      </c>
      <c r="E36" s="58" t="s">
        <v>330</v>
      </c>
      <c r="F36" s="61" t="s">
        <v>560</v>
      </c>
      <c r="G36" s="62"/>
      <c r="H36" s="63"/>
      <c r="I36" s="73"/>
    </row>
    <row r="37" ht="22.5" spans="1:9">
      <c r="A37" s="40"/>
      <c r="B37" s="64"/>
      <c r="C37" s="58"/>
      <c r="D37" s="59" t="s">
        <v>561</v>
      </c>
      <c r="E37" s="58" t="s">
        <v>330</v>
      </c>
      <c r="F37" s="61" t="s">
        <v>547</v>
      </c>
      <c r="G37" s="62"/>
      <c r="H37" s="63"/>
      <c r="I37" s="73"/>
    </row>
    <row r="38" spans="1:9">
      <c r="A38" s="65"/>
      <c r="B38" s="64"/>
      <c r="C38" s="58"/>
      <c r="D38" s="59" t="s">
        <v>562</v>
      </c>
      <c r="E38" s="58" t="s">
        <v>330</v>
      </c>
      <c r="F38" s="61" t="s">
        <v>563</v>
      </c>
      <c r="G38" s="62"/>
      <c r="H38" s="63"/>
      <c r="I38" s="73"/>
    </row>
  </sheetData>
  <mergeCells count="49">
    <mergeCell ref="A2:I2"/>
    <mergeCell ref="A3:E3"/>
    <mergeCell ref="B4:E4"/>
    <mergeCell ref="G4:I4"/>
    <mergeCell ref="B5:H5"/>
    <mergeCell ref="C6:H6"/>
    <mergeCell ref="C7:H7"/>
    <mergeCell ref="C8:H8"/>
    <mergeCell ref="F9:H9"/>
    <mergeCell ref="C11:E11"/>
    <mergeCell ref="F18:H18"/>
    <mergeCell ref="F21:H21"/>
    <mergeCell ref="F22:H22"/>
    <mergeCell ref="F23:H23"/>
    <mergeCell ref="F24:H24"/>
    <mergeCell ref="F25:H25"/>
    <mergeCell ref="F26:H26"/>
    <mergeCell ref="F27:H27"/>
    <mergeCell ref="F28:H28"/>
    <mergeCell ref="F29:H29"/>
    <mergeCell ref="F30:H30"/>
    <mergeCell ref="F31:H31"/>
    <mergeCell ref="F33:H33"/>
    <mergeCell ref="F34:H34"/>
    <mergeCell ref="F35:H35"/>
    <mergeCell ref="F36:H36"/>
    <mergeCell ref="F37:H37"/>
    <mergeCell ref="F38:H38"/>
    <mergeCell ref="A6:A7"/>
    <mergeCell ref="A9:A10"/>
    <mergeCell ref="A11:A15"/>
    <mergeCell ref="A16:A38"/>
    <mergeCell ref="B9:B10"/>
    <mergeCell ref="B12:B15"/>
    <mergeCell ref="B16:B17"/>
    <mergeCell ref="C16:C17"/>
    <mergeCell ref="D9:D10"/>
    <mergeCell ref="D16:D17"/>
    <mergeCell ref="E16:E17"/>
    <mergeCell ref="F12:F15"/>
    <mergeCell ref="F16:F17"/>
    <mergeCell ref="G12:G15"/>
    <mergeCell ref="G16:G17"/>
    <mergeCell ref="H12:H15"/>
    <mergeCell ref="H16:H17"/>
    <mergeCell ref="I9:I10"/>
    <mergeCell ref="I12:I15"/>
    <mergeCell ref="I16:I17"/>
    <mergeCell ref="C12:E1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F22" sqref="F22"/>
    </sheetView>
  </sheetViews>
  <sheetFormatPr defaultColWidth="8.575" defaultRowHeight="12.75" customHeight="1"/>
  <cols>
    <col min="1" max="1" width="15.8916666666667" style="74" customWidth="1"/>
    <col min="2" max="2" width="35" style="74" customWidth="1"/>
    <col min="3" max="19" width="22" style="74" customWidth="1"/>
    <col min="20" max="16384" width="8.575" style="74"/>
  </cols>
  <sheetData>
    <row r="1" customHeight="1" spans="1:19">
      <c r="A1" s="75"/>
      <c r="B1" s="75"/>
      <c r="C1" s="75"/>
      <c r="D1" s="75"/>
      <c r="E1" s="75"/>
      <c r="F1" s="75"/>
      <c r="G1" s="75"/>
      <c r="H1" s="75"/>
      <c r="I1" s="75"/>
      <c r="J1" s="75"/>
      <c r="K1" s="75"/>
      <c r="L1" s="75"/>
      <c r="M1" s="75"/>
      <c r="N1" s="75"/>
      <c r="O1" s="75"/>
      <c r="P1" s="75"/>
      <c r="Q1" s="75"/>
      <c r="R1" s="75"/>
      <c r="S1" s="75"/>
    </row>
    <row r="2" ht="17.25" customHeight="1" spans="1:1">
      <c r="A2" s="139" t="s">
        <v>53</v>
      </c>
    </row>
    <row r="3" ht="41.25" customHeight="1" spans="1:1">
      <c r="A3" s="118" t="str">
        <f>"2025"&amp;"年部门收入预算表"</f>
        <v>2025年部门收入预算表</v>
      </c>
    </row>
    <row r="4" ht="17.25" customHeight="1" spans="1:19">
      <c r="A4" s="121" t="s">
        <v>1</v>
      </c>
      <c r="S4" s="123" t="s">
        <v>2</v>
      </c>
    </row>
    <row r="5" ht="21.75" customHeight="1" spans="1:19">
      <c r="A5" s="321" t="s">
        <v>54</v>
      </c>
      <c r="B5" s="322" t="s">
        <v>55</v>
      </c>
      <c r="C5" s="322" t="s">
        <v>56</v>
      </c>
      <c r="D5" s="323" t="s">
        <v>57</v>
      </c>
      <c r="E5" s="323"/>
      <c r="F5" s="323"/>
      <c r="G5" s="323"/>
      <c r="H5" s="323"/>
      <c r="I5" s="228"/>
      <c r="J5" s="323"/>
      <c r="K5" s="323"/>
      <c r="L5" s="323"/>
      <c r="M5" s="323"/>
      <c r="N5" s="330"/>
      <c r="O5" s="323" t="s">
        <v>46</v>
      </c>
      <c r="P5" s="323"/>
      <c r="Q5" s="323"/>
      <c r="R5" s="323"/>
      <c r="S5" s="330"/>
    </row>
    <row r="6" ht="27" customHeight="1" spans="1:19">
      <c r="A6" s="324"/>
      <c r="B6" s="325"/>
      <c r="C6" s="325"/>
      <c r="D6" s="325" t="s">
        <v>58</v>
      </c>
      <c r="E6" s="325" t="s">
        <v>59</v>
      </c>
      <c r="F6" s="325" t="s">
        <v>60</v>
      </c>
      <c r="G6" s="325" t="s">
        <v>61</v>
      </c>
      <c r="H6" s="325" t="s">
        <v>62</v>
      </c>
      <c r="I6" s="331" t="s">
        <v>63</v>
      </c>
      <c r="J6" s="332"/>
      <c r="K6" s="332"/>
      <c r="L6" s="332"/>
      <c r="M6" s="332"/>
      <c r="N6" s="333"/>
      <c r="O6" s="325" t="s">
        <v>58</v>
      </c>
      <c r="P6" s="325" t="s">
        <v>59</v>
      </c>
      <c r="Q6" s="325" t="s">
        <v>60</v>
      </c>
      <c r="R6" s="325" t="s">
        <v>61</v>
      </c>
      <c r="S6" s="325" t="s">
        <v>64</v>
      </c>
    </row>
    <row r="7" ht="30" customHeight="1" spans="1:19">
      <c r="A7" s="326"/>
      <c r="B7" s="327"/>
      <c r="C7" s="328"/>
      <c r="D7" s="328"/>
      <c r="E7" s="328"/>
      <c r="F7" s="328"/>
      <c r="G7" s="328"/>
      <c r="H7" s="328"/>
      <c r="I7" s="145" t="s">
        <v>58</v>
      </c>
      <c r="J7" s="333" t="s">
        <v>65</v>
      </c>
      <c r="K7" s="333" t="s">
        <v>66</v>
      </c>
      <c r="L7" s="333" t="s">
        <v>67</v>
      </c>
      <c r="M7" s="333" t="s">
        <v>68</v>
      </c>
      <c r="N7" s="333" t="s">
        <v>69</v>
      </c>
      <c r="O7" s="334"/>
      <c r="P7" s="334"/>
      <c r="Q7" s="334"/>
      <c r="R7" s="334"/>
      <c r="S7" s="328"/>
    </row>
    <row r="8" ht="15" customHeight="1" spans="1:19">
      <c r="A8" s="134">
        <v>1</v>
      </c>
      <c r="B8" s="134">
        <v>2</v>
      </c>
      <c r="C8" s="134">
        <v>3</v>
      </c>
      <c r="D8" s="134">
        <v>4</v>
      </c>
      <c r="E8" s="134">
        <v>5</v>
      </c>
      <c r="F8" s="134">
        <v>6</v>
      </c>
      <c r="G8" s="134">
        <v>7</v>
      </c>
      <c r="H8" s="134">
        <v>8</v>
      </c>
      <c r="I8" s="145">
        <v>9</v>
      </c>
      <c r="J8" s="134">
        <v>10</v>
      </c>
      <c r="K8" s="134">
        <v>11</v>
      </c>
      <c r="L8" s="134">
        <v>12</v>
      </c>
      <c r="M8" s="134">
        <v>13</v>
      </c>
      <c r="N8" s="134">
        <v>14</v>
      </c>
      <c r="O8" s="134">
        <v>15</v>
      </c>
      <c r="P8" s="134">
        <v>16</v>
      </c>
      <c r="Q8" s="134">
        <v>17</v>
      </c>
      <c r="R8" s="134">
        <v>18</v>
      </c>
      <c r="S8" s="134">
        <v>19</v>
      </c>
    </row>
    <row r="9" ht="18" customHeight="1" spans="1:19">
      <c r="A9" s="329" t="s">
        <v>70</v>
      </c>
      <c r="B9" s="59" t="s">
        <v>71</v>
      </c>
      <c r="C9" s="31">
        <v>18913148.16</v>
      </c>
      <c r="D9" s="31">
        <v>18913148.16</v>
      </c>
      <c r="E9" s="31">
        <v>18913148.16</v>
      </c>
      <c r="F9" s="157"/>
      <c r="G9" s="157"/>
      <c r="H9" s="157"/>
      <c r="I9" s="157"/>
      <c r="J9" s="157"/>
      <c r="K9" s="157"/>
      <c r="L9" s="157"/>
      <c r="M9" s="157"/>
      <c r="N9" s="157"/>
      <c r="O9" s="157"/>
      <c r="P9" s="157"/>
      <c r="Q9" s="157"/>
      <c r="R9" s="157"/>
      <c r="S9" s="157"/>
    </row>
    <row r="10" ht="18" customHeight="1" spans="1:19">
      <c r="A10" s="329" t="s">
        <v>72</v>
      </c>
      <c r="B10" s="329" t="s">
        <v>71</v>
      </c>
      <c r="C10" s="31">
        <v>18913148.16</v>
      </c>
      <c r="D10" s="31">
        <v>18913148.16</v>
      </c>
      <c r="E10" s="31">
        <v>18913148.16</v>
      </c>
      <c r="F10" s="157"/>
      <c r="G10" s="157"/>
      <c r="H10" s="157"/>
      <c r="I10" s="157"/>
      <c r="J10" s="157"/>
      <c r="K10" s="157"/>
      <c r="L10" s="157"/>
      <c r="M10" s="157"/>
      <c r="N10" s="157"/>
      <c r="O10" s="157"/>
      <c r="P10" s="157"/>
      <c r="Q10" s="157"/>
      <c r="R10" s="157"/>
      <c r="S10" s="157"/>
    </row>
    <row r="11" ht="18" customHeight="1" spans="1:19">
      <c r="A11" s="124" t="s">
        <v>56</v>
      </c>
      <c r="B11" s="277"/>
      <c r="C11" s="31">
        <v>18913148.16</v>
      </c>
      <c r="D11" s="31">
        <v>18913148.16</v>
      </c>
      <c r="E11" s="31">
        <v>18913148.16</v>
      </c>
      <c r="F11" s="157"/>
      <c r="G11" s="157"/>
      <c r="H11" s="157"/>
      <c r="I11" s="157"/>
      <c r="J11" s="157"/>
      <c r="K11" s="157"/>
      <c r="L11" s="157"/>
      <c r="M11" s="157"/>
      <c r="N11" s="157"/>
      <c r="O11" s="157"/>
      <c r="P11" s="157"/>
      <c r="Q11" s="157"/>
      <c r="R11" s="157"/>
      <c r="S11" s="157"/>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GridLines="0" showZeros="0" workbookViewId="0">
      <pane ySplit="1" topLeftCell="A2" activePane="bottomLeft" state="frozen"/>
      <selection/>
      <selection pane="bottomLeft" activeCell="F29" sqref="F29"/>
    </sheetView>
  </sheetViews>
  <sheetFormatPr defaultColWidth="8.575" defaultRowHeight="12.75" customHeight="1"/>
  <cols>
    <col min="1" max="1" width="14.2833333333333" style="74" customWidth="1"/>
    <col min="2" max="2" width="37.575" style="74" customWidth="1"/>
    <col min="3" max="8" width="24.575" style="74" customWidth="1"/>
    <col min="9" max="9" width="26.7083333333333" style="74" customWidth="1"/>
    <col min="10" max="11" width="24.425" style="74" customWidth="1"/>
    <col min="12" max="15" width="24.575" style="74" customWidth="1"/>
    <col min="16" max="16384" width="8.575" style="74"/>
  </cols>
  <sheetData>
    <row r="1" customHeight="1" spans="1:15">
      <c r="A1" s="75"/>
      <c r="B1" s="75"/>
      <c r="C1" s="75"/>
      <c r="D1" s="75"/>
      <c r="E1" s="75"/>
      <c r="F1" s="75"/>
      <c r="G1" s="75"/>
      <c r="H1" s="75"/>
      <c r="I1" s="75"/>
      <c r="J1" s="75"/>
      <c r="K1" s="75"/>
      <c r="L1" s="75"/>
      <c r="M1" s="75"/>
      <c r="N1" s="75"/>
      <c r="O1" s="75"/>
    </row>
    <row r="2" ht="17.25" customHeight="1" spans="1:1">
      <c r="A2" s="123" t="s">
        <v>73</v>
      </c>
    </row>
    <row r="3" ht="41.25" customHeight="1" spans="1:1">
      <c r="A3" s="118" t="str">
        <f>"2025"&amp;"年部门支出预算表"</f>
        <v>2025年部门支出预算表</v>
      </c>
    </row>
    <row r="4" ht="17.25" customHeight="1" spans="1:15">
      <c r="A4" s="121" t="s">
        <v>1</v>
      </c>
      <c r="O4" s="123" t="s">
        <v>2</v>
      </c>
    </row>
    <row r="5" ht="27" customHeight="1" spans="1:15">
      <c r="A5" s="307" t="s">
        <v>74</v>
      </c>
      <c r="B5" s="307" t="s">
        <v>75</v>
      </c>
      <c r="C5" s="307" t="s">
        <v>56</v>
      </c>
      <c r="D5" s="308" t="s">
        <v>59</v>
      </c>
      <c r="E5" s="309"/>
      <c r="F5" s="310"/>
      <c r="G5" s="311" t="s">
        <v>60</v>
      </c>
      <c r="H5" s="311" t="s">
        <v>61</v>
      </c>
      <c r="I5" s="311" t="s">
        <v>76</v>
      </c>
      <c r="J5" s="308" t="s">
        <v>63</v>
      </c>
      <c r="K5" s="309"/>
      <c r="L5" s="309"/>
      <c r="M5" s="309"/>
      <c r="N5" s="319"/>
      <c r="O5" s="320"/>
    </row>
    <row r="6" ht="42" customHeight="1" spans="1:15">
      <c r="A6" s="312"/>
      <c r="B6" s="312"/>
      <c r="C6" s="313"/>
      <c r="D6" s="314" t="s">
        <v>58</v>
      </c>
      <c r="E6" s="314" t="s">
        <v>77</v>
      </c>
      <c r="F6" s="314" t="s">
        <v>78</v>
      </c>
      <c r="G6" s="313"/>
      <c r="H6" s="313"/>
      <c r="I6" s="312"/>
      <c r="J6" s="314" t="s">
        <v>58</v>
      </c>
      <c r="K6" s="296" t="s">
        <v>79</v>
      </c>
      <c r="L6" s="296" t="s">
        <v>80</v>
      </c>
      <c r="M6" s="296" t="s">
        <v>81</v>
      </c>
      <c r="N6" s="296" t="s">
        <v>82</v>
      </c>
      <c r="O6" s="296" t="s">
        <v>83</v>
      </c>
    </row>
    <row r="7" ht="18" customHeight="1" spans="1:15">
      <c r="A7" s="127" t="s">
        <v>84</v>
      </c>
      <c r="B7" s="127" t="s">
        <v>85</v>
      </c>
      <c r="C7" s="127" t="s">
        <v>86</v>
      </c>
      <c r="D7" s="131" t="s">
        <v>87</v>
      </c>
      <c r="E7" s="131" t="s">
        <v>88</v>
      </c>
      <c r="F7" s="131" t="s">
        <v>89</v>
      </c>
      <c r="G7" s="131" t="s">
        <v>90</v>
      </c>
      <c r="H7" s="131" t="s">
        <v>91</v>
      </c>
      <c r="I7" s="131" t="s">
        <v>92</v>
      </c>
      <c r="J7" s="131" t="s">
        <v>93</v>
      </c>
      <c r="K7" s="131" t="s">
        <v>94</v>
      </c>
      <c r="L7" s="131" t="s">
        <v>95</v>
      </c>
      <c r="M7" s="131" t="s">
        <v>96</v>
      </c>
      <c r="N7" s="127" t="s">
        <v>97</v>
      </c>
      <c r="O7" s="131" t="s">
        <v>98</v>
      </c>
    </row>
    <row r="8" ht="18" customHeight="1" spans="1:15">
      <c r="A8" s="315">
        <v>201</v>
      </c>
      <c r="B8" s="316" t="s">
        <v>99</v>
      </c>
      <c r="C8" s="301">
        <v>18131914.45</v>
      </c>
      <c r="D8" s="31">
        <v>18131914.45</v>
      </c>
      <c r="E8" s="31">
        <v>2731914.45</v>
      </c>
      <c r="F8" s="31">
        <v>15400000</v>
      </c>
      <c r="G8" s="131"/>
      <c r="H8" s="131"/>
      <c r="I8" s="131"/>
      <c r="J8" s="131"/>
      <c r="K8" s="131"/>
      <c r="L8" s="131"/>
      <c r="M8" s="131"/>
      <c r="N8" s="127"/>
      <c r="O8" s="131"/>
    </row>
    <row r="9" ht="18" customHeight="1" spans="1:15">
      <c r="A9" s="317" t="s">
        <v>100</v>
      </c>
      <c r="B9" s="315" t="s">
        <v>101</v>
      </c>
      <c r="C9" s="301">
        <v>30000</v>
      </c>
      <c r="D9" s="31">
        <v>30000</v>
      </c>
      <c r="E9" s="31"/>
      <c r="F9" s="31">
        <v>30000</v>
      </c>
      <c r="G9" s="131"/>
      <c r="H9" s="131"/>
      <c r="I9" s="131"/>
      <c r="J9" s="131"/>
      <c r="K9" s="131"/>
      <c r="L9" s="131"/>
      <c r="M9" s="131"/>
      <c r="N9" s="127"/>
      <c r="O9" s="131"/>
    </row>
    <row r="10" ht="18" customHeight="1" spans="1:15">
      <c r="A10" s="317" t="s">
        <v>102</v>
      </c>
      <c r="B10" s="315" t="s">
        <v>103</v>
      </c>
      <c r="C10" s="301">
        <v>30000</v>
      </c>
      <c r="D10" s="31">
        <v>30000</v>
      </c>
      <c r="E10" s="31"/>
      <c r="F10" s="31">
        <v>30000</v>
      </c>
      <c r="G10" s="131"/>
      <c r="H10" s="131"/>
      <c r="I10" s="131"/>
      <c r="J10" s="131"/>
      <c r="K10" s="131"/>
      <c r="L10" s="131"/>
      <c r="M10" s="131"/>
      <c r="N10" s="127"/>
      <c r="O10" s="131"/>
    </row>
    <row r="11" ht="18" customHeight="1" spans="1:15">
      <c r="A11" s="317" t="s">
        <v>104</v>
      </c>
      <c r="B11" s="315" t="s">
        <v>105</v>
      </c>
      <c r="C11" s="301">
        <v>18101914.45</v>
      </c>
      <c r="D11" s="31">
        <v>18101914.45</v>
      </c>
      <c r="E11" s="31">
        <v>2731914.45</v>
      </c>
      <c r="F11" s="31">
        <v>15370000</v>
      </c>
      <c r="G11" s="131"/>
      <c r="H11" s="131"/>
      <c r="I11" s="131"/>
      <c r="J11" s="131"/>
      <c r="K11" s="131"/>
      <c r="L11" s="131"/>
      <c r="M11" s="131"/>
      <c r="N11" s="127"/>
      <c r="O11" s="131"/>
    </row>
    <row r="12" ht="18" customHeight="1" spans="1:15">
      <c r="A12" s="317" t="s">
        <v>106</v>
      </c>
      <c r="B12" s="315" t="s">
        <v>107</v>
      </c>
      <c r="C12" s="301">
        <v>3000000</v>
      </c>
      <c r="D12" s="31">
        <v>3000000</v>
      </c>
      <c r="E12" s="31"/>
      <c r="F12" s="31">
        <v>3000000</v>
      </c>
      <c r="G12" s="131"/>
      <c r="H12" s="131"/>
      <c r="I12" s="131"/>
      <c r="J12" s="131"/>
      <c r="K12" s="131"/>
      <c r="L12" s="131"/>
      <c r="M12" s="131"/>
      <c r="N12" s="127"/>
      <c r="O12" s="131"/>
    </row>
    <row r="13" ht="18" customHeight="1" spans="1:15">
      <c r="A13" s="317" t="s">
        <v>108</v>
      </c>
      <c r="B13" s="315" t="s">
        <v>109</v>
      </c>
      <c r="C13" s="301">
        <v>1601300</v>
      </c>
      <c r="D13" s="31">
        <v>1601300</v>
      </c>
      <c r="E13" s="31"/>
      <c r="F13" s="31">
        <v>1601300</v>
      </c>
      <c r="G13" s="131"/>
      <c r="H13" s="131"/>
      <c r="I13" s="131"/>
      <c r="J13" s="131"/>
      <c r="K13" s="131"/>
      <c r="L13" s="131"/>
      <c r="M13" s="131"/>
      <c r="N13" s="127"/>
      <c r="O13" s="131"/>
    </row>
    <row r="14" ht="18" customHeight="1" spans="1:15">
      <c r="A14" s="317" t="s">
        <v>110</v>
      </c>
      <c r="B14" s="315" t="s">
        <v>111</v>
      </c>
      <c r="C14" s="301">
        <v>2731914.45</v>
      </c>
      <c r="D14" s="31">
        <v>2731914.45</v>
      </c>
      <c r="E14" s="31">
        <v>2731914.45</v>
      </c>
      <c r="F14" s="31"/>
      <c r="G14" s="131"/>
      <c r="H14" s="131"/>
      <c r="I14" s="131"/>
      <c r="J14" s="131"/>
      <c r="K14" s="131"/>
      <c r="L14" s="131"/>
      <c r="M14" s="131"/>
      <c r="N14" s="127"/>
      <c r="O14" s="131"/>
    </row>
    <row r="15" ht="18" customHeight="1" spans="1:15">
      <c r="A15" s="317" t="s">
        <v>112</v>
      </c>
      <c r="B15" s="315" t="s">
        <v>113</v>
      </c>
      <c r="C15" s="301">
        <v>10768700</v>
      </c>
      <c r="D15" s="31">
        <v>10768700</v>
      </c>
      <c r="E15" s="31"/>
      <c r="F15" s="31">
        <v>10768700</v>
      </c>
      <c r="G15" s="131"/>
      <c r="H15" s="131"/>
      <c r="I15" s="131"/>
      <c r="J15" s="131"/>
      <c r="K15" s="131"/>
      <c r="L15" s="131"/>
      <c r="M15" s="131"/>
      <c r="N15" s="127"/>
      <c r="O15" s="131"/>
    </row>
    <row r="16" ht="18" customHeight="1" spans="1:15">
      <c r="A16" s="317" t="s">
        <v>114</v>
      </c>
      <c r="B16" s="315" t="s">
        <v>115</v>
      </c>
      <c r="C16" s="301">
        <v>293228.16</v>
      </c>
      <c r="D16" s="31">
        <v>293228.16</v>
      </c>
      <c r="E16" s="31">
        <v>293228.16</v>
      </c>
      <c r="F16" s="31"/>
      <c r="G16" s="131"/>
      <c r="H16" s="131"/>
      <c r="I16" s="131"/>
      <c r="J16" s="131"/>
      <c r="K16" s="131"/>
      <c r="L16" s="131"/>
      <c r="M16" s="131"/>
      <c r="N16" s="127"/>
      <c r="O16" s="131"/>
    </row>
    <row r="17" ht="18" customHeight="1" spans="1:15">
      <c r="A17" s="317" t="s">
        <v>116</v>
      </c>
      <c r="B17" s="315" t="s">
        <v>117</v>
      </c>
      <c r="C17" s="301">
        <v>293228.16</v>
      </c>
      <c r="D17" s="31">
        <v>293228.16</v>
      </c>
      <c r="E17" s="31">
        <v>293228.16</v>
      </c>
      <c r="F17" s="31"/>
      <c r="G17" s="131"/>
      <c r="H17" s="131"/>
      <c r="I17" s="131"/>
      <c r="J17" s="131"/>
      <c r="K17" s="131"/>
      <c r="L17" s="131"/>
      <c r="M17" s="131"/>
      <c r="N17" s="127"/>
      <c r="O17" s="131"/>
    </row>
    <row r="18" ht="18" customHeight="1" spans="1:15">
      <c r="A18" s="317" t="s">
        <v>118</v>
      </c>
      <c r="B18" s="315" t="s">
        <v>119</v>
      </c>
      <c r="C18" s="301">
        <v>293228.16</v>
      </c>
      <c r="D18" s="31">
        <v>293228.16</v>
      </c>
      <c r="E18" s="31">
        <v>293228.16</v>
      </c>
      <c r="F18" s="31"/>
      <c r="G18" s="131"/>
      <c r="H18" s="131"/>
      <c r="I18" s="131"/>
      <c r="J18" s="131"/>
      <c r="K18" s="131"/>
      <c r="L18" s="131"/>
      <c r="M18" s="131"/>
      <c r="N18" s="127"/>
      <c r="O18" s="131"/>
    </row>
    <row r="19" ht="18" customHeight="1" spans="1:15">
      <c r="A19" s="317" t="s">
        <v>120</v>
      </c>
      <c r="B19" s="315" t="s">
        <v>121</v>
      </c>
      <c r="C19" s="301">
        <v>208516.43</v>
      </c>
      <c r="D19" s="31">
        <v>208516.43</v>
      </c>
      <c r="E19" s="31">
        <v>208516.43</v>
      </c>
      <c r="F19" s="31"/>
      <c r="G19" s="131"/>
      <c r="H19" s="131"/>
      <c r="I19" s="131"/>
      <c r="J19" s="131"/>
      <c r="K19" s="131"/>
      <c r="L19" s="131"/>
      <c r="M19" s="131"/>
      <c r="N19" s="127"/>
      <c r="O19" s="131"/>
    </row>
    <row r="20" ht="18" customHeight="1" spans="1:15">
      <c r="A20" s="317" t="s">
        <v>122</v>
      </c>
      <c r="B20" s="315" t="s">
        <v>123</v>
      </c>
      <c r="C20" s="301">
        <v>208516.43</v>
      </c>
      <c r="D20" s="31">
        <v>208516.43</v>
      </c>
      <c r="E20" s="31">
        <v>208516.43</v>
      </c>
      <c r="F20" s="31"/>
      <c r="G20" s="131"/>
      <c r="H20" s="131"/>
      <c r="I20" s="131"/>
      <c r="J20" s="131"/>
      <c r="K20" s="131"/>
      <c r="L20" s="131"/>
      <c r="M20" s="131"/>
      <c r="N20" s="127"/>
      <c r="O20" s="131"/>
    </row>
    <row r="21" ht="18" customHeight="1" spans="1:15">
      <c r="A21" s="317" t="s">
        <v>124</v>
      </c>
      <c r="B21" s="315" t="s">
        <v>125</v>
      </c>
      <c r="C21" s="301">
        <v>118995.8</v>
      </c>
      <c r="D21" s="31">
        <v>118995.8</v>
      </c>
      <c r="E21" s="31">
        <v>118995.8</v>
      </c>
      <c r="F21" s="31"/>
      <c r="G21" s="131"/>
      <c r="H21" s="131"/>
      <c r="I21" s="131"/>
      <c r="J21" s="131"/>
      <c r="K21" s="131"/>
      <c r="L21" s="131"/>
      <c r="M21" s="131"/>
      <c r="N21" s="127"/>
      <c r="O21" s="131"/>
    </row>
    <row r="22" ht="18" customHeight="1" spans="1:15">
      <c r="A22" s="317" t="s">
        <v>126</v>
      </c>
      <c r="B22" s="315" t="s">
        <v>127</v>
      </c>
      <c r="C22" s="301">
        <v>75313.8</v>
      </c>
      <c r="D22" s="31">
        <v>75313.8</v>
      </c>
      <c r="E22" s="31">
        <v>75313.8</v>
      </c>
      <c r="F22" s="31"/>
      <c r="G22" s="131"/>
      <c r="H22" s="131"/>
      <c r="I22" s="131"/>
      <c r="J22" s="131"/>
      <c r="K22" s="131"/>
      <c r="L22" s="131"/>
      <c r="M22" s="131"/>
      <c r="N22" s="127"/>
      <c r="O22" s="131"/>
    </row>
    <row r="23" ht="18" customHeight="1" spans="1:15">
      <c r="A23" s="317" t="s">
        <v>128</v>
      </c>
      <c r="B23" s="315" t="s">
        <v>129</v>
      </c>
      <c r="C23" s="301">
        <v>14206.83</v>
      </c>
      <c r="D23" s="31">
        <v>14206.83</v>
      </c>
      <c r="E23" s="31">
        <v>14206.83</v>
      </c>
      <c r="F23" s="31"/>
      <c r="G23" s="131"/>
      <c r="H23" s="131"/>
      <c r="I23" s="131"/>
      <c r="J23" s="131"/>
      <c r="K23" s="131"/>
      <c r="L23" s="131"/>
      <c r="M23" s="131"/>
      <c r="N23" s="127"/>
      <c r="O23" s="131"/>
    </row>
    <row r="24" ht="18" customHeight="1" spans="1:15">
      <c r="A24" s="317" t="s">
        <v>130</v>
      </c>
      <c r="B24" s="315" t="s">
        <v>131</v>
      </c>
      <c r="C24" s="301">
        <v>279489.12</v>
      </c>
      <c r="D24" s="31">
        <v>279489.12</v>
      </c>
      <c r="E24" s="31">
        <v>279489.12</v>
      </c>
      <c r="F24" s="31"/>
      <c r="G24" s="131"/>
      <c r="H24" s="131"/>
      <c r="I24" s="131"/>
      <c r="J24" s="131"/>
      <c r="K24" s="131"/>
      <c r="L24" s="131"/>
      <c r="M24" s="131"/>
      <c r="N24" s="127"/>
      <c r="O24" s="131"/>
    </row>
    <row r="25" ht="21" customHeight="1" spans="1:15">
      <c r="A25" s="317" t="s">
        <v>132</v>
      </c>
      <c r="B25" s="315" t="s">
        <v>133</v>
      </c>
      <c r="C25" s="301">
        <v>279489.12</v>
      </c>
      <c r="D25" s="31">
        <v>279489.12</v>
      </c>
      <c r="E25" s="31">
        <v>279489.12</v>
      </c>
      <c r="F25" s="31"/>
      <c r="G25" s="157"/>
      <c r="H25" s="157"/>
      <c r="I25" s="157"/>
      <c r="J25" s="157"/>
      <c r="K25" s="157"/>
      <c r="L25" s="157"/>
      <c r="M25" s="157"/>
      <c r="N25" s="157"/>
      <c r="O25" s="157"/>
    </row>
    <row r="26" ht="21" customHeight="1" spans="1:15">
      <c r="A26" s="317" t="s">
        <v>134</v>
      </c>
      <c r="B26" s="315" t="s">
        <v>135</v>
      </c>
      <c r="C26" s="301">
        <v>279489.12</v>
      </c>
      <c r="D26" s="31">
        <v>279489.12</v>
      </c>
      <c r="E26" s="31">
        <v>279489.12</v>
      </c>
      <c r="F26" s="31"/>
      <c r="G26" s="157"/>
      <c r="H26" s="157"/>
      <c r="I26" s="157"/>
      <c r="J26" s="157"/>
      <c r="K26" s="157"/>
      <c r="L26" s="157"/>
      <c r="M26" s="157"/>
      <c r="N26" s="157"/>
      <c r="O26" s="157"/>
    </row>
    <row r="27" ht="21" customHeight="1" spans="1:15">
      <c r="A27" s="318" t="s">
        <v>56</v>
      </c>
      <c r="B27" s="240"/>
      <c r="C27" s="31">
        <v>18913148.16</v>
      </c>
      <c r="D27" s="31">
        <v>18913148.16</v>
      </c>
      <c r="E27" s="31">
        <v>3513148.16</v>
      </c>
      <c r="F27" s="31">
        <v>15400000</v>
      </c>
      <c r="G27" s="157"/>
      <c r="H27" s="157"/>
      <c r="I27" s="157"/>
      <c r="J27" s="157"/>
      <c r="K27" s="157"/>
      <c r="L27" s="157"/>
      <c r="M27" s="157"/>
      <c r="N27" s="157"/>
      <c r="O27" s="157"/>
    </row>
  </sheetData>
  <mergeCells count="12">
    <mergeCell ref="A2:O2"/>
    <mergeCell ref="A3:O3"/>
    <mergeCell ref="A4:B4"/>
    <mergeCell ref="D5:F5"/>
    <mergeCell ref="J5:O5"/>
    <mergeCell ref="A27:B27"/>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5" activePane="bottomLeft" state="frozen"/>
      <selection/>
      <selection pane="bottomLeft" activeCell="I25" sqref="I25"/>
    </sheetView>
  </sheetViews>
  <sheetFormatPr defaultColWidth="8.575" defaultRowHeight="12.75" customHeight="1" outlineLevelCol="3"/>
  <cols>
    <col min="1" max="4" width="35.575" style="74" customWidth="1"/>
    <col min="5" max="16384" width="8.575" style="74"/>
  </cols>
  <sheetData>
    <row r="1" customHeight="1" spans="1:4">
      <c r="A1" s="75"/>
      <c r="B1" s="75"/>
      <c r="C1" s="75"/>
      <c r="D1" s="75"/>
    </row>
    <row r="2" ht="15" customHeight="1" spans="1:4">
      <c r="A2" s="119"/>
      <c r="B2" s="123"/>
      <c r="C2" s="123"/>
      <c r="D2" s="123" t="s">
        <v>136</v>
      </c>
    </row>
    <row r="3" ht="41.25" customHeight="1" spans="1:1">
      <c r="A3" s="118" t="str">
        <f>"2025"&amp;"年部门财政拨款收支预算总表"</f>
        <v>2025年部门财政拨款收支预算总表</v>
      </c>
    </row>
    <row r="4" ht="17.25" customHeight="1" spans="1:4">
      <c r="A4" s="121" t="s">
        <v>1</v>
      </c>
      <c r="B4" s="295"/>
      <c r="D4" s="123" t="s">
        <v>2</v>
      </c>
    </row>
    <row r="5" ht="17.25" customHeight="1" spans="1:4">
      <c r="A5" s="296" t="s">
        <v>3</v>
      </c>
      <c r="B5" s="297"/>
      <c r="C5" s="296" t="s">
        <v>4</v>
      </c>
      <c r="D5" s="297"/>
    </row>
    <row r="6" ht="18.75" customHeight="1" spans="1:4">
      <c r="A6" s="296" t="s">
        <v>5</v>
      </c>
      <c r="B6" s="296" t="s">
        <v>6</v>
      </c>
      <c r="C6" s="296" t="s">
        <v>7</v>
      </c>
      <c r="D6" s="296" t="s">
        <v>6</v>
      </c>
    </row>
    <row r="7" ht="16.5" customHeight="1" spans="1:4">
      <c r="A7" s="298" t="s">
        <v>137</v>
      </c>
      <c r="B7" s="299">
        <v>18913148.16</v>
      </c>
      <c r="C7" s="298" t="s">
        <v>138</v>
      </c>
      <c r="D7" s="299">
        <v>18913148.16</v>
      </c>
    </row>
    <row r="8" ht="16.5" customHeight="1" spans="1:4">
      <c r="A8" s="298" t="s">
        <v>139</v>
      </c>
      <c r="B8" s="299">
        <v>18913148.16</v>
      </c>
      <c r="C8" s="298" t="s">
        <v>140</v>
      </c>
      <c r="D8" s="299">
        <v>18131914.45</v>
      </c>
    </row>
    <row r="9" ht="16.5" customHeight="1" spans="1:4">
      <c r="A9" s="298" t="s">
        <v>141</v>
      </c>
      <c r="B9" s="299"/>
      <c r="C9" s="298" t="s">
        <v>142</v>
      </c>
      <c r="D9" s="299"/>
    </row>
    <row r="10" ht="16.5" customHeight="1" spans="1:4">
      <c r="A10" s="298" t="s">
        <v>143</v>
      </c>
      <c r="B10" s="299"/>
      <c r="C10" s="298" t="s">
        <v>144</v>
      </c>
      <c r="D10" s="299"/>
    </row>
    <row r="11" ht="16.5" customHeight="1" spans="1:4">
      <c r="A11" s="298" t="s">
        <v>145</v>
      </c>
      <c r="B11" s="299"/>
      <c r="C11" s="298" t="s">
        <v>146</v>
      </c>
      <c r="D11" s="299"/>
    </row>
    <row r="12" ht="16.5" customHeight="1" spans="1:4">
      <c r="A12" s="298" t="s">
        <v>139</v>
      </c>
      <c r="B12" s="299"/>
      <c r="C12" s="298" t="s">
        <v>147</v>
      </c>
      <c r="D12" s="299"/>
    </row>
    <row r="13" ht="16.5" customHeight="1" spans="1:4">
      <c r="A13" s="300" t="s">
        <v>141</v>
      </c>
      <c r="B13" s="301"/>
      <c r="C13" s="144" t="s">
        <v>148</v>
      </c>
      <c r="D13" s="301"/>
    </row>
    <row r="14" ht="16.5" customHeight="1" spans="1:4">
      <c r="A14" s="300" t="s">
        <v>143</v>
      </c>
      <c r="B14" s="301"/>
      <c r="C14" s="144" t="s">
        <v>149</v>
      </c>
      <c r="D14" s="301"/>
    </row>
    <row r="15" ht="16.5" customHeight="1" spans="1:4">
      <c r="A15" s="302"/>
      <c r="B15" s="303"/>
      <c r="C15" s="144" t="s">
        <v>150</v>
      </c>
      <c r="D15" s="301">
        <v>293228.16</v>
      </c>
    </row>
    <row r="16" ht="16.5" customHeight="1" spans="1:4">
      <c r="A16" s="302"/>
      <c r="B16" s="303"/>
      <c r="C16" s="144" t="s">
        <v>151</v>
      </c>
      <c r="D16" s="301">
        <v>208516.43</v>
      </c>
    </row>
    <row r="17" ht="16.5" customHeight="1" spans="1:4">
      <c r="A17" s="302"/>
      <c r="B17" s="303"/>
      <c r="C17" s="144" t="s">
        <v>152</v>
      </c>
      <c r="D17" s="301"/>
    </row>
    <row r="18" ht="16.5" customHeight="1" spans="1:4">
      <c r="A18" s="302"/>
      <c r="B18" s="303"/>
      <c r="C18" s="144" t="s">
        <v>153</v>
      </c>
      <c r="D18" s="301"/>
    </row>
    <row r="19" ht="16.5" customHeight="1" spans="1:4">
      <c r="A19" s="302"/>
      <c r="B19" s="303"/>
      <c r="C19" s="144" t="s">
        <v>154</v>
      </c>
      <c r="D19" s="301"/>
    </row>
    <row r="20" ht="16.5" customHeight="1" spans="1:4">
      <c r="A20" s="302"/>
      <c r="B20" s="303"/>
      <c r="C20" s="144" t="s">
        <v>155</v>
      </c>
      <c r="D20" s="301"/>
    </row>
    <row r="21" ht="16.5" customHeight="1" spans="1:4">
      <c r="A21" s="302"/>
      <c r="B21" s="303"/>
      <c r="C21" s="144" t="s">
        <v>156</v>
      </c>
      <c r="D21" s="301"/>
    </row>
    <row r="22" ht="16.5" customHeight="1" spans="1:4">
      <c r="A22" s="302"/>
      <c r="B22" s="303"/>
      <c r="C22" s="144" t="s">
        <v>157</v>
      </c>
      <c r="D22" s="301"/>
    </row>
    <row r="23" ht="16.5" customHeight="1" spans="1:4">
      <c r="A23" s="302"/>
      <c r="B23" s="303"/>
      <c r="C23" s="144" t="s">
        <v>158</v>
      </c>
      <c r="D23" s="301"/>
    </row>
    <row r="24" ht="16.5" customHeight="1" spans="1:4">
      <c r="A24" s="302"/>
      <c r="B24" s="303"/>
      <c r="C24" s="144" t="s">
        <v>159</v>
      </c>
      <c r="D24" s="301"/>
    </row>
    <row r="25" ht="16.5" customHeight="1" spans="1:4">
      <c r="A25" s="302"/>
      <c r="B25" s="303"/>
      <c r="C25" s="144" t="s">
        <v>160</v>
      </c>
      <c r="D25" s="301"/>
    </row>
    <row r="26" ht="16.5" customHeight="1" spans="1:4">
      <c r="A26" s="302"/>
      <c r="B26" s="303"/>
      <c r="C26" s="144" t="s">
        <v>161</v>
      </c>
      <c r="D26" s="301">
        <v>279489.12</v>
      </c>
    </row>
    <row r="27" ht="16.5" customHeight="1" spans="1:4">
      <c r="A27" s="302"/>
      <c r="B27" s="303"/>
      <c r="C27" s="144" t="s">
        <v>162</v>
      </c>
      <c r="D27" s="301"/>
    </row>
    <row r="28" ht="16.5" customHeight="1" spans="1:4">
      <c r="A28" s="302"/>
      <c r="B28" s="303"/>
      <c r="C28" s="144" t="s">
        <v>163</v>
      </c>
      <c r="D28" s="301"/>
    </row>
    <row r="29" ht="16.5" customHeight="1" spans="1:4">
      <c r="A29" s="302"/>
      <c r="B29" s="303"/>
      <c r="C29" s="144" t="s">
        <v>164</v>
      </c>
      <c r="D29" s="301"/>
    </row>
    <row r="30" ht="16.5" customHeight="1" spans="1:4">
      <c r="A30" s="302"/>
      <c r="B30" s="303"/>
      <c r="C30" s="144" t="s">
        <v>165</v>
      </c>
      <c r="D30" s="301"/>
    </row>
    <row r="31" ht="16.5" customHeight="1" spans="1:4">
      <c r="A31" s="302"/>
      <c r="B31" s="303"/>
      <c r="C31" s="144" t="s">
        <v>166</v>
      </c>
      <c r="D31" s="301"/>
    </row>
    <row r="32" ht="16.5" customHeight="1" spans="1:4">
      <c r="A32" s="302"/>
      <c r="B32" s="303"/>
      <c r="C32" s="300" t="s">
        <v>167</v>
      </c>
      <c r="D32" s="301"/>
    </row>
    <row r="33" ht="16.5" customHeight="1" spans="1:4">
      <c r="A33" s="302"/>
      <c r="B33" s="303"/>
      <c r="C33" s="300" t="s">
        <v>168</v>
      </c>
      <c r="D33" s="301"/>
    </row>
    <row r="34" ht="16.5" customHeight="1" spans="1:4">
      <c r="A34" s="302"/>
      <c r="B34" s="303"/>
      <c r="C34" s="105" t="s">
        <v>169</v>
      </c>
      <c r="D34" s="304"/>
    </row>
    <row r="35" ht="15" customHeight="1" spans="1:4">
      <c r="A35" s="305" t="s">
        <v>51</v>
      </c>
      <c r="B35" s="306">
        <v>18913148.16</v>
      </c>
      <c r="C35" s="305" t="s">
        <v>52</v>
      </c>
      <c r="D35" s="306">
        <v>18913148.16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pane ySplit="1" topLeftCell="A2" activePane="bottomLeft" state="frozen"/>
      <selection/>
      <selection pane="bottomLeft" activeCell="J20" sqref="J20"/>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59"/>
      <c r="B1" s="159"/>
      <c r="C1" s="159"/>
      <c r="D1" s="159"/>
      <c r="E1" s="159"/>
      <c r="F1" s="159"/>
      <c r="G1" s="159"/>
    </row>
    <row r="2" customHeight="1" spans="4:7">
      <c r="D2" s="246"/>
      <c r="F2" s="278"/>
      <c r="G2" s="279" t="s">
        <v>170</v>
      </c>
    </row>
    <row r="3" ht="41.25" customHeight="1" spans="1:7">
      <c r="A3" s="280" t="str">
        <f>"2025"&amp;"年一般公共预算支出预算表（按功能科目分类）"</f>
        <v>2025年一般公共预算支出预算表（按功能科目分类）</v>
      </c>
      <c r="B3" s="280"/>
      <c r="C3" s="280"/>
      <c r="D3" s="280"/>
      <c r="E3" s="280"/>
      <c r="F3" s="280"/>
      <c r="G3" s="280"/>
    </row>
    <row r="4" ht="18" customHeight="1" spans="1:7">
      <c r="A4" s="249" t="s">
        <v>1</v>
      </c>
      <c r="F4" s="281"/>
      <c r="G4" s="279" t="s">
        <v>2</v>
      </c>
    </row>
    <row r="5" ht="20.25" customHeight="1" spans="1:7">
      <c r="A5" s="282" t="s">
        <v>171</v>
      </c>
      <c r="B5" s="283"/>
      <c r="C5" s="266" t="s">
        <v>56</v>
      </c>
      <c r="D5" s="264" t="s">
        <v>77</v>
      </c>
      <c r="E5" s="265"/>
      <c r="F5" s="271"/>
      <c r="G5" s="284" t="s">
        <v>78</v>
      </c>
    </row>
    <row r="6" ht="20.25" customHeight="1" spans="1:7">
      <c r="A6" s="285" t="s">
        <v>74</v>
      </c>
      <c r="B6" s="285" t="s">
        <v>75</v>
      </c>
      <c r="C6" s="176"/>
      <c r="D6" s="286" t="s">
        <v>58</v>
      </c>
      <c r="E6" s="286" t="s">
        <v>172</v>
      </c>
      <c r="F6" s="286" t="s">
        <v>173</v>
      </c>
      <c r="G6" s="287"/>
    </row>
    <row r="7" ht="15" customHeight="1" spans="1:7">
      <c r="A7" s="288" t="s">
        <v>84</v>
      </c>
      <c r="B7" s="288" t="s">
        <v>85</v>
      </c>
      <c r="C7" s="289" t="s">
        <v>86</v>
      </c>
      <c r="D7" s="290" t="s">
        <v>87</v>
      </c>
      <c r="E7" s="290" t="s">
        <v>88</v>
      </c>
      <c r="F7" s="290" t="s">
        <v>89</v>
      </c>
      <c r="G7" s="290" t="s">
        <v>90</v>
      </c>
    </row>
    <row r="8" ht="18" customHeight="1" spans="1:7">
      <c r="A8" s="291" t="s">
        <v>174</v>
      </c>
      <c r="B8" s="233" t="s">
        <v>99</v>
      </c>
      <c r="C8" s="292">
        <v>18131914.45</v>
      </c>
      <c r="D8" s="293">
        <v>2731914.45</v>
      </c>
      <c r="E8" s="293">
        <v>2271232.93</v>
      </c>
      <c r="F8" s="293">
        <v>460681.52</v>
      </c>
      <c r="G8" s="293">
        <v>15400000</v>
      </c>
    </row>
    <row r="9" ht="18" customHeight="1" spans="1:7">
      <c r="A9" s="291" t="s">
        <v>100</v>
      </c>
      <c r="B9" s="233" t="s">
        <v>101</v>
      </c>
      <c r="C9" s="292">
        <v>30000</v>
      </c>
      <c r="D9" s="293"/>
      <c r="E9" s="293"/>
      <c r="F9" s="293"/>
      <c r="G9" s="293">
        <v>30000</v>
      </c>
    </row>
    <row r="10" ht="18" customHeight="1" spans="1:7">
      <c r="A10" s="291" t="s">
        <v>102</v>
      </c>
      <c r="B10" s="233" t="s">
        <v>103</v>
      </c>
      <c r="C10" s="292">
        <v>30000</v>
      </c>
      <c r="D10" s="293"/>
      <c r="E10" s="293"/>
      <c r="F10" s="293"/>
      <c r="G10" s="293">
        <v>30000</v>
      </c>
    </row>
    <row r="11" ht="18" customHeight="1" spans="1:7">
      <c r="A11" s="291" t="s">
        <v>104</v>
      </c>
      <c r="B11" s="233" t="s">
        <v>105</v>
      </c>
      <c r="C11" s="292">
        <v>18101914.45</v>
      </c>
      <c r="D11" s="293">
        <v>2731914.45</v>
      </c>
      <c r="E11" s="293">
        <v>2271232.93</v>
      </c>
      <c r="F11" s="293">
        <v>460681.52</v>
      </c>
      <c r="G11" s="293">
        <v>15370000</v>
      </c>
    </row>
    <row r="12" ht="18" customHeight="1" spans="1:7">
      <c r="A12" s="291" t="s">
        <v>106</v>
      </c>
      <c r="B12" s="233" t="s">
        <v>107</v>
      </c>
      <c r="C12" s="292">
        <v>3000000</v>
      </c>
      <c r="D12" s="293"/>
      <c r="E12" s="293"/>
      <c r="F12" s="293"/>
      <c r="G12" s="293">
        <v>3000000</v>
      </c>
    </row>
    <row r="13" ht="18" customHeight="1" spans="1:7">
      <c r="A13" s="291" t="s">
        <v>108</v>
      </c>
      <c r="B13" s="233" t="s">
        <v>109</v>
      </c>
      <c r="C13" s="292">
        <v>1601300</v>
      </c>
      <c r="D13" s="293"/>
      <c r="E13" s="293"/>
      <c r="F13" s="293"/>
      <c r="G13" s="293">
        <v>1601300</v>
      </c>
    </row>
    <row r="14" ht="18" customHeight="1" spans="1:7">
      <c r="A14" s="291" t="s">
        <v>110</v>
      </c>
      <c r="B14" s="233" t="s">
        <v>111</v>
      </c>
      <c r="C14" s="292">
        <v>2731914.45</v>
      </c>
      <c r="D14" s="293">
        <v>2731914.45</v>
      </c>
      <c r="E14" s="293">
        <v>2271232.93</v>
      </c>
      <c r="F14" s="293">
        <v>460681.52</v>
      </c>
      <c r="G14" s="293"/>
    </row>
    <row r="15" ht="18" customHeight="1" spans="1:7">
      <c r="A15" s="291" t="s">
        <v>112</v>
      </c>
      <c r="B15" s="233" t="s">
        <v>113</v>
      </c>
      <c r="C15" s="292">
        <v>10768700</v>
      </c>
      <c r="D15" s="293"/>
      <c r="E15" s="293"/>
      <c r="F15" s="293"/>
      <c r="G15" s="293">
        <v>10768700</v>
      </c>
    </row>
    <row r="16" ht="18" customHeight="1" spans="1:7">
      <c r="A16" s="291" t="s">
        <v>114</v>
      </c>
      <c r="B16" s="233" t="s">
        <v>115</v>
      </c>
      <c r="C16" s="292">
        <v>293228.16</v>
      </c>
      <c r="D16" s="293">
        <v>293228.16</v>
      </c>
      <c r="E16" s="293">
        <v>293228.16</v>
      </c>
      <c r="F16" s="293"/>
      <c r="G16" s="293"/>
    </row>
    <row r="17" ht="18" customHeight="1" spans="1:7">
      <c r="A17" s="291" t="s">
        <v>116</v>
      </c>
      <c r="B17" s="233" t="s">
        <v>117</v>
      </c>
      <c r="C17" s="292">
        <v>293228.16</v>
      </c>
      <c r="D17" s="293">
        <v>293228.16</v>
      </c>
      <c r="E17" s="293">
        <v>293228.16</v>
      </c>
      <c r="F17" s="293"/>
      <c r="G17" s="293"/>
    </row>
    <row r="18" ht="18" customHeight="1" spans="1:7">
      <c r="A18" s="291" t="s">
        <v>118</v>
      </c>
      <c r="B18" s="233" t="s">
        <v>119</v>
      </c>
      <c r="C18" s="292">
        <v>293228.16</v>
      </c>
      <c r="D18" s="293">
        <v>293228.16</v>
      </c>
      <c r="E18" s="293">
        <v>293228.16</v>
      </c>
      <c r="F18" s="293"/>
      <c r="G18" s="293"/>
    </row>
    <row r="19" ht="18" customHeight="1" spans="1:7">
      <c r="A19" s="291" t="s">
        <v>120</v>
      </c>
      <c r="B19" s="233" t="s">
        <v>121</v>
      </c>
      <c r="C19" s="292">
        <v>208516.43</v>
      </c>
      <c r="D19" s="293">
        <v>208516.43</v>
      </c>
      <c r="E19" s="293">
        <v>208516.43</v>
      </c>
      <c r="F19" s="293"/>
      <c r="G19" s="293"/>
    </row>
    <row r="20" ht="18" customHeight="1" spans="1:7">
      <c r="A20" s="291" t="s">
        <v>122</v>
      </c>
      <c r="B20" s="233" t="s">
        <v>123</v>
      </c>
      <c r="C20" s="292">
        <v>208516.43</v>
      </c>
      <c r="D20" s="293">
        <v>208516.43</v>
      </c>
      <c r="E20" s="293">
        <v>208516.43</v>
      </c>
      <c r="F20" s="293"/>
      <c r="G20" s="293"/>
    </row>
    <row r="21" ht="18" customHeight="1" spans="1:7">
      <c r="A21" s="291" t="s">
        <v>124</v>
      </c>
      <c r="B21" s="233" t="s">
        <v>125</v>
      </c>
      <c r="C21" s="292">
        <v>118995.8</v>
      </c>
      <c r="D21" s="293">
        <v>118995.8</v>
      </c>
      <c r="E21" s="293">
        <v>118995.8</v>
      </c>
      <c r="F21" s="293"/>
      <c r="G21" s="293"/>
    </row>
    <row r="22" ht="18" customHeight="1" spans="1:7">
      <c r="A22" s="291" t="s">
        <v>126</v>
      </c>
      <c r="B22" s="233" t="s">
        <v>127</v>
      </c>
      <c r="C22" s="292">
        <v>75313.8</v>
      </c>
      <c r="D22" s="293">
        <v>75313.8</v>
      </c>
      <c r="E22" s="293">
        <v>75313.8</v>
      </c>
      <c r="F22" s="293"/>
      <c r="G22" s="293"/>
    </row>
    <row r="23" ht="18" customHeight="1" spans="1:7">
      <c r="A23" s="291" t="s">
        <v>128</v>
      </c>
      <c r="B23" s="233" t="s">
        <v>129</v>
      </c>
      <c r="C23" s="292">
        <v>14206.83</v>
      </c>
      <c r="D23" s="293">
        <v>14206.83</v>
      </c>
      <c r="E23" s="293">
        <v>14206.83</v>
      </c>
      <c r="F23" s="293"/>
      <c r="G23" s="293"/>
    </row>
    <row r="24" ht="18" customHeight="1" spans="1:7">
      <c r="A24" s="291" t="s">
        <v>130</v>
      </c>
      <c r="B24" s="233" t="s">
        <v>131</v>
      </c>
      <c r="C24" s="292">
        <v>279489.12</v>
      </c>
      <c r="D24" s="293">
        <v>279489.12</v>
      </c>
      <c r="E24" s="293">
        <v>279489.12</v>
      </c>
      <c r="F24" s="293"/>
      <c r="G24" s="293"/>
    </row>
    <row r="25" ht="18" customHeight="1" spans="1:7">
      <c r="A25" s="291" t="s">
        <v>132</v>
      </c>
      <c r="B25" s="233" t="s">
        <v>133</v>
      </c>
      <c r="C25" s="292">
        <v>279489.12</v>
      </c>
      <c r="D25" s="293">
        <v>279489.12</v>
      </c>
      <c r="E25" s="293">
        <v>279489.12</v>
      </c>
      <c r="F25" s="293"/>
      <c r="G25" s="293"/>
    </row>
    <row r="26" ht="18" customHeight="1" spans="1:7">
      <c r="A26" s="291" t="s">
        <v>134</v>
      </c>
      <c r="B26" s="233" t="s">
        <v>135</v>
      </c>
      <c r="C26" s="292">
        <v>279489.12</v>
      </c>
      <c r="D26" s="293">
        <v>279489.12</v>
      </c>
      <c r="E26" s="293">
        <v>279489.12</v>
      </c>
      <c r="F26" s="293"/>
      <c r="G26" s="293"/>
    </row>
    <row r="27" ht="18" customHeight="1" spans="1:7">
      <c r="A27" s="294" t="s">
        <v>175</v>
      </c>
      <c r="B27" s="294" t="s">
        <v>175</v>
      </c>
      <c r="C27" s="292">
        <v>18913148.16</v>
      </c>
      <c r="D27" s="293">
        <v>3513148.16</v>
      </c>
      <c r="E27" s="292">
        <v>3052466.64</v>
      </c>
      <c r="F27" s="292">
        <v>460681.52</v>
      </c>
      <c r="G27" s="292">
        <v>15400000</v>
      </c>
    </row>
  </sheetData>
  <mergeCells count="6">
    <mergeCell ref="A3:G3"/>
    <mergeCell ref="A5:B5"/>
    <mergeCell ref="D5:F5"/>
    <mergeCell ref="A27:B2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F23" sqref="F23"/>
    </sheetView>
  </sheetViews>
  <sheetFormatPr defaultColWidth="10.425" defaultRowHeight="14.25" customHeight="1" outlineLevelRow="7" outlineLevelCol="5"/>
  <cols>
    <col min="1" max="6" width="28.1416666666667" style="74" customWidth="1"/>
    <col min="7" max="16384" width="10.425" style="74"/>
  </cols>
  <sheetData>
    <row r="1" customHeight="1" spans="1:6">
      <c r="A1" s="75"/>
      <c r="B1" s="75"/>
      <c r="C1" s="75"/>
      <c r="D1" s="75"/>
      <c r="E1" s="75"/>
      <c r="F1" s="75"/>
    </row>
    <row r="2" customHeight="1" spans="1:6">
      <c r="A2" s="120"/>
      <c r="B2" s="120"/>
      <c r="C2" s="120"/>
      <c r="D2" s="120"/>
      <c r="E2" s="119"/>
      <c r="F2" s="273" t="s">
        <v>176</v>
      </c>
    </row>
    <row r="3" ht="41.25" customHeight="1" spans="1:6">
      <c r="A3" s="274" t="str">
        <f>"2025"&amp;"年一般公共预算“三公”经费支出预算表"</f>
        <v>2025年一般公共预算“三公”经费支出预算表</v>
      </c>
      <c r="B3" s="120"/>
      <c r="C3" s="120"/>
      <c r="D3" s="120"/>
      <c r="E3" s="119"/>
      <c r="F3" s="120"/>
    </row>
    <row r="4" customHeight="1" spans="1:6">
      <c r="A4" s="275" t="s">
        <v>1</v>
      </c>
      <c r="B4" s="276"/>
      <c r="D4" s="120"/>
      <c r="E4" s="119"/>
      <c r="F4" s="139" t="s">
        <v>2</v>
      </c>
    </row>
    <row r="5" ht="27" customHeight="1" spans="1:6">
      <c r="A5" s="124" t="s">
        <v>177</v>
      </c>
      <c r="B5" s="124" t="s">
        <v>178</v>
      </c>
      <c r="C5" s="124" t="s">
        <v>179</v>
      </c>
      <c r="D5" s="124"/>
      <c r="E5" s="113"/>
      <c r="F5" s="124" t="s">
        <v>180</v>
      </c>
    </row>
    <row r="6" ht="28.5" customHeight="1" spans="1:6">
      <c r="A6" s="277"/>
      <c r="B6" s="126"/>
      <c r="C6" s="113" t="s">
        <v>58</v>
      </c>
      <c r="D6" s="113" t="s">
        <v>181</v>
      </c>
      <c r="E6" s="113" t="s">
        <v>182</v>
      </c>
      <c r="F6" s="125"/>
    </row>
    <row r="7" ht="17.25" customHeight="1" spans="1:6">
      <c r="A7" s="131" t="s">
        <v>84</v>
      </c>
      <c r="B7" s="131" t="s">
        <v>85</v>
      </c>
      <c r="C7" s="131" t="s">
        <v>86</v>
      </c>
      <c r="D7" s="131" t="s">
        <v>87</v>
      </c>
      <c r="E7" s="131" t="s">
        <v>88</v>
      </c>
      <c r="F7" s="131" t="s">
        <v>89</v>
      </c>
    </row>
    <row r="8" ht="17.25" customHeight="1" spans="1:6">
      <c r="A8" s="157">
        <v>220000</v>
      </c>
      <c r="B8" s="157"/>
      <c r="C8" s="31">
        <v>20000</v>
      </c>
      <c r="D8" s="31"/>
      <c r="E8" s="31">
        <v>20000</v>
      </c>
      <c r="F8" s="31">
        <v>200000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3"/>
  <sheetViews>
    <sheetView showZeros="0" topLeftCell="D1" workbookViewId="0">
      <pane ySplit="1" topLeftCell="A2" activePane="bottomLeft" state="frozen"/>
      <selection/>
      <selection pane="bottomLeft" activeCell="J2" sqref="J2"/>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25.375" customWidth="1"/>
    <col min="7" max="7" width="10.2833333333333" customWidth="1"/>
    <col min="8" max="8" width="23" customWidth="1"/>
    <col min="9" max="24" width="18.7083333333333" customWidth="1"/>
  </cols>
  <sheetData>
    <row r="1" customHeight="1" spans="1:24">
      <c r="A1" s="159"/>
      <c r="B1" s="159"/>
      <c r="C1" s="159"/>
      <c r="D1" s="159"/>
      <c r="E1" s="159"/>
      <c r="F1" s="159"/>
      <c r="G1" s="159"/>
      <c r="H1" s="159"/>
      <c r="I1" s="159"/>
      <c r="J1" s="159"/>
      <c r="K1" s="159"/>
      <c r="L1" s="159"/>
      <c r="M1" s="159"/>
      <c r="N1" s="159"/>
      <c r="O1" s="159"/>
      <c r="P1" s="159"/>
      <c r="Q1" s="159"/>
      <c r="R1" s="159"/>
      <c r="S1" s="159"/>
      <c r="T1" s="159"/>
      <c r="U1" s="159"/>
      <c r="V1" s="159"/>
      <c r="W1" s="159"/>
      <c r="X1" s="159"/>
    </row>
    <row r="2" ht="13.5" customHeight="1" spans="2:24">
      <c r="B2" s="246"/>
      <c r="C2" s="247"/>
      <c r="E2" s="248"/>
      <c r="F2" s="248"/>
      <c r="G2" s="248"/>
      <c r="H2" s="248"/>
      <c r="I2" s="161"/>
      <c r="J2" s="161"/>
      <c r="K2" s="161"/>
      <c r="L2" s="161"/>
      <c r="M2" s="161"/>
      <c r="N2" s="161"/>
      <c r="R2" s="161"/>
      <c r="V2" s="247"/>
      <c r="X2" s="212" t="s">
        <v>183</v>
      </c>
    </row>
    <row r="3" ht="45.75" customHeight="1" spans="1:24">
      <c r="A3" s="163" t="str">
        <f>"2025"&amp;"年部门基本支出预算表"</f>
        <v>2025年部门基本支出预算表</v>
      </c>
      <c r="B3" s="198"/>
      <c r="C3" s="163"/>
      <c r="D3" s="163"/>
      <c r="E3" s="163"/>
      <c r="F3" s="163"/>
      <c r="G3" s="163"/>
      <c r="H3" s="163"/>
      <c r="I3" s="163"/>
      <c r="J3" s="163"/>
      <c r="K3" s="163"/>
      <c r="L3" s="163"/>
      <c r="M3" s="163"/>
      <c r="N3" s="163"/>
      <c r="O3" s="198"/>
      <c r="P3" s="198"/>
      <c r="Q3" s="198"/>
      <c r="R3" s="163"/>
      <c r="S3" s="163"/>
      <c r="T3" s="163"/>
      <c r="U3" s="163"/>
      <c r="V3" s="163"/>
      <c r="W3" s="163"/>
      <c r="X3" s="163"/>
    </row>
    <row r="4" ht="18.75" customHeight="1" spans="1:24">
      <c r="A4" s="249" t="s">
        <v>1</v>
      </c>
      <c r="B4" s="250"/>
      <c r="C4" s="251"/>
      <c r="D4" s="251"/>
      <c r="E4" s="251"/>
      <c r="F4" s="251"/>
      <c r="G4" s="251"/>
      <c r="H4" s="251"/>
      <c r="I4" s="200"/>
      <c r="J4" s="200"/>
      <c r="K4" s="200"/>
      <c r="L4" s="200"/>
      <c r="M4" s="200"/>
      <c r="N4" s="200"/>
      <c r="O4" s="201"/>
      <c r="P4" s="201"/>
      <c r="Q4" s="201"/>
      <c r="R4" s="200"/>
      <c r="V4" s="247"/>
      <c r="X4" s="212" t="s">
        <v>2</v>
      </c>
    </row>
    <row r="5" ht="18" customHeight="1" spans="1:24">
      <c r="A5" s="252" t="s">
        <v>184</v>
      </c>
      <c r="B5" s="252" t="s">
        <v>185</v>
      </c>
      <c r="C5" s="252" t="s">
        <v>186</v>
      </c>
      <c r="D5" s="252" t="s">
        <v>187</v>
      </c>
      <c r="E5" s="252" t="s">
        <v>188</v>
      </c>
      <c r="F5" s="252" t="s">
        <v>189</v>
      </c>
      <c r="G5" s="252" t="s">
        <v>190</v>
      </c>
      <c r="H5" s="252" t="s">
        <v>191</v>
      </c>
      <c r="I5" s="264" t="s">
        <v>192</v>
      </c>
      <c r="J5" s="194" t="s">
        <v>192</v>
      </c>
      <c r="K5" s="194"/>
      <c r="L5" s="194"/>
      <c r="M5" s="194"/>
      <c r="N5" s="194"/>
      <c r="O5" s="265"/>
      <c r="P5" s="265"/>
      <c r="Q5" s="265"/>
      <c r="R5" s="187" t="s">
        <v>62</v>
      </c>
      <c r="S5" s="194" t="s">
        <v>63</v>
      </c>
      <c r="T5" s="194"/>
      <c r="U5" s="194"/>
      <c r="V5" s="194"/>
      <c r="W5" s="194"/>
      <c r="X5" s="195"/>
    </row>
    <row r="6" ht="18" customHeight="1" spans="1:24">
      <c r="A6" s="253"/>
      <c r="B6" s="254"/>
      <c r="C6" s="255"/>
      <c r="D6" s="253"/>
      <c r="E6" s="253"/>
      <c r="F6" s="253"/>
      <c r="G6" s="253"/>
      <c r="H6" s="253"/>
      <c r="I6" s="266" t="s">
        <v>193</v>
      </c>
      <c r="J6" s="264" t="s">
        <v>59</v>
      </c>
      <c r="K6" s="194"/>
      <c r="L6" s="194"/>
      <c r="M6" s="194"/>
      <c r="N6" s="195"/>
      <c r="O6" s="267" t="s">
        <v>194</v>
      </c>
      <c r="P6" s="265"/>
      <c r="Q6" s="271"/>
      <c r="R6" s="252" t="s">
        <v>62</v>
      </c>
      <c r="S6" s="264" t="s">
        <v>63</v>
      </c>
      <c r="T6" s="187" t="s">
        <v>65</v>
      </c>
      <c r="U6" s="194" t="s">
        <v>63</v>
      </c>
      <c r="V6" s="187" t="s">
        <v>67</v>
      </c>
      <c r="W6" s="187" t="s">
        <v>68</v>
      </c>
      <c r="X6" s="272" t="s">
        <v>69</v>
      </c>
    </row>
    <row r="7" ht="19.5" customHeight="1" spans="1:24">
      <c r="A7" s="254"/>
      <c r="B7" s="254"/>
      <c r="C7" s="254"/>
      <c r="D7" s="254"/>
      <c r="E7" s="254"/>
      <c r="F7" s="254"/>
      <c r="G7" s="254"/>
      <c r="H7" s="254"/>
      <c r="I7" s="254"/>
      <c r="J7" s="268" t="s">
        <v>195</v>
      </c>
      <c r="K7" s="252" t="s">
        <v>196</v>
      </c>
      <c r="L7" s="252" t="s">
        <v>197</v>
      </c>
      <c r="M7" s="252" t="s">
        <v>198</v>
      </c>
      <c r="N7" s="252" t="s">
        <v>199</v>
      </c>
      <c r="O7" s="252" t="s">
        <v>59</v>
      </c>
      <c r="P7" s="252" t="s">
        <v>60</v>
      </c>
      <c r="Q7" s="252" t="s">
        <v>61</v>
      </c>
      <c r="R7" s="254"/>
      <c r="S7" s="252" t="s">
        <v>58</v>
      </c>
      <c r="T7" s="252" t="s">
        <v>65</v>
      </c>
      <c r="U7" s="252" t="s">
        <v>200</v>
      </c>
      <c r="V7" s="252" t="s">
        <v>67</v>
      </c>
      <c r="W7" s="252" t="s">
        <v>68</v>
      </c>
      <c r="X7" s="252" t="s">
        <v>69</v>
      </c>
    </row>
    <row r="8" ht="37.5" customHeight="1" spans="1:24">
      <c r="A8" s="256"/>
      <c r="B8" s="176"/>
      <c r="C8" s="256"/>
      <c r="D8" s="256"/>
      <c r="E8" s="256"/>
      <c r="F8" s="256"/>
      <c r="G8" s="256"/>
      <c r="H8" s="256"/>
      <c r="I8" s="256"/>
      <c r="J8" s="269" t="s">
        <v>58</v>
      </c>
      <c r="K8" s="270" t="s">
        <v>201</v>
      </c>
      <c r="L8" s="270" t="s">
        <v>197</v>
      </c>
      <c r="M8" s="270" t="s">
        <v>198</v>
      </c>
      <c r="N8" s="270" t="s">
        <v>199</v>
      </c>
      <c r="O8" s="270" t="s">
        <v>197</v>
      </c>
      <c r="P8" s="270" t="s">
        <v>198</v>
      </c>
      <c r="Q8" s="270" t="s">
        <v>199</v>
      </c>
      <c r="R8" s="270" t="s">
        <v>62</v>
      </c>
      <c r="S8" s="270" t="s">
        <v>58</v>
      </c>
      <c r="T8" s="270" t="s">
        <v>65</v>
      </c>
      <c r="U8" s="270" t="s">
        <v>200</v>
      </c>
      <c r="V8" s="270" t="s">
        <v>67</v>
      </c>
      <c r="W8" s="270" t="s">
        <v>68</v>
      </c>
      <c r="X8" s="270" t="s">
        <v>69</v>
      </c>
    </row>
    <row r="9" customHeight="1" spans="1:24">
      <c r="A9" s="257">
        <v>1</v>
      </c>
      <c r="B9" s="257">
        <v>2</v>
      </c>
      <c r="C9" s="257">
        <v>3</v>
      </c>
      <c r="D9" s="257">
        <v>4</v>
      </c>
      <c r="E9" s="257">
        <v>5</v>
      </c>
      <c r="F9" s="257">
        <v>6</v>
      </c>
      <c r="G9" s="257">
        <v>7</v>
      </c>
      <c r="H9" s="257">
        <v>8</v>
      </c>
      <c r="I9" s="257">
        <v>9</v>
      </c>
      <c r="J9" s="257">
        <v>10</v>
      </c>
      <c r="K9" s="257">
        <v>11</v>
      </c>
      <c r="L9" s="257">
        <v>12</v>
      </c>
      <c r="M9" s="257">
        <v>13</v>
      </c>
      <c r="N9" s="257">
        <v>14</v>
      </c>
      <c r="O9" s="257">
        <v>15</v>
      </c>
      <c r="P9" s="257">
        <v>16</v>
      </c>
      <c r="Q9" s="257">
        <v>17</v>
      </c>
      <c r="R9" s="257">
        <v>18</v>
      </c>
      <c r="S9" s="257">
        <v>19</v>
      </c>
      <c r="T9" s="257">
        <v>20</v>
      </c>
      <c r="U9" s="257">
        <v>21</v>
      </c>
      <c r="V9" s="257">
        <v>22</v>
      </c>
      <c r="W9" s="257">
        <v>23</v>
      </c>
      <c r="X9" s="257">
        <v>24</v>
      </c>
    </row>
    <row r="10" customHeight="1" spans="1:24">
      <c r="A10" s="258" t="s">
        <v>71</v>
      </c>
      <c r="B10" s="258" t="s">
        <v>71</v>
      </c>
      <c r="C10" s="259" t="s">
        <v>202</v>
      </c>
      <c r="D10" s="259" t="s">
        <v>203</v>
      </c>
      <c r="E10" s="259" t="s">
        <v>110</v>
      </c>
      <c r="F10" s="259" t="s">
        <v>111</v>
      </c>
      <c r="G10" s="259" t="s">
        <v>204</v>
      </c>
      <c r="H10" s="259" t="s">
        <v>205</v>
      </c>
      <c r="I10" s="99">
        <v>664956</v>
      </c>
      <c r="J10" s="257"/>
      <c r="K10" s="257"/>
      <c r="L10" s="257"/>
      <c r="M10" s="99">
        <v>664956</v>
      </c>
      <c r="N10" s="257"/>
      <c r="O10" s="257"/>
      <c r="P10" s="257"/>
      <c r="Q10" s="257"/>
      <c r="R10" s="257"/>
      <c r="S10" s="257"/>
      <c r="T10" s="257"/>
      <c r="U10" s="257"/>
      <c r="V10" s="257"/>
      <c r="W10" s="257"/>
      <c r="X10" s="257"/>
    </row>
    <row r="11" customHeight="1" spans="1:24">
      <c r="A11" s="258" t="s">
        <v>71</v>
      </c>
      <c r="B11" s="258" t="s">
        <v>71</v>
      </c>
      <c r="C11" s="259" t="s">
        <v>202</v>
      </c>
      <c r="D11" s="259" t="s">
        <v>203</v>
      </c>
      <c r="E11" s="259" t="s">
        <v>110</v>
      </c>
      <c r="F11" s="259" t="s">
        <v>111</v>
      </c>
      <c r="G11" s="259" t="s">
        <v>206</v>
      </c>
      <c r="H11" s="259" t="s">
        <v>207</v>
      </c>
      <c r="I11" s="99">
        <v>48120</v>
      </c>
      <c r="J11" s="257"/>
      <c r="K11" s="257"/>
      <c r="L11" s="257"/>
      <c r="M11" s="99">
        <v>48120</v>
      </c>
      <c r="N11" s="257"/>
      <c r="O11" s="257"/>
      <c r="P11" s="257"/>
      <c r="Q11" s="257"/>
      <c r="R11" s="257"/>
      <c r="S11" s="257"/>
      <c r="T11" s="257"/>
      <c r="U11" s="257"/>
      <c r="V11" s="257"/>
      <c r="W11" s="257"/>
      <c r="X11" s="257"/>
    </row>
    <row r="12" customHeight="1" spans="1:24">
      <c r="A12" s="258" t="s">
        <v>71</v>
      </c>
      <c r="B12" s="258" t="s">
        <v>71</v>
      </c>
      <c r="C12" s="259" t="s">
        <v>202</v>
      </c>
      <c r="D12" s="259" t="s">
        <v>203</v>
      </c>
      <c r="E12" s="259" t="s">
        <v>110</v>
      </c>
      <c r="F12" s="259" t="s">
        <v>111</v>
      </c>
      <c r="G12" s="259" t="s">
        <v>208</v>
      </c>
      <c r="H12" s="259" t="s">
        <v>209</v>
      </c>
      <c r="I12" s="99">
        <v>55413</v>
      </c>
      <c r="J12" s="257"/>
      <c r="K12" s="257"/>
      <c r="L12" s="257"/>
      <c r="M12" s="99">
        <v>55413</v>
      </c>
      <c r="N12" s="257"/>
      <c r="O12" s="257"/>
      <c r="P12" s="257"/>
      <c r="Q12" s="257"/>
      <c r="R12" s="257"/>
      <c r="S12" s="257"/>
      <c r="T12" s="257"/>
      <c r="U12" s="257"/>
      <c r="V12" s="257"/>
      <c r="W12" s="257"/>
      <c r="X12" s="257"/>
    </row>
    <row r="13" customHeight="1" spans="1:24">
      <c r="A13" s="258" t="s">
        <v>71</v>
      </c>
      <c r="B13" s="258" t="s">
        <v>71</v>
      </c>
      <c r="C13" s="259" t="s">
        <v>202</v>
      </c>
      <c r="D13" s="259" t="s">
        <v>203</v>
      </c>
      <c r="E13" s="259" t="s">
        <v>110</v>
      </c>
      <c r="F13" s="259" t="s">
        <v>111</v>
      </c>
      <c r="G13" s="259" t="s">
        <v>210</v>
      </c>
      <c r="H13" s="259" t="s">
        <v>211</v>
      </c>
      <c r="I13" s="99">
        <v>635580</v>
      </c>
      <c r="J13" s="257"/>
      <c r="K13" s="257"/>
      <c r="L13" s="257"/>
      <c r="M13" s="99">
        <v>635580</v>
      </c>
      <c r="N13" s="257"/>
      <c r="O13" s="257"/>
      <c r="P13" s="257"/>
      <c r="Q13" s="257"/>
      <c r="R13" s="257"/>
      <c r="S13" s="257"/>
      <c r="T13" s="257"/>
      <c r="U13" s="257"/>
      <c r="V13" s="257"/>
      <c r="W13" s="257"/>
      <c r="X13" s="257"/>
    </row>
    <row r="14" customHeight="1" spans="1:24">
      <c r="A14" s="258" t="s">
        <v>71</v>
      </c>
      <c r="B14" s="258" t="s">
        <v>71</v>
      </c>
      <c r="C14" s="259" t="s">
        <v>202</v>
      </c>
      <c r="D14" s="259" t="s">
        <v>203</v>
      </c>
      <c r="E14" s="259" t="s">
        <v>110</v>
      </c>
      <c r="F14" s="259" t="s">
        <v>111</v>
      </c>
      <c r="G14" s="259" t="s">
        <v>210</v>
      </c>
      <c r="H14" s="259" t="s">
        <v>211</v>
      </c>
      <c r="I14" s="99">
        <v>157620</v>
      </c>
      <c r="J14" s="257"/>
      <c r="K14" s="257"/>
      <c r="L14" s="257"/>
      <c r="M14" s="99">
        <v>157620</v>
      </c>
      <c r="N14" s="257"/>
      <c r="O14" s="257"/>
      <c r="P14" s="257"/>
      <c r="Q14" s="257"/>
      <c r="R14" s="257"/>
      <c r="S14" s="257"/>
      <c r="T14" s="257"/>
      <c r="U14" s="257"/>
      <c r="V14" s="257"/>
      <c r="W14" s="257"/>
      <c r="X14" s="257"/>
    </row>
    <row r="15" customHeight="1" spans="1:24">
      <c r="A15" s="258" t="s">
        <v>71</v>
      </c>
      <c r="B15" s="258" t="s">
        <v>71</v>
      </c>
      <c r="C15" s="259" t="s">
        <v>212</v>
      </c>
      <c r="D15" s="259" t="s">
        <v>213</v>
      </c>
      <c r="E15" s="259" t="s">
        <v>118</v>
      </c>
      <c r="F15" s="259" t="s">
        <v>119</v>
      </c>
      <c r="G15" s="259" t="s">
        <v>214</v>
      </c>
      <c r="H15" s="259" t="s">
        <v>215</v>
      </c>
      <c r="I15" s="99">
        <v>293228.16</v>
      </c>
      <c r="J15" s="257"/>
      <c r="K15" s="257"/>
      <c r="L15" s="257"/>
      <c r="M15" s="99">
        <v>293228.16</v>
      </c>
      <c r="N15" s="257"/>
      <c r="O15" s="257"/>
      <c r="P15" s="257"/>
      <c r="Q15" s="257"/>
      <c r="R15" s="257"/>
      <c r="S15" s="257"/>
      <c r="T15" s="257"/>
      <c r="U15" s="257"/>
      <c r="V15" s="257"/>
      <c r="W15" s="257"/>
      <c r="X15" s="257"/>
    </row>
    <row r="16" customHeight="1" spans="1:24">
      <c r="A16" s="258" t="s">
        <v>71</v>
      </c>
      <c r="B16" s="258" t="s">
        <v>71</v>
      </c>
      <c r="C16" s="259" t="s">
        <v>212</v>
      </c>
      <c r="D16" s="259" t="s">
        <v>213</v>
      </c>
      <c r="E16" s="259" t="s">
        <v>124</v>
      </c>
      <c r="F16" s="259" t="s">
        <v>125</v>
      </c>
      <c r="G16" s="259" t="s">
        <v>216</v>
      </c>
      <c r="H16" s="259" t="s">
        <v>217</v>
      </c>
      <c r="I16" s="99">
        <v>118995.8</v>
      </c>
      <c r="J16" s="257"/>
      <c r="K16" s="257"/>
      <c r="L16" s="257"/>
      <c r="M16" s="99">
        <v>118995.8</v>
      </c>
      <c r="N16" s="257"/>
      <c r="O16" s="257"/>
      <c r="P16" s="257"/>
      <c r="Q16" s="257"/>
      <c r="R16" s="257"/>
      <c r="S16" s="257"/>
      <c r="T16" s="257"/>
      <c r="U16" s="257"/>
      <c r="V16" s="257"/>
      <c r="W16" s="257"/>
      <c r="X16" s="257"/>
    </row>
    <row r="17" customHeight="1" spans="1:24">
      <c r="A17" s="258" t="s">
        <v>71</v>
      </c>
      <c r="B17" s="258" t="s">
        <v>71</v>
      </c>
      <c r="C17" s="259" t="s">
        <v>212</v>
      </c>
      <c r="D17" s="259" t="s">
        <v>213</v>
      </c>
      <c r="E17" s="259" t="s">
        <v>126</v>
      </c>
      <c r="F17" s="259" t="s">
        <v>127</v>
      </c>
      <c r="G17" s="259" t="s">
        <v>218</v>
      </c>
      <c r="H17" s="259" t="s">
        <v>219</v>
      </c>
      <c r="I17" s="99">
        <v>75313.8</v>
      </c>
      <c r="J17" s="257"/>
      <c r="K17" s="257"/>
      <c r="L17" s="257"/>
      <c r="M17" s="99">
        <v>75313.8</v>
      </c>
      <c r="N17" s="257"/>
      <c r="O17" s="257"/>
      <c r="P17" s="257"/>
      <c r="Q17" s="257"/>
      <c r="R17" s="257"/>
      <c r="S17" s="257"/>
      <c r="T17" s="257"/>
      <c r="U17" s="257"/>
      <c r="V17" s="257"/>
      <c r="W17" s="257"/>
      <c r="X17" s="257"/>
    </row>
    <row r="18" customHeight="1" spans="1:24">
      <c r="A18" s="258" t="s">
        <v>71</v>
      </c>
      <c r="B18" s="258" t="s">
        <v>71</v>
      </c>
      <c r="C18" s="259" t="s">
        <v>212</v>
      </c>
      <c r="D18" s="259" t="s">
        <v>213</v>
      </c>
      <c r="E18" s="259" t="s">
        <v>110</v>
      </c>
      <c r="F18" s="259" t="s">
        <v>111</v>
      </c>
      <c r="G18" s="259" t="s">
        <v>220</v>
      </c>
      <c r="H18" s="259" t="s">
        <v>221</v>
      </c>
      <c r="I18" s="99">
        <v>10543.93</v>
      </c>
      <c r="J18" s="257"/>
      <c r="K18" s="257"/>
      <c r="L18" s="257"/>
      <c r="M18" s="99">
        <v>10543.93</v>
      </c>
      <c r="N18" s="257"/>
      <c r="O18" s="257"/>
      <c r="P18" s="257"/>
      <c r="Q18" s="257"/>
      <c r="R18" s="257"/>
      <c r="S18" s="257"/>
      <c r="T18" s="257"/>
      <c r="U18" s="257"/>
      <c r="V18" s="257"/>
      <c r="W18" s="257"/>
      <c r="X18" s="257"/>
    </row>
    <row r="19" customHeight="1" spans="1:24">
      <c r="A19" s="258" t="s">
        <v>71</v>
      </c>
      <c r="B19" s="258" t="s">
        <v>71</v>
      </c>
      <c r="C19" s="259" t="s">
        <v>212</v>
      </c>
      <c r="D19" s="259" t="s">
        <v>213</v>
      </c>
      <c r="E19" s="259" t="s">
        <v>128</v>
      </c>
      <c r="F19" s="259" t="s">
        <v>129</v>
      </c>
      <c r="G19" s="259" t="s">
        <v>220</v>
      </c>
      <c r="H19" s="259" t="s">
        <v>221</v>
      </c>
      <c r="I19" s="99">
        <v>8784.24</v>
      </c>
      <c r="J19" s="257"/>
      <c r="K19" s="257"/>
      <c r="L19" s="257"/>
      <c r="M19" s="99">
        <v>8784.24</v>
      </c>
      <c r="N19" s="257"/>
      <c r="O19" s="257"/>
      <c r="P19" s="257"/>
      <c r="Q19" s="257"/>
      <c r="R19" s="257"/>
      <c r="S19" s="257"/>
      <c r="T19" s="257"/>
      <c r="U19" s="257"/>
      <c r="V19" s="257"/>
      <c r="W19" s="257"/>
      <c r="X19" s="257"/>
    </row>
    <row r="20" customHeight="1" spans="1:24">
      <c r="A20" s="258" t="s">
        <v>71</v>
      </c>
      <c r="B20" s="258" t="s">
        <v>71</v>
      </c>
      <c r="C20" s="259" t="s">
        <v>212</v>
      </c>
      <c r="D20" s="259" t="s">
        <v>213</v>
      </c>
      <c r="E20" s="259" t="s">
        <v>128</v>
      </c>
      <c r="F20" s="259" t="s">
        <v>129</v>
      </c>
      <c r="G20" s="259" t="s">
        <v>220</v>
      </c>
      <c r="H20" s="259" t="s">
        <v>221</v>
      </c>
      <c r="I20" s="99">
        <v>5422.59</v>
      </c>
      <c r="J20" s="257"/>
      <c r="K20" s="257"/>
      <c r="L20" s="257"/>
      <c r="M20" s="99">
        <v>5422.59</v>
      </c>
      <c r="N20" s="257"/>
      <c r="O20" s="257"/>
      <c r="P20" s="257"/>
      <c r="Q20" s="257"/>
      <c r="R20" s="257"/>
      <c r="S20" s="257"/>
      <c r="T20" s="257"/>
      <c r="U20" s="257"/>
      <c r="V20" s="257"/>
      <c r="W20" s="257"/>
      <c r="X20" s="257"/>
    </row>
    <row r="21" customHeight="1" spans="1:24">
      <c r="A21" s="258" t="s">
        <v>71</v>
      </c>
      <c r="B21" s="258" t="s">
        <v>71</v>
      </c>
      <c r="C21" s="259" t="s">
        <v>222</v>
      </c>
      <c r="D21" s="259" t="s">
        <v>223</v>
      </c>
      <c r="E21" s="259" t="s">
        <v>110</v>
      </c>
      <c r="F21" s="259" t="s">
        <v>111</v>
      </c>
      <c r="G21" s="259" t="s">
        <v>224</v>
      </c>
      <c r="H21" s="259" t="s">
        <v>225</v>
      </c>
      <c r="I21" s="99">
        <v>20000</v>
      </c>
      <c r="J21" s="257"/>
      <c r="K21" s="257"/>
      <c r="L21" s="257"/>
      <c r="M21" s="99">
        <v>20000</v>
      </c>
      <c r="N21" s="257"/>
      <c r="O21" s="257"/>
      <c r="P21" s="257"/>
      <c r="Q21" s="257"/>
      <c r="R21" s="257"/>
      <c r="S21" s="257"/>
      <c r="T21" s="257"/>
      <c r="U21" s="257"/>
      <c r="V21" s="257"/>
      <c r="W21" s="257"/>
      <c r="X21" s="257"/>
    </row>
    <row r="22" customHeight="1" spans="1:24">
      <c r="A22" s="258" t="s">
        <v>71</v>
      </c>
      <c r="B22" s="258" t="s">
        <v>71</v>
      </c>
      <c r="C22" s="259" t="s">
        <v>226</v>
      </c>
      <c r="D22" s="259" t="s">
        <v>180</v>
      </c>
      <c r="E22" s="259" t="s">
        <v>110</v>
      </c>
      <c r="F22" s="259" t="s">
        <v>111</v>
      </c>
      <c r="G22" s="259" t="s">
        <v>227</v>
      </c>
      <c r="H22" s="259" t="s">
        <v>180</v>
      </c>
      <c r="I22" s="99">
        <v>200000</v>
      </c>
      <c r="J22" s="257"/>
      <c r="K22" s="257"/>
      <c r="L22" s="257"/>
      <c r="M22" s="99">
        <v>200000</v>
      </c>
      <c r="N22" s="257"/>
      <c r="O22" s="257"/>
      <c r="P22" s="257"/>
      <c r="Q22" s="257"/>
      <c r="R22" s="257"/>
      <c r="S22" s="257"/>
      <c r="T22" s="257"/>
      <c r="U22" s="257"/>
      <c r="V22" s="257"/>
      <c r="W22" s="257"/>
      <c r="X22" s="257"/>
    </row>
    <row r="23" customHeight="1" spans="1:24">
      <c r="A23" s="258" t="s">
        <v>71</v>
      </c>
      <c r="B23" s="258" t="s">
        <v>71</v>
      </c>
      <c r="C23" s="259" t="s">
        <v>228</v>
      </c>
      <c r="D23" s="259" t="s">
        <v>229</v>
      </c>
      <c r="E23" s="259" t="s">
        <v>110</v>
      </c>
      <c r="F23" s="259" t="s">
        <v>111</v>
      </c>
      <c r="G23" s="259" t="s">
        <v>230</v>
      </c>
      <c r="H23" s="259" t="s">
        <v>229</v>
      </c>
      <c r="I23" s="99">
        <v>36245.52</v>
      </c>
      <c r="J23" s="257"/>
      <c r="K23" s="257"/>
      <c r="L23" s="257"/>
      <c r="M23" s="99">
        <v>36245.52</v>
      </c>
      <c r="N23" s="257"/>
      <c r="O23" s="257"/>
      <c r="P23" s="257"/>
      <c r="Q23" s="257"/>
      <c r="R23" s="257"/>
      <c r="S23" s="257"/>
      <c r="T23" s="257"/>
      <c r="U23" s="257"/>
      <c r="V23" s="257"/>
      <c r="W23" s="257"/>
      <c r="X23" s="257"/>
    </row>
    <row r="24" customHeight="1" spans="1:24">
      <c r="A24" s="258" t="s">
        <v>71</v>
      </c>
      <c r="B24" s="258" t="s">
        <v>71</v>
      </c>
      <c r="C24" s="259" t="s">
        <v>231</v>
      </c>
      <c r="D24" s="259" t="s">
        <v>232</v>
      </c>
      <c r="E24" s="259" t="s">
        <v>110</v>
      </c>
      <c r="F24" s="259" t="s">
        <v>111</v>
      </c>
      <c r="G24" s="259" t="s">
        <v>233</v>
      </c>
      <c r="H24" s="259" t="s">
        <v>234</v>
      </c>
      <c r="I24" s="99">
        <v>52836</v>
      </c>
      <c r="J24" s="257"/>
      <c r="K24" s="257"/>
      <c r="L24" s="257"/>
      <c r="M24" s="99">
        <v>52836</v>
      </c>
      <c r="N24" s="257"/>
      <c r="O24" s="257"/>
      <c r="P24" s="257"/>
      <c r="Q24" s="257"/>
      <c r="R24" s="257"/>
      <c r="S24" s="257"/>
      <c r="T24" s="257"/>
      <c r="U24" s="257"/>
      <c r="V24" s="257"/>
      <c r="W24" s="257"/>
      <c r="X24" s="257"/>
    </row>
    <row r="25" customHeight="1" spans="1:24">
      <c r="A25" s="258" t="s">
        <v>71</v>
      </c>
      <c r="B25" s="258" t="s">
        <v>71</v>
      </c>
      <c r="C25" s="259" t="s">
        <v>231</v>
      </c>
      <c r="D25" s="259" t="s">
        <v>232</v>
      </c>
      <c r="E25" s="259" t="s">
        <v>110</v>
      </c>
      <c r="F25" s="259" t="s">
        <v>111</v>
      </c>
      <c r="G25" s="259" t="s">
        <v>235</v>
      </c>
      <c r="H25" s="259" t="s">
        <v>236</v>
      </c>
      <c r="I25" s="99">
        <v>34000</v>
      </c>
      <c r="J25" s="257"/>
      <c r="K25" s="257"/>
      <c r="L25" s="257"/>
      <c r="M25" s="99">
        <v>34000</v>
      </c>
      <c r="N25" s="257"/>
      <c r="O25" s="257"/>
      <c r="P25" s="257"/>
      <c r="Q25" s="257"/>
      <c r="R25" s="257"/>
      <c r="S25" s="257"/>
      <c r="T25" s="257"/>
      <c r="U25" s="257"/>
      <c r="V25" s="257"/>
      <c r="W25" s="257"/>
      <c r="X25" s="257"/>
    </row>
    <row r="26" customHeight="1" spans="1:24">
      <c r="A26" s="258" t="s">
        <v>71</v>
      </c>
      <c r="B26" s="258" t="s">
        <v>71</v>
      </c>
      <c r="C26" s="259" t="s">
        <v>231</v>
      </c>
      <c r="D26" s="259" t="s">
        <v>232</v>
      </c>
      <c r="E26" s="259" t="s">
        <v>110</v>
      </c>
      <c r="F26" s="259" t="s">
        <v>111</v>
      </c>
      <c r="G26" s="259" t="s">
        <v>237</v>
      </c>
      <c r="H26" s="259" t="s">
        <v>238</v>
      </c>
      <c r="I26" s="99">
        <v>70000</v>
      </c>
      <c r="J26" s="257"/>
      <c r="K26" s="257"/>
      <c r="L26" s="257"/>
      <c r="M26" s="99">
        <v>70000</v>
      </c>
      <c r="N26" s="257"/>
      <c r="O26" s="257"/>
      <c r="P26" s="257"/>
      <c r="Q26" s="257"/>
      <c r="R26" s="257"/>
      <c r="S26" s="257"/>
      <c r="T26" s="257"/>
      <c r="U26" s="257"/>
      <c r="V26" s="257"/>
      <c r="W26" s="257"/>
      <c r="X26" s="257"/>
    </row>
    <row r="27" customHeight="1" spans="1:24">
      <c r="A27" s="258" t="s">
        <v>71</v>
      </c>
      <c r="B27" s="258" t="s">
        <v>71</v>
      </c>
      <c r="C27" s="259" t="s">
        <v>231</v>
      </c>
      <c r="D27" s="259" t="s">
        <v>232</v>
      </c>
      <c r="E27" s="259" t="s">
        <v>110</v>
      </c>
      <c r="F27" s="259" t="s">
        <v>111</v>
      </c>
      <c r="G27" s="259" t="s">
        <v>239</v>
      </c>
      <c r="H27" s="259" t="s">
        <v>240</v>
      </c>
      <c r="I27" s="99">
        <v>47600</v>
      </c>
      <c r="J27" s="257"/>
      <c r="K27" s="257"/>
      <c r="L27" s="257"/>
      <c r="M27" s="99">
        <v>47600</v>
      </c>
      <c r="N27" s="257"/>
      <c r="O27" s="257"/>
      <c r="P27" s="257"/>
      <c r="Q27" s="257"/>
      <c r="R27" s="257"/>
      <c r="S27" s="257"/>
      <c r="T27" s="257"/>
      <c r="U27" s="257"/>
      <c r="V27" s="257"/>
      <c r="W27" s="257"/>
      <c r="X27" s="257"/>
    </row>
    <row r="28" customHeight="1" spans="1:24">
      <c r="A28" s="258" t="s">
        <v>71</v>
      </c>
      <c r="B28" s="258" t="s">
        <v>71</v>
      </c>
      <c r="C28" s="259" t="s">
        <v>241</v>
      </c>
      <c r="D28" s="259" t="s">
        <v>135</v>
      </c>
      <c r="E28" s="259" t="s">
        <v>134</v>
      </c>
      <c r="F28" s="259" t="s">
        <v>135</v>
      </c>
      <c r="G28" s="259" t="s">
        <v>242</v>
      </c>
      <c r="H28" s="259" t="s">
        <v>135</v>
      </c>
      <c r="I28" s="99">
        <v>279489.12</v>
      </c>
      <c r="J28" s="257"/>
      <c r="K28" s="257"/>
      <c r="L28" s="257"/>
      <c r="M28" s="99">
        <v>279489.12</v>
      </c>
      <c r="N28" s="257"/>
      <c r="O28" s="257"/>
      <c r="P28" s="257"/>
      <c r="Q28" s="257"/>
      <c r="R28" s="257"/>
      <c r="S28" s="257"/>
      <c r="T28" s="257"/>
      <c r="U28" s="257"/>
      <c r="V28" s="257"/>
      <c r="W28" s="257"/>
      <c r="X28" s="257"/>
    </row>
    <row r="29" customHeight="1" spans="1:24">
      <c r="A29" s="258" t="s">
        <v>71</v>
      </c>
      <c r="B29" s="258" t="s">
        <v>71</v>
      </c>
      <c r="C29" s="259" t="s">
        <v>243</v>
      </c>
      <c r="D29" s="259" t="s">
        <v>244</v>
      </c>
      <c r="E29" s="259" t="s">
        <v>110</v>
      </c>
      <c r="F29" s="259" t="s">
        <v>111</v>
      </c>
      <c r="G29" s="259" t="s">
        <v>208</v>
      </c>
      <c r="H29" s="259" t="s">
        <v>209</v>
      </c>
      <c r="I29" s="99">
        <v>153000</v>
      </c>
      <c r="J29" s="257"/>
      <c r="K29" s="257"/>
      <c r="L29" s="257"/>
      <c r="M29" s="99">
        <v>153000</v>
      </c>
      <c r="N29" s="257"/>
      <c r="O29" s="257"/>
      <c r="P29" s="257"/>
      <c r="Q29" s="257"/>
      <c r="R29" s="257"/>
      <c r="S29" s="257"/>
      <c r="T29" s="257"/>
      <c r="U29" s="257"/>
      <c r="V29" s="257"/>
      <c r="W29" s="257"/>
      <c r="X29" s="257"/>
    </row>
    <row r="30" customHeight="1" spans="1:24">
      <c r="A30" s="258" t="s">
        <v>71</v>
      </c>
      <c r="B30" s="258" t="s">
        <v>71</v>
      </c>
      <c r="C30" s="259" t="s">
        <v>243</v>
      </c>
      <c r="D30" s="259" t="s">
        <v>244</v>
      </c>
      <c r="E30" s="259" t="s">
        <v>110</v>
      </c>
      <c r="F30" s="259" t="s">
        <v>111</v>
      </c>
      <c r="G30" s="259" t="s">
        <v>210</v>
      </c>
      <c r="H30" s="259" t="s">
        <v>211</v>
      </c>
      <c r="I30" s="99">
        <v>163200</v>
      </c>
      <c r="J30" s="257"/>
      <c r="K30" s="257"/>
      <c r="L30" s="257"/>
      <c r="M30" s="99">
        <v>163200</v>
      </c>
      <c r="N30" s="257"/>
      <c r="O30" s="257"/>
      <c r="P30" s="257"/>
      <c r="Q30" s="257"/>
      <c r="R30" s="257"/>
      <c r="S30" s="257"/>
      <c r="T30" s="257"/>
      <c r="U30" s="257"/>
      <c r="V30" s="257"/>
      <c r="W30" s="257"/>
      <c r="X30" s="257"/>
    </row>
    <row r="31" customHeight="1" spans="1:24">
      <c r="A31" s="258" t="s">
        <v>71</v>
      </c>
      <c r="B31" s="258" t="s">
        <v>71</v>
      </c>
      <c r="C31" s="259" t="s">
        <v>243</v>
      </c>
      <c r="D31" s="259" t="s">
        <v>244</v>
      </c>
      <c r="E31" s="259" t="s">
        <v>110</v>
      </c>
      <c r="F31" s="259" t="s">
        <v>111</v>
      </c>
      <c r="G31" s="259" t="s">
        <v>210</v>
      </c>
      <c r="H31" s="259" t="s">
        <v>211</v>
      </c>
      <c r="I31" s="99">
        <v>142800</v>
      </c>
      <c r="J31" s="257"/>
      <c r="K31" s="257"/>
      <c r="L31" s="257"/>
      <c r="M31" s="99">
        <v>142800</v>
      </c>
      <c r="N31" s="257"/>
      <c r="O31" s="257"/>
      <c r="P31" s="257"/>
      <c r="Q31" s="257"/>
      <c r="R31" s="257"/>
      <c r="S31" s="257"/>
      <c r="T31" s="257"/>
      <c r="U31" s="257"/>
      <c r="V31" s="257"/>
      <c r="W31" s="257"/>
      <c r="X31" s="257"/>
    </row>
    <row r="32" ht="20.25" customHeight="1" spans="1:24">
      <c r="A32" s="258" t="s">
        <v>71</v>
      </c>
      <c r="B32" s="258" t="s">
        <v>71</v>
      </c>
      <c r="C32" s="259" t="s">
        <v>245</v>
      </c>
      <c r="D32" s="259" t="s">
        <v>246</v>
      </c>
      <c r="E32" s="259" t="s">
        <v>110</v>
      </c>
      <c r="F32" s="259" t="s">
        <v>111</v>
      </c>
      <c r="G32" s="259" t="s">
        <v>247</v>
      </c>
      <c r="H32" s="259" t="s">
        <v>248</v>
      </c>
      <c r="I32" s="99">
        <v>240000</v>
      </c>
      <c r="J32" s="99"/>
      <c r="K32" s="99"/>
      <c r="L32" s="99"/>
      <c r="M32" s="99">
        <v>240000</v>
      </c>
      <c r="N32" s="99"/>
      <c r="O32" s="99"/>
      <c r="P32" s="99"/>
      <c r="Q32" s="99"/>
      <c r="R32" s="99"/>
      <c r="S32" s="99"/>
      <c r="T32" s="99"/>
      <c r="U32" s="99"/>
      <c r="V32" s="99"/>
      <c r="W32" s="99"/>
      <c r="X32" s="99"/>
    </row>
    <row r="33" ht="17.25" customHeight="1" spans="1:24">
      <c r="A33" s="260" t="s">
        <v>175</v>
      </c>
      <c r="B33" s="261"/>
      <c r="C33" s="262"/>
      <c r="D33" s="262"/>
      <c r="E33" s="262"/>
      <c r="F33" s="262"/>
      <c r="G33" s="262"/>
      <c r="H33" s="263"/>
      <c r="I33" s="99">
        <v>3513148.16</v>
      </c>
      <c r="J33" s="99"/>
      <c r="K33" s="99"/>
      <c r="L33" s="99"/>
      <c r="M33" s="99">
        <v>3513148.16</v>
      </c>
      <c r="N33" s="99"/>
      <c r="O33" s="99"/>
      <c r="P33" s="99"/>
      <c r="Q33" s="99"/>
      <c r="R33" s="99"/>
      <c r="S33" s="99"/>
      <c r="T33" s="99"/>
      <c r="U33" s="99"/>
      <c r="V33" s="99"/>
      <c r="W33" s="99"/>
      <c r="X33" s="99"/>
    </row>
  </sheetData>
  <mergeCells count="31">
    <mergeCell ref="A3:X3"/>
    <mergeCell ref="A4:H4"/>
    <mergeCell ref="I5:X5"/>
    <mergeCell ref="J6:N6"/>
    <mergeCell ref="O6:Q6"/>
    <mergeCell ref="S6:X6"/>
    <mergeCell ref="A33:H33"/>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7"/>
  <sheetViews>
    <sheetView showZeros="0" workbookViewId="0">
      <pane ySplit="1" topLeftCell="A2" activePane="bottomLeft" state="frozen"/>
      <selection/>
      <selection pane="bottomLeft" activeCell="G31" sqref="G31"/>
    </sheetView>
  </sheetViews>
  <sheetFormatPr defaultColWidth="9.14166666666667" defaultRowHeight="14.25" customHeight="1"/>
  <cols>
    <col min="1" max="1" width="10.2833333333333" style="74" customWidth="1"/>
    <col min="2" max="2" width="13.425" style="74" customWidth="1"/>
    <col min="3" max="3" width="32.85" style="74" customWidth="1"/>
    <col min="4" max="4" width="23.85" style="74" customWidth="1"/>
    <col min="5" max="5" width="11.1416666666667" style="74" customWidth="1"/>
    <col min="6" max="6" width="28.75" style="74" customWidth="1"/>
    <col min="7" max="7" width="9.85" style="74" customWidth="1"/>
    <col min="8" max="8" width="17.7083333333333" style="74" customWidth="1"/>
    <col min="9" max="13" width="20" style="74" customWidth="1"/>
    <col min="14" max="14" width="12.2833333333333" style="74" customWidth="1"/>
    <col min="15" max="15" width="12.7083333333333" style="74" customWidth="1"/>
    <col min="16" max="16" width="11.1416666666667" style="74" customWidth="1"/>
    <col min="17" max="21" width="19.85" style="74" customWidth="1"/>
    <col min="22" max="22" width="20" style="74" customWidth="1"/>
    <col min="23" max="23" width="19.85" style="74" customWidth="1"/>
    <col min="24" max="16384" width="9.14166666666667" style="74"/>
  </cols>
  <sheetData>
    <row r="1" customHeight="1" spans="1:23">
      <c r="A1" s="75"/>
      <c r="B1" s="75"/>
      <c r="C1" s="75"/>
      <c r="D1" s="75"/>
      <c r="E1" s="75"/>
      <c r="F1" s="75"/>
      <c r="G1" s="75"/>
      <c r="H1" s="75"/>
      <c r="I1" s="75"/>
      <c r="J1" s="75"/>
      <c r="K1" s="75"/>
      <c r="L1" s="75"/>
      <c r="M1" s="75"/>
      <c r="N1" s="75"/>
      <c r="O1" s="75"/>
      <c r="P1" s="75"/>
      <c r="Q1" s="75"/>
      <c r="R1" s="75"/>
      <c r="S1" s="75"/>
      <c r="T1" s="75"/>
      <c r="U1" s="75"/>
      <c r="V1" s="75"/>
      <c r="W1" s="75"/>
    </row>
    <row r="2" ht="13.5" customHeight="1" spans="2:23">
      <c r="B2" s="237"/>
      <c r="E2" s="76"/>
      <c r="F2" s="76"/>
      <c r="G2" s="76"/>
      <c r="H2" s="76"/>
      <c r="U2" s="237"/>
      <c r="W2" s="245" t="s">
        <v>249</v>
      </c>
    </row>
    <row r="3" ht="46.5" customHeight="1" spans="1:23">
      <c r="A3" s="78" t="str">
        <f>"2025"&amp;"年部门项目支出预算表"</f>
        <v>2025年部门项目支出预算表</v>
      </c>
      <c r="B3" s="78"/>
      <c r="C3" s="78"/>
      <c r="D3" s="78"/>
      <c r="E3" s="78"/>
      <c r="F3" s="78"/>
      <c r="G3" s="78"/>
      <c r="H3" s="78"/>
      <c r="I3" s="78"/>
      <c r="J3" s="78"/>
      <c r="K3" s="78"/>
      <c r="L3" s="78"/>
      <c r="M3" s="78"/>
      <c r="N3" s="78"/>
      <c r="O3" s="78"/>
      <c r="P3" s="78"/>
      <c r="Q3" s="78"/>
      <c r="R3" s="78"/>
      <c r="S3" s="78"/>
      <c r="T3" s="78"/>
      <c r="U3" s="78"/>
      <c r="V3" s="78"/>
      <c r="W3" s="78"/>
    </row>
    <row r="4" ht="13.5" customHeight="1" spans="1:23">
      <c r="A4" s="79" t="s">
        <v>1</v>
      </c>
      <c r="B4" s="80"/>
      <c r="C4" s="80"/>
      <c r="D4" s="80"/>
      <c r="E4" s="80"/>
      <c r="F4" s="80"/>
      <c r="G4" s="80"/>
      <c r="H4" s="80"/>
      <c r="I4" s="81"/>
      <c r="J4" s="81"/>
      <c r="K4" s="81"/>
      <c r="L4" s="81"/>
      <c r="M4" s="81"/>
      <c r="N4" s="81"/>
      <c r="O4" s="81"/>
      <c r="P4" s="81"/>
      <c r="Q4" s="81"/>
      <c r="U4" s="237"/>
      <c r="W4" s="218" t="s">
        <v>2</v>
      </c>
    </row>
    <row r="5" ht="21.75" customHeight="1" spans="1:23">
      <c r="A5" s="83" t="s">
        <v>250</v>
      </c>
      <c r="B5" s="84" t="s">
        <v>186</v>
      </c>
      <c r="C5" s="83" t="s">
        <v>187</v>
      </c>
      <c r="D5" s="83" t="s">
        <v>251</v>
      </c>
      <c r="E5" s="84" t="s">
        <v>188</v>
      </c>
      <c r="F5" s="84" t="s">
        <v>189</v>
      </c>
      <c r="G5" s="84" t="s">
        <v>252</v>
      </c>
      <c r="H5" s="84" t="s">
        <v>253</v>
      </c>
      <c r="I5" s="90" t="s">
        <v>56</v>
      </c>
      <c r="J5" s="85" t="s">
        <v>254</v>
      </c>
      <c r="K5" s="86"/>
      <c r="L5" s="86"/>
      <c r="M5" s="87"/>
      <c r="N5" s="85" t="s">
        <v>194</v>
      </c>
      <c r="O5" s="86"/>
      <c r="P5" s="87"/>
      <c r="Q5" s="84" t="s">
        <v>62</v>
      </c>
      <c r="R5" s="85" t="s">
        <v>63</v>
      </c>
      <c r="S5" s="86"/>
      <c r="T5" s="86"/>
      <c r="U5" s="86"/>
      <c r="V5" s="86"/>
      <c r="W5" s="87"/>
    </row>
    <row r="6" ht="21.75" customHeight="1" spans="1:23">
      <c r="A6" s="88"/>
      <c r="B6" s="104"/>
      <c r="C6" s="88"/>
      <c r="D6" s="88"/>
      <c r="E6" s="89"/>
      <c r="F6" s="89"/>
      <c r="G6" s="89"/>
      <c r="H6" s="89"/>
      <c r="I6" s="104"/>
      <c r="J6" s="241" t="s">
        <v>59</v>
      </c>
      <c r="K6" s="242"/>
      <c r="L6" s="84" t="s">
        <v>60</v>
      </c>
      <c r="M6" s="84" t="s">
        <v>61</v>
      </c>
      <c r="N6" s="84" t="s">
        <v>59</v>
      </c>
      <c r="O6" s="84" t="s">
        <v>60</v>
      </c>
      <c r="P6" s="84" t="s">
        <v>61</v>
      </c>
      <c r="Q6" s="89"/>
      <c r="R6" s="84" t="s">
        <v>58</v>
      </c>
      <c r="S6" s="84" t="s">
        <v>65</v>
      </c>
      <c r="T6" s="84" t="s">
        <v>200</v>
      </c>
      <c r="U6" s="84" t="s">
        <v>67</v>
      </c>
      <c r="V6" s="84" t="s">
        <v>68</v>
      </c>
      <c r="W6" s="84" t="s">
        <v>69</v>
      </c>
    </row>
    <row r="7" ht="21" customHeight="1" spans="1:23">
      <c r="A7" s="104"/>
      <c r="B7" s="104"/>
      <c r="C7" s="104"/>
      <c r="D7" s="104"/>
      <c r="E7" s="104"/>
      <c r="F7" s="104"/>
      <c r="G7" s="104"/>
      <c r="H7" s="104"/>
      <c r="I7" s="104"/>
      <c r="J7" s="243" t="s">
        <v>58</v>
      </c>
      <c r="K7" s="244"/>
      <c r="L7" s="104"/>
      <c r="M7" s="104"/>
      <c r="N7" s="104"/>
      <c r="O7" s="104"/>
      <c r="P7" s="104"/>
      <c r="Q7" s="104"/>
      <c r="R7" s="104"/>
      <c r="S7" s="104"/>
      <c r="T7" s="104"/>
      <c r="U7" s="104"/>
      <c r="V7" s="104"/>
      <c r="W7" s="104"/>
    </row>
    <row r="8" ht="39.75" customHeight="1" spans="1:23">
      <c r="A8" s="91"/>
      <c r="B8" s="93"/>
      <c r="C8" s="91"/>
      <c r="D8" s="91"/>
      <c r="E8" s="92"/>
      <c r="F8" s="92"/>
      <c r="G8" s="92"/>
      <c r="H8" s="92"/>
      <c r="I8" s="93"/>
      <c r="J8" s="142" t="s">
        <v>58</v>
      </c>
      <c r="K8" s="142" t="s">
        <v>255</v>
      </c>
      <c r="L8" s="92"/>
      <c r="M8" s="92"/>
      <c r="N8" s="92"/>
      <c r="O8" s="92"/>
      <c r="P8" s="92"/>
      <c r="Q8" s="92"/>
      <c r="R8" s="92"/>
      <c r="S8" s="92"/>
      <c r="T8" s="92"/>
      <c r="U8" s="93"/>
      <c r="V8" s="92"/>
      <c r="W8" s="92"/>
    </row>
    <row r="9" ht="15" customHeight="1" spans="1:23">
      <c r="A9" s="94">
        <v>1</v>
      </c>
      <c r="B9" s="94">
        <v>2</v>
      </c>
      <c r="C9" s="94">
        <v>3</v>
      </c>
      <c r="D9" s="94">
        <v>4</v>
      </c>
      <c r="E9" s="94">
        <v>5</v>
      </c>
      <c r="F9" s="94">
        <v>6</v>
      </c>
      <c r="G9" s="94">
        <v>7</v>
      </c>
      <c r="H9" s="94">
        <v>8</v>
      </c>
      <c r="I9" s="94">
        <v>9</v>
      </c>
      <c r="J9" s="94">
        <v>10</v>
      </c>
      <c r="K9" s="94">
        <v>11</v>
      </c>
      <c r="L9" s="113">
        <v>12</v>
      </c>
      <c r="M9" s="113">
        <v>13</v>
      </c>
      <c r="N9" s="113">
        <v>14</v>
      </c>
      <c r="O9" s="113">
        <v>15</v>
      </c>
      <c r="P9" s="113">
        <v>16</v>
      </c>
      <c r="Q9" s="113">
        <v>17</v>
      </c>
      <c r="R9" s="113">
        <v>18</v>
      </c>
      <c r="S9" s="113">
        <v>19</v>
      </c>
      <c r="T9" s="113">
        <v>20</v>
      </c>
      <c r="U9" s="94">
        <v>21</v>
      </c>
      <c r="V9" s="113">
        <v>22</v>
      </c>
      <c r="W9" s="94">
        <v>23</v>
      </c>
    </row>
    <row r="10" ht="15" customHeight="1" spans="1:23">
      <c r="A10" s="233" t="s">
        <v>256</v>
      </c>
      <c r="B10" s="233" t="s">
        <v>257</v>
      </c>
      <c r="C10" s="233" t="s">
        <v>256</v>
      </c>
      <c r="D10" s="233" t="s">
        <v>71</v>
      </c>
      <c r="E10" s="233" t="s">
        <v>112</v>
      </c>
      <c r="F10" s="233" t="s">
        <v>113</v>
      </c>
      <c r="G10" s="233" t="s">
        <v>237</v>
      </c>
      <c r="H10" s="233" t="s">
        <v>238</v>
      </c>
      <c r="I10" s="96">
        <v>20000</v>
      </c>
      <c r="J10" s="96">
        <v>20000</v>
      </c>
      <c r="K10" s="96">
        <v>20000</v>
      </c>
      <c r="L10" s="113"/>
      <c r="M10" s="113"/>
      <c r="N10" s="113"/>
      <c r="O10" s="113"/>
      <c r="P10" s="113"/>
      <c r="Q10" s="113"/>
      <c r="R10" s="113"/>
      <c r="S10" s="113"/>
      <c r="T10" s="113"/>
      <c r="U10" s="94"/>
      <c r="V10" s="113"/>
      <c r="W10" s="94"/>
    </row>
    <row r="11" ht="15" customHeight="1" spans="1:23">
      <c r="A11" s="233" t="s">
        <v>258</v>
      </c>
      <c r="B11" s="233" t="s">
        <v>259</v>
      </c>
      <c r="C11" s="233" t="s">
        <v>258</v>
      </c>
      <c r="D11" s="233" t="s">
        <v>71</v>
      </c>
      <c r="E11" s="233" t="s">
        <v>112</v>
      </c>
      <c r="F11" s="233" t="s">
        <v>113</v>
      </c>
      <c r="G11" s="233" t="s">
        <v>237</v>
      </c>
      <c r="H11" s="233" t="s">
        <v>238</v>
      </c>
      <c r="I11" s="96">
        <v>230000</v>
      </c>
      <c r="J11" s="96">
        <v>230000</v>
      </c>
      <c r="K11" s="96">
        <v>230000</v>
      </c>
      <c r="L11" s="113"/>
      <c r="M11" s="113"/>
      <c r="N11" s="113"/>
      <c r="O11" s="113"/>
      <c r="P11" s="113"/>
      <c r="Q11" s="113"/>
      <c r="R11" s="113"/>
      <c r="S11" s="113"/>
      <c r="T11" s="113"/>
      <c r="U11" s="94"/>
      <c r="V11" s="113"/>
      <c r="W11" s="94"/>
    </row>
    <row r="12" ht="15" customHeight="1" spans="1:23">
      <c r="A12" s="233" t="s">
        <v>260</v>
      </c>
      <c r="B12" s="233" t="s">
        <v>261</v>
      </c>
      <c r="C12" s="233" t="s">
        <v>260</v>
      </c>
      <c r="D12" s="233" t="s">
        <v>71</v>
      </c>
      <c r="E12" s="233" t="s">
        <v>108</v>
      </c>
      <c r="F12" s="233" t="s">
        <v>109</v>
      </c>
      <c r="G12" s="233" t="s">
        <v>262</v>
      </c>
      <c r="H12" s="233" t="s">
        <v>263</v>
      </c>
      <c r="I12" s="96">
        <v>160000</v>
      </c>
      <c r="J12" s="96">
        <v>160000</v>
      </c>
      <c r="K12" s="96">
        <v>160000</v>
      </c>
      <c r="L12" s="113"/>
      <c r="M12" s="113"/>
      <c r="N12" s="113"/>
      <c r="O12" s="113"/>
      <c r="P12" s="113"/>
      <c r="Q12" s="113"/>
      <c r="R12" s="113"/>
      <c r="S12" s="113"/>
      <c r="T12" s="113"/>
      <c r="U12" s="94"/>
      <c r="V12" s="113"/>
      <c r="W12" s="94"/>
    </row>
    <row r="13" ht="15" customHeight="1" spans="1:23">
      <c r="A13" s="233" t="s">
        <v>260</v>
      </c>
      <c r="B13" s="233" t="s">
        <v>261</v>
      </c>
      <c r="C13" s="233" t="s">
        <v>260</v>
      </c>
      <c r="D13" s="233" t="s">
        <v>71</v>
      </c>
      <c r="E13" s="233" t="s">
        <v>108</v>
      </c>
      <c r="F13" s="233" t="s">
        <v>109</v>
      </c>
      <c r="G13" s="233" t="s">
        <v>264</v>
      </c>
      <c r="H13" s="233" t="s">
        <v>265</v>
      </c>
      <c r="I13" s="96">
        <v>356000</v>
      </c>
      <c r="J13" s="96">
        <v>356000</v>
      </c>
      <c r="K13" s="96">
        <v>356000</v>
      </c>
      <c r="L13" s="113"/>
      <c r="M13" s="113"/>
      <c r="N13" s="113"/>
      <c r="O13" s="113"/>
      <c r="P13" s="113"/>
      <c r="Q13" s="113"/>
      <c r="R13" s="113"/>
      <c r="S13" s="113"/>
      <c r="T13" s="113"/>
      <c r="U13" s="94"/>
      <c r="V13" s="113"/>
      <c r="W13" s="94"/>
    </row>
    <row r="14" ht="15" customHeight="1" spans="1:23">
      <c r="A14" s="233" t="s">
        <v>260</v>
      </c>
      <c r="B14" s="233" t="s">
        <v>261</v>
      </c>
      <c r="C14" s="233" t="s">
        <v>260</v>
      </c>
      <c r="D14" s="233" t="s">
        <v>71</v>
      </c>
      <c r="E14" s="233" t="s">
        <v>108</v>
      </c>
      <c r="F14" s="233" t="s">
        <v>109</v>
      </c>
      <c r="G14" s="233" t="s">
        <v>266</v>
      </c>
      <c r="H14" s="233" t="s">
        <v>267</v>
      </c>
      <c r="I14" s="96">
        <v>72500</v>
      </c>
      <c r="J14" s="96">
        <v>72500</v>
      </c>
      <c r="K14" s="96">
        <v>72500</v>
      </c>
      <c r="L14" s="113"/>
      <c r="M14" s="113"/>
      <c r="N14" s="113"/>
      <c r="O14" s="113"/>
      <c r="P14" s="113"/>
      <c r="Q14" s="113"/>
      <c r="R14" s="113"/>
      <c r="S14" s="113"/>
      <c r="T14" s="113"/>
      <c r="U14" s="94"/>
      <c r="V14" s="113"/>
      <c r="W14" s="94"/>
    </row>
    <row r="15" ht="15" customHeight="1" spans="1:23">
      <c r="A15" s="233" t="s">
        <v>260</v>
      </c>
      <c r="B15" s="233" t="s">
        <v>261</v>
      </c>
      <c r="C15" s="233" t="s">
        <v>260</v>
      </c>
      <c r="D15" s="233" t="s">
        <v>71</v>
      </c>
      <c r="E15" s="233" t="s">
        <v>108</v>
      </c>
      <c r="F15" s="233" t="s">
        <v>109</v>
      </c>
      <c r="G15" s="233" t="s">
        <v>237</v>
      </c>
      <c r="H15" s="233" t="s">
        <v>238</v>
      </c>
      <c r="I15" s="96">
        <v>1012800</v>
      </c>
      <c r="J15" s="96">
        <v>1012800</v>
      </c>
      <c r="K15" s="96">
        <v>1012800</v>
      </c>
      <c r="L15" s="113"/>
      <c r="M15" s="113"/>
      <c r="N15" s="113"/>
      <c r="O15" s="113"/>
      <c r="P15" s="113"/>
      <c r="Q15" s="113"/>
      <c r="R15" s="113"/>
      <c r="S15" s="113"/>
      <c r="T15" s="113"/>
      <c r="U15" s="94"/>
      <c r="V15" s="113"/>
      <c r="W15" s="94"/>
    </row>
    <row r="16" ht="15" customHeight="1" spans="1:23">
      <c r="A16" s="233" t="s">
        <v>268</v>
      </c>
      <c r="B16" s="233" t="s">
        <v>269</v>
      </c>
      <c r="C16" s="233" t="s">
        <v>268</v>
      </c>
      <c r="D16" s="233" t="s">
        <v>71</v>
      </c>
      <c r="E16" s="233" t="s">
        <v>112</v>
      </c>
      <c r="F16" s="233" t="s">
        <v>113</v>
      </c>
      <c r="G16" s="233" t="s">
        <v>237</v>
      </c>
      <c r="H16" s="233" t="s">
        <v>238</v>
      </c>
      <c r="I16" s="96">
        <v>180000</v>
      </c>
      <c r="J16" s="96">
        <v>180000</v>
      </c>
      <c r="K16" s="96">
        <v>180000</v>
      </c>
      <c r="L16" s="113"/>
      <c r="M16" s="113"/>
      <c r="N16" s="113"/>
      <c r="O16" s="113"/>
      <c r="P16" s="113"/>
      <c r="Q16" s="113"/>
      <c r="R16" s="113"/>
      <c r="S16" s="113"/>
      <c r="T16" s="113"/>
      <c r="U16" s="94"/>
      <c r="V16" s="113"/>
      <c r="W16" s="94"/>
    </row>
    <row r="17" ht="15" customHeight="1" spans="1:23">
      <c r="A17" s="233" t="s">
        <v>270</v>
      </c>
      <c r="B17" s="233" t="s">
        <v>271</v>
      </c>
      <c r="C17" s="233" t="s">
        <v>270</v>
      </c>
      <c r="D17" s="233" t="s">
        <v>71</v>
      </c>
      <c r="E17" s="233" t="s">
        <v>112</v>
      </c>
      <c r="F17" s="233" t="s">
        <v>113</v>
      </c>
      <c r="G17" s="233" t="s">
        <v>272</v>
      </c>
      <c r="H17" s="233" t="s">
        <v>273</v>
      </c>
      <c r="I17" s="96">
        <v>110000</v>
      </c>
      <c r="J17" s="96">
        <v>110000</v>
      </c>
      <c r="K17" s="96">
        <v>110000</v>
      </c>
      <c r="L17" s="113"/>
      <c r="M17" s="113"/>
      <c r="N17" s="113"/>
      <c r="O17" s="113"/>
      <c r="P17" s="113"/>
      <c r="Q17" s="113"/>
      <c r="R17" s="113"/>
      <c r="S17" s="113"/>
      <c r="T17" s="113"/>
      <c r="U17" s="94"/>
      <c r="V17" s="113"/>
      <c r="W17" s="94"/>
    </row>
    <row r="18" ht="15" customHeight="1" spans="1:23">
      <c r="A18" s="233" t="s">
        <v>274</v>
      </c>
      <c r="B18" s="233" t="s">
        <v>275</v>
      </c>
      <c r="C18" s="233" t="s">
        <v>274</v>
      </c>
      <c r="D18" s="233" t="s">
        <v>71</v>
      </c>
      <c r="E18" s="233" t="s">
        <v>112</v>
      </c>
      <c r="F18" s="233" t="s">
        <v>113</v>
      </c>
      <c r="G18" s="233" t="s">
        <v>237</v>
      </c>
      <c r="H18" s="233" t="s">
        <v>238</v>
      </c>
      <c r="I18" s="96">
        <v>5000</v>
      </c>
      <c r="J18" s="96">
        <v>5000</v>
      </c>
      <c r="K18" s="96">
        <v>5000</v>
      </c>
      <c r="L18" s="113"/>
      <c r="M18" s="113"/>
      <c r="N18" s="113"/>
      <c r="O18" s="113"/>
      <c r="P18" s="113"/>
      <c r="Q18" s="113"/>
      <c r="R18" s="113"/>
      <c r="S18" s="113"/>
      <c r="T18" s="113"/>
      <c r="U18" s="94"/>
      <c r="V18" s="113"/>
      <c r="W18" s="94"/>
    </row>
    <row r="19" ht="15" customHeight="1" spans="1:23">
      <c r="A19" s="233" t="s">
        <v>276</v>
      </c>
      <c r="B19" s="233" t="s">
        <v>277</v>
      </c>
      <c r="C19" s="233" t="s">
        <v>276</v>
      </c>
      <c r="D19" s="233" t="s">
        <v>71</v>
      </c>
      <c r="E19" s="233" t="s">
        <v>112</v>
      </c>
      <c r="F19" s="233" t="s">
        <v>113</v>
      </c>
      <c r="G19" s="233" t="s">
        <v>233</v>
      </c>
      <c r="H19" s="233" t="s">
        <v>234</v>
      </c>
      <c r="I19" s="96">
        <v>70000</v>
      </c>
      <c r="J19" s="96">
        <v>70000</v>
      </c>
      <c r="K19" s="96">
        <v>70000</v>
      </c>
      <c r="L19" s="113"/>
      <c r="M19" s="113"/>
      <c r="N19" s="113"/>
      <c r="O19" s="113"/>
      <c r="P19" s="113"/>
      <c r="Q19" s="113"/>
      <c r="R19" s="113"/>
      <c r="S19" s="113"/>
      <c r="T19" s="113"/>
      <c r="U19" s="94"/>
      <c r="V19" s="113"/>
      <c r="W19" s="94"/>
    </row>
    <row r="20" ht="15" customHeight="1" spans="1:23">
      <c r="A20" s="233" t="s">
        <v>278</v>
      </c>
      <c r="B20" s="233" t="s">
        <v>279</v>
      </c>
      <c r="C20" s="233" t="s">
        <v>278</v>
      </c>
      <c r="D20" s="233" t="s">
        <v>71</v>
      </c>
      <c r="E20" s="233" t="s">
        <v>102</v>
      </c>
      <c r="F20" s="233" t="s">
        <v>103</v>
      </c>
      <c r="G20" s="233" t="s">
        <v>237</v>
      </c>
      <c r="H20" s="233" t="s">
        <v>238</v>
      </c>
      <c r="I20" s="96">
        <v>30000</v>
      </c>
      <c r="J20" s="96">
        <v>30000</v>
      </c>
      <c r="K20" s="96">
        <v>30000</v>
      </c>
      <c r="L20" s="113"/>
      <c r="M20" s="113"/>
      <c r="N20" s="113"/>
      <c r="O20" s="113"/>
      <c r="P20" s="113"/>
      <c r="Q20" s="113"/>
      <c r="R20" s="113"/>
      <c r="S20" s="113"/>
      <c r="T20" s="113"/>
      <c r="U20" s="94"/>
      <c r="V20" s="113"/>
      <c r="W20" s="94"/>
    </row>
    <row r="21" ht="15" customHeight="1" spans="1:23">
      <c r="A21" s="233" t="s">
        <v>280</v>
      </c>
      <c r="B21" s="233" t="s">
        <v>281</v>
      </c>
      <c r="C21" s="233" t="s">
        <v>280</v>
      </c>
      <c r="D21" s="233" t="s">
        <v>71</v>
      </c>
      <c r="E21" s="233" t="s">
        <v>112</v>
      </c>
      <c r="F21" s="233" t="s">
        <v>113</v>
      </c>
      <c r="G21" s="233" t="s">
        <v>266</v>
      </c>
      <c r="H21" s="233" t="s">
        <v>267</v>
      </c>
      <c r="I21" s="96">
        <v>9600</v>
      </c>
      <c r="J21" s="96">
        <v>9600</v>
      </c>
      <c r="K21" s="96">
        <v>9600</v>
      </c>
      <c r="L21" s="113"/>
      <c r="M21" s="113"/>
      <c r="N21" s="113"/>
      <c r="O21" s="113"/>
      <c r="P21" s="113"/>
      <c r="Q21" s="113"/>
      <c r="R21" s="113"/>
      <c r="S21" s="113"/>
      <c r="T21" s="113"/>
      <c r="U21" s="94"/>
      <c r="V21" s="113"/>
      <c r="W21" s="94"/>
    </row>
    <row r="22" ht="15" customHeight="1" spans="1:23">
      <c r="A22" s="233" t="s">
        <v>282</v>
      </c>
      <c r="B22" s="233" t="s">
        <v>283</v>
      </c>
      <c r="C22" s="233" t="s">
        <v>282</v>
      </c>
      <c r="D22" s="233" t="s">
        <v>71</v>
      </c>
      <c r="E22" s="233" t="s">
        <v>112</v>
      </c>
      <c r="F22" s="233" t="s">
        <v>113</v>
      </c>
      <c r="G22" s="233" t="s">
        <v>284</v>
      </c>
      <c r="H22" s="233" t="s">
        <v>285</v>
      </c>
      <c r="I22" s="96">
        <v>13000</v>
      </c>
      <c r="J22" s="96">
        <v>13000</v>
      </c>
      <c r="K22" s="96">
        <v>13000</v>
      </c>
      <c r="L22" s="113"/>
      <c r="M22" s="113"/>
      <c r="N22" s="113"/>
      <c r="O22" s="113"/>
      <c r="P22" s="113"/>
      <c r="Q22" s="113"/>
      <c r="R22" s="113"/>
      <c r="S22" s="113"/>
      <c r="T22" s="113"/>
      <c r="U22" s="94"/>
      <c r="V22" s="113"/>
      <c r="W22" s="94"/>
    </row>
    <row r="23" ht="15" customHeight="1" spans="1:23">
      <c r="A23" s="233" t="s">
        <v>286</v>
      </c>
      <c r="B23" s="233" t="s">
        <v>287</v>
      </c>
      <c r="C23" s="233" t="s">
        <v>286</v>
      </c>
      <c r="D23" s="233" t="s">
        <v>71</v>
      </c>
      <c r="E23" s="233" t="s">
        <v>112</v>
      </c>
      <c r="F23" s="233" t="s">
        <v>113</v>
      </c>
      <c r="G23" s="233" t="s">
        <v>284</v>
      </c>
      <c r="H23" s="233" t="s">
        <v>285</v>
      </c>
      <c r="I23" s="96">
        <v>9833800</v>
      </c>
      <c r="J23" s="96">
        <v>9833800</v>
      </c>
      <c r="K23" s="96">
        <v>9833800</v>
      </c>
      <c r="L23" s="113"/>
      <c r="M23" s="113"/>
      <c r="N23" s="113"/>
      <c r="O23" s="113"/>
      <c r="P23" s="113"/>
      <c r="Q23" s="113"/>
      <c r="R23" s="113"/>
      <c r="S23" s="113"/>
      <c r="T23" s="113"/>
      <c r="U23" s="94"/>
      <c r="V23" s="113"/>
      <c r="W23" s="94"/>
    </row>
    <row r="24" ht="15" customHeight="1" spans="1:23">
      <c r="A24" s="233" t="s">
        <v>288</v>
      </c>
      <c r="B24" s="233" t="s">
        <v>289</v>
      </c>
      <c r="C24" s="233" t="s">
        <v>288</v>
      </c>
      <c r="D24" s="233" t="s">
        <v>71</v>
      </c>
      <c r="E24" s="233" t="s">
        <v>112</v>
      </c>
      <c r="F24" s="233" t="s">
        <v>113</v>
      </c>
      <c r="G24" s="233" t="s">
        <v>233</v>
      </c>
      <c r="H24" s="233" t="s">
        <v>234</v>
      </c>
      <c r="I24" s="96">
        <v>285200</v>
      </c>
      <c r="J24" s="96">
        <v>285200</v>
      </c>
      <c r="K24" s="96">
        <v>285200</v>
      </c>
      <c r="L24" s="113"/>
      <c r="M24" s="113"/>
      <c r="N24" s="113"/>
      <c r="O24" s="113"/>
      <c r="P24" s="113"/>
      <c r="Q24" s="113"/>
      <c r="R24" s="113"/>
      <c r="S24" s="113"/>
      <c r="T24" s="113"/>
      <c r="U24" s="94"/>
      <c r="V24" s="113"/>
      <c r="W24" s="94"/>
    </row>
    <row r="25" ht="15" customHeight="1" spans="1:23">
      <c r="A25" s="233" t="s">
        <v>290</v>
      </c>
      <c r="B25" s="233" t="s">
        <v>291</v>
      </c>
      <c r="C25" s="233" t="s">
        <v>290</v>
      </c>
      <c r="D25" s="233" t="s">
        <v>71</v>
      </c>
      <c r="E25" s="233" t="s">
        <v>112</v>
      </c>
      <c r="F25" s="233" t="s">
        <v>113</v>
      </c>
      <c r="G25" s="233" t="s">
        <v>284</v>
      </c>
      <c r="H25" s="233" t="s">
        <v>285</v>
      </c>
      <c r="I25" s="96">
        <v>12100</v>
      </c>
      <c r="J25" s="96">
        <v>12100</v>
      </c>
      <c r="K25" s="96">
        <v>12100</v>
      </c>
      <c r="L25" s="113"/>
      <c r="M25" s="113"/>
      <c r="N25" s="113"/>
      <c r="O25" s="113"/>
      <c r="P25" s="113"/>
      <c r="Q25" s="113"/>
      <c r="R25" s="113"/>
      <c r="S25" s="113"/>
      <c r="T25" s="113"/>
      <c r="U25" s="94"/>
      <c r="V25" s="113"/>
      <c r="W25" s="94"/>
    </row>
    <row r="26" ht="21.75" customHeight="1" spans="1:23">
      <c r="A26" s="233" t="s">
        <v>292</v>
      </c>
      <c r="B26" s="233" t="s">
        <v>293</v>
      </c>
      <c r="C26" s="233" t="s">
        <v>292</v>
      </c>
      <c r="D26" s="233" t="s">
        <v>71</v>
      </c>
      <c r="E26" s="233" t="s">
        <v>106</v>
      </c>
      <c r="F26" s="233" t="s">
        <v>107</v>
      </c>
      <c r="G26" s="233" t="s">
        <v>284</v>
      </c>
      <c r="H26" s="233" t="s">
        <v>285</v>
      </c>
      <c r="I26" s="96">
        <v>3000000</v>
      </c>
      <c r="J26" s="96">
        <v>3000000</v>
      </c>
      <c r="K26" s="96">
        <v>3000000</v>
      </c>
      <c r="L26" s="157"/>
      <c r="M26" s="157"/>
      <c r="N26" s="157"/>
      <c r="O26" s="157"/>
      <c r="P26" s="157"/>
      <c r="Q26" s="157"/>
      <c r="R26" s="157"/>
      <c r="S26" s="157"/>
      <c r="T26" s="157"/>
      <c r="U26" s="157"/>
      <c r="V26" s="157"/>
      <c r="W26" s="157"/>
    </row>
    <row r="27" ht="18.75" customHeight="1" spans="1:23">
      <c r="A27" s="238" t="s">
        <v>175</v>
      </c>
      <c r="B27" s="239"/>
      <c r="C27" s="239"/>
      <c r="D27" s="239"/>
      <c r="E27" s="239"/>
      <c r="F27" s="239"/>
      <c r="G27" s="239"/>
      <c r="H27" s="240"/>
      <c r="I27" s="96">
        <v>15400000</v>
      </c>
      <c r="J27" s="96">
        <v>15400000</v>
      </c>
      <c r="K27" s="96">
        <v>15400000</v>
      </c>
      <c r="L27" s="157"/>
      <c r="M27" s="157"/>
      <c r="N27" s="157"/>
      <c r="O27" s="157"/>
      <c r="P27" s="157"/>
      <c r="Q27" s="157"/>
      <c r="R27" s="157"/>
      <c r="S27" s="157"/>
      <c r="T27" s="157"/>
      <c r="U27" s="157"/>
      <c r="V27" s="157"/>
      <c r="W27" s="157"/>
    </row>
  </sheetData>
  <mergeCells count="28">
    <mergeCell ref="A3:W3"/>
    <mergeCell ref="A4:H4"/>
    <mergeCell ref="J5:M5"/>
    <mergeCell ref="N5:P5"/>
    <mergeCell ref="R5:W5"/>
    <mergeCell ref="A27:H2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4"/>
  <sheetViews>
    <sheetView showZeros="0" workbookViewId="0">
      <pane ySplit="1" topLeftCell="A38" activePane="bottomLeft" state="frozen"/>
      <selection/>
      <selection pane="bottomLeft" activeCell="B46" sqref="B46:B48"/>
    </sheetView>
  </sheetViews>
  <sheetFormatPr defaultColWidth="9.14166666666667" defaultRowHeight="12" customHeight="1"/>
  <cols>
    <col min="1" max="1" width="34.2833333333333" style="74" customWidth="1"/>
    <col min="2" max="2" width="29" style="74" customWidth="1"/>
    <col min="3" max="5" width="23.575" style="74" customWidth="1"/>
    <col min="6" max="6" width="11.2833333333333" style="74" customWidth="1"/>
    <col min="7" max="7" width="25.1416666666667" style="74" customWidth="1"/>
    <col min="8" max="8" width="15.575" style="74" customWidth="1"/>
    <col min="9" max="9" width="13.425" style="74" customWidth="1"/>
    <col min="10" max="10" width="18.85" style="74" customWidth="1"/>
    <col min="11" max="16384" width="9.14166666666667" style="74"/>
  </cols>
  <sheetData>
    <row r="1" customHeight="1" spans="1:10">
      <c r="A1" s="75"/>
      <c r="B1" s="75"/>
      <c r="C1" s="75"/>
      <c r="D1" s="75"/>
      <c r="E1" s="75"/>
      <c r="F1" s="75"/>
      <c r="G1" s="75"/>
      <c r="H1" s="75"/>
      <c r="I1" s="75"/>
      <c r="J1" s="75"/>
    </row>
    <row r="2" ht="18" customHeight="1" spans="10:10">
      <c r="J2" s="77" t="s">
        <v>294</v>
      </c>
    </row>
    <row r="3" ht="39.75" customHeight="1" spans="1:10">
      <c r="A3" s="140" t="str">
        <f>"2025"&amp;"年部门项目支出绩效目标表"</f>
        <v>2025年部门项目支出绩效目标表</v>
      </c>
      <c r="B3" s="78"/>
      <c r="C3" s="78"/>
      <c r="D3" s="78"/>
      <c r="E3" s="78"/>
      <c r="F3" s="141"/>
      <c r="G3" s="78"/>
      <c r="H3" s="141"/>
      <c r="I3" s="141"/>
      <c r="J3" s="78"/>
    </row>
    <row r="4" ht="17.25" customHeight="1" spans="1:1">
      <c r="A4" s="79" t="s">
        <v>1</v>
      </c>
    </row>
    <row r="5" ht="44.25" customHeight="1" spans="1:10">
      <c r="A5" s="142" t="s">
        <v>187</v>
      </c>
      <c r="B5" s="142" t="s">
        <v>295</v>
      </c>
      <c r="C5" s="142" t="s">
        <v>296</v>
      </c>
      <c r="D5" s="142" t="s">
        <v>297</v>
      </c>
      <c r="E5" s="142" t="s">
        <v>298</v>
      </c>
      <c r="F5" s="143" t="s">
        <v>299</v>
      </c>
      <c r="G5" s="142" t="s">
        <v>300</v>
      </c>
      <c r="H5" s="143" t="s">
        <v>301</v>
      </c>
      <c r="I5" s="143" t="s">
        <v>302</v>
      </c>
      <c r="J5" s="142" t="s">
        <v>303</v>
      </c>
    </row>
    <row r="6" ht="18.75" customHeight="1" spans="1:10">
      <c r="A6" s="231">
        <v>1</v>
      </c>
      <c r="B6" s="231">
        <v>2</v>
      </c>
      <c r="C6" s="231">
        <v>3</v>
      </c>
      <c r="D6" s="231">
        <v>4</v>
      </c>
      <c r="E6" s="231">
        <v>5</v>
      </c>
      <c r="F6" s="113">
        <v>6</v>
      </c>
      <c r="G6" s="231">
        <v>7</v>
      </c>
      <c r="H6" s="113">
        <v>8</v>
      </c>
      <c r="I6" s="113">
        <v>9</v>
      </c>
      <c r="J6" s="231">
        <v>10</v>
      </c>
    </row>
    <row r="7" ht="42" customHeight="1" spans="1:10">
      <c r="A7" s="232" t="s">
        <v>71</v>
      </c>
      <c r="B7" s="233"/>
      <c r="C7" s="233"/>
      <c r="D7" s="233"/>
      <c r="E7" s="60"/>
      <c r="F7" s="234"/>
      <c r="G7" s="60"/>
      <c r="H7" s="234"/>
      <c r="I7" s="234"/>
      <c r="J7" s="60"/>
    </row>
    <row r="8" ht="42" customHeight="1" spans="1:10">
      <c r="A8" s="235" t="s">
        <v>286</v>
      </c>
      <c r="B8" s="236" t="s">
        <v>304</v>
      </c>
      <c r="C8" s="236" t="s">
        <v>305</v>
      </c>
      <c r="D8" s="236" t="s">
        <v>306</v>
      </c>
      <c r="E8" s="236" t="s">
        <v>307</v>
      </c>
      <c r="F8" s="236" t="s">
        <v>308</v>
      </c>
      <c r="G8" s="236" t="s">
        <v>309</v>
      </c>
      <c r="H8" s="236" t="s">
        <v>310</v>
      </c>
      <c r="I8" s="236" t="s">
        <v>311</v>
      </c>
      <c r="J8" s="236" t="s">
        <v>312</v>
      </c>
    </row>
    <row r="9" ht="42" customHeight="1" spans="1:10">
      <c r="A9" s="235"/>
      <c r="B9" s="236"/>
      <c r="C9" s="236" t="s">
        <v>305</v>
      </c>
      <c r="D9" s="236" t="s">
        <v>313</v>
      </c>
      <c r="E9" s="236" t="s">
        <v>314</v>
      </c>
      <c r="F9" s="236" t="s">
        <v>315</v>
      </c>
      <c r="G9" s="236" t="s">
        <v>316</v>
      </c>
      <c r="H9" s="236" t="s">
        <v>317</v>
      </c>
      <c r="I9" s="236" t="s">
        <v>311</v>
      </c>
      <c r="J9" s="236" t="s">
        <v>318</v>
      </c>
    </row>
    <row r="10" ht="42" customHeight="1" spans="1:10">
      <c r="A10" s="235"/>
      <c r="B10" s="236"/>
      <c r="C10" s="236" t="s">
        <v>319</v>
      </c>
      <c r="D10" s="236" t="s">
        <v>320</v>
      </c>
      <c r="E10" s="236" t="s">
        <v>321</v>
      </c>
      <c r="F10" s="236" t="s">
        <v>308</v>
      </c>
      <c r="G10" s="236" t="s">
        <v>322</v>
      </c>
      <c r="H10" s="236" t="s">
        <v>323</v>
      </c>
      <c r="I10" s="236" t="s">
        <v>324</v>
      </c>
      <c r="J10" s="236" t="s">
        <v>325</v>
      </c>
    </row>
    <row r="11" ht="42" customHeight="1" spans="1:10">
      <c r="A11" s="235"/>
      <c r="B11" s="236"/>
      <c r="C11" s="236" t="s">
        <v>326</v>
      </c>
      <c r="D11" s="236" t="s">
        <v>327</v>
      </c>
      <c r="E11" s="236" t="s">
        <v>328</v>
      </c>
      <c r="F11" s="236" t="s">
        <v>329</v>
      </c>
      <c r="G11" s="236" t="s">
        <v>330</v>
      </c>
      <c r="H11" s="236" t="s">
        <v>331</v>
      </c>
      <c r="I11" s="236" t="s">
        <v>311</v>
      </c>
      <c r="J11" s="236" t="s">
        <v>332</v>
      </c>
    </row>
    <row r="12" ht="42" customHeight="1" spans="1:10">
      <c r="A12" s="235"/>
      <c r="B12" s="236"/>
      <c r="C12" s="236" t="s">
        <v>326</v>
      </c>
      <c r="D12" s="236" t="s">
        <v>327</v>
      </c>
      <c r="E12" s="236" t="s">
        <v>333</v>
      </c>
      <c r="F12" s="236" t="s">
        <v>329</v>
      </c>
      <c r="G12" s="236" t="s">
        <v>330</v>
      </c>
      <c r="H12" s="236" t="s">
        <v>331</v>
      </c>
      <c r="I12" s="236" t="s">
        <v>311</v>
      </c>
      <c r="J12" s="236" t="s">
        <v>333</v>
      </c>
    </row>
    <row r="13" ht="42" customHeight="1" spans="1:10">
      <c r="A13" s="235" t="s">
        <v>290</v>
      </c>
      <c r="B13" s="236" t="s">
        <v>334</v>
      </c>
      <c r="C13" s="236" t="s">
        <v>305</v>
      </c>
      <c r="D13" s="236" t="s">
        <v>306</v>
      </c>
      <c r="E13" s="236" t="s">
        <v>335</v>
      </c>
      <c r="F13" s="236" t="s">
        <v>329</v>
      </c>
      <c r="G13" s="236" t="s">
        <v>330</v>
      </c>
      <c r="H13" s="236" t="s">
        <v>317</v>
      </c>
      <c r="I13" s="236" t="s">
        <v>324</v>
      </c>
      <c r="J13" s="236" t="s">
        <v>336</v>
      </c>
    </row>
    <row r="14" ht="42" customHeight="1" spans="1:10">
      <c r="A14" s="235"/>
      <c r="B14" s="236"/>
      <c r="C14" s="236" t="s">
        <v>305</v>
      </c>
      <c r="D14" s="236" t="s">
        <v>337</v>
      </c>
      <c r="E14" s="236" t="s">
        <v>335</v>
      </c>
      <c r="F14" s="236" t="s">
        <v>329</v>
      </c>
      <c r="G14" s="236" t="s">
        <v>330</v>
      </c>
      <c r="H14" s="236" t="s">
        <v>317</v>
      </c>
      <c r="I14" s="236" t="s">
        <v>311</v>
      </c>
      <c r="J14" s="236" t="s">
        <v>336</v>
      </c>
    </row>
    <row r="15" ht="42" customHeight="1" spans="1:10">
      <c r="A15" s="235"/>
      <c r="B15" s="236"/>
      <c r="C15" s="236" t="s">
        <v>319</v>
      </c>
      <c r="D15" s="236" t="s">
        <v>320</v>
      </c>
      <c r="E15" s="236" t="s">
        <v>335</v>
      </c>
      <c r="F15" s="236" t="s">
        <v>329</v>
      </c>
      <c r="G15" s="236" t="s">
        <v>330</v>
      </c>
      <c r="H15" s="236" t="s">
        <v>317</v>
      </c>
      <c r="I15" s="236" t="s">
        <v>311</v>
      </c>
      <c r="J15" s="236" t="s">
        <v>336</v>
      </c>
    </row>
    <row r="16" ht="42" customHeight="1" spans="1:10">
      <c r="A16" s="235"/>
      <c r="B16" s="236"/>
      <c r="C16" s="236" t="s">
        <v>326</v>
      </c>
      <c r="D16" s="236" t="s">
        <v>327</v>
      </c>
      <c r="E16" s="236" t="s">
        <v>335</v>
      </c>
      <c r="F16" s="236" t="s">
        <v>329</v>
      </c>
      <c r="G16" s="236" t="s">
        <v>330</v>
      </c>
      <c r="H16" s="236" t="s">
        <v>317</v>
      </c>
      <c r="I16" s="236" t="s">
        <v>311</v>
      </c>
      <c r="J16" s="236" t="s">
        <v>336</v>
      </c>
    </row>
    <row r="17" ht="42" customHeight="1" spans="1:10">
      <c r="A17" s="235" t="s">
        <v>258</v>
      </c>
      <c r="B17" s="236" t="s">
        <v>338</v>
      </c>
      <c r="C17" s="236" t="s">
        <v>305</v>
      </c>
      <c r="D17" s="236" t="s">
        <v>306</v>
      </c>
      <c r="E17" s="236" t="s">
        <v>339</v>
      </c>
      <c r="F17" s="236" t="s">
        <v>308</v>
      </c>
      <c r="G17" s="236" t="s">
        <v>340</v>
      </c>
      <c r="H17" s="236" t="s">
        <v>341</v>
      </c>
      <c r="I17" s="236" t="s">
        <v>311</v>
      </c>
      <c r="J17" s="236" t="s">
        <v>342</v>
      </c>
    </row>
    <row r="18" ht="42" customHeight="1" spans="1:10">
      <c r="A18" s="235"/>
      <c r="B18" s="236"/>
      <c r="C18" s="236" t="s">
        <v>319</v>
      </c>
      <c r="D18" s="236" t="s">
        <v>343</v>
      </c>
      <c r="E18" s="236" t="s">
        <v>344</v>
      </c>
      <c r="F18" s="236" t="s">
        <v>315</v>
      </c>
      <c r="G18" s="236" t="s">
        <v>345</v>
      </c>
      <c r="H18" s="236" t="s">
        <v>341</v>
      </c>
      <c r="I18" s="236" t="s">
        <v>311</v>
      </c>
      <c r="J18" s="236" t="s">
        <v>346</v>
      </c>
    </row>
    <row r="19" ht="42" customHeight="1" spans="1:10">
      <c r="A19" s="235"/>
      <c r="B19" s="236"/>
      <c r="C19" s="236" t="s">
        <v>326</v>
      </c>
      <c r="D19" s="236" t="s">
        <v>327</v>
      </c>
      <c r="E19" s="236" t="s">
        <v>347</v>
      </c>
      <c r="F19" s="236" t="s">
        <v>315</v>
      </c>
      <c r="G19" s="236" t="s">
        <v>348</v>
      </c>
      <c r="H19" s="236" t="s">
        <v>331</v>
      </c>
      <c r="I19" s="236" t="s">
        <v>311</v>
      </c>
      <c r="J19" s="236" t="s">
        <v>349</v>
      </c>
    </row>
    <row r="20" ht="42" customHeight="1" spans="1:10">
      <c r="A20" s="235" t="s">
        <v>268</v>
      </c>
      <c r="B20" s="236" t="s">
        <v>350</v>
      </c>
      <c r="C20" s="236" t="s">
        <v>305</v>
      </c>
      <c r="D20" s="236" t="s">
        <v>337</v>
      </c>
      <c r="E20" s="236" t="s">
        <v>351</v>
      </c>
      <c r="F20" s="236" t="s">
        <v>315</v>
      </c>
      <c r="G20" s="236" t="s">
        <v>352</v>
      </c>
      <c r="H20" s="236" t="s">
        <v>353</v>
      </c>
      <c r="I20" s="236" t="s">
        <v>324</v>
      </c>
      <c r="J20" s="236" t="s">
        <v>354</v>
      </c>
    </row>
    <row r="21" ht="42" customHeight="1" spans="1:10">
      <c r="A21" s="235"/>
      <c r="B21" s="236"/>
      <c r="C21" s="236" t="s">
        <v>319</v>
      </c>
      <c r="D21" s="236" t="s">
        <v>355</v>
      </c>
      <c r="E21" s="236" t="s">
        <v>356</v>
      </c>
      <c r="F21" s="236" t="s">
        <v>315</v>
      </c>
      <c r="G21" s="236" t="s">
        <v>357</v>
      </c>
      <c r="H21" s="236" t="s">
        <v>317</v>
      </c>
      <c r="I21" s="236" t="s">
        <v>311</v>
      </c>
      <c r="J21" s="236" t="s">
        <v>358</v>
      </c>
    </row>
    <row r="22" ht="42" customHeight="1" spans="1:10">
      <c r="A22" s="235"/>
      <c r="B22" s="236"/>
      <c r="C22" s="236" t="s">
        <v>326</v>
      </c>
      <c r="D22" s="236" t="s">
        <v>327</v>
      </c>
      <c r="E22" s="236" t="s">
        <v>359</v>
      </c>
      <c r="F22" s="236" t="s">
        <v>329</v>
      </c>
      <c r="G22" s="236" t="s">
        <v>360</v>
      </c>
      <c r="H22" s="236" t="s">
        <v>331</v>
      </c>
      <c r="I22" s="236" t="s">
        <v>324</v>
      </c>
      <c r="J22" s="236" t="s">
        <v>361</v>
      </c>
    </row>
    <row r="23" ht="42" customHeight="1" spans="1:10">
      <c r="A23" s="235" t="s">
        <v>288</v>
      </c>
      <c r="B23" s="236" t="s">
        <v>362</v>
      </c>
      <c r="C23" s="236" t="s">
        <v>305</v>
      </c>
      <c r="D23" s="236" t="s">
        <v>306</v>
      </c>
      <c r="E23" s="236" t="s">
        <v>363</v>
      </c>
      <c r="F23" s="236" t="s">
        <v>329</v>
      </c>
      <c r="G23" s="236" t="s">
        <v>364</v>
      </c>
      <c r="H23" s="236" t="s">
        <v>331</v>
      </c>
      <c r="I23" s="236" t="s">
        <v>311</v>
      </c>
      <c r="J23" s="236" t="s">
        <v>365</v>
      </c>
    </row>
    <row r="24" ht="42" customHeight="1" spans="1:10">
      <c r="A24" s="235"/>
      <c r="B24" s="236"/>
      <c r="C24" s="236" t="s">
        <v>305</v>
      </c>
      <c r="D24" s="236" t="s">
        <v>366</v>
      </c>
      <c r="E24" s="236" t="s">
        <v>367</v>
      </c>
      <c r="F24" s="236" t="s">
        <v>315</v>
      </c>
      <c r="G24" s="236" t="s">
        <v>368</v>
      </c>
      <c r="H24" s="236" t="s">
        <v>369</v>
      </c>
      <c r="I24" s="236" t="s">
        <v>311</v>
      </c>
      <c r="J24" s="236" t="s">
        <v>370</v>
      </c>
    </row>
    <row r="25" ht="42" customHeight="1" spans="1:10">
      <c r="A25" s="235"/>
      <c r="B25" s="236"/>
      <c r="C25" s="236" t="s">
        <v>319</v>
      </c>
      <c r="D25" s="236" t="s">
        <v>320</v>
      </c>
      <c r="E25" s="236" t="s">
        <v>371</v>
      </c>
      <c r="F25" s="236" t="s">
        <v>329</v>
      </c>
      <c r="G25" s="236" t="s">
        <v>330</v>
      </c>
      <c r="H25" s="236" t="s">
        <v>331</v>
      </c>
      <c r="I25" s="236" t="s">
        <v>324</v>
      </c>
      <c r="J25" s="236" t="s">
        <v>371</v>
      </c>
    </row>
    <row r="26" ht="42" customHeight="1" spans="1:10">
      <c r="A26" s="235"/>
      <c r="B26" s="236"/>
      <c r="C26" s="236" t="s">
        <v>326</v>
      </c>
      <c r="D26" s="236" t="s">
        <v>327</v>
      </c>
      <c r="E26" s="236" t="s">
        <v>327</v>
      </c>
      <c r="F26" s="236" t="s">
        <v>329</v>
      </c>
      <c r="G26" s="236" t="s">
        <v>330</v>
      </c>
      <c r="H26" s="236" t="s">
        <v>331</v>
      </c>
      <c r="I26" s="236" t="s">
        <v>324</v>
      </c>
      <c r="J26" s="236" t="s">
        <v>372</v>
      </c>
    </row>
    <row r="27" ht="42" customHeight="1" spans="1:10">
      <c r="A27" s="235" t="s">
        <v>276</v>
      </c>
      <c r="B27" s="236" t="s">
        <v>373</v>
      </c>
      <c r="C27" s="236" t="s">
        <v>305</v>
      </c>
      <c r="D27" s="236" t="s">
        <v>337</v>
      </c>
      <c r="E27" s="236" t="s">
        <v>374</v>
      </c>
      <c r="F27" s="236" t="s">
        <v>329</v>
      </c>
      <c r="G27" s="236" t="s">
        <v>375</v>
      </c>
      <c r="H27" s="236" t="s">
        <v>369</v>
      </c>
      <c r="I27" s="236" t="s">
        <v>311</v>
      </c>
      <c r="J27" s="236" t="s">
        <v>376</v>
      </c>
    </row>
    <row r="28" ht="42" customHeight="1" spans="1:10">
      <c r="A28" s="235"/>
      <c r="B28" s="236"/>
      <c r="C28" s="236" t="s">
        <v>319</v>
      </c>
      <c r="D28" s="236" t="s">
        <v>355</v>
      </c>
      <c r="E28" s="236" t="s">
        <v>377</v>
      </c>
      <c r="F28" s="236" t="s">
        <v>315</v>
      </c>
      <c r="G28" s="236" t="s">
        <v>378</v>
      </c>
      <c r="H28" s="236" t="s">
        <v>317</v>
      </c>
      <c r="I28" s="236" t="s">
        <v>311</v>
      </c>
      <c r="J28" s="236" t="s">
        <v>379</v>
      </c>
    </row>
    <row r="29" ht="42" customHeight="1" spans="1:10">
      <c r="A29" s="235"/>
      <c r="B29" s="236"/>
      <c r="C29" s="236" t="s">
        <v>326</v>
      </c>
      <c r="D29" s="236" t="s">
        <v>327</v>
      </c>
      <c r="E29" s="236" t="s">
        <v>380</v>
      </c>
      <c r="F29" s="236" t="s">
        <v>315</v>
      </c>
      <c r="G29" s="236" t="s">
        <v>381</v>
      </c>
      <c r="H29" s="236" t="s">
        <v>331</v>
      </c>
      <c r="I29" s="236" t="s">
        <v>324</v>
      </c>
      <c r="J29" s="236" t="s">
        <v>382</v>
      </c>
    </row>
    <row r="30" ht="42" customHeight="1" spans="1:10">
      <c r="A30" s="235" t="s">
        <v>274</v>
      </c>
      <c r="B30" s="236" t="s">
        <v>383</v>
      </c>
      <c r="C30" s="236" t="s">
        <v>305</v>
      </c>
      <c r="D30" s="236" t="s">
        <v>306</v>
      </c>
      <c r="E30" s="236" t="s">
        <v>384</v>
      </c>
      <c r="F30" s="236" t="s">
        <v>308</v>
      </c>
      <c r="G30" s="236" t="s">
        <v>385</v>
      </c>
      <c r="H30" s="236" t="s">
        <v>386</v>
      </c>
      <c r="I30" s="236" t="s">
        <v>324</v>
      </c>
      <c r="J30" s="236" t="s">
        <v>387</v>
      </c>
    </row>
    <row r="31" ht="42" customHeight="1" spans="1:10">
      <c r="A31" s="235"/>
      <c r="B31" s="236"/>
      <c r="C31" s="236" t="s">
        <v>319</v>
      </c>
      <c r="D31" s="236" t="s">
        <v>388</v>
      </c>
      <c r="E31" s="236" t="s">
        <v>389</v>
      </c>
      <c r="F31" s="236" t="s">
        <v>315</v>
      </c>
      <c r="G31" s="236" t="s">
        <v>390</v>
      </c>
      <c r="H31" s="236" t="s">
        <v>386</v>
      </c>
      <c r="I31" s="236" t="s">
        <v>311</v>
      </c>
      <c r="J31" s="236" t="s">
        <v>391</v>
      </c>
    </row>
    <row r="32" ht="42" customHeight="1" spans="1:10">
      <c r="A32" s="235"/>
      <c r="B32" s="236"/>
      <c r="C32" s="236" t="s">
        <v>326</v>
      </c>
      <c r="D32" s="236" t="s">
        <v>327</v>
      </c>
      <c r="E32" s="236" t="s">
        <v>392</v>
      </c>
      <c r="F32" s="236" t="s">
        <v>308</v>
      </c>
      <c r="G32" s="236" t="s">
        <v>393</v>
      </c>
      <c r="H32" s="236" t="s">
        <v>331</v>
      </c>
      <c r="I32" s="236" t="s">
        <v>324</v>
      </c>
      <c r="J32" s="236" t="s">
        <v>394</v>
      </c>
    </row>
    <row r="33" ht="42" customHeight="1" spans="1:10">
      <c r="A33" s="235" t="s">
        <v>292</v>
      </c>
      <c r="B33" s="236" t="s">
        <v>395</v>
      </c>
      <c r="C33" s="236" t="s">
        <v>305</v>
      </c>
      <c r="D33" s="236" t="s">
        <v>306</v>
      </c>
      <c r="E33" s="236" t="s">
        <v>396</v>
      </c>
      <c r="F33" s="236" t="s">
        <v>397</v>
      </c>
      <c r="G33" s="236" t="s">
        <v>398</v>
      </c>
      <c r="H33" s="236" t="s">
        <v>399</v>
      </c>
      <c r="I33" s="236" t="s">
        <v>311</v>
      </c>
      <c r="J33" s="236" t="s">
        <v>400</v>
      </c>
    </row>
    <row r="34" ht="42" customHeight="1" spans="1:10">
      <c r="A34" s="235"/>
      <c r="B34" s="236"/>
      <c r="C34" s="236" t="s">
        <v>305</v>
      </c>
      <c r="D34" s="236" t="s">
        <v>306</v>
      </c>
      <c r="E34" s="236" t="s">
        <v>401</v>
      </c>
      <c r="F34" s="236" t="s">
        <v>329</v>
      </c>
      <c r="G34" s="236" t="s">
        <v>398</v>
      </c>
      <c r="H34" s="236" t="s">
        <v>369</v>
      </c>
      <c r="I34" s="236" t="s">
        <v>324</v>
      </c>
      <c r="J34" s="236" t="s">
        <v>400</v>
      </c>
    </row>
    <row r="35" ht="42" customHeight="1" spans="1:10">
      <c r="A35" s="235"/>
      <c r="B35" s="236"/>
      <c r="C35" s="236" t="s">
        <v>319</v>
      </c>
      <c r="D35" s="236" t="s">
        <v>320</v>
      </c>
      <c r="E35" s="236" t="s">
        <v>402</v>
      </c>
      <c r="F35" s="236" t="s">
        <v>308</v>
      </c>
      <c r="G35" s="236" t="s">
        <v>398</v>
      </c>
      <c r="H35" s="236" t="s">
        <v>369</v>
      </c>
      <c r="I35" s="236" t="s">
        <v>324</v>
      </c>
      <c r="J35" s="236" t="s">
        <v>403</v>
      </c>
    </row>
    <row r="36" ht="42" customHeight="1" spans="1:10">
      <c r="A36" s="235"/>
      <c r="B36" s="236"/>
      <c r="C36" s="236" t="s">
        <v>326</v>
      </c>
      <c r="D36" s="236" t="s">
        <v>327</v>
      </c>
      <c r="E36" s="236" t="s">
        <v>404</v>
      </c>
      <c r="F36" s="236" t="s">
        <v>329</v>
      </c>
      <c r="G36" s="236" t="s">
        <v>398</v>
      </c>
      <c r="H36" s="236" t="s">
        <v>369</v>
      </c>
      <c r="I36" s="236" t="s">
        <v>324</v>
      </c>
      <c r="J36" s="236" t="s">
        <v>400</v>
      </c>
    </row>
    <row r="37" ht="42" customHeight="1" spans="1:10">
      <c r="A37" s="235" t="s">
        <v>280</v>
      </c>
      <c r="B37" s="236" t="s">
        <v>405</v>
      </c>
      <c r="C37" s="236" t="s">
        <v>305</v>
      </c>
      <c r="D37" s="236" t="s">
        <v>313</v>
      </c>
      <c r="E37" s="236" t="s">
        <v>314</v>
      </c>
      <c r="F37" s="236" t="s">
        <v>315</v>
      </c>
      <c r="G37" s="236" t="s">
        <v>406</v>
      </c>
      <c r="H37" s="236" t="s">
        <v>317</v>
      </c>
      <c r="I37" s="236" t="s">
        <v>311</v>
      </c>
      <c r="J37" s="236" t="s">
        <v>407</v>
      </c>
    </row>
    <row r="38" ht="42" customHeight="1" spans="1:10">
      <c r="A38" s="235"/>
      <c r="B38" s="236"/>
      <c r="C38" s="236" t="s">
        <v>319</v>
      </c>
      <c r="D38" s="236" t="s">
        <v>320</v>
      </c>
      <c r="E38" s="236" t="s">
        <v>408</v>
      </c>
      <c r="F38" s="236" t="s">
        <v>308</v>
      </c>
      <c r="G38" s="236" t="s">
        <v>405</v>
      </c>
      <c r="H38" s="236" t="s">
        <v>409</v>
      </c>
      <c r="I38" s="236" t="s">
        <v>324</v>
      </c>
      <c r="J38" s="236" t="s">
        <v>405</v>
      </c>
    </row>
    <row r="39" ht="42" customHeight="1" spans="1:10">
      <c r="A39" s="235"/>
      <c r="B39" s="236"/>
      <c r="C39" s="236" t="s">
        <v>326</v>
      </c>
      <c r="D39" s="236" t="s">
        <v>327</v>
      </c>
      <c r="E39" s="236" t="s">
        <v>327</v>
      </c>
      <c r="F39" s="236" t="s">
        <v>308</v>
      </c>
      <c r="G39" s="236" t="s">
        <v>410</v>
      </c>
      <c r="H39" s="236" t="s">
        <v>399</v>
      </c>
      <c r="I39" s="236" t="s">
        <v>324</v>
      </c>
      <c r="J39" s="236" t="s">
        <v>411</v>
      </c>
    </row>
    <row r="40" ht="42" customHeight="1" spans="1:10">
      <c r="A40" s="235" t="s">
        <v>278</v>
      </c>
      <c r="B40" s="236" t="s">
        <v>412</v>
      </c>
      <c r="C40" s="236" t="s">
        <v>305</v>
      </c>
      <c r="D40" s="236" t="s">
        <v>313</v>
      </c>
      <c r="E40" s="236" t="s">
        <v>314</v>
      </c>
      <c r="F40" s="236" t="s">
        <v>315</v>
      </c>
      <c r="G40" s="236" t="s">
        <v>413</v>
      </c>
      <c r="H40" s="236" t="s">
        <v>317</v>
      </c>
      <c r="I40" s="236" t="s">
        <v>311</v>
      </c>
      <c r="J40" s="236" t="s">
        <v>414</v>
      </c>
    </row>
    <row r="41" ht="42" customHeight="1" spans="1:10">
      <c r="A41" s="235"/>
      <c r="B41" s="236"/>
      <c r="C41" s="236" t="s">
        <v>319</v>
      </c>
      <c r="D41" s="236" t="s">
        <v>343</v>
      </c>
      <c r="E41" s="236" t="s">
        <v>415</v>
      </c>
      <c r="F41" s="236" t="s">
        <v>308</v>
      </c>
      <c r="G41" s="236" t="s">
        <v>416</v>
      </c>
      <c r="H41" s="236" t="s">
        <v>399</v>
      </c>
      <c r="I41" s="236" t="s">
        <v>324</v>
      </c>
      <c r="J41" s="236" t="s">
        <v>417</v>
      </c>
    </row>
    <row r="42" ht="42" customHeight="1" spans="1:10">
      <c r="A42" s="235"/>
      <c r="B42" s="236"/>
      <c r="C42" s="236" t="s">
        <v>326</v>
      </c>
      <c r="D42" s="236" t="s">
        <v>327</v>
      </c>
      <c r="E42" s="236" t="s">
        <v>418</v>
      </c>
      <c r="F42" s="236" t="s">
        <v>308</v>
      </c>
      <c r="G42" s="236" t="s">
        <v>419</v>
      </c>
      <c r="H42" s="236" t="s">
        <v>331</v>
      </c>
      <c r="I42" s="236" t="s">
        <v>324</v>
      </c>
      <c r="J42" s="236" t="s">
        <v>420</v>
      </c>
    </row>
    <row r="43" ht="42" customHeight="1" spans="1:10">
      <c r="A43" s="235" t="s">
        <v>260</v>
      </c>
      <c r="B43" s="236" t="s">
        <v>421</v>
      </c>
      <c r="C43" s="236" t="s">
        <v>305</v>
      </c>
      <c r="D43" s="236" t="s">
        <v>313</v>
      </c>
      <c r="E43" s="236" t="s">
        <v>314</v>
      </c>
      <c r="F43" s="236" t="s">
        <v>315</v>
      </c>
      <c r="G43" s="236" t="s">
        <v>422</v>
      </c>
      <c r="H43" s="236" t="s">
        <v>317</v>
      </c>
      <c r="I43" s="236" t="s">
        <v>311</v>
      </c>
      <c r="J43" s="236" t="s">
        <v>407</v>
      </c>
    </row>
    <row r="44" ht="42" customHeight="1" spans="1:10">
      <c r="A44" s="235"/>
      <c r="B44" s="236"/>
      <c r="C44" s="236" t="s">
        <v>319</v>
      </c>
      <c r="D44" s="236" t="s">
        <v>320</v>
      </c>
      <c r="E44" s="236" t="s">
        <v>423</v>
      </c>
      <c r="F44" s="236" t="s">
        <v>424</v>
      </c>
      <c r="G44" s="236" t="s">
        <v>425</v>
      </c>
      <c r="H44" s="236" t="s">
        <v>426</v>
      </c>
      <c r="I44" s="236" t="s">
        <v>324</v>
      </c>
      <c r="J44" s="236" t="s">
        <v>427</v>
      </c>
    </row>
    <row r="45" ht="42" customHeight="1" spans="1:10">
      <c r="A45" s="235"/>
      <c r="B45" s="236"/>
      <c r="C45" s="236" t="s">
        <v>326</v>
      </c>
      <c r="D45" s="236" t="s">
        <v>327</v>
      </c>
      <c r="E45" s="236" t="s">
        <v>428</v>
      </c>
      <c r="F45" s="236" t="s">
        <v>424</v>
      </c>
      <c r="G45" s="236" t="s">
        <v>429</v>
      </c>
      <c r="H45" s="236" t="s">
        <v>331</v>
      </c>
      <c r="I45" s="236" t="s">
        <v>324</v>
      </c>
      <c r="J45" s="236" t="s">
        <v>430</v>
      </c>
    </row>
    <row r="46" ht="42" customHeight="1" spans="1:10">
      <c r="A46" s="235" t="s">
        <v>270</v>
      </c>
      <c r="B46" s="236" t="s">
        <v>431</v>
      </c>
      <c r="C46" s="236" t="s">
        <v>305</v>
      </c>
      <c r="D46" s="236" t="s">
        <v>313</v>
      </c>
      <c r="E46" s="236" t="s">
        <v>314</v>
      </c>
      <c r="F46" s="236" t="s">
        <v>315</v>
      </c>
      <c r="G46" s="236" t="s">
        <v>432</v>
      </c>
      <c r="H46" s="236" t="s">
        <v>317</v>
      </c>
      <c r="I46" s="236" t="s">
        <v>311</v>
      </c>
      <c r="J46" s="236" t="s">
        <v>433</v>
      </c>
    </row>
    <row r="47" ht="42" customHeight="1" spans="1:10">
      <c r="A47" s="235"/>
      <c r="B47" s="236"/>
      <c r="C47" s="236" t="s">
        <v>319</v>
      </c>
      <c r="D47" s="236" t="s">
        <v>355</v>
      </c>
      <c r="E47" s="236" t="s">
        <v>434</v>
      </c>
      <c r="F47" s="236" t="s">
        <v>315</v>
      </c>
      <c r="G47" s="236" t="s">
        <v>432</v>
      </c>
      <c r="H47" s="236" t="s">
        <v>317</v>
      </c>
      <c r="I47" s="236" t="s">
        <v>311</v>
      </c>
      <c r="J47" s="236" t="s">
        <v>433</v>
      </c>
    </row>
    <row r="48" ht="42" customHeight="1" spans="1:10">
      <c r="A48" s="235"/>
      <c r="B48" s="236"/>
      <c r="C48" s="236" t="s">
        <v>326</v>
      </c>
      <c r="D48" s="236" t="s">
        <v>327</v>
      </c>
      <c r="E48" s="236" t="s">
        <v>435</v>
      </c>
      <c r="F48" s="236" t="s">
        <v>315</v>
      </c>
      <c r="G48" s="236" t="s">
        <v>436</v>
      </c>
      <c r="H48" s="236" t="s">
        <v>331</v>
      </c>
      <c r="I48" s="236" t="s">
        <v>324</v>
      </c>
      <c r="J48" s="236" t="s">
        <v>327</v>
      </c>
    </row>
    <row r="49" ht="42" customHeight="1" spans="1:10">
      <c r="A49" s="235" t="s">
        <v>282</v>
      </c>
      <c r="B49" s="236" t="s">
        <v>437</v>
      </c>
      <c r="C49" s="236" t="s">
        <v>305</v>
      </c>
      <c r="D49" s="236" t="s">
        <v>306</v>
      </c>
      <c r="E49" s="236" t="s">
        <v>438</v>
      </c>
      <c r="F49" s="236" t="s">
        <v>308</v>
      </c>
      <c r="G49" s="236" t="s">
        <v>439</v>
      </c>
      <c r="H49" s="236" t="s">
        <v>440</v>
      </c>
      <c r="I49" s="236" t="s">
        <v>311</v>
      </c>
      <c r="J49" s="236" t="s">
        <v>441</v>
      </c>
    </row>
    <row r="50" ht="42" customHeight="1" spans="1:10">
      <c r="A50" s="235"/>
      <c r="B50" s="236"/>
      <c r="C50" s="236" t="s">
        <v>319</v>
      </c>
      <c r="D50" s="236" t="s">
        <v>355</v>
      </c>
      <c r="E50" s="236" t="s">
        <v>442</v>
      </c>
      <c r="F50" s="236" t="s">
        <v>315</v>
      </c>
      <c r="G50" s="236" t="s">
        <v>443</v>
      </c>
      <c r="H50" s="236" t="s">
        <v>317</v>
      </c>
      <c r="I50" s="236" t="s">
        <v>311</v>
      </c>
      <c r="J50" s="236" t="s">
        <v>444</v>
      </c>
    </row>
    <row r="51" ht="42" customHeight="1" spans="1:10">
      <c r="A51" s="235"/>
      <c r="B51" s="236"/>
      <c r="C51" s="236" t="s">
        <v>326</v>
      </c>
      <c r="D51" s="236" t="s">
        <v>327</v>
      </c>
      <c r="E51" s="236" t="s">
        <v>445</v>
      </c>
      <c r="F51" s="236" t="s">
        <v>308</v>
      </c>
      <c r="G51" s="236" t="s">
        <v>446</v>
      </c>
      <c r="H51" s="236" t="s">
        <v>331</v>
      </c>
      <c r="I51" s="236" t="s">
        <v>324</v>
      </c>
      <c r="J51" s="236" t="s">
        <v>447</v>
      </c>
    </row>
    <row r="52" ht="42" customHeight="1" spans="1:10">
      <c r="A52" s="235" t="s">
        <v>256</v>
      </c>
      <c r="B52" s="236" t="s">
        <v>448</v>
      </c>
      <c r="C52" s="236" t="s">
        <v>305</v>
      </c>
      <c r="D52" s="236" t="s">
        <v>313</v>
      </c>
      <c r="E52" s="236" t="s">
        <v>314</v>
      </c>
      <c r="F52" s="236" t="s">
        <v>315</v>
      </c>
      <c r="G52" s="236" t="s">
        <v>449</v>
      </c>
      <c r="H52" s="236" t="s">
        <v>317</v>
      </c>
      <c r="I52" s="236" t="s">
        <v>311</v>
      </c>
      <c r="J52" s="236" t="s">
        <v>450</v>
      </c>
    </row>
    <row r="53" ht="42" customHeight="1" spans="1:10">
      <c r="A53" s="235"/>
      <c r="B53" s="236"/>
      <c r="C53" s="236" t="s">
        <v>319</v>
      </c>
      <c r="D53" s="236" t="s">
        <v>320</v>
      </c>
      <c r="E53" s="236" t="s">
        <v>451</v>
      </c>
      <c r="F53" s="236" t="s">
        <v>329</v>
      </c>
      <c r="G53" s="236" t="s">
        <v>452</v>
      </c>
      <c r="H53" s="236" t="s">
        <v>453</v>
      </c>
      <c r="I53" s="236" t="s">
        <v>324</v>
      </c>
      <c r="J53" s="236" t="s">
        <v>454</v>
      </c>
    </row>
    <row r="54" ht="42" customHeight="1" spans="1:10">
      <c r="A54" s="235"/>
      <c r="B54" s="236"/>
      <c r="C54" s="236" t="s">
        <v>326</v>
      </c>
      <c r="D54" s="236" t="s">
        <v>327</v>
      </c>
      <c r="E54" s="236" t="s">
        <v>455</v>
      </c>
      <c r="F54" s="236" t="s">
        <v>329</v>
      </c>
      <c r="G54" s="236" t="s">
        <v>456</v>
      </c>
      <c r="H54" s="236" t="s">
        <v>331</v>
      </c>
      <c r="I54" s="236" t="s">
        <v>324</v>
      </c>
      <c r="J54" s="236" t="s">
        <v>457</v>
      </c>
    </row>
  </sheetData>
  <mergeCells count="30">
    <mergeCell ref="A3:J3"/>
    <mergeCell ref="A4:H4"/>
    <mergeCell ref="A8:A12"/>
    <mergeCell ref="A13:A16"/>
    <mergeCell ref="A17:A19"/>
    <mergeCell ref="A20:A22"/>
    <mergeCell ref="A23:A26"/>
    <mergeCell ref="A27:A29"/>
    <mergeCell ref="A30:A32"/>
    <mergeCell ref="A33:A36"/>
    <mergeCell ref="A37:A39"/>
    <mergeCell ref="A40:A42"/>
    <mergeCell ref="A43:A45"/>
    <mergeCell ref="A46:A48"/>
    <mergeCell ref="A49:A51"/>
    <mergeCell ref="A52:A54"/>
    <mergeCell ref="B8:B12"/>
    <mergeCell ref="B13:B16"/>
    <mergeCell ref="B17:B19"/>
    <mergeCell ref="B20:B22"/>
    <mergeCell ref="B23:B26"/>
    <mergeCell ref="B27:B29"/>
    <mergeCell ref="B30:B32"/>
    <mergeCell ref="B33:B36"/>
    <mergeCell ref="B37:B39"/>
    <mergeCell ref="B40:B42"/>
    <mergeCell ref="B43:B45"/>
    <mergeCell ref="B46:B48"/>
    <mergeCell ref="B49:B51"/>
    <mergeCell ref="B52:B5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2025-02-06T07:09:00Z</dcterms:created>
  <dcterms:modified xsi:type="dcterms:W3CDTF">2025-03-18T08:35:57Z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2052-11.8.6.8722</vt:lpwstr>
  </property>
</Properties>
</file>