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10"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<sst xmlns="http://schemas.openxmlformats.org/spreadsheetml/2006/main" count="784" uniqueCount="351">
  <si>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</si>
  <si>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</si>
  <si>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</si>
  <si>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</si>
  <si>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</si>
  <si>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</si>
  <si>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</si>
  <si>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</si>
  <si>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</si>
  <si>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</si>
  <si>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</si>
  <si>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</si>
  <si>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</si>
  <si>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</si>
  <si>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</si>
  <si>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</si>
  <si>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</si>
  <si>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</si>
  <si>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</si>
  <si>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</si>
  <si>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</si>
  <si>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</si>
  <si>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</si>
  <si>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</si>
  <si>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</si>
  <si>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</si>
  <si>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</si>
  <si>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</si>
  <si>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</si>
  <si>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</si>
  <si>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</si>
  <si>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</si>
  <si>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</si>
  <si>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</si>
  <si>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</si>
  <si>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</si>
  <si>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</si>
  <si>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</si>
  <si>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</si>
  <si>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</si>
  <si>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</si>
  <si>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</si>
  <si>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</si>
  <si>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</si>
  <si>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</si>
  <si>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</si>
  <si>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</si>
  <si>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</si>
  <si>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</si>
  <si>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</si>
  <si>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</si>
  <si>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</si>
  <si>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</si>
  <si>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</si>
  <si>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</si>
  <si>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</si>
  <si>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</si>
  <si>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</si>
  <si>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</si>
  <si>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</si>
  <si>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</si>
  <si>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</si>
  <si>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</si>
  <si>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</si>
  <si>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</si>
  <si>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</si>
  <si>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</si>
  <si>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</si>
  <si>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</si>
  <si>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120008</t>
  </si>
  <si>
    <t>昆明市晋宁区建设工程定额站</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</si>
  <si>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</si>
  <si>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</si>
  <si>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</si>
  <si>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</si>
  <si>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</si>
  <si>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</si>
  <si>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</si>
  <si>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</si>
  <si>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</si>
  <si>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</si>
  <si>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</si>
  <si>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</si>
  <si>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</si>
  <si>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</si>
  <si>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</si>
  <si>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</si>
  <si>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</si>
  <si>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</si>
  <si>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</si>
  <si>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</si>
  <si>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</si>
  <si>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</si>
  <si>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</si>
  <si>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</si>
  <si>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</si>
  <si>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</si>
  <si>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</si>
  <si>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</si>
  <si>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</si>
  <si>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</si>
  <si>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</si>
  <si>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</si>
  <si>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</si>
  <si>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</si>
  <si>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</si>
  <si>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</si>
  <si>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</si>
  <si>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</si>
  <si>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</si>
  <si>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</si>
  <si>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</si>
  <si>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</si>
  <si>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</si>
  <si>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</si>
  <si>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</si>
  <si>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</si>
  <si>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2120105</t>
  </si>
  <si>
    <t>工程建设标准规范编制与监管</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</si>
  <si>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</si>
  <si>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</si>
  <si>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</si>
  <si>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</si>
  <si>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</si>
  <si>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</si>
  <si>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</si>
  <si>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</si>
  <si>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</si>
  <si>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</si>
  <si>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</si>
  <si>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</si>
  <si>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</si>
  <si>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</si>
  <si>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</si>
  <si>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</si>
  <si>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</si>
  <si>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</si>
  <si>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</si>
  <si>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</si>
  <si>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</si>
  <si>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</si>
  <si>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</si>
  <si>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</si>
  <si>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</si>
  <si>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</si>
  <si>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</si>
  <si>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</si>
  <si>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</si>
  <si>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</si>
  <si>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</si>
  <si>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</si>
  <si>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</si>
  <si>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</si>
  <si>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</si>
  <si>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</si>
  <si>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</si>
  <si>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</si>
  <si>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</si>
  <si>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</si>
  <si>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</si>
  <si>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</si>
  <si>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</si>
  <si>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</si>
  <si>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</si>
  <si>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</si>
  <si>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</si>
  <si>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</si>
  <si>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</si>
  <si>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</si>
  <si>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</si>
  <si>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</si>
  <si>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</si>
  <si>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</si>
  <si>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</si>
  <si>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</si>
  <si>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</si>
  <si>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</si>
  <si>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</si>
  <si>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</si>
  <si>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</si>
  <si>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</si>
  <si>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</si>
  <si>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</si>
  <si>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</si>
  <si>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</si>
  <si>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</si>
  <si>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</si>
  <si>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</si>
  <si>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</si>
  <si>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</si>
  <si>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昆明市晋宁区住房和城乡建设局</t>
  </si>
  <si>
    <t>530122210000000001089</t>
  </si>
  <si>
    <t>事业人员支出工资</t>
  </si>
  <si>
    <t>30101</t>
  </si>
  <si>
    <t>基本工资</t>
  </si>
  <si>
    <t>30102</t>
  </si>
  <si>
    <t>津贴补贴</t>
  </si>
  <si>
    <t>30103</t>
  </si>
  <si>
    <t>奖金</t>
  </si>
  <si>
    <t>30107</t>
  </si>
  <si>
    <t>绩效工资</t>
  </si>
  <si>
    <t>530122210000000001090</t>
  </si>
  <si>
    <t>社会保障缴费</t>
  </si>
  <si>
    <t>30108</t>
  </si>
  <si>
    <t>机关事业单位基本养老保险缴费</t>
  </si>
  <si>
    <t>30110</t>
  </si>
  <si>
    <t>职工基本医疗保险缴费</t>
  </si>
  <si>
    <t>30111</t>
  </si>
  <si>
    <t>公务员医疗补助缴费</t>
  </si>
  <si>
    <t>30112</t>
  </si>
  <si>
    <t>其他社会保障缴费</t>
  </si>
  <si>
    <t>530122210000000001092</t>
  </si>
  <si>
    <t>30217</t>
  </si>
  <si>
    <t>530122210000000001094</t>
  </si>
  <si>
    <t>工会经费</t>
  </si>
  <si>
    <t>30228</t>
  </si>
  <si>
    <t>530122210000000001095</t>
  </si>
  <si>
    <t>一般公用经费</t>
  </si>
  <si>
    <t>30201</t>
  </si>
  <si>
    <t>办公费</t>
  </si>
  <si>
    <t>30211</t>
  </si>
  <si>
    <t>差旅费</t>
  </si>
  <si>
    <t>30227</t>
  </si>
  <si>
    <t>委托业务费</t>
  </si>
  <si>
    <t>30229</t>
  </si>
  <si>
    <t>福利费</t>
  </si>
  <si>
    <t>530122210000000003245</t>
  </si>
  <si>
    <t>30113</t>
  </si>
  <si>
    <t>530122210000000004517</t>
  </si>
  <si>
    <t>公车购置及运维费</t>
  </si>
  <si>
    <t>30231</t>
  </si>
  <si>
    <t>公务用车运行维护费</t>
  </si>
  <si>
    <t>530122231100001421184</t>
  </si>
  <si>
    <t>事业人员绩效奖励</t>
  </si>
  <si>
    <t>预算05-1表</t>
  </si>
  <si>
    <t>项目分类</t>
  </si>
  <si>
    <t>项目单位</t>
  </si>
  <si>
    <t>经济科目编码</t>
  </si>
  <si>
    <t>经济科目名称</t>
  </si>
  <si>
    <t>本年拨款</t>
  </si>
  <si>
    <t>其中：本次下达</t>
  </si>
  <si>
    <t>专项业务类</t>
  </si>
  <si>
    <t>530122221100000345540</t>
  </si>
  <si>
    <t>工程计价软件加密锁授权使用工作经费</t>
  </si>
  <si>
    <t>预算05-2表</t>
  </si>
  <si>
    <t>项目年度绩效目标</t>
  </si>
  <si>
    <t>一级指标</t>
  </si>
  <si>
    <t>二级指标</t>
  </si>
  <si>
    <t>三级指标</t>
  </si>
  <si>
    <t>指标性质</t>
  </si>
  <si>
    <t>指标值</t>
  </si>
  <si>
    <t>度量单位</t>
  </si>
  <si>
    <t>指标属性</t>
  </si>
  <si>
    <t>指标内容</t>
  </si>
  <si>
    <t>我站工作职责主要是负责晋宁区建设工程概算价、工程量清单及招标控制价、合同价及结算价的审查备案，因备案过程中使用的广联达计价软件需支付年度许可费才能正常使用，为满足办公需求，故需23640元的工作经费用于支付广联达定额计价软件年度授权许可费。</t>
  </si>
  <si>
    <t>产出指标</t>
  </si>
  <si>
    <t>数量指标</t>
  </si>
  <si>
    <t>广联达定额计价软件</t>
  </si>
  <si>
    <t>=</t>
  </si>
  <si>
    <t>套</t>
  </si>
  <si>
    <t>定量指标</t>
  </si>
  <si>
    <t>效益指标</t>
  </si>
  <si>
    <t>社会效益</t>
  </si>
  <si>
    <t>发挥标准定额在工程建设中技术保障和引导约束作用</t>
  </si>
  <si>
    <t>100</t>
  </si>
  <si>
    <t>%</t>
  </si>
  <si>
    <t>定性指标</t>
  </si>
  <si>
    <t>可持续影响</t>
  </si>
  <si>
    <t>确保政府投资性工程造价的科学性和合理性</t>
  </si>
  <si>
    <t>满意度指标</t>
  </si>
  <si>
    <t>服务对象满意度</t>
  </si>
  <si>
    <t>95</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</si>
  <si>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</si>
  <si>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</si>
  <si>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</si>
  <si>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</si>
  <si>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</si>
  <si>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</si>
  <si>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</si>
  <si>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</si>
  <si>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</si>
  <si>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</si>
  <si>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</si>
  <si>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</si>
  <si>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</si>
  <si>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</si>
  <si>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</si>
  <si>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</si>
  <si>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</si>
  <si>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</si>
  <si>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元</t>
  </si>
  <si>
    <t>车辆维修和保养服务</t>
  </si>
  <si>
    <t>备注：1.当面向中小企业预留资金大于合计时，面向中小企业预留资金为三年预计数。</t>
  </si>
  <si>
    <t xml:space="preserve">     </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</si>
  <si>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</si>
  <si>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</si>
  <si>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</si>
  <si>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</si>
  <si>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</si>
  <si>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</si>
  <si>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</si>
  <si>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</si>
  <si>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</si>
  <si>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</si>
  <si>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</si>
  <si>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</si>
  <si>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</si>
  <si>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</si>
  <si>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</si>
  <si>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</si>
  <si>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</si>
  <si>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</si>
  <si>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</si>
  <si>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</si>
  <si>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</si>
  <si>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</si>
  <si>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</si>
  <si>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</si>
  <si>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</si>
  <si>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</si>
  <si>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</si>
  <si>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</si>
  <si>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</si>
  <si>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</si>
  <si>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
  </si>
  <si>
    <t>预算13表</t>
  </si>
  <si>
    <t xml:space="preserve">              部门整体支出绩效目标表</t>
  </si>
  <si>
    <t>单位名称：</t>
  </si>
  <si>
    <t>部门编码</t>
  </si>
  <si>
    <t>部门名称</t>
  </si>
  <si>
    <t>内容</t>
  </si>
  <si>
    <t>说明</t>
  </si>
  <si>
    <t>部门总体目标</t>
  </si>
  <si>
    <t>部门职责</t>
  </si>
  <si>
    <t>根据“三定”方案归纳</t>
  </si>
  <si>
    <t>总体绩效目标
（2024—2026年期间）</t>
  </si>
  <si>
    <t>根据部门职责、中长期规划、市委、市政府要求归纳</t>
  </si>
  <si>
    <t>部门年度目标</t>
  </si>
  <si>
    <t>（2024年）年度绩效目标</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</si>
  <si>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</si>
  <si>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</si>
  <si>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</si>
  <si>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</si>
  <si>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</si>
  <si>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</si>
  <si>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</si>
  <si>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</si>
  <si>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根据部门总体目标和年度重点工作要求进行细化分解</t>
  </si>
  <si>
    <t>年度绩效指标</t>
  </si>
  <si>
    <t>绩效指标值设定依据及数据来源</t>
  </si>
  <si>
    <t>指标说明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</si>
</sst>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10804]#,##0.00;\-#,##0.00;\ "/>
  </numFmts>
  <fonts count="48">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sz val="10"/>
      <name val="Arial"/>
      <charset val="0"/>
    </font>
    <font>
      <sz val="10"/>
      <color indexed="8"/>
      <name val="宋体"/>
      <charset val="134"/>
    </font>
    <font>
      <sz val="9"/>
      <color indexed="8"/>
      <name val="宋体"/>
      <charset val="134"/>
    </font>
    <font>
      <sz val="18"/>
      <name val="方正小标宋_GBK"/>
      <charset val="134"/>
    </font>
    <font>
      <sz val="10"/>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b/>
      <sz val="12"/>
      <color theme="1"/>
      <name val="宋体"/>
      <charset val="134"/>
      <scheme val="minor"/>
    </font>
    <font>
      <sz val="9"/>
      <color theme="1"/>
      <name val="宋体"/>
      <charset val="134"/>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2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6"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4" borderId="28" applyNumberFormat="0" applyAlignment="0" applyProtection="0">
      <alignment vertical="center"/>
    </xf>
    <xf numFmtId="0" fontId="36" fillId="5" borderId="29" applyNumberFormat="0" applyAlignment="0" applyProtection="0">
      <alignment vertical="center"/>
    </xf>
    <xf numFmtId="0" fontId="37" fillId="5" borderId="28" applyNumberFormat="0" applyAlignment="0" applyProtection="0">
      <alignment vertical="center"/>
    </xf>
    <xf numFmtId="0" fontId="38" fillId="6" borderId="30" applyNumberFormat="0" applyAlignment="0" applyProtection="0">
      <alignment vertical="center"/>
    </xf>
    <xf numFmtId="0" fontId="39" fillId="0" borderId="31" applyNumberFormat="0" applyFill="0" applyAlignment="0" applyProtection="0">
      <alignment vertical="center"/>
    </xf>
    <xf numFmtId="0" fontId="40" fillId="0" borderId="3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46" fillId="0" borderId="17">
      <alignment horizontal="right" vertical="center"/>
    </xf>
    <xf numFmtId="177" fontId="46" fillId="0" borderId="17">
      <alignment horizontal="right" vertical="center"/>
    </xf>
    <xf numFmtId="10" fontId="46" fillId="0" borderId="17">
      <alignment horizontal="right" vertical="center"/>
    </xf>
    <xf numFmtId="178" fontId="46" fillId="0" borderId="17">
      <alignment horizontal="right" vertical="center"/>
    </xf>
    <xf numFmtId="49" fontId="46" fillId="0" borderId="17">
      <alignment horizontal="left" vertical="center" wrapText="1"/>
    </xf>
    <xf numFmtId="178" fontId="46" fillId="0" borderId="17">
      <alignment horizontal="right" vertical="center"/>
    </xf>
    <xf numFmtId="179" fontId="46" fillId="0" borderId="17">
      <alignment horizontal="right" vertical="center"/>
    </xf>
    <xf numFmtId="180" fontId="46" fillId="0" borderId="17">
      <alignment horizontal="right" vertical="center"/>
    </xf>
    <xf numFmtId="0" fontId="47" fillId="0" borderId="0"/>
    <xf numFmtId="0" fontId="46" fillId="0" borderId="0">
      <alignment vertical="top"/>
      <protection locked="0"/>
    </xf>
  </cellStyleXfs>
  <cellXfs count="302">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5" fillId="0" borderId="1" xfId="0" applyFont="1" applyFill="1" applyBorder="1" applyAlignment="1" applyProtection="1">
      <alignment horizontal="center" vertical="center" wrapText="1" readingOrder="1"/>
      <protection locked="0"/>
    </xf>
    <xf numFmtId="0" fontId="6" fillId="0" borderId="2" xfId="0" applyFont="1" applyFill="1" applyBorder="1" applyAlignment="1" applyProtection="1">
      <alignment horizontal="left" vertical="center" wrapText="1" readingOrder="1"/>
      <protection locked="0"/>
    </xf>
    <xf numFmtId="0" fontId="4" fillId="0" borderId="3"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0" fontId="6" fillId="0" borderId="2" xfId="0" applyFont="1" applyFill="1" applyBorder="1" applyAlignment="1" applyProtection="1">
      <alignment horizontal="center" vertical="center" wrapText="1" readingOrder="1"/>
      <protection locked="0"/>
    </xf>
    <xf numFmtId="0" fontId="1" fillId="0" borderId="4" xfId="0" applyFont="1" applyFill="1" applyBorder="1" applyAlignment="1" applyProtection="1">
      <alignment vertical="top" wrapText="1" readingOrder="1"/>
      <protection locked="0"/>
    </xf>
    <xf numFmtId="0" fontId="5" fillId="0" borderId="1" xfId="0" applyFont="1" applyFill="1" applyBorder="1" applyAlignment="1" applyProtection="1">
      <alignment vertical="top" wrapText="1" readingOrder="1"/>
      <protection locked="0"/>
    </xf>
    <xf numFmtId="0" fontId="4" fillId="0" borderId="5"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1" fillId="0" borderId="8" xfId="0" applyFont="1" applyFill="1" applyBorder="1" applyAlignment="1" applyProtection="1">
      <alignment vertical="top" wrapText="1" readingOrder="1"/>
      <protection locked="0"/>
    </xf>
    <xf numFmtId="0" fontId="5" fillId="0" borderId="9"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center" vertical="center" wrapText="1" readingOrder="1"/>
      <protection locked="0"/>
    </xf>
    <xf numFmtId="0" fontId="5" fillId="0" borderId="10" xfId="0" applyFont="1" applyFill="1" applyBorder="1" applyAlignment="1" applyProtection="1">
      <alignment horizontal="center" vertical="center" wrapText="1" readingOrder="1"/>
      <protection locked="0"/>
    </xf>
    <xf numFmtId="0" fontId="4" fillId="0" borderId="8"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6" fillId="0" borderId="7" xfId="0" applyFont="1" applyFill="1" applyBorder="1" applyAlignment="1" applyProtection="1">
      <alignment horizontal="center" vertical="center" wrapText="1" readingOrder="1"/>
      <protection locked="0"/>
    </xf>
    <xf numFmtId="0" fontId="1" fillId="0" borderId="1" xfId="0" applyFont="1" applyFill="1" applyBorder="1" applyAlignment="1" applyProtection="1">
      <alignment vertical="top" wrapText="1" readingOrder="1"/>
      <protection locked="0"/>
    </xf>
    <xf numFmtId="181" fontId="5" fillId="0" borderId="1" xfId="0" applyNumberFormat="1" applyFont="1" applyFill="1" applyBorder="1" applyAlignment="1" applyProtection="1">
      <alignment horizontal="right" vertical="center" wrapText="1" readingOrder="1"/>
      <protection locked="0"/>
    </xf>
    <xf numFmtId="0" fontId="5" fillId="0" borderId="1" xfId="0" applyFont="1" applyFill="1" applyBorder="1" applyAlignment="1" applyProtection="1">
      <alignment horizontal="left" vertical="center" wrapText="1" readingOrder="1"/>
      <protection locked="0"/>
    </xf>
    <xf numFmtId="0" fontId="5" fillId="0" borderId="7" xfId="0" applyFont="1" applyFill="1" applyBorder="1" applyAlignment="1" applyProtection="1">
      <alignment horizontal="center" vertical="center" wrapText="1" readingOrder="1"/>
      <protection locked="0"/>
    </xf>
    <xf numFmtId="0" fontId="6" fillId="0" borderId="0" xfId="0" applyFont="1" applyFill="1" applyBorder="1" applyAlignment="1" applyProtection="1">
      <alignment horizontal="center" vertical="center" wrapText="1" readingOrder="1"/>
      <protection locked="0"/>
    </xf>
    <xf numFmtId="0" fontId="6" fillId="0" borderId="8" xfId="0" applyFont="1" applyFill="1" applyBorder="1" applyAlignment="1" applyProtection="1">
      <alignment horizontal="left" vertical="center" wrapText="1" readingOrder="1"/>
      <protection locked="0"/>
    </xf>
    <xf numFmtId="0" fontId="6" fillId="0" borderId="9" xfId="0" applyFont="1" applyFill="1" applyBorder="1" applyAlignment="1" applyProtection="1">
      <alignment horizontal="center" vertical="center" wrapText="1" readingOrder="1"/>
      <protection locked="0"/>
    </xf>
    <xf numFmtId="0" fontId="5" fillId="0" borderId="0" xfId="0" applyFont="1" applyFill="1" applyBorder="1" applyAlignment="1" applyProtection="1">
      <alignment horizontal="righ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6" fillId="0" borderId="0" xfId="0" applyFont="1" applyFill="1" applyBorder="1" applyAlignment="1" applyProtection="1">
      <alignment horizontal="center" vertical="top" wrapText="1" readingOrder="1"/>
      <protection locked="0"/>
    </xf>
    <xf numFmtId="0" fontId="6" fillId="0" borderId="7" xfId="0" applyFont="1" applyFill="1" applyBorder="1" applyAlignment="1" applyProtection="1">
      <alignment horizontal="center" vertical="top" wrapText="1" readingOrder="1"/>
      <protection locked="0"/>
    </xf>
    <xf numFmtId="0" fontId="5" fillId="0" borderId="0" xfId="0" applyFont="1" applyFill="1" applyBorder="1" applyAlignment="1" applyProtection="1">
      <alignment horizontal="center" vertical="top" wrapText="1" readingOrder="1"/>
      <protection locked="0"/>
    </xf>
    <xf numFmtId="0" fontId="5" fillId="0" borderId="1" xfId="0" applyFont="1" applyFill="1" applyBorder="1" applyAlignment="1" applyProtection="1">
      <alignment vertical="center" wrapText="1" readingOrder="1"/>
      <protection locked="0"/>
    </xf>
    <xf numFmtId="0" fontId="5" fillId="0" borderId="0" xfId="57" applyNumberFormat="1" applyFont="1" applyFill="1" applyBorder="1" applyAlignment="1" applyProtection="1">
      <alignment horizontal="right" vertical="center"/>
    </xf>
    <xf numFmtId="0" fontId="7" fillId="0" borderId="0" xfId="0" applyFont="1" applyFill="1" applyBorder="1" applyAlignment="1"/>
    <xf numFmtId="0" fontId="8" fillId="0" borderId="0" xfId="0" applyFont="1" applyFill="1" applyBorder="1" applyAlignment="1"/>
    <xf numFmtId="0" fontId="6" fillId="0" borderId="1" xfId="0" applyFont="1" applyFill="1" applyBorder="1" applyAlignment="1" applyProtection="1">
      <alignment horizontal="center" vertical="center" wrapText="1" readingOrder="1"/>
      <protection locked="0"/>
    </xf>
    <xf numFmtId="0" fontId="6" fillId="0" borderId="1" xfId="0" applyFont="1" applyFill="1" applyBorder="1" applyAlignment="1" applyProtection="1">
      <alignment vertical="center" wrapText="1" readingOrder="1"/>
      <protection locked="0"/>
    </xf>
    <xf numFmtId="0" fontId="6" fillId="0" borderId="1" xfId="0" applyFont="1" applyFill="1" applyBorder="1" applyAlignment="1" applyProtection="1">
      <alignment horizontal="left" vertical="center" wrapText="1" readingOrder="1"/>
      <protection locked="0"/>
    </xf>
    <xf numFmtId="0" fontId="0" fillId="0" borderId="0" xfId="0" applyFont="1" applyFill="1" applyBorder="1"/>
    <xf numFmtId="0" fontId="0" fillId="0" borderId="0" xfId="0" applyFont="1" applyFill="1" applyBorder="1" applyAlignment="1">
      <alignment horizontal="center" vertical="center"/>
    </xf>
    <xf numFmtId="49" fontId="9" fillId="0" borderId="0" xfId="0" applyNumberFormat="1" applyFont="1" applyFill="1" applyBorder="1"/>
    <xf numFmtId="0" fontId="10" fillId="0" borderId="0" xfId="0" applyFont="1" applyFill="1" applyBorder="1" applyAlignment="1" applyProtection="1">
      <alignment horizontal="right" vertical="center"/>
      <protection locked="0"/>
    </xf>
    <xf numFmtId="0" fontId="11" fillId="0" borderId="0"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2" fillId="0" borderId="0" xfId="0" applyFont="1" applyFill="1" applyBorder="1" applyAlignment="1">
      <alignment horizontal="left" vertical="center"/>
    </xf>
    <xf numFmtId="0" fontId="12" fillId="0" borderId="0" xfId="0" applyFont="1" applyFill="1" applyBorder="1"/>
    <xf numFmtId="0" fontId="10" fillId="0" borderId="0" xfId="0" applyFont="1" applyFill="1" applyBorder="1" applyAlignment="1" applyProtection="1">
      <alignment horizontal="right"/>
      <protection locked="0"/>
    </xf>
    <xf numFmtId="0" fontId="12" fillId="0" borderId="11" xfId="0" applyFont="1" applyFill="1" applyBorder="1" applyAlignment="1" applyProtection="1">
      <alignment horizontal="center" vertical="center" wrapText="1"/>
      <protection locked="0"/>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5" xfId="0" applyFont="1" applyFill="1" applyBorder="1" applyAlignment="1" applyProtection="1">
      <alignment horizontal="center" vertical="center" wrapText="1"/>
      <protection locked="0"/>
    </xf>
    <xf numFmtId="0" fontId="12" fillId="0" borderId="1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2" borderId="16" xfId="0" applyFont="1" applyFill="1" applyBorder="1" applyAlignment="1" applyProtection="1">
      <alignment horizontal="center" vertical="center" wrapText="1"/>
      <protection locked="0"/>
    </xf>
    <xf numFmtId="0" fontId="12" fillId="0" borderId="16" xfId="0" applyFont="1" applyFill="1" applyBorder="1" applyAlignment="1">
      <alignment horizontal="center" vertical="center" wrapText="1"/>
    </xf>
    <xf numFmtId="0" fontId="12"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10" fillId="2" borderId="17"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protection locked="0"/>
    </xf>
    <xf numFmtId="4" fontId="10" fillId="0" borderId="17" xfId="0" applyNumberFormat="1" applyFont="1" applyFill="1" applyBorder="1" applyAlignment="1" applyProtection="1">
      <alignment horizontal="right" vertical="center" wrapText="1"/>
      <protection locked="0"/>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2" fillId="0" borderId="15" xfId="0" applyFont="1" applyFill="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10" fillId="0" borderId="17" xfId="0" applyFont="1" applyFill="1" applyBorder="1" applyAlignment="1">
      <alignment horizontal="left" vertical="center" wrapText="1"/>
    </xf>
    <xf numFmtId="0" fontId="10" fillId="0" borderId="17" xfId="0" applyFont="1" applyFill="1" applyBorder="1" applyAlignment="1" applyProtection="1">
      <alignment horizontal="left" vertical="center" wrapText="1"/>
      <protection locked="0"/>
    </xf>
    <xf numFmtId="4" fontId="10" fillId="0" borderId="17" xfId="0" applyNumberFormat="1" applyFont="1" applyFill="1" applyBorder="1" applyAlignment="1">
      <alignment horizontal="right" vertical="center" wrapText="1"/>
    </xf>
    <xf numFmtId="0" fontId="9" fillId="0" borderId="12" xfId="0" applyFont="1" applyFill="1" applyBorder="1" applyAlignment="1" applyProtection="1">
      <alignment horizontal="center" vertical="center" wrapText="1"/>
      <protection locked="0"/>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0" fontId="13" fillId="0" borderId="0" xfId="0" applyFont="1" applyFill="1" applyBorder="1"/>
    <xf numFmtId="0" fontId="9" fillId="0" borderId="17" xfId="0" applyFont="1" applyFill="1" applyBorder="1" applyAlignment="1" applyProtection="1">
      <alignment horizontal="center" vertical="center"/>
      <protection locked="0"/>
    </xf>
    <xf numFmtId="4" fontId="14" fillId="0" borderId="17" xfId="54" applyNumberFormat="1" applyFont="1" applyFill="1" applyBorder="1">
      <alignment horizontal="right" vertical="center"/>
    </xf>
    <xf numFmtId="0" fontId="10" fillId="0" borderId="0" xfId="0" applyFont="1" applyFill="1" applyBorder="1" applyAlignment="1" applyProtection="1">
      <alignment horizontal="right" vertical="top" wrapText="1"/>
      <protection locked="0"/>
    </xf>
    <xf numFmtId="0" fontId="15" fillId="0" borderId="0" xfId="0" applyFont="1" applyFill="1" applyBorder="1" applyAlignment="1" applyProtection="1">
      <alignment vertical="top"/>
      <protection locked="0"/>
    </xf>
    <xf numFmtId="0" fontId="15" fillId="0" borderId="0" xfId="0" applyFont="1" applyFill="1" applyBorder="1" applyAlignment="1">
      <alignment vertical="top"/>
    </xf>
    <xf numFmtId="0" fontId="16" fillId="0" borderId="0" xfId="0" applyFont="1" applyFill="1" applyBorder="1" applyAlignment="1" applyProtection="1">
      <alignment horizontal="center" vertical="center" wrapText="1"/>
      <protection locked="0"/>
    </xf>
    <xf numFmtId="0" fontId="15" fillId="0" borderId="0" xfId="0" applyFont="1" applyFill="1" applyBorder="1" applyProtection="1">
      <protection locked="0"/>
    </xf>
    <xf numFmtId="0" fontId="15" fillId="0" borderId="0" xfId="0" applyFont="1" applyFill="1" applyBorder="1"/>
    <xf numFmtId="0" fontId="10"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wrapText="1"/>
      <protection locked="0"/>
    </xf>
    <xf numFmtId="0" fontId="9" fillId="0" borderId="17"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right" vertical="center"/>
      <protection locked="0"/>
    </xf>
    <xf numFmtId="0" fontId="9" fillId="0" borderId="17" xfId="0" applyFont="1" applyFill="1" applyBorder="1" applyAlignment="1" applyProtection="1">
      <alignment horizontal="right" vertical="center" wrapText="1"/>
      <protection locked="0"/>
    </xf>
    <xf numFmtId="0" fontId="10" fillId="0" borderId="17" xfId="0" applyFont="1" applyFill="1" applyBorder="1" applyAlignment="1">
      <alignment horizontal="center" vertical="center" wrapText="1"/>
    </xf>
    <xf numFmtId="0" fontId="10" fillId="0" borderId="17" xfId="0" applyFont="1" applyFill="1" applyBorder="1" applyAlignment="1" applyProtection="1">
      <alignment horizontal="center"/>
      <protection locked="0"/>
    </xf>
    <xf numFmtId="0" fontId="10" fillId="0" borderId="17" xfId="0" applyFont="1" applyFill="1" applyBorder="1" applyAlignment="1" applyProtection="1">
      <alignment horizontal="center" wrapText="1"/>
      <protection locked="0"/>
    </xf>
    <xf numFmtId="0" fontId="10" fillId="0" borderId="17" xfId="0" applyFont="1" applyFill="1" applyBorder="1" applyAlignment="1">
      <alignment horizontal="center" wrapText="1"/>
    </xf>
    <xf numFmtId="0" fontId="10" fillId="0" borderId="17" xfId="0" applyFont="1" applyFill="1" applyBorder="1" applyAlignment="1" applyProtection="1">
      <alignment horizontal="center" vertical="center" wrapText="1"/>
      <protection locked="0"/>
    </xf>
    <xf numFmtId="3" fontId="10" fillId="0" borderId="17" xfId="0" applyNumberFormat="1" applyFont="1" applyFill="1" applyBorder="1" applyAlignment="1" applyProtection="1">
      <alignment horizontal="right" vertical="center"/>
      <protection locked="0"/>
    </xf>
    <xf numFmtId="4" fontId="10" fillId="0" borderId="17" xfId="0" applyNumberFormat="1" applyFont="1" applyFill="1" applyBorder="1" applyAlignment="1" applyProtection="1">
      <alignment horizontal="right" vertical="center"/>
      <protection locked="0"/>
    </xf>
    <xf numFmtId="0" fontId="10" fillId="0" borderId="17" xfId="0" applyFont="1" applyFill="1" applyBorder="1" applyAlignment="1">
      <alignment horizontal="center" vertical="center"/>
    </xf>
    <xf numFmtId="0" fontId="10" fillId="0" borderId="17" xfId="0" applyFont="1" applyFill="1" applyBorder="1" applyAlignment="1" applyProtection="1">
      <alignment horizontal="left"/>
      <protection locked="0"/>
    </xf>
    <xf numFmtId="0" fontId="10" fillId="0" borderId="17" xfId="0" applyFont="1" applyFill="1" applyBorder="1" applyAlignment="1">
      <alignment horizontal="left"/>
    </xf>
    <xf numFmtId="0" fontId="10" fillId="0" borderId="17" xfId="0" applyFont="1" applyFill="1" applyBorder="1" applyAlignment="1">
      <alignment horizontal="right" vertical="center"/>
    </xf>
    <xf numFmtId="0" fontId="17" fillId="0" borderId="0" xfId="57" applyFont="1" applyFill="1" applyBorder="1" applyAlignment="1">
      <alignment horizontal="left" vertical="center"/>
    </xf>
    <xf numFmtId="0" fontId="10" fillId="0" borderId="0" xfId="0" applyFont="1" applyFill="1" applyBorder="1" applyAlignment="1" applyProtection="1">
      <alignment horizontal="right" vertical="center" wrapText="1"/>
      <protection locked="0"/>
    </xf>
    <xf numFmtId="0" fontId="18"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2" fillId="0" borderId="17" xfId="0" applyFont="1" applyFill="1" applyBorder="1" applyAlignment="1">
      <alignment horizontal="center" vertical="center" wrapText="1"/>
    </xf>
    <xf numFmtId="0" fontId="12" fillId="0" borderId="17" xfId="0" applyFont="1" applyFill="1" applyBorder="1" applyAlignment="1" applyProtection="1">
      <alignment horizontal="center" vertical="center"/>
      <protection locked="0"/>
    </xf>
    <xf numFmtId="0" fontId="10" fillId="0" borderId="17" xfId="0" applyFont="1" applyFill="1" applyBorder="1" applyAlignment="1">
      <alignment vertical="center" wrapText="1"/>
    </xf>
    <xf numFmtId="0" fontId="10" fillId="0" borderId="17" xfId="0" applyFont="1" applyFill="1" applyBorder="1" applyAlignment="1" applyProtection="1">
      <alignment horizontal="center" vertical="center"/>
      <protection locked="0"/>
    </xf>
    <xf numFmtId="0" fontId="13" fillId="0" borderId="0" xfId="0" applyFont="1" applyFill="1" applyBorder="1" applyAlignment="1">
      <alignment horizontal="left" vertical="center"/>
    </xf>
    <xf numFmtId="0" fontId="0" fillId="0" borderId="0" xfId="0" applyFont="1" applyFill="1" applyBorder="1" applyAlignment="1"/>
    <xf numFmtId="0" fontId="9" fillId="0" borderId="0" xfId="0" applyFont="1" applyFill="1" applyBorder="1" applyAlignment="1">
      <alignment horizontal="right" vertical="center"/>
    </xf>
    <xf numFmtId="0" fontId="18"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0" xfId="0" applyFont="1" applyFill="1" applyBorder="1" applyAlignment="1">
      <alignment wrapText="1"/>
    </xf>
    <xf numFmtId="0" fontId="9" fillId="0" borderId="0" xfId="0" applyFont="1" applyFill="1" applyBorder="1" applyAlignment="1">
      <alignment horizontal="right" wrapText="1"/>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6" xfId="0" applyFont="1" applyFill="1" applyBorder="1" applyAlignment="1" applyProtection="1">
      <alignment horizontal="center" vertical="center"/>
      <protection locked="0"/>
    </xf>
    <xf numFmtId="178" fontId="14" fillId="0" borderId="17" xfId="0" applyNumberFormat="1" applyFont="1" applyFill="1" applyBorder="1" applyAlignment="1">
      <alignment horizontal="right" vertical="center"/>
    </xf>
    <xf numFmtId="0" fontId="13" fillId="0" borderId="0" xfId="0" applyFont="1" applyBorder="1" applyAlignment="1">
      <alignment horizontal="center" vertical="center"/>
    </xf>
    <xf numFmtId="0" fontId="0" fillId="0" borderId="0" xfId="0" applyFont="1" applyBorder="1" applyAlignment="1">
      <alignment horizontal="center" vertical="center"/>
    </xf>
    <xf numFmtId="0" fontId="9" fillId="0" borderId="0" xfId="0" applyFont="1" applyBorder="1" applyAlignment="1">
      <alignment wrapText="1"/>
    </xf>
    <xf numFmtId="0" fontId="9" fillId="0" borderId="0" xfId="0" applyFont="1" applyBorder="1" applyProtection="1">
      <protection locked="0"/>
    </xf>
    <xf numFmtId="0" fontId="18" fillId="0" borderId="0" xfId="0" applyFont="1" applyBorder="1" applyAlignment="1">
      <alignment horizontal="center" vertical="center" wrapText="1"/>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pplyProtection="1">
      <alignment vertical="center" wrapText="1"/>
      <protection locked="0"/>
    </xf>
    <xf numFmtId="0" fontId="12" fillId="0" borderId="11" xfId="0" applyFont="1" applyBorder="1" applyAlignment="1">
      <alignment horizontal="center" vertical="center" wrapText="1"/>
    </xf>
    <xf numFmtId="0" fontId="12" fillId="0" borderId="20" xfId="0" applyFont="1" applyBorder="1" applyAlignment="1" applyProtection="1">
      <alignment horizontal="center" vertical="center"/>
      <protection locked="0"/>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1" xfId="0" applyFont="1" applyBorder="1" applyAlignment="1" applyProtection="1">
      <alignment horizontal="center" vertical="center"/>
      <protection locked="0"/>
    </xf>
    <xf numFmtId="0" fontId="12" fillId="0" borderId="2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2" xfId="0" applyFont="1" applyBorder="1" applyAlignment="1" applyProtection="1">
      <alignment horizontal="center" vertical="center"/>
      <protection locked="0"/>
    </xf>
    <xf numFmtId="0" fontId="12" fillId="0" borderId="22" xfId="0" applyFont="1" applyBorder="1" applyAlignment="1">
      <alignment horizontal="center" vertical="center" wrapText="1"/>
    </xf>
    <xf numFmtId="0" fontId="12" fillId="0" borderId="16" xfId="0" applyFont="1" applyBorder="1" applyAlignment="1">
      <alignment horizontal="center" vertical="center"/>
    </xf>
    <xf numFmtId="0" fontId="10" fillId="0" borderId="16" xfId="0" applyFont="1" applyBorder="1" applyAlignment="1">
      <alignment horizontal="left" vertical="center" wrapText="1"/>
    </xf>
    <xf numFmtId="0" fontId="10" fillId="0" borderId="22" xfId="0" applyFont="1" applyBorder="1" applyAlignment="1" applyProtection="1">
      <alignment horizontal="left" vertical="center"/>
      <protection locked="0"/>
    </xf>
    <xf numFmtId="0" fontId="10" fillId="0" borderId="22" xfId="0" applyFont="1" applyBorder="1" applyAlignment="1">
      <alignment horizontal="left" vertical="center" wrapText="1"/>
    </xf>
    <xf numFmtId="0" fontId="10" fillId="0" borderId="23" xfId="0" applyFont="1" applyBorder="1" applyAlignment="1">
      <alignment horizontal="center" vertical="center"/>
    </xf>
    <xf numFmtId="0" fontId="10" fillId="0" borderId="24" xfId="0" applyFont="1" applyBorder="1" applyAlignment="1" applyProtection="1">
      <alignment horizontal="left" vertical="center"/>
      <protection locked="0"/>
    </xf>
    <xf numFmtId="0" fontId="10" fillId="0" borderId="24" xfId="0" applyFont="1" applyBorder="1" applyAlignment="1">
      <alignment horizontal="left" vertical="center"/>
    </xf>
    <xf numFmtId="0" fontId="10" fillId="0" borderId="0" xfId="0" applyFont="1" applyBorder="1" applyAlignment="1" applyProtection="1">
      <alignment vertical="top" wrapText="1"/>
      <protection locked="0"/>
    </xf>
    <xf numFmtId="0" fontId="11" fillId="0" borderId="0" xfId="0" applyFont="1" applyBorder="1" applyAlignment="1" applyProtection="1">
      <alignment horizontal="center" vertical="center" wrapText="1"/>
      <protection locked="0"/>
    </xf>
    <xf numFmtId="0" fontId="12" fillId="0" borderId="0" xfId="0" applyFont="1" applyBorder="1" applyAlignment="1">
      <alignment wrapText="1"/>
    </xf>
    <xf numFmtId="0" fontId="12" fillId="0" borderId="13" xfId="0" applyFont="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24" xfId="0" applyFont="1" applyBorder="1" applyAlignment="1">
      <alignment horizontal="center" vertical="center" wrapText="1"/>
    </xf>
    <xf numFmtId="0" fontId="12" fillId="0" borderId="22" xfId="0" applyFont="1" applyBorder="1" applyAlignment="1" applyProtection="1">
      <alignment horizontal="center" vertical="center" wrapText="1"/>
      <protection locked="0"/>
    </xf>
    <xf numFmtId="178" fontId="14" fillId="0" borderId="17" xfId="0" applyNumberFormat="1" applyFont="1" applyBorder="1" applyAlignment="1">
      <alignment horizontal="right" vertical="center"/>
    </xf>
    <xf numFmtId="0" fontId="10" fillId="2" borderId="22" xfId="0" applyFont="1" applyFill="1" applyBorder="1" applyAlignment="1">
      <alignment horizontal="left" vertical="center"/>
    </xf>
    <xf numFmtId="0" fontId="10" fillId="0" borderId="0" xfId="0" applyFont="1" applyBorder="1" applyAlignment="1" applyProtection="1">
      <alignment horizontal="right" vertical="center" wrapText="1"/>
      <protection locked="0"/>
    </xf>
    <xf numFmtId="0" fontId="10" fillId="0" borderId="0" xfId="0" applyFont="1" applyBorder="1" applyAlignment="1" applyProtection="1">
      <alignment horizontal="right" wrapText="1"/>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4" xfId="0" applyFont="1" applyBorder="1" applyAlignment="1" applyProtection="1">
      <alignment horizontal="center" vertical="center" wrapText="1"/>
      <protection locked="0"/>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Protection="1">
      <protection locked="0"/>
    </xf>
    <xf numFmtId="0" fontId="12" fillId="0" borderId="0" xfId="0" applyFont="1" applyBorder="1"/>
    <xf numFmtId="0" fontId="12" fillId="0" borderId="20" xfId="0" applyFont="1" applyFill="1" applyBorder="1" applyAlignment="1" applyProtection="1">
      <alignment horizontal="center" vertical="center"/>
      <protection locked="0"/>
    </xf>
    <xf numFmtId="0" fontId="12" fillId="0" borderId="20" xfId="0" applyFont="1" applyFill="1" applyBorder="1" applyAlignment="1">
      <alignment horizontal="center" vertical="center" wrapText="1"/>
    </xf>
    <xf numFmtId="0" fontId="12" fillId="0" borderId="21" xfId="0" applyFont="1" applyFill="1" applyBorder="1" applyAlignment="1" applyProtection="1">
      <alignment horizontal="center" vertical="center"/>
      <protection locked="0"/>
    </xf>
    <xf numFmtId="0" fontId="12" fillId="0" borderId="21" xfId="0" applyFont="1" applyFill="1" applyBorder="1" applyAlignment="1">
      <alignment horizontal="center" vertical="center" wrapText="1"/>
    </xf>
    <xf numFmtId="0" fontId="12" fillId="0" borderId="22" xfId="0" applyFont="1" applyFill="1" applyBorder="1" applyAlignment="1" applyProtection="1">
      <alignment horizontal="center" vertical="center"/>
      <protection locked="0"/>
    </xf>
    <xf numFmtId="0" fontId="12" fillId="0" borderId="22" xfId="0" applyFont="1" applyFill="1" applyBorder="1" applyAlignment="1">
      <alignment horizontal="center" vertical="center" wrapText="1"/>
    </xf>
    <xf numFmtId="180" fontId="14" fillId="0" borderId="17" xfId="56" applyNumberFormat="1" applyFont="1" applyBorder="1" applyAlignment="1">
      <alignment horizontal="center" vertical="center"/>
    </xf>
    <xf numFmtId="180" fontId="14" fillId="0" borderId="17" xfId="0" applyNumberFormat="1"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22" xfId="0" applyFont="1" applyFill="1" applyBorder="1" applyAlignment="1" applyProtection="1">
      <alignment horizontal="left" vertical="center"/>
      <protection locked="0"/>
    </xf>
    <xf numFmtId="0" fontId="10" fillId="0" borderId="22" xfId="0" applyFont="1" applyFill="1" applyBorder="1" applyAlignment="1">
      <alignment horizontal="left" vertical="center" wrapText="1"/>
    </xf>
    <xf numFmtId="3" fontId="10" fillId="0" borderId="22" xfId="0" applyNumberFormat="1" applyFont="1" applyFill="1" applyBorder="1" applyAlignment="1">
      <alignment horizontal="right" vertical="center"/>
    </xf>
    <xf numFmtId="0" fontId="10" fillId="0" borderId="23" xfId="0" applyFont="1" applyFill="1" applyBorder="1" applyAlignment="1">
      <alignment horizontal="center" vertical="center"/>
    </xf>
    <xf numFmtId="0" fontId="10" fillId="0" borderId="24" xfId="0" applyFont="1" applyFill="1" applyBorder="1" applyAlignment="1" applyProtection="1">
      <alignment horizontal="left" vertical="center"/>
      <protection locked="0"/>
    </xf>
    <xf numFmtId="0" fontId="10" fillId="0" borderId="24" xfId="0" applyFont="1" applyFill="1" applyBorder="1" applyAlignment="1">
      <alignment horizontal="left" vertical="center"/>
    </xf>
    <xf numFmtId="0" fontId="10" fillId="2" borderId="22" xfId="0" applyFont="1" applyFill="1" applyBorder="1" applyAlignment="1">
      <alignment horizontal="right" vertical="center"/>
    </xf>
    <xf numFmtId="0" fontId="19" fillId="0" borderId="0" xfId="0" applyFont="1" applyBorder="1" applyAlignment="1">
      <alignment horizontal="left" vertical="center"/>
    </xf>
    <xf numFmtId="0" fontId="19" fillId="0" borderId="0" xfId="0" applyFont="1" applyBorder="1" applyAlignment="1" applyProtection="1">
      <alignment horizontal="left" vertical="center"/>
      <protection locked="0"/>
    </xf>
    <xf numFmtId="0" fontId="19" fillId="2" borderId="0" xfId="0" applyFont="1" applyFill="1" applyBorder="1" applyAlignment="1">
      <alignment horizontal="left" vertical="center"/>
    </xf>
    <xf numFmtId="178" fontId="20" fillId="0" borderId="0" xfId="0" applyNumberFormat="1" applyFont="1" applyBorder="1" applyAlignment="1">
      <alignment horizontal="left" vertical="center"/>
    </xf>
    <xf numFmtId="0" fontId="17" fillId="0" borderId="0" xfId="58" applyFont="1" applyFill="1" applyAlignment="1" applyProtection="1">
      <alignment horizontal="left" vertical="center" wrapText="1"/>
    </xf>
    <xf numFmtId="0" fontId="12" fillId="0" borderId="13" xfId="0" applyFont="1" applyFill="1" applyBorder="1" applyAlignment="1">
      <alignment horizontal="center" vertical="center" wrapText="1"/>
    </xf>
    <xf numFmtId="0" fontId="12" fillId="0" borderId="1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wrapText="1"/>
      <protection locked="0"/>
    </xf>
    <xf numFmtId="0" fontId="12" fillId="0" borderId="24" xfId="0" applyFont="1" applyFill="1" applyBorder="1" applyAlignment="1">
      <alignment horizontal="center" vertical="center" wrapText="1"/>
    </xf>
    <xf numFmtId="0" fontId="12" fillId="0" borderId="24"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wrapText="1"/>
      <protection locked="0"/>
    </xf>
    <xf numFmtId="0" fontId="10"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10" fillId="0" borderId="0" xfId="0" applyFont="1" applyBorder="1" applyAlignment="1">
      <alignment horizontal="right"/>
    </xf>
    <xf numFmtId="0" fontId="12" fillId="0" borderId="14"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protection locked="0"/>
    </xf>
    <xf numFmtId="49" fontId="21" fillId="0" borderId="0" xfId="0" applyNumberFormat="1" applyFont="1" applyFill="1" applyBorder="1" applyProtection="1">
      <protection locked="0"/>
    </xf>
    <xf numFmtId="0" fontId="9" fillId="0" borderId="0" xfId="0" applyFont="1" applyFill="1" applyBorder="1" applyAlignment="1">
      <alignment horizontal="right"/>
    </xf>
    <xf numFmtId="0" fontId="10" fillId="0" borderId="0" xfId="0" applyFont="1" applyFill="1" applyBorder="1" applyAlignment="1">
      <alignment horizontal="right"/>
    </xf>
    <xf numFmtId="0" fontId="22"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12" fillId="0" borderId="11" xfId="0" applyFont="1" applyFill="1" applyBorder="1" applyAlignment="1" applyProtection="1">
      <alignment horizontal="center" vertical="center"/>
      <protection locked="0"/>
    </xf>
    <xf numFmtId="49" fontId="12" fillId="0" borderId="11" xfId="0" applyNumberFormat="1"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protection locked="0"/>
    </xf>
    <xf numFmtId="49" fontId="12" fillId="0" borderId="1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protection locked="0"/>
    </xf>
    <xf numFmtId="0" fontId="12" fillId="0" borderId="17" xfId="0" applyFont="1"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49" fontId="17" fillId="0" borderId="0" xfId="58" applyNumberFormat="1" applyFont="1" applyFill="1" applyAlignment="1" applyProtection="1">
      <alignment horizontal="left" vertical="center" wrapText="1"/>
    </xf>
    <xf numFmtId="0" fontId="9" fillId="0" borderId="17" xfId="0" applyFont="1" applyFill="1" applyBorder="1" applyAlignment="1">
      <alignment horizontal="center" vertical="center" wrapText="1"/>
    </xf>
    <xf numFmtId="0" fontId="10" fillId="0" borderId="17" xfId="0" applyFont="1" applyFill="1" applyBorder="1" applyAlignment="1">
      <alignment horizontal="left" vertical="center" wrapText="1" indent="1"/>
    </xf>
    <xf numFmtId="0" fontId="9" fillId="0" borderId="0" xfId="0" applyFont="1" applyFill="1" applyBorder="1" applyAlignment="1">
      <alignment vertical="top"/>
    </xf>
    <xf numFmtId="0" fontId="10" fillId="2" borderId="14" xfId="0" applyFont="1" applyFill="1" applyBorder="1" applyAlignment="1">
      <alignment horizontal="left" vertical="center"/>
    </xf>
    <xf numFmtId="0" fontId="12" fillId="2" borderId="11"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3" xfId="0" applyFont="1" applyFill="1" applyBorder="1" applyAlignment="1" applyProtection="1">
      <alignment horizontal="center" vertical="center" wrapText="1"/>
      <protection locked="0"/>
    </xf>
    <xf numFmtId="0" fontId="12" fillId="0" borderId="22" xfId="0" applyFont="1" applyFill="1" applyBorder="1" applyAlignment="1">
      <alignment horizontal="center" vertical="center"/>
    </xf>
    <xf numFmtId="0" fontId="10" fillId="0" borderId="0" xfId="0" applyFont="1" applyFill="1" applyBorder="1" applyAlignment="1">
      <alignment horizontal="right" vertical="center"/>
    </xf>
    <xf numFmtId="0" fontId="9" fillId="0" borderId="0" xfId="0" applyFont="1" applyBorder="1" applyAlignment="1">
      <alignment vertical="top"/>
    </xf>
    <xf numFmtId="0" fontId="9" fillId="0" borderId="0" xfId="0" applyFont="1" applyBorder="1" applyAlignment="1" applyProtection="1">
      <alignment vertical="top"/>
      <protection locked="0"/>
    </xf>
    <xf numFmtId="49" fontId="9" fillId="0" borderId="0" xfId="0" applyNumberFormat="1" applyFont="1" applyBorder="1" applyProtection="1">
      <protection locked="0"/>
    </xf>
    <xf numFmtId="0" fontId="10" fillId="0" borderId="0" xfId="0" applyFont="1" applyBorder="1" applyAlignment="1" applyProtection="1">
      <alignment horizontal="left" vertical="center"/>
      <protection locked="0"/>
    </xf>
    <xf numFmtId="0" fontId="12" fillId="0" borderId="0" xfId="0" applyFont="1" applyBorder="1" applyAlignment="1">
      <alignment horizontal="left" vertical="center"/>
    </xf>
    <xf numFmtId="0" fontId="12" fillId="0" borderId="0" xfId="0" applyFont="1" applyBorder="1" applyAlignment="1" applyProtection="1">
      <alignment horizontal="left" vertical="center"/>
      <protection locked="0"/>
    </xf>
    <xf numFmtId="0" fontId="12" fillId="0" borderId="16" xfId="0" applyFont="1" applyFill="1" applyBorder="1" applyAlignment="1" applyProtection="1">
      <alignment horizontal="center" vertical="center"/>
      <protection locked="0"/>
    </xf>
    <xf numFmtId="0" fontId="10" fillId="0" borderId="17" xfId="0" applyFont="1" applyFill="1" applyBorder="1" applyAlignment="1">
      <alignment horizontal="left" vertical="center"/>
    </xf>
    <xf numFmtId="0" fontId="10" fillId="0" borderId="13"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2" fillId="0" borderId="12"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49" fontId="14" fillId="0" borderId="17" xfId="53" applyNumberFormat="1" applyFont="1" applyBorder="1">
      <alignment horizontal="left" vertical="center" wrapText="1"/>
    </xf>
    <xf numFmtId="0" fontId="12" fillId="0" borderId="14"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wrapText="1"/>
    </xf>
    <xf numFmtId="0" fontId="23"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0"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protection locked="0"/>
    </xf>
    <xf numFmtId="0" fontId="15" fillId="2" borderId="17" xfId="0" applyFont="1" applyFill="1" applyBorder="1" applyAlignment="1" applyProtection="1">
      <alignment vertical="top" wrapText="1"/>
      <protection locked="0"/>
    </xf>
    <xf numFmtId="0" fontId="9" fillId="2" borderId="17" xfId="0" applyFont="1" applyFill="1" applyBorder="1" applyAlignment="1" applyProtection="1">
      <alignment horizontal="right" vertical="center" wrapText="1"/>
      <protection locked="0"/>
    </xf>
    <xf numFmtId="0" fontId="9" fillId="2" borderId="17" xfId="0" applyFont="1" applyFill="1" applyBorder="1" applyAlignment="1" applyProtection="1">
      <alignment horizontal="right" vertical="center"/>
      <protection locked="0"/>
    </xf>
    <xf numFmtId="0" fontId="10" fillId="2" borderId="17" xfId="0" applyFont="1" applyFill="1" applyBorder="1" applyAlignment="1" applyProtection="1">
      <alignment horizontal="center" vertical="center" wrapText="1"/>
      <protection locked="0"/>
    </xf>
    <xf numFmtId="0" fontId="9" fillId="0" borderId="0" xfId="0" applyFont="1" applyBorder="1" applyAlignment="1">
      <alignment horizontal="right" vertical="center"/>
    </xf>
    <xf numFmtId="0" fontId="10" fillId="0" borderId="0" xfId="0" applyFont="1" applyBorder="1" applyAlignment="1">
      <alignment horizontal="right" vertical="center"/>
    </xf>
    <xf numFmtId="0" fontId="22" fillId="0" borderId="0" xfId="0" applyFont="1" applyBorder="1" applyAlignment="1">
      <alignment horizontal="center" vertical="center"/>
    </xf>
    <xf numFmtId="0" fontId="9" fillId="0" borderId="0" xfId="0" applyFont="1" applyBorder="1" applyAlignment="1">
      <alignment horizontal="right"/>
    </xf>
    <xf numFmtId="49" fontId="12" fillId="0" borderId="12"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xf>
    <xf numFmtId="0" fontId="10" fillId="0" borderId="17" xfId="0" applyFont="1" applyFill="1" applyBorder="1" applyAlignment="1">
      <alignment horizontal="left" vertical="center" wrapText="1" indent="2"/>
    </xf>
    <xf numFmtId="0" fontId="9" fillId="0" borderId="14" xfId="0" applyFont="1" applyFill="1" applyBorder="1" applyAlignment="1">
      <alignment horizontal="center" vertical="center"/>
    </xf>
    <xf numFmtId="0" fontId="15" fillId="0" borderId="0" xfId="0" applyFont="1" applyFill="1" applyBorder="1" applyAlignment="1">
      <alignment horizontal="left" vertical="center"/>
    </xf>
    <xf numFmtId="0" fontId="24" fillId="0" borderId="17" xfId="0" applyFont="1" applyFill="1" applyBorder="1" applyAlignment="1" applyProtection="1">
      <alignment horizontal="center" vertical="center" wrapText="1"/>
      <protection locked="0"/>
    </xf>
    <xf numFmtId="0" fontId="24" fillId="0" borderId="17" xfId="0" applyFont="1" applyFill="1" applyBorder="1" applyAlignment="1" applyProtection="1">
      <alignment vertical="top" wrapText="1"/>
      <protection locked="0"/>
    </xf>
    <xf numFmtId="0" fontId="10" fillId="0" borderId="17" xfId="0" applyFont="1" applyFill="1" applyBorder="1" applyAlignment="1" applyProtection="1">
      <alignment vertical="center" wrapText="1"/>
      <protection locked="0"/>
    </xf>
    <xf numFmtId="0" fontId="25" fillId="0" borderId="17" xfId="0" applyFont="1" applyFill="1" applyBorder="1" applyAlignment="1">
      <alignment horizontal="center" vertical="center"/>
    </xf>
    <xf numFmtId="0" fontId="25" fillId="0" borderId="17" xfId="0" applyFont="1" applyFill="1" applyBorder="1" applyAlignment="1" applyProtection="1">
      <alignment horizontal="center" vertical="center" wrapText="1"/>
      <protection locked="0"/>
    </xf>
    <xf numFmtId="178" fontId="26" fillId="0" borderId="17" xfId="0" applyNumberFormat="1" applyFont="1" applyFill="1" applyBorder="1" applyAlignment="1">
      <alignment horizontal="right" vertical="center"/>
    </xf>
    <xf numFmtId="0" fontId="24" fillId="2" borderId="11" xfId="0" applyFont="1" applyFill="1" applyBorder="1" applyAlignment="1">
      <alignment horizontal="center" vertical="center"/>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10" fillId="2" borderId="17"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2" borderId="17" xfId="0" applyFont="1" applyFill="1" applyBorder="1" applyAlignment="1">
      <alignment horizontal="left" vertical="center" wrapText="1" indent="1"/>
    </xf>
    <xf numFmtId="0" fontId="10" fillId="2" borderId="17" xfId="0" applyFont="1" applyFill="1" applyBorder="1" applyAlignment="1">
      <alignment horizontal="left" vertical="center" wrapText="1" indent="2"/>
    </xf>
    <xf numFmtId="0" fontId="10" fillId="2" borderId="12"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6"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10" fillId="2" borderId="16" xfId="0" applyFont="1" applyFill="1" applyBorder="1" applyAlignment="1">
      <alignment horizontal="left" vertical="center"/>
    </xf>
    <xf numFmtId="0" fontId="10" fillId="2" borderId="17" xfId="0" applyFont="1" applyFill="1" applyBorder="1" applyAlignment="1">
      <alignment horizontal="center" vertical="center"/>
    </xf>
    <xf numFmtId="0" fontId="15" fillId="0" borderId="17" xfId="0" applyFont="1" applyFill="1" applyBorder="1" applyAlignment="1" applyProtection="1">
      <alignment vertical="top" wrapText="1"/>
      <protection locked="0"/>
    </xf>
    <xf numFmtId="0" fontId="9" fillId="0" borderId="14"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protection locked="0"/>
    </xf>
    <xf numFmtId="0" fontId="10" fillId="2" borderId="22" xfId="0" applyFont="1" applyFill="1" applyBorder="1" applyAlignment="1" applyProtection="1">
      <alignment horizontal="right" vertical="center"/>
      <protection locked="0"/>
    </xf>
    <xf numFmtId="0" fontId="10" fillId="0" borderId="17" xfId="0" applyFont="1" applyFill="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33" sqref="B33"/>
    </sheetView>
  </sheetViews>
  <sheetFormatPr defaultColWidth="8.575" defaultRowHeight="12.75" customHeight="1" outlineLevelCol="3"/>
  <cols>
    <col min="1" max="4" width="41" style="45" customWidth="1"/>
    <col min="5" max="16384" width="8.575" style="45"/>
  </cols>
  <sheetData>
    <row r="1" customHeight="1" spans="1:4">
      <c r="A1" s="46"/>
      <c r="B1" s="46"/>
      <c r="C1" s="46"/>
      <c r="D1" s="46"/>
    </row>
    <row r="2" ht="15" customHeight="1" spans="1:4">
      <c r="A2" s="91"/>
      <c r="B2" s="91"/>
      <c r="C2" s="91"/>
      <c r="D2" s="107" t="s">
        <v>0</v>
      </c>
    </row>
    <row r="3" ht="41.25" customHeight="1" spans="1:1">
      <c r="A3" s="86" t="str">
        <f>"2025"&amp;"年部门财务收支预算总表"</f>
        <v>2025年部门财务收支预算总表</v>
      </c>
    </row>
    <row r="4" ht="17.25" customHeight="1" spans="1:4">
      <c r="A4" s="89" t="str">
        <f>"单位名称：昆明市晋宁区建设工程定额站"&amp;""</f>
        <v>单位名称：昆明市晋宁区建设工程定额站</v>
      </c>
      <c r="B4" s="264"/>
      <c r="D4" s="229" t="s">
        <v>1</v>
      </c>
    </row>
    <row r="5" ht="23.25" customHeight="1" spans="1:4">
      <c r="A5" s="265" t="s">
        <v>2</v>
      </c>
      <c r="B5" s="266"/>
      <c r="C5" s="265" t="s">
        <v>3</v>
      </c>
      <c r="D5" s="266"/>
    </row>
    <row r="6" ht="24" customHeight="1" spans="1:4">
      <c r="A6" s="265" t="s">
        <v>4</v>
      </c>
      <c r="B6" s="265" t="s">
        <v>5</v>
      </c>
      <c r="C6" s="265" t="s">
        <v>6</v>
      </c>
      <c r="D6" s="265" t="s">
        <v>5</v>
      </c>
    </row>
    <row r="7" ht="17.25" customHeight="1" spans="1:4">
      <c r="A7" s="267" t="s">
        <v>7</v>
      </c>
      <c r="B7" s="125">
        <v>977053.17</v>
      </c>
      <c r="C7" s="267" t="s">
        <v>8</v>
      </c>
      <c r="D7" s="125"/>
    </row>
    <row r="8" ht="17.25" customHeight="1" spans="1:4">
      <c r="A8" s="267" t="s">
        <v>9</v>
      </c>
      <c r="B8" s="125"/>
      <c r="C8" s="267" t="s">
        <v>10</v>
      </c>
      <c r="D8" s="125"/>
    </row>
    <row r="9" ht="17.25" customHeight="1" spans="1:4">
      <c r="A9" s="267" t="s">
        <v>11</v>
      </c>
      <c r="B9" s="125"/>
      <c r="C9" s="301" t="s">
        <v>12</v>
      </c>
      <c r="D9" s="125"/>
    </row>
    <row r="10" ht="17.25" customHeight="1" spans="1:4">
      <c r="A10" s="267" t="s">
        <v>13</v>
      </c>
      <c r="B10" s="125"/>
      <c r="C10" s="301" t="s">
        <v>14</v>
      </c>
      <c r="D10" s="125"/>
    </row>
    <row r="11" ht="17.25" customHeight="1" spans="1:4">
      <c r="A11" s="267" t="s">
        <v>15</v>
      </c>
      <c r="B11" s="125"/>
      <c r="C11" s="301" t="s">
        <v>16</v>
      </c>
      <c r="D11" s="125"/>
    </row>
    <row r="12" ht="17.25" customHeight="1" spans="1:4">
      <c r="A12" s="267" t="s">
        <v>17</v>
      </c>
      <c r="B12" s="125"/>
      <c r="C12" s="301" t="s">
        <v>18</v>
      </c>
      <c r="D12" s="125"/>
    </row>
    <row r="13" ht="17.25" customHeight="1" spans="1:4">
      <c r="A13" s="267" t="s">
        <v>19</v>
      </c>
      <c r="B13" s="125"/>
      <c r="C13" s="75" t="s">
        <v>20</v>
      </c>
      <c r="D13" s="125"/>
    </row>
    <row r="14" ht="17.25" customHeight="1" spans="1:4">
      <c r="A14" s="267" t="s">
        <v>21</v>
      </c>
      <c r="B14" s="125"/>
      <c r="C14" s="75" t="s">
        <v>22</v>
      </c>
      <c r="D14" s="125">
        <v>88012.8</v>
      </c>
    </row>
    <row r="15" ht="17.25" customHeight="1" spans="1:4">
      <c r="A15" s="267" t="s">
        <v>23</v>
      </c>
      <c r="B15" s="125"/>
      <c r="C15" s="75" t="s">
        <v>24</v>
      </c>
      <c r="D15" s="125">
        <v>62794.61</v>
      </c>
    </row>
    <row r="16" ht="17.25" customHeight="1" spans="1:4">
      <c r="A16" s="267" t="s">
        <v>25</v>
      </c>
      <c r="B16" s="125"/>
      <c r="C16" s="75" t="s">
        <v>26</v>
      </c>
      <c r="D16" s="125"/>
    </row>
    <row r="17" ht="17.25" customHeight="1" spans="1:4">
      <c r="A17" s="237"/>
      <c r="B17" s="125"/>
      <c r="C17" s="75" t="s">
        <v>27</v>
      </c>
      <c r="D17" s="125">
        <v>742716.16</v>
      </c>
    </row>
    <row r="18" ht="17.25" customHeight="1" spans="1:4">
      <c r="A18" s="268"/>
      <c r="B18" s="125"/>
      <c r="C18" s="75" t="s">
        <v>28</v>
      </c>
      <c r="D18" s="125"/>
    </row>
    <row r="19" ht="17.25" customHeight="1" spans="1:4">
      <c r="A19" s="268"/>
      <c r="B19" s="125"/>
      <c r="C19" s="75" t="s">
        <v>29</v>
      </c>
      <c r="D19" s="125"/>
    </row>
    <row r="20" ht="17.25" customHeight="1" spans="1:4">
      <c r="A20" s="268"/>
      <c r="B20" s="125"/>
      <c r="C20" s="75" t="s">
        <v>30</v>
      </c>
      <c r="D20" s="125"/>
    </row>
    <row r="21" ht="17.25" customHeight="1" spans="1:4">
      <c r="A21" s="268"/>
      <c r="B21" s="125"/>
      <c r="C21" s="75" t="s">
        <v>31</v>
      </c>
      <c r="D21" s="125"/>
    </row>
    <row r="22" ht="17.25" customHeight="1" spans="1:4">
      <c r="A22" s="268"/>
      <c r="B22" s="125"/>
      <c r="C22" s="75" t="s">
        <v>32</v>
      </c>
      <c r="D22" s="125"/>
    </row>
    <row r="23" ht="17.25" customHeight="1" spans="1:4">
      <c r="A23" s="268"/>
      <c r="B23" s="125"/>
      <c r="C23" s="75" t="s">
        <v>33</v>
      </c>
      <c r="D23" s="125"/>
    </row>
    <row r="24" ht="17.25" customHeight="1" spans="1:4">
      <c r="A24" s="268"/>
      <c r="B24" s="125"/>
      <c r="C24" s="75" t="s">
        <v>34</v>
      </c>
      <c r="D24" s="125"/>
    </row>
    <row r="25" ht="17.25" customHeight="1" spans="1:4">
      <c r="A25" s="268"/>
      <c r="B25" s="125"/>
      <c r="C25" s="75" t="s">
        <v>35</v>
      </c>
      <c r="D25" s="125">
        <v>83529.6</v>
      </c>
    </row>
    <row r="26" ht="17.25" customHeight="1" spans="1:4">
      <c r="A26" s="268"/>
      <c r="B26" s="125"/>
      <c r="C26" s="75" t="s">
        <v>36</v>
      </c>
      <c r="D26" s="125"/>
    </row>
    <row r="27" ht="17.25" customHeight="1" spans="1:4">
      <c r="A27" s="268"/>
      <c r="B27" s="125"/>
      <c r="C27" s="237" t="s">
        <v>37</v>
      </c>
      <c r="D27" s="125"/>
    </row>
    <row r="28" ht="17.25" customHeight="1" spans="1:4">
      <c r="A28" s="268"/>
      <c r="B28" s="125"/>
      <c r="C28" s="75" t="s">
        <v>38</v>
      </c>
      <c r="D28" s="125"/>
    </row>
    <row r="29" ht="16.5" customHeight="1" spans="1:4">
      <c r="A29" s="268"/>
      <c r="B29" s="125"/>
      <c r="C29" s="75" t="s">
        <v>39</v>
      </c>
      <c r="D29" s="125"/>
    </row>
    <row r="30" ht="16.5" customHeight="1" spans="1:4">
      <c r="A30" s="268"/>
      <c r="B30" s="125"/>
      <c r="C30" s="237" t="s">
        <v>40</v>
      </c>
      <c r="D30" s="125"/>
    </row>
    <row r="31" ht="17.25" customHeight="1" spans="1:4">
      <c r="A31" s="268"/>
      <c r="B31" s="125"/>
      <c r="C31" s="237" t="s">
        <v>41</v>
      </c>
      <c r="D31" s="125"/>
    </row>
    <row r="32" ht="17.25" customHeight="1" spans="1:4">
      <c r="A32" s="268"/>
      <c r="B32" s="125"/>
      <c r="C32" s="75" t="s">
        <v>42</v>
      </c>
      <c r="D32" s="125"/>
    </row>
    <row r="33" ht="16.5" customHeight="1" spans="1:4">
      <c r="A33" s="268" t="s">
        <v>43</v>
      </c>
      <c r="B33" s="125"/>
      <c r="C33" s="268" t="s">
        <v>44</v>
      </c>
      <c r="D33" s="125">
        <v>977053.17</v>
      </c>
    </row>
    <row r="34" ht="16.5" customHeight="1" spans="1:4">
      <c r="A34" s="237" t="s">
        <v>45</v>
      </c>
      <c r="B34" s="125">
        <v>977053.17</v>
      </c>
      <c r="C34" s="237" t="s">
        <v>46</v>
      </c>
      <c r="D34" s="125"/>
    </row>
    <row r="35" ht="16.5" customHeight="1" spans="1:4">
      <c r="A35" s="75" t="s">
        <v>47</v>
      </c>
      <c r="B35" s="125"/>
      <c r="C35" s="75" t="s">
        <v>47</v>
      </c>
      <c r="D35" s="125"/>
    </row>
    <row r="36" ht="16.5" customHeight="1" spans="1:4">
      <c r="A36" s="75" t="s">
        <v>48</v>
      </c>
      <c r="B36" s="125"/>
      <c r="C36" s="75" t="s">
        <v>49</v>
      </c>
      <c r="D36" s="125"/>
    </row>
    <row r="37" ht="16.5" customHeight="1" spans="1:4">
      <c r="A37" s="269" t="s">
        <v>50</v>
      </c>
      <c r="B37" s="125">
        <v>977053.17</v>
      </c>
      <c r="C37" s="269" t="s">
        <v>51</v>
      </c>
      <c r="D37" s="125">
        <v>977053.17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20" sqref="C20"/>
    </sheetView>
  </sheetViews>
  <sheetFormatPr defaultColWidth="8.575" defaultRowHeight="12.75" customHeight="1"/>
  <cols>
    <col min="1" max="1" width="15.8916666666667" style="45" customWidth="1"/>
    <col min="2" max="2" width="35" style="45" customWidth="1"/>
    <col min="3" max="19" width="22" style="45" customWidth="1"/>
    <col min="20" max="16384" width="8.575" style="45"/>
  </cols>
  <sheetData>
    <row r="1" customHeight="1" spans="1:19">
      <c r="A1" s="46"/>
      <c r="B1" s="46"/>
      <c r="C1" s="46"/>
      <c r="D1" s="46"/>
      <c r="E1" s="46"/>
      <c r="F1" s="46"/>
      <c r="G1" s="46"/>
      <c r="H1" s="46"/>
      <c r="I1" s="46"/>
      <c r="J1" s="46"/>
      <c r="K1" s="46"/>
      <c r="L1" s="46"/>
      <c r="M1" s="46"/>
      <c r="N1" s="46"/>
      <c r="O1" s="46"/>
      <c r="P1" s="46"/>
      <c r="Q1" s="46"/>
      <c r="R1" s="46"/>
      <c r="S1" s="46"/>
    </row>
    <row r="2" ht="17.25" customHeight="1" spans="1:1">
      <c r="A2" s="107" t="s">
        <v>52</v>
      </c>
    </row>
    <row r="3" ht="41.25" customHeight="1" spans="1:1">
      <c r="A3" s="86" t="str">
        <f>"2025"&amp;"年部门收入预算表"</f>
        <v>2025年部门收入预算表</v>
      </c>
    </row>
    <row r="4" ht="17.25" customHeight="1" spans="1:19">
      <c r="A4" s="89" t="str">
        <f>"单位名称：昆明市晋宁区建设工程定额站"&amp;""</f>
        <v>单位名称：昆明市晋宁区建设工程定额站</v>
      </c>
      <c r="S4" s="91" t="s">
        <v>1</v>
      </c>
    </row>
    <row r="5" ht="21.75" customHeight="1" spans="1:19">
      <c r="A5" s="287" t="s">
        <v>53</v>
      </c>
      <c r="B5" s="288" t="s">
        <v>54</v>
      </c>
      <c r="C5" s="288" t="s">
        <v>55</v>
      </c>
      <c r="D5" s="289" t="s">
        <v>56</v>
      </c>
      <c r="E5" s="289"/>
      <c r="F5" s="289"/>
      <c r="G5" s="289"/>
      <c r="H5" s="289"/>
      <c r="I5" s="217"/>
      <c r="J5" s="289"/>
      <c r="K5" s="289"/>
      <c r="L5" s="289"/>
      <c r="M5" s="289"/>
      <c r="N5" s="295"/>
      <c r="O5" s="289" t="s">
        <v>45</v>
      </c>
      <c r="P5" s="289"/>
      <c r="Q5" s="289"/>
      <c r="R5" s="289"/>
      <c r="S5" s="295"/>
    </row>
    <row r="6" ht="27" customHeight="1" spans="1:19">
      <c r="A6" s="290"/>
      <c r="B6" s="291"/>
      <c r="C6" s="291"/>
      <c r="D6" s="291" t="s">
        <v>57</v>
      </c>
      <c r="E6" s="291" t="s">
        <v>58</v>
      </c>
      <c r="F6" s="291" t="s">
        <v>59</v>
      </c>
      <c r="G6" s="291" t="s">
        <v>60</v>
      </c>
      <c r="H6" s="291" t="s">
        <v>61</v>
      </c>
      <c r="I6" s="296" t="s">
        <v>62</v>
      </c>
      <c r="J6" s="297"/>
      <c r="K6" s="297"/>
      <c r="L6" s="297"/>
      <c r="M6" s="297"/>
      <c r="N6" s="298"/>
      <c r="O6" s="291" t="s">
        <v>57</v>
      </c>
      <c r="P6" s="291" t="s">
        <v>58</v>
      </c>
      <c r="Q6" s="291" t="s">
        <v>59</v>
      </c>
      <c r="R6" s="291" t="s">
        <v>60</v>
      </c>
      <c r="S6" s="291" t="s">
        <v>63</v>
      </c>
    </row>
    <row r="7" ht="30" customHeight="1" spans="1:19">
      <c r="A7" s="292"/>
      <c r="B7" s="160"/>
      <c r="C7" s="186"/>
      <c r="D7" s="186"/>
      <c r="E7" s="186"/>
      <c r="F7" s="186"/>
      <c r="G7" s="186"/>
      <c r="H7" s="186"/>
      <c r="I7" s="299" t="s">
        <v>57</v>
      </c>
      <c r="J7" s="298" t="s">
        <v>64</v>
      </c>
      <c r="K7" s="298" t="s">
        <v>65</v>
      </c>
      <c r="L7" s="298" t="s">
        <v>66</v>
      </c>
      <c r="M7" s="298" t="s">
        <v>67</v>
      </c>
      <c r="N7" s="298" t="s">
        <v>68</v>
      </c>
      <c r="O7" s="300"/>
      <c r="P7" s="300"/>
      <c r="Q7" s="300"/>
      <c r="R7" s="300"/>
      <c r="S7" s="186"/>
    </row>
    <row r="8" ht="15" customHeight="1" spans="1:19">
      <c r="A8" s="293">
        <v>1</v>
      </c>
      <c r="B8" s="293">
        <v>2</v>
      </c>
      <c r="C8" s="293">
        <v>3</v>
      </c>
      <c r="D8" s="293">
        <v>4</v>
      </c>
      <c r="E8" s="293">
        <v>5</v>
      </c>
      <c r="F8" s="293">
        <v>6</v>
      </c>
      <c r="G8" s="293">
        <v>7</v>
      </c>
      <c r="H8" s="293">
        <v>8</v>
      </c>
      <c r="I8" s="299">
        <v>9</v>
      </c>
      <c r="J8" s="293">
        <v>10</v>
      </c>
      <c r="K8" s="293">
        <v>11</v>
      </c>
      <c r="L8" s="293">
        <v>12</v>
      </c>
      <c r="M8" s="293">
        <v>13</v>
      </c>
      <c r="N8" s="293">
        <v>14</v>
      </c>
      <c r="O8" s="293">
        <v>15</v>
      </c>
      <c r="P8" s="293">
        <v>16</v>
      </c>
      <c r="Q8" s="293">
        <v>17</v>
      </c>
      <c r="R8" s="293">
        <v>18</v>
      </c>
      <c r="S8" s="293">
        <v>19</v>
      </c>
    </row>
    <row r="9" ht="18" customHeight="1" spans="1:19">
      <c r="A9" s="66" t="s">
        <v>69</v>
      </c>
      <c r="B9" s="66" t="s">
        <v>70</v>
      </c>
      <c r="C9" s="125">
        <v>977053.17</v>
      </c>
      <c r="D9" s="125">
        <v>977053.17</v>
      </c>
      <c r="E9" s="125">
        <v>977053.17</v>
      </c>
      <c r="F9" s="125"/>
      <c r="G9" s="125"/>
      <c r="H9" s="125"/>
      <c r="I9" s="125"/>
      <c r="J9" s="125"/>
      <c r="K9" s="125"/>
      <c r="L9" s="125"/>
      <c r="M9" s="125"/>
      <c r="N9" s="125"/>
      <c r="O9" s="125"/>
      <c r="P9" s="125"/>
      <c r="Q9" s="125"/>
      <c r="R9" s="125"/>
      <c r="S9" s="125"/>
    </row>
    <row r="10" ht="18" customHeight="1" spans="1:19">
      <c r="A10" s="249" t="s">
        <v>55</v>
      </c>
      <c r="B10" s="294"/>
      <c r="C10" s="125">
        <v>977053.17</v>
      </c>
      <c r="D10" s="125">
        <v>977053.17</v>
      </c>
      <c r="E10" s="125">
        <v>977053.17</v>
      </c>
      <c r="F10" s="125"/>
      <c r="G10" s="125"/>
      <c r="H10" s="125"/>
      <c r="I10" s="125"/>
      <c r="J10" s="125"/>
      <c r="K10" s="125"/>
      <c r="L10" s="125"/>
      <c r="M10" s="125"/>
      <c r="N10" s="125"/>
      <c r="O10" s="125"/>
      <c r="P10" s="125"/>
      <c r="Q10" s="125"/>
      <c r="R10" s="125"/>
      <c r="S10" s="12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2" activePane="bottomLeft" state="frozen"/>
      <selection/>
      <selection pane="bottomLeft" activeCell="D33" sqref="D33"/>
    </sheetView>
  </sheetViews>
  <sheetFormatPr defaultColWidth="8.575" defaultRowHeight="12.75" customHeight="1"/>
  <cols>
    <col min="1" max="1" width="14.2833333333333" style="45" customWidth="1"/>
    <col min="2" max="2" width="37.575" style="45" customWidth="1"/>
    <col min="3" max="8" width="24.575" style="45" customWidth="1"/>
    <col min="9" max="9" width="26.7083333333333" style="45" customWidth="1"/>
    <col min="10" max="11" width="24.425" style="45" customWidth="1"/>
    <col min="12" max="15" width="24.575" style="45" customWidth="1"/>
    <col min="16" max="16384" width="8.575" style="45"/>
  </cols>
  <sheetData>
    <row r="1" customHeight="1" spans="1:15">
      <c r="A1" s="46"/>
      <c r="B1" s="46"/>
      <c r="C1" s="46"/>
      <c r="D1" s="46"/>
      <c r="E1" s="46"/>
      <c r="F1" s="46"/>
      <c r="G1" s="46"/>
      <c r="H1" s="46"/>
      <c r="I1" s="46"/>
      <c r="J1" s="46"/>
      <c r="K1" s="46"/>
      <c r="L1" s="46"/>
      <c r="M1" s="46"/>
      <c r="N1" s="46"/>
      <c r="O1" s="46"/>
    </row>
    <row r="2" ht="17.25" customHeight="1" spans="1:1">
      <c r="A2" s="91" t="s">
        <v>71</v>
      </c>
    </row>
    <row r="3" ht="41.25" customHeight="1" spans="1:1">
      <c r="A3" s="86" t="str">
        <f>"2025"&amp;"年部门支出预算表"</f>
        <v>2025年部门支出预算表</v>
      </c>
    </row>
    <row r="4" ht="17.25" customHeight="1" spans="1:15">
      <c r="A4" s="89" t="str">
        <f>"单位名称：昆明市晋宁区建设工程定额站"&amp;""</f>
        <v>单位名称：昆明市晋宁区建设工程定额站</v>
      </c>
      <c r="O4" s="91" t="s">
        <v>1</v>
      </c>
    </row>
    <row r="5" ht="27" customHeight="1" spans="1:15">
      <c r="A5" s="271" t="s">
        <v>72</v>
      </c>
      <c r="B5" s="271" t="s">
        <v>73</v>
      </c>
      <c r="C5" s="271" t="s">
        <v>55</v>
      </c>
      <c r="D5" s="272" t="s">
        <v>58</v>
      </c>
      <c r="E5" s="273"/>
      <c r="F5" s="274"/>
      <c r="G5" s="275" t="s">
        <v>59</v>
      </c>
      <c r="H5" s="275" t="s">
        <v>60</v>
      </c>
      <c r="I5" s="275" t="s">
        <v>74</v>
      </c>
      <c r="J5" s="272" t="s">
        <v>62</v>
      </c>
      <c r="K5" s="273"/>
      <c r="L5" s="273"/>
      <c r="M5" s="273"/>
      <c r="N5" s="284"/>
      <c r="O5" s="285"/>
    </row>
    <row r="6" ht="42" customHeight="1" spans="1:15">
      <c r="A6" s="276"/>
      <c r="B6" s="276"/>
      <c r="C6" s="277"/>
      <c r="D6" s="278" t="s">
        <v>57</v>
      </c>
      <c r="E6" s="278" t="s">
        <v>75</v>
      </c>
      <c r="F6" s="278" t="s">
        <v>76</v>
      </c>
      <c r="G6" s="277"/>
      <c r="H6" s="277"/>
      <c r="I6" s="286"/>
      <c r="J6" s="278" t="s">
        <v>57</v>
      </c>
      <c r="K6" s="265" t="s">
        <v>77</v>
      </c>
      <c r="L6" s="265" t="s">
        <v>78</v>
      </c>
      <c r="M6" s="265" t="s">
        <v>79</v>
      </c>
      <c r="N6" s="265" t="s">
        <v>80</v>
      </c>
      <c r="O6" s="265" t="s">
        <v>81</v>
      </c>
    </row>
    <row r="7" ht="18" customHeight="1" spans="1:15">
      <c r="A7" s="279" t="s">
        <v>82</v>
      </c>
      <c r="B7" s="279" t="s">
        <v>83</v>
      </c>
      <c r="C7" s="279" t="s">
        <v>84</v>
      </c>
      <c r="D7" s="254" t="s">
        <v>85</v>
      </c>
      <c r="E7" s="254" t="s">
        <v>86</v>
      </c>
      <c r="F7" s="254" t="s">
        <v>87</v>
      </c>
      <c r="G7" s="254" t="s">
        <v>88</v>
      </c>
      <c r="H7" s="254" t="s">
        <v>89</v>
      </c>
      <c r="I7" s="254" t="s">
        <v>90</v>
      </c>
      <c r="J7" s="254" t="s">
        <v>91</v>
      </c>
      <c r="K7" s="254" t="s">
        <v>92</v>
      </c>
      <c r="L7" s="254" t="s">
        <v>93</v>
      </c>
      <c r="M7" s="254" t="s">
        <v>94</v>
      </c>
      <c r="N7" s="279" t="s">
        <v>95</v>
      </c>
      <c r="O7" s="254" t="s">
        <v>96</v>
      </c>
    </row>
    <row r="8" ht="21" customHeight="1" spans="1:15">
      <c r="A8" s="280" t="s">
        <v>97</v>
      </c>
      <c r="B8" s="280" t="s">
        <v>98</v>
      </c>
      <c r="C8" s="125">
        <v>88012.8</v>
      </c>
      <c r="D8" s="125">
        <v>88012.8</v>
      </c>
      <c r="E8" s="125">
        <v>88012.8</v>
      </c>
      <c r="F8" s="125"/>
      <c r="G8" s="125"/>
      <c r="H8" s="125"/>
      <c r="I8" s="125"/>
      <c r="J8" s="125"/>
      <c r="K8" s="125"/>
      <c r="L8" s="125"/>
      <c r="M8" s="125"/>
      <c r="N8" s="125"/>
      <c r="O8" s="125"/>
    </row>
    <row r="9" ht="21" customHeight="1" spans="1:15">
      <c r="A9" s="281" t="s">
        <v>99</v>
      </c>
      <c r="B9" s="281" t="s">
        <v>100</v>
      </c>
      <c r="C9" s="125">
        <v>88012.8</v>
      </c>
      <c r="D9" s="125">
        <v>88012.8</v>
      </c>
      <c r="E9" s="125">
        <v>88012.8</v>
      </c>
      <c r="F9" s="125"/>
      <c r="G9" s="125"/>
      <c r="H9" s="125"/>
      <c r="I9" s="125"/>
      <c r="J9" s="125"/>
      <c r="K9" s="125"/>
      <c r="L9" s="125"/>
      <c r="M9" s="125"/>
      <c r="N9" s="125"/>
      <c r="O9" s="125"/>
    </row>
    <row r="10" customHeight="1" spans="1:15">
      <c r="A10" s="282" t="s">
        <v>101</v>
      </c>
      <c r="B10" s="282" t="s">
        <v>102</v>
      </c>
      <c r="C10" s="125">
        <v>88012.8</v>
      </c>
      <c r="D10" s="125">
        <v>88012.8</v>
      </c>
      <c r="E10" s="125">
        <v>88012.8</v>
      </c>
      <c r="F10" s="125"/>
      <c r="G10" s="125"/>
      <c r="H10" s="125"/>
      <c r="I10" s="125"/>
      <c r="J10" s="125"/>
      <c r="K10" s="125"/>
      <c r="L10" s="125"/>
      <c r="M10" s="125"/>
      <c r="N10" s="125"/>
      <c r="O10" s="125"/>
    </row>
    <row r="11" customHeight="1" spans="1:15">
      <c r="A11" s="280" t="s">
        <v>103</v>
      </c>
      <c r="B11" s="280" t="s">
        <v>104</v>
      </c>
      <c r="C11" s="125">
        <v>62794.61</v>
      </c>
      <c r="D11" s="125">
        <v>62794.61</v>
      </c>
      <c r="E11" s="125">
        <v>62794.61</v>
      </c>
      <c r="F11" s="125"/>
      <c r="G11" s="125"/>
      <c r="H11" s="125"/>
      <c r="I11" s="125"/>
      <c r="J11" s="125"/>
      <c r="K11" s="125"/>
      <c r="L11" s="125"/>
      <c r="M11" s="125"/>
      <c r="N11" s="125"/>
      <c r="O11" s="125"/>
    </row>
    <row r="12" customHeight="1" spans="1:15">
      <c r="A12" s="281" t="s">
        <v>105</v>
      </c>
      <c r="B12" s="281" t="s">
        <v>106</v>
      </c>
      <c r="C12" s="125">
        <v>62794.61</v>
      </c>
      <c r="D12" s="125">
        <v>62794.61</v>
      </c>
      <c r="E12" s="125">
        <v>62794.61</v>
      </c>
      <c r="F12" s="125"/>
      <c r="G12" s="125"/>
      <c r="H12" s="125"/>
      <c r="I12" s="125"/>
      <c r="J12" s="125"/>
      <c r="K12" s="125"/>
      <c r="L12" s="125"/>
      <c r="M12" s="125"/>
      <c r="N12" s="125"/>
      <c r="O12" s="125"/>
    </row>
    <row r="13" customHeight="1" spans="1:15">
      <c r="A13" s="282" t="s">
        <v>107</v>
      </c>
      <c r="B13" s="282" t="s">
        <v>108</v>
      </c>
      <c r="C13" s="125">
        <v>35872.32</v>
      </c>
      <c r="D13" s="125">
        <v>35872.32</v>
      </c>
      <c r="E13" s="125">
        <v>35872.32</v>
      </c>
      <c r="F13" s="125"/>
      <c r="G13" s="125"/>
      <c r="H13" s="125"/>
      <c r="I13" s="125"/>
      <c r="J13" s="125"/>
      <c r="K13" s="125"/>
      <c r="L13" s="125"/>
      <c r="M13" s="125"/>
      <c r="N13" s="125"/>
      <c r="O13" s="125"/>
    </row>
    <row r="14" customHeight="1" spans="1:15">
      <c r="A14" s="282" t="s">
        <v>109</v>
      </c>
      <c r="B14" s="282" t="s">
        <v>110</v>
      </c>
      <c r="C14" s="125">
        <v>22704</v>
      </c>
      <c r="D14" s="125">
        <v>22704</v>
      </c>
      <c r="E14" s="125">
        <v>22704</v>
      </c>
      <c r="F14" s="125"/>
      <c r="G14" s="125"/>
      <c r="H14" s="125"/>
      <c r="I14" s="125"/>
      <c r="J14" s="125"/>
      <c r="K14" s="125"/>
      <c r="L14" s="125"/>
      <c r="M14" s="125"/>
      <c r="N14" s="125"/>
      <c r="O14" s="125"/>
    </row>
    <row r="15" customHeight="1" spans="1:15">
      <c r="A15" s="282" t="s">
        <v>111</v>
      </c>
      <c r="B15" s="282" t="s">
        <v>112</v>
      </c>
      <c r="C15" s="125">
        <v>4218.29</v>
      </c>
      <c r="D15" s="125">
        <v>4218.29</v>
      </c>
      <c r="E15" s="125">
        <v>4218.29</v>
      </c>
      <c r="F15" s="125"/>
      <c r="G15" s="125"/>
      <c r="H15" s="125"/>
      <c r="I15" s="125"/>
      <c r="J15" s="125"/>
      <c r="K15" s="125"/>
      <c r="L15" s="125"/>
      <c r="M15" s="125"/>
      <c r="N15" s="125"/>
      <c r="O15" s="125"/>
    </row>
    <row r="16" customHeight="1" spans="1:15">
      <c r="A16" s="280" t="s">
        <v>113</v>
      </c>
      <c r="B16" s="280" t="s">
        <v>114</v>
      </c>
      <c r="C16" s="125">
        <v>742716.16</v>
      </c>
      <c r="D16" s="125">
        <v>742716.16</v>
      </c>
      <c r="E16" s="125">
        <v>719076.16</v>
      </c>
      <c r="F16" s="125">
        <v>23640</v>
      </c>
      <c r="G16" s="125"/>
      <c r="H16" s="125"/>
      <c r="I16" s="125"/>
      <c r="J16" s="125"/>
      <c r="K16" s="125"/>
      <c r="L16" s="125"/>
      <c r="M16" s="125"/>
      <c r="N16" s="125"/>
      <c r="O16" s="125"/>
    </row>
    <row r="17" customHeight="1" spans="1:15">
      <c r="A17" s="281" t="s">
        <v>115</v>
      </c>
      <c r="B17" s="281" t="s">
        <v>116</v>
      </c>
      <c r="C17" s="125">
        <v>742716.16</v>
      </c>
      <c r="D17" s="125">
        <v>742716.16</v>
      </c>
      <c r="E17" s="125">
        <v>719076.16</v>
      </c>
      <c r="F17" s="125">
        <v>23640</v>
      </c>
      <c r="G17" s="125"/>
      <c r="H17" s="125"/>
      <c r="I17" s="125"/>
      <c r="J17" s="125"/>
      <c r="K17" s="125"/>
      <c r="L17" s="125"/>
      <c r="M17" s="125"/>
      <c r="N17" s="125"/>
      <c r="O17" s="125"/>
    </row>
    <row r="18" customHeight="1" spans="1:15">
      <c r="A18" s="282" t="s">
        <v>117</v>
      </c>
      <c r="B18" s="282" t="s">
        <v>118</v>
      </c>
      <c r="C18" s="125">
        <v>742716.16</v>
      </c>
      <c r="D18" s="125">
        <v>742716.16</v>
      </c>
      <c r="E18" s="125">
        <v>719076.16</v>
      </c>
      <c r="F18" s="125">
        <v>23640</v>
      </c>
      <c r="G18" s="125"/>
      <c r="H18" s="125"/>
      <c r="I18" s="125"/>
      <c r="J18" s="125"/>
      <c r="K18" s="125"/>
      <c r="L18" s="125"/>
      <c r="M18" s="125"/>
      <c r="N18" s="125"/>
      <c r="O18" s="125"/>
    </row>
    <row r="19" customHeight="1" spans="1:15">
      <c r="A19" s="280" t="s">
        <v>119</v>
      </c>
      <c r="B19" s="280" t="s">
        <v>120</v>
      </c>
      <c r="C19" s="125">
        <v>83529.6</v>
      </c>
      <c r="D19" s="125">
        <v>83529.6</v>
      </c>
      <c r="E19" s="125">
        <v>83529.6</v>
      </c>
      <c r="F19" s="125"/>
      <c r="G19" s="125"/>
      <c r="H19" s="125"/>
      <c r="I19" s="125"/>
      <c r="J19" s="125"/>
      <c r="K19" s="125"/>
      <c r="L19" s="125"/>
      <c r="M19" s="125"/>
      <c r="N19" s="125"/>
      <c r="O19" s="125"/>
    </row>
    <row r="20" customHeight="1" spans="1:15">
      <c r="A20" s="281" t="s">
        <v>121</v>
      </c>
      <c r="B20" s="281" t="s">
        <v>122</v>
      </c>
      <c r="C20" s="125">
        <v>83529.6</v>
      </c>
      <c r="D20" s="125">
        <v>83529.6</v>
      </c>
      <c r="E20" s="125">
        <v>83529.6</v>
      </c>
      <c r="F20" s="125"/>
      <c r="G20" s="125"/>
      <c r="H20" s="125"/>
      <c r="I20" s="125"/>
      <c r="J20" s="125"/>
      <c r="K20" s="125"/>
      <c r="L20" s="125"/>
      <c r="M20" s="125"/>
      <c r="N20" s="125"/>
      <c r="O20" s="125"/>
    </row>
    <row r="21" customHeight="1" spans="1:15">
      <c r="A21" s="282" t="s">
        <v>123</v>
      </c>
      <c r="B21" s="282" t="s">
        <v>124</v>
      </c>
      <c r="C21" s="125">
        <v>83529.6</v>
      </c>
      <c r="D21" s="125">
        <v>83529.6</v>
      </c>
      <c r="E21" s="125">
        <v>83529.6</v>
      </c>
      <c r="F21" s="125"/>
      <c r="G21" s="125"/>
      <c r="H21" s="125"/>
      <c r="I21" s="125"/>
      <c r="J21" s="125"/>
      <c r="K21" s="125"/>
      <c r="L21" s="125"/>
      <c r="M21" s="125"/>
      <c r="N21" s="125"/>
      <c r="O21" s="125"/>
    </row>
    <row r="22" customHeight="1" spans="1:15">
      <c r="A22" s="283" t="s">
        <v>55</v>
      </c>
      <c r="B22" s="223"/>
      <c r="C22" s="125">
        <v>977053.17</v>
      </c>
      <c r="D22" s="125">
        <v>977053.17</v>
      </c>
      <c r="E22" s="125">
        <v>953413.17</v>
      </c>
      <c r="F22" s="125">
        <v>23640</v>
      </c>
      <c r="G22" s="125"/>
      <c r="H22" s="125"/>
      <c r="I22" s="125"/>
      <c r="J22" s="125"/>
      <c r="K22" s="125"/>
      <c r="L22" s="125"/>
      <c r="M22" s="125"/>
      <c r="N22" s="125"/>
      <c r="O22" s="125"/>
    </row>
  </sheetData>
  <mergeCells count="12">
    <mergeCell ref="A2:O2"/>
    <mergeCell ref="A3:O3"/>
    <mergeCell ref="A4:B4"/>
    <mergeCell ref="D5:F5"/>
    <mergeCell ref="J5:O5"/>
    <mergeCell ref="A22:B2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5" sqref="A5:D35"/>
    </sheetView>
  </sheetViews>
  <sheetFormatPr defaultColWidth="8.575" defaultRowHeight="12.75" customHeight="1" outlineLevelCol="3"/>
  <cols>
    <col min="1" max="4" width="35.575" style="45" customWidth="1"/>
    <col min="5" max="16384" width="8.575" style="45"/>
  </cols>
  <sheetData>
    <row r="1" customHeight="1" spans="1:4">
      <c r="A1" s="46"/>
      <c r="B1" s="46"/>
      <c r="C1" s="46"/>
      <c r="D1" s="46"/>
    </row>
    <row r="2" ht="15" customHeight="1" spans="1:4">
      <c r="A2" s="87"/>
      <c r="B2" s="91"/>
      <c r="C2" s="91"/>
      <c r="D2" s="91" t="s">
        <v>125</v>
      </c>
    </row>
    <row r="3" ht="41.25" customHeight="1" spans="1:1">
      <c r="A3" s="86" t="str">
        <f>"2025"&amp;"年部门财政拨款收支预算总表"</f>
        <v>2025年部门财政拨款收支预算总表</v>
      </c>
    </row>
    <row r="4" ht="17.25" customHeight="1" spans="1:4">
      <c r="A4" s="89" t="str">
        <f>"单位名称：昆明市晋宁区建设工程定额站"&amp;""</f>
        <v>单位名称：昆明市晋宁区建设工程定额站</v>
      </c>
      <c r="B4" s="264"/>
      <c r="D4" s="91" t="s">
        <v>1</v>
      </c>
    </row>
    <row r="5" ht="17.25" customHeight="1" spans="1:4">
      <c r="A5" s="265" t="s">
        <v>2</v>
      </c>
      <c r="B5" s="266"/>
      <c r="C5" s="265" t="s">
        <v>3</v>
      </c>
      <c r="D5" s="266"/>
    </row>
    <row r="6" ht="18.75" customHeight="1" spans="1:4">
      <c r="A6" s="265" t="s">
        <v>4</v>
      </c>
      <c r="B6" s="265" t="s">
        <v>5</v>
      </c>
      <c r="C6" s="265" t="s">
        <v>6</v>
      </c>
      <c r="D6" s="265" t="s">
        <v>5</v>
      </c>
    </row>
    <row r="7" ht="16.5" customHeight="1" spans="1:4">
      <c r="A7" s="267" t="s">
        <v>126</v>
      </c>
      <c r="B7" s="125">
        <v>977053.17</v>
      </c>
      <c r="C7" s="267" t="s">
        <v>127</v>
      </c>
      <c r="D7" s="125">
        <v>977053.17</v>
      </c>
    </row>
    <row r="8" ht="16.5" customHeight="1" spans="1:4">
      <c r="A8" s="267" t="s">
        <v>128</v>
      </c>
      <c r="B8" s="125">
        <v>977053.17</v>
      </c>
      <c r="C8" s="267" t="s">
        <v>129</v>
      </c>
      <c r="D8" s="125"/>
    </row>
    <row r="9" ht="16.5" customHeight="1" spans="1:4">
      <c r="A9" s="267" t="s">
        <v>130</v>
      </c>
      <c r="B9" s="125"/>
      <c r="C9" s="267" t="s">
        <v>131</v>
      </c>
      <c r="D9" s="125"/>
    </row>
    <row r="10" ht="16.5" customHeight="1" spans="1:4">
      <c r="A10" s="267" t="s">
        <v>132</v>
      </c>
      <c r="B10" s="125"/>
      <c r="C10" s="267" t="s">
        <v>133</v>
      </c>
      <c r="D10" s="125"/>
    </row>
    <row r="11" ht="16.5" customHeight="1" spans="1:4">
      <c r="A11" s="267" t="s">
        <v>134</v>
      </c>
      <c r="B11" s="125"/>
      <c r="C11" s="267" t="s">
        <v>135</v>
      </c>
      <c r="D11" s="125"/>
    </row>
    <row r="12" ht="16.5" customHeight="1" spans="1:4">
      <c r="A12" s="267" t="s">
        <v>128</v>
      </c>
      <c r="B12" s="125"/>
      <c r="C12" s="267" t="s">
        <v>136</v>
      </c>
      <c r="D12" s="125"/>
    </row>
    <row r="13" ht="16.5" customHeight="1" spans="1:4">
      <c r="A13" s="237" t="s">
        <v>130</v>
      </c>
      <c r="B13" s="125"/>
      <c r="C13" s="112" t="s">
        <v>137</v>
      </c>
      <c r="D13" s="125"/>
    </row>
    <row r="14" ht="16.5" customHeight="1" spans="1:4">
      <c r="A14" s="237" t="s">
        <v>132</v>
      </c>
      <c r="B14" s="125"/>
      <c r="C14" s="112" t="s">
        <v>138</v>
      </c>
      <c r="D14" s="125"/>
    </row>
    <row r="15" ht="16.5" customHeight="1" spans="1:4">
      <c r="A15" s="268"/>
      <c r="B15" s="125"/>
      <c r="C15" s="112" t="s">
        <v>139</v>
      </c>
      <c r="D15" s="125">
        <v>88012.8</v>
      </c>
    </row>
    <row r="16" ht="16.5" customHeight="1" spans="1:4">
      <c r="A16" s="268"/>
      <c r="B16" s="125"/>
      <c r="C16" s="112" t="s">
        <v>140</v>
      </c>
      <c r="D16" s="125">
        <v>62794.61</v>
      </c>
    </row>
    <row r="17" ht="16.5" customHeight="1" spans="1:4">
      <c r="A17" s="268"/>
      <c r="B17" s="125"/>
      <c r="C17" s="112" t="s">
        <v>141</v>
      </c>
      <c r="D17" s="125"/>
    </row>
    <row r="18" ht="16.5" customHeight="1" spans="1:4">
      <c r="A18" s="268"/>
      <c r="B18" s="125"/>
      <c r="C18" s="112" t="s">
        <v>142</v>
      </c>
      <c r="D18" s="125">
        <v>742716.16</v>
      </c>
    </row>
    <row r="19" ht="16.5" customHeight="1" spans="1:4">
      <c r="A19" s="268"/>
      <c r="B19" s="125"/>
      <c r="C19" s="112" t="s">
        <v>143</v>
      </c>
      <c r="D19" s="125"/>
    </row>
    <row r="20" ht="16.5" customHeight="1" spans="1:4">
      <c r="A20" s="268"/>
      <c r="B20" s="125"/>
      <c r="C20" s="112" t="s">
        <v>144</v>
      </c>
      <c r="D20" s="125"/>
    </row>
    <row r="21" ht="16.5" customHeight="1" spans="1:4">
      <c r="A21" s="268"/>
      <c r="B21" s="125"/>
      <c r="C21" s="112" t="s">
        <v>145</v>
      </c>
      <c r="D21" s="125"/>
    </row>
    <row r="22" ht="16.5" customHeight="1" spans="1:4">
      <c r="A22" s="268"/>
      <c r="B22" s="125"/>
      <c r="C22" s="112" t="s">
        <v>146</v>
      </c>
      <c r="D22" s="125"/>
    </row>
    <row r="23" ht="16.5" customHeight="1" spans="1:4">
      <c r="A23" s="268"/>
      <c r="B23" s="125"/>
      <c r="C23" s="112" t="s">
        <v>147</v>
      </c>
      <c r="D23" s="125"/>
    </row>
    <row r="24" ht="16.5" customHeight="1" spans="1:4">
      <c r="A24" s="268"/>
      <c r="B24" s="125"/>
      <c r="C24" s="112" t="s">
        <v>148</v>
      </c>
      <c r="D24" s="125"/>
    </row>
    <row r="25" ht="16.5" customHeight="1" spans="1:4">
      <c r="A25" s="268"/>
      <c r="B25" s="125"/>
      <c r="C25" s="112" t="s">
        <v>149</v>
      </c>
      <c r="D25" s="125"/>
    </row>
    <row r="26" ht="16.5" customHeight="1" spans="1:4">
      <c r="A26" s="268"/>
      <c r="B26" s="125"/>
      <c r="C26" s="112" t="s">
        <v>150</v>
      </c>
      <c r="D26" s="125">
        <v>83529.6</v>
      </c>
    </row>
    <row r="27" ht="16.5" customHeight="1" spans="1:4">
      <c r="A27" s="268"/>
      <c r="B27" s="125"/>
      <c r="C27" s="112" t="s">
        <v>151</v>
      </c>
      <c r="D27" s="125"/>
    </row>
    <row r="28" ht="16.5" customHeight="1" spans="1:4">
      <c r="A28" s="268"/>
      <c r="B28" s="125"/>
      <c r="C28" s="112" t="s">
        <v>152</v>
      </c>
      <c r="D28" s="125"/>
    </row>
    <row r="29" ht="16.5" customHeight="1" spans="1:4">
      <c r="A29" s="268"/>
      <c r="B29" s="125"/>
      <c r="C29" s="112" t="s">
        <v>153</v>
      </c>
      <c r="D29" s="125"/>
    </row>
    <row r="30" ht="16.5" customHeight="1" spans="1:4">
      <c r="A30" s="268"/>
      <c r="B30" s="125"/>
      <c r="C30" s="112" t="s">
        <v>154</v>
      </c>
      <c r="D30" s="125"/>
    </row>
    <row r="31" ht="16.5" customHeight="1" spans="1:4">
      <c r="A31" s="268"/>
      <c r="B31" s="125"/>
      <c r="C31" s="112" t="s">
        <v>155</v>
      </c>
      <c r="D31" s="125"/>
    </row>
    <row r="32" ht="16.5" customHeight="1" spans="1:4">
      <c r="A32" s="268"/>
      <c r="B32" s="125"/>
      <c r="C32" s="237" t="s">
        <v>156</v>
      </c>
      <c r="D32" s="125"/>
    </row>
    <row r="33" ht="16.5" customHeight="1" spans="1:4">
      <c r="A33" s="268"/>
      <c r="B33" s="125"/>
      <c r="C33" s="237" t="s">
        <v>157</v>
      </c>
      <c r="D33" s="125"/>
    </row>
    <row r="34" ht="16.5" customHeight="1" spans="1:4">
      <c r="A34" s="268"/>
      <c r="B34" s="125"/>
      <c r="C34" s="74" t="s">
        <v>158</v>
      </c>
      <c r="D34" s="125"/>
    </row>
    <row r="35" ht="15" customHeight="1" spans="1:4">
      <c r="A35" s="269" t="s">
        <v>50</v>
      </c>
      <c r="B35" s="270">
        <v>977053.17</v>
      </c>
      <c r="C35" s="269" t="s">
        <v>51</v>
      </c>
      <c r="D35" s="270">
        <v>977053.17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C27" sqref="C2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27"/>
      <c r="B1" s="127"/>
      <c r="C1" s="127"/>
      <c r="D1" s="127"/>
      <c r="E1" s="127"/>
      <c r="F1" s="127"/>
      <c r="G1" s="127"/>
    </row>
    <row r="2" customHeight="1" spans="4:7">
      <c r="D2" s="230"/>
      <c r="F2" s="255"/>
      <c r="G2" s="256" t="s">
        <v>159</v>
      </c>
    </row>
    <row r="3" ht="41.25" customHeight="1" spans="1:7">
      <c r="A3" s="257" t="str">
        <f>"2025"&amp;"年一般公共预算支出预算表（按功能科目分类）"</f>
        <v>2025年一般公共预算支出预算表（按功能科目分类）</v>
      </c>
      <c r="B3" s="257"/>
      <c r="C3" s="257"/>
      <c r="D3" s="257"/>
      <c r="E3" s="257"/>
      <c r="F3" s="257"/>
      <c r="G3" s="257"/>
    </row>
    <row r="4" ht="18" customHeight="1" spans="1:7">
      <c r="A4" s="233" t="str">
        <f>"单位名称：昆明市晋宁区建设工程定额站"&amp;""</f>
        <v>单位名称：昆明市晋宁区建设工程定额站</v>
      </c>
      <c r="F4" s="258"/>
      <c r="G4" s="256" t="s">
        <v>1</v>
      </c>
    </row>
    <row r="5" ht="20.25" customHeight="1" spans="1:7">
      <c r="A5" s="259" t="s">
        <v>160</v>
      </c>
      <c r="B5" s="260"/>
      <c r="C5" s="211" t="s">
        <v>55</v>
      </c>
      <c r="D5" s="240" t="s">
        <v>75</v>
      </c>
      <c r="E5" s="57"/>
      <c r="F5" s="58"/>
      <c r="G5" s="226" t="s">
        <v>76</v>
      </c>
    </row>
    <row r="6" ht="20.25" customHeight="1" spans="1:7">
      <c r="A6" s="261" t="s">
        <v>72</v>
      </c>
      <c r="B6" s="261" t="s">
        <v>73</v>
      </c>
      <c r="C6" s="64"/>
      <c r="D6" s="216" t="s">
        <v>57</v>
      </c>
      <c r="E6" s="216" t="s">
        <v>161</v>
      </c>
      <c r="F6" s="216" t="s">
        <v>162</v>
      </c>
      <c r="G6" s="228"/>
    </row>
    <row r="7" ht="15" customHeight="1" spans="1:7">
      <c r="A7" s="102" t="s">
        <v>82</v>
      </c>
      <c r="B7" s="102" t="s">
        <v>83</v>
      </c>
      <c r="C7" s="102" t="s">
        <v>84</v>
      </c>
      <c r="D7" s="102" t="s">
        <v>85</v>
      </c>
      <c r="E7" s="102" t="s">
        <v>86</v>
      </c>
      <c r="F7" s="102" t="s">
        <v>87</v>
      </c>
      <c r="G7" s="102" t="s">
        <v>88</v>
      </c>
    </row>
    <row r="8" ht="18" customHeight="1" spans="1:7">
      <c r="A8" s="74" t="s">
        <v>97</v>
      </c>
      <c r="B8" s="74" t="s">
        <v>98</v>
      </c>
      <c r="C8" s="125">
        <v>88012.8</v>
      </c>
      <c r="D8" s="125">
        <v>88012.8</v>
      </c>
      <c r="E8" s="125">
        <v>88012.8</v>
      </c>
      <c r="F8" s="125"/>
      <c r="G8" s="125"/>
    </row>
    <row r="9" ht="18" customHeight="1" spans="1:7">
      <c r="A9" s="221" t="s">
        <v>99</v>
      </c>
      <c r="B9" s="221" t="s">
        <v>100</v>
      </c>
      <c r="C9" s="125">
        <v>88012.8</v>
      </c>
      <c r="D9" s="125">
        <v>88012.8</v>
      </c>
      <c r="E9" s="125">
        <v>88012.8</v>
      </c>
      <c r="F9" s="125"/>
      <c r="G9" s="125"/>
    </row>
    <row r="10" customHeight="1" spans="1:7">
      <c r="A10" s="262" t="s">
        <v>101</v>
      </c>
      <c r="B10" s="262" t="s">
        <v>102</v>
      </c>
      <c r="C10" s="125">
        <v>88012.8</v>
      </c>
      <c r="D10" s="125">
        <v>88012.8</v>
      </c>
      <c r="E10" s="125">
        <v>88012.8</v>
      </c>
      <c r="F10" s="125"/>
      <c r="G10" s="125"/>
    </row>
    <row r="11" customHeight="1" spans="1:7">
      <c r="A11" s="74" t="s">
        <v>103</v>
      </c>
      <c r="B11" s="74" t="s">
        <v>104</v>
      </c>
      <c r="C11" s="125">
        <v>62794.61</v>
      </c>
      <c r="D11" s="125">
        <v>62794.61</v>
      </c>
      <c r="E11" s="125">
        <v>62794.61</v>
      </c>
      <c r="F11" s="125"/>
      <c r="G11" s="125"/>
    </row>
    <row r="12" customHeight="1" spans="1:7">
      <c r="A12" s="221" t="s">
        <v>105</v>
      </c>
      <c r="B12" s="221" t="s">
        <v>106</v>
      </c>
      <c r="C12" s="125">
        <v>62794.61</v>
      </c>
      <c r="D12" s="125">
        <v>62794.61</v>
      </c>
      <c r="E12" s="125">
        <v>62794.61</v>
      </c>
      <c r="F12" s="125"/>
      <c r="G12" s="125"/>
    </row>
    <row r="13" customHeight="1" spans="1:7">
      <c r="A13" s="262" t="s">
        <v>107</v>
      </c>
      <c r="B13" s="262" t="s">
        <v>108</v>
      </c>
      <c r="C13" s="125">
        <v>35872.32</v>
      </c>
      <c r="D13" s="125">
        <v>35872.32</v>
      </c>
      <c r="E13" s="125">
        <v>35872.32</v>
      </c>
      <c r="F13" s="125"/>
      <c r="G13" s="125"/>
    </row>
    <row r="14" customHeight="1" spans="1:7">
      <c r="A14" s="262" t="s">
        <v>109</v>
      </c>
      <c r="B14" s="262" t="s">
        <v>110</v>
      </c>
      <c r="C14" s="125">
        <v>22704</v>
      </c>
      <c r="D14" s="125">
        <v>22704</v>
      </c>
      <c r="E14" s="125">
        <v>22704</v>
      </c>
      <c r="F14" s="125"/>
      <c r="G14" s="125"/>
    </row>
    <row r="15" customHeight="1" spans="1:7">
      <c r="A15" s="262" t="s">
        <v>111</v>
      </c>
      <c r="B15" s="262" t="s">
        <v>112</v>
      </c>
      <c r="C15" s="125">
        <v>4218.29</v>
      </c>
      <c r="D15" s="125">
        <v>4218.29</v>
      </c>
      <c r="E15" s="125">
        <v>4218.29</v>
      </c>
      <c r="F15" s="125"/>
      <c r="G15" s="125"/>
    </row>
    <row r="16" customHeight="1" spans="1:7">
      <c r="A16" s="74" t="s">
        <v>113</v>
      </c>
      <c r="B16" s="74" t="s">
        <v>114</v>
      </c>
      <c r="C16" s="125">
        <v>742716.16</v>
      </c>
      <c r="D16" s="125">
        <v>719076.16</v>
      </c>
      <c r="E16" s="125">
        <v>608654.56</v>
      </c>
      <c r="F16" s="125">
        <v>110421.6</v>
      </c>
      <c r="G16" s="125">
        <v>23640</v>
      </c>
    </row>
    <row r="17" customHeight="1" spans="1:7">
      <c r="A17" s="221" t="s">
        <v>115</v>
      </c>
      <c r="B17" s="221" t="s">
        <v>116</v>
      </c>
      <c r="C17" s="125">
        <v>742716.16</v>
      </c>
      <c r="D17" s="125">
        <v>719076.16</v>
      </c>
      <c r="E17" s="125">
        <v>608654.56</v>
      </c>
      <c r="F17" s="125">
        <v>110421.6</v>
      </c>
      <c r="G17" s="125">
        <v>23640</v>
      </c>
    </row>
    <row r="18" customHeight="1" spans="1:7">
      <c r="A18" s="262" t="s">
        <v>117</v>
      </c>
      <c r="B18" s="262" t="s">
        <v>118</v>
      </c>
      <c r="C18" s="125">
        <v>742716.16</v>
      </c>
      <c r="D18" s="125">
        <v>719076.16</v>
      </c>
      <c r="E18" s="125">
        <v>608654.56</v>
      </c>
      <c r="F18" s="125">
        <v>110421.6</v>
      </c>
      <c r="G18" s="125">
        <v>23640</v>
      </c>
    </row>
    <row r="19" customHeight="1" spans="1:7">
      <c r="A19" s="74" t="s">
        <v>119</v>
      </c>
      <c r="B19" s="74" t="s">
        <v>120</v>
      </c>
      <c r="C19" s="125">
        <v>83529.6</v>
      </c>
      <c r="D19" s="125">
        <v>83529.6</v>
      </c>
      <c r="E19" s="125">
        <v>83529.6</v>
      </c>
      <c r="F19" s="125"/>
      <c r="G19" s="125"/>
    </row>
    <row r="20" customHeight="1" spans="1:7">
      <c r="A20" s="221" t="s">
        <v>121</v>
      </c>
      <c r="B20" s="221" t="s">
        <v>122</v>
      </c>
      <c r="C20" s="125">
        <v>83529.6</v>
      </c>
      <c r="D20" s="125">
        <v>83529.6</v>
      </c>
      <c r="E20" s="125">
        <v>83529.6</v>
      </c>
      <c r="F20" s="125"/>
      <c r="G20" s="125"/>
    </row>
    <row r="21" customHeight="1" spans="1:7">
      <c r="A21" s="262" t="s">
        <v>123</v>
      </c>
      <c r="B21" s="262" t="s">
        <v>124</v>
      </c>
      <c r="C21" s="125">
        <v>83529.6</v>
      </c>
      <c r="D21" s="125">
        <v>83529.6</v>
      </c>
      <c r="E21" s="125">
        <v>83529.6</v>
      </c>
      <c r="F21" s="125"/>
      <c r="G21" s="125"/>
    </row>
    <row r="22" customHeight="1" spans="1:7">
      <c r="A22" s="123" t="s">
        <v>163</v>
      </c>
      <c r="B22" s="263" t="s">
        <v>163</v>
      </c>
      <c r="C22" s="125">
        <v>977053.17</v>
      </c>
      <c r="D22" s="125">
        <v>953413.17</v>
      </c>
      <c r="E22" s="125">
        <v>842991.57</v>
      </c>
      <c r="F22" s="125">
        <v>110421.6</v>
      </c>
      <c r="G22" s="125">
        <v>23640</v>
      </c>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26" sqref="C26"/>
    </sheetView>
  </sheetViews>
  <sheetFormatPr defaultColWidth="10.425" defaultRowHeight="14.25" customHeight="1" outlineLevelRow="7" outlineLevelCol="5"/>
  <cols>
    <col min="1" max="6" width="28.1416666666667" style="45" customWidth="1"/>
    <col min="7" max="16384" width="10.425" style="45"/>
  </cols>
  <sheetData>
    <row r="1" customHeight="1" spans="1:6">
      <c r="A1" s="46"/>
      <c r="B1" s="46"/>
      <c r="C1" s="46"/>
      <c r="D1" s="46"/>
      <c r="E1" s="46"/>
      <c r="F1" s="46"/>
    </row>
    <row r="2" customHeight="1" spans="1:6">
      <c r="A2" s="88"/>
      <c r="B2" s="88"/>
      <c r="C2" s="88"/>
      <c r="D2" s="88"/>
      <c r="E2" s="87"/>
      <c r="F2" s="245" t="s">
        <v>164</v>
      </c>
    </row>
    <row r="3" ht="41.25" customHeight="1" spans="1:6">
      <c r="A3" s="246" t="str">
        <f>"2025"&amp;"年一般公共预算“三公”经费支出预算表"</f>
        <v>2025年一般公共预算“三公”经费支出预算表</v>
      </c>
      <c r="B3" s="88"/>
      <c r="C3" s="88"/>
      <c r="D3" s="88"/>
      <c r="E3" s="87"/>
      <c r="F3" s="88"/>
    </row>
    <row r="4" customHeight="1" spans="1:6">
      <c r="A4" s="247" t="str">
        <f>"单位名称：昆明市晋宁区建设工程定额站"&amp;""</f>
        <v>单位名称：昆明市晋宁区建设工程定额站</v>
      </c>
      <c r="B4" s="248"/>
      <c r="D4" s="88"/>
      <c r="E4" s="87"/>
      <c r="F4" s="107" t="s">
        <v>1</v>
      </c>
    </row>
    <row r="5" ht="27" customHeight="1" spans="1:6">
      <c r="A5" s="92" t="s">
        <v>165</v>
      </c>
      <c r="B5" s="92" t="s">
        <v>166</v>
      </c>
      <c r="C5" s="249" t="s">
        <v>167</v>
      </c>
      <c r="D5" s="92"/>
      <c r="E5" s="250"/>
      <c r="F5" s="92" t="s">
        <v>168</v>
      </c>
    </row>
    <row r="6" ht="28.5" customHeight="1" spans="1:6">
      <c r="A6" s="251"/>
      <c r="B6" s="252"/>
      <c r="C6" s="250" t="s">
        <v>57</v>
      </c>
      <c r="D6" s="250" t="s">
        <v>169</v>
      </c>
      <c r="E6" s="250" t="s">
        <v>170</v>
      </c>
      <c r="F6" s="253"/>
    </row>
    <row r="7" ht="17.25" customHeight="1" spans="1:6">
      <c r="A7" s="254" t="s">
        <v>82</v>
      </c>
      <c r="B7" s="254" t="s">
        <v>83</v>
      </c>
      <c r="C7" s="254" t="s">
        <v>84</v>
      </c>
      <c r="D7" s="254" t="s">
        <v>85</v>
      </c>
      <c r="E7" s="254" t="s">
        <v>86</v>
      </c>
      <c r="F7" s="254" t="s">
        <v>87</v>
      </c>
    </row>
    <row r="8" ht="17.25" customHeight="1" spans="1:6">
      <c r="A8" s="125">
        <v>30000</v>
      </c>
      <c r="B8" s="125"/>
      <c r="C8" s="125">
        <v>20000</v>
      </c>
      <c r="D8" s="125"/>
      <c r="E8" s="125">
        <v>20000</v>
      </c>
      <c r="F8" s="125">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workbookViewId="0">
      <pane ySplit="1" topLeftCell="A2" activePane="bottomLeft" state="frozen"/>
      <selection/>
      <selection pane="bottomLeft" activeCell="A3" sqref="A3:X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27"/>
      <c r="B1" s="127"/>
      <c r="C1" s="127"/>
      <c r="D1" s="127"/>
      <c r="E1" s="127"/>
      <c r="F1" s="127"/>
      <c r="G1" s="127"/>
      <c r="H1" s="127"/>
      <c r="I1" s="127"/>
      <c r="J1" s="127"/>
      <c r="K1" s="127"/>
      <c r="L1" s="127"/>
      <c r="M1" s="127"/>
      <c r="N1" s="127"/>
      <c r="O1" s="127"/>
      <c r="P1" s="127"/>
      <c r="Q1" s="127"/>
      <c r="R1" s="127"/>
      <c r="S1" s="127"/>
      <c r="T1" s="127"/>
      <c r="U1" s="127"/>
      <c r="V1" s="127"/>
      <c r="W1" s="127"/>
      <c r="X1" s="127"/>
    </row>
    <row r="2" ht="13.5" customHeight="1" spans="2:24">
      <c r="B2" s="230"/>
      <c r="C2" s="231"/>
      <c r="E2" s="232"/>
      <c r="F2" s="232"/>
      <c r="G2" s="232"/>
      <c r="H2" s="232"/>
      <c r="I2" s="129"/>
      <c r="J2" s="129"/>
      <c r="K2" s="129"/>
      <c r="L2" s="129"/>
      <c r="M2" s="129"/>
      <c r="N2" s="129"/>
      <c r="R2" s="129"/>
      <c r="V2" s="231"/>
      <c r="X2" s="199" t="s">
        <v>171</v>
      </c>
    </row>
    <row r="3" ht="45.75" customHeight="1" spans="1:24">
      <c r="A3" s="131" t="str">
        <f>"2025"&amp;"年部门基本支出预算表"</f>
        <v>2025年部门基本支出预算表</v>
      </c>
      <c r="B3" s="167"/>
      <c r="C3" s="131"/>
      <c r="D3" s="131"/>
      <c r="E3" s="131"/>
      <c r="F3" s="131"/>
      <c r="G3" s="131"/>
      <c r="H3" s="131"/>
      <c r="I3" s="131"/>
      <c r="J3" s="131"/>
      <c r="K3" s="131"/>
      <c r="L3" s="131"/>
      <c r="M3" s="131"/>
      <c r="N3" s="131"/>
      <c r="O3" s="167"/>
      <c r="P3" s="167"/>
      <c r="Q3" s="167"/>
      <c r="R3" s="131"/>
      <c r="S3" s="131"/>
      <c r="T3" s="131"/>
      <c r="U3" s="131"/>
      <c r="V3" s="131"/>
      <c r="W3" s="131"/>
      <c r="X3" s="131"/>
    </row>
    <row r="4" ht="18.75" customHeight="1" spans="1:24">
      <c r="A4" s="233" t="str">
        <f>"单位名称：昆明市晋宁区建设工程定额站"&amp;""</f>
        <v>单位名称：昆明市晋宁区建设工程定额站</v>
      </c>
      <c r="B4" s="234"/>
      <c r="C4" s="235"/>
      <c r="D4" s="235"/>
      <c r="E4" s="235"/>
      <c r="F4" s="235"/>
      <c r="G4" s="235"/>
      <c r="H4" s="235"/>
      <c r="I4" s="169"/>
      <c r="J4" s="169"/>
      <c r="K4" s="169"/>
      <c r="L4" s="169"/>
      <c r="M4" s="169"/>
      <c r="N4" s="169"/>
      <c r="O4" s="170"/>
      <c r="P4" s="170"/>
      <c r="Q4" s="170"/>
      <c r="R4" s="169"/>
      <c r="V4" s="231"/>
      <c r="X4" s="199" t="s">
        <v>1</v>
      </c>
    </row>
    <row r="5" ht="18" customHeight="1" spans="1:24">
      <c r="A5" s="54" t="s">
        <v>172</v>
      </c>
      <c r="B5" s="54" t="s">
        <v>173</v>
      </c>
      <c r="C5" s="54" t="s">
        <v>174</v>
      </c>
      <c r="D5" s="54" t="s">
        <v>175</v>
      </c>
      <c r="E5" s="54" t="s">
        <v>176</v>
      </c>
      <c r="F5" s="54" t="s">
        <v>177</v>
      </c>
      <c r="G5" s="54" t="s">
        <v>178</v>
      </c>
      <c r="H5" s="54" t="s">
        <v>179</v>
      </c>
      <c r="I5" s="240" t="s">
        <v>180</v>
      </c>
      <c r="J5" s="194" t="s">
        <v>180</v>
      </c>
      <c r="K5" s="194"/>
      <c r="L5" s="194"/>
      <c r="M5" s="194"/>
      <c r="N5" s="194"/>
      <c r="O5" s="57"/>
      <c r="P5" s="57"/>
      <c r="Q5" s="57"/>
      <c r="R5" s="193" t="s">
        <v>61</v>
      </c>
      <c r="S5" s="194" t="s">
        <v>62</v>
      </c>
      <c r="T5" s="194"/>
      <c r="U5" s="194"/>
      <c r="V5" s="194"/>
      <c r="W5" s="194"/>
      <c r="X5" s="202"/>
    </row>
    <row r="6" ht="18" customHeight="1" spans="1:24">
      <c r="A6" s="59"/>
      <c r="B6" s="72"/>
      <c r="C6" s="213"/>
      <c r="D6" s="59"/>
      <c r="E6" s="59"/>
      <c r="F6" s="59"/>
      <c r="G6" s="59"/>
      <c r="H6" s="59"/>
      <c r="I6" s="211" t="s">
        <v>181</v>
      </c>
      <c r="J6" s="240" t="s">
        <v>58</v>
      </c>
      <c r="K6" s="194"/>
      <c r="L6" s="194"/>
      <c r="M6" s="194"/>
      <c r="N6" s="202"/>
      <c r="O6" s="56" t="s">
        <v>182</v>
      </c>
      <c r="P6" s="57"/>
      <c r="Q6" s="58"/>
      <c r="R6" s="54" t="s">
        <v>61</v>
      </c>
      <c r="S6" s="240" t="s">
        <v>62</v>
      </c>
      <c r="T6" s="193" t="s">
        <v>64</v>
      </c>
      <c r="U6" s="194" t="s">
        <v>62</v>
      </c>
      <c r="V6" s="193" t="s">
        <v>66</v>
      </c>
      <c r="W6" s="193" t="s">
        <v>67</v>
      </c>
      <c r="X6" s="244" t="s">
        <v>68</v>
      </c>
    </row>
    <row r="7" ht="19.5" customHeight="1" spans="1:24">
      <c r="A7" s="72"/>
      <c r="B7" s="72"/>
      <c r="C7" s="72"/>
      <c r="D7" s="72"/>
      <c r="E7" s="72"/>
      <c r="F7" s="72"/>
      <c r="G7" s="72"/>
      <c r="H7" s="72"/>
      <c r="I7" s="72"/>
      <c r="J7" s="241" t="s">
        <v>183</v>
      </c>
      <c r="K7" s="54" t="s">
        <v>184</v>
      </c>
      <c r="L7" s="54" t="s">
        <v>185</v>
      </c>
      <c r="M7" s="54" t="s">
        <v>186</v>
      </c>
      <c r="N7" s="54" t="s">
        <v>187</v>
      </c>
      <c r="O7" s="54" t="s">
        <v>58</v>
      </c>
      <c r="P7" s="54" t="s">
        <v>59</v>
      </c>
      <c r="Q7" s="54" t="s">
        <v>60</v>
      </c>
      <c r="R7" s="72"/>
      <c r="S7" s="54" t="s">
        <v>57</v>
      </c>
      <c r="T7" s="54" t="s">
        <v>64</v>
      </c>
      <c r="U7" s="54" t="s">
        <v>188</v>
      </c>
      <c r="V7" s="54" t="s">
        <v>66</v>
      </c>
      <c r="W7" s="54" t="s">
        <v>67</v>
      </c>
      <c r="X7" s="54" t="s">
        <v>68</v>
      </c>
    </row>
    <row r="8" ht="37.5" customHeight="1" spans="1:24">
      <c r="A8" s="236"/>
      <c r="B8" s="64"/>
      <c r="C8" s="236"/>
      <c r="D8" s="236"/>
      <c r="E8" s="236"/>
      <c r="F8" s="236"/>
      <c r="G8" s="236"/>
      <c r="H8" s="236"/>
      <c r="I8" s="236"/>
      <c r="J8" s="242" t="s">
        <v>57</v>
      </c>
      <c r="K8" s="62" t="s">
        <v>189</v>
      </c>
      <c r="L8" s="62" t="s">
        <v>185</v>
      </c>
      <c r="M8" s="62" t="s">
        <v>186</v>
      </c>
      <c r="N8" s="62" t="s">
        <v>187</v>
      </c>
      <c r="O8" s="62" t="s">
        <v>185</v>
      </c>
      <c r="P8" s="62" t="s">
        <v>186</v>
      </c>
      <c r="Q8" s="62" t="s">
        <v>187</v>
      </c>
      <c r="R8" s="62" t="s">
        <v>61</v>
      </c>
      <c r="S8" s="62" t="s">
        <v>57</v>
      </c>
      <c r="T8" s="62" t="s">
        <v>64</v>
      </c>
      <c r="U8" s="62" t="s">
        <v>188</v>
      </c>
      <c r="V8" s="62" t="s">
        <v>66</v>
      </c>
      <c r="W8" s="62" t="s">
        <v>67</v>
      </c>
      <c r="X8" s="62" t="s">
        <v>68</v>
      </c>
    </row>
    <row r="9" customHeight="1" spans="1:24">
      <c r="A9" s="81">
        <v>1</v>
      </c>
      <c r="B9" s="81">
        <v>2</v>
      </c>
      <c r="C9" s="81">
        <v>3</v>
      </c>
      <c r="D9" s="81">
        <v>4</v>
      </c>
      <c r="E9" s="81">
        <v>5</v>
      </c>
      <c r="F9" s="81">
        <v>6</v>
      </c>
      <c r="G9" s="81">
        <v>7</v>
      </c>
      <c r="H9" s="81">
        <v>8</v>
      </c>
      <c r="I9" s="81">
        <v>9</v>
      </c>
      <c r="J9" s="81">
        <v>10</v>
      </c>
      <c r="K9" s="81">
        <v>11</v>
      </c>
      <c r="L9" s="81">
        <v>12</v>
      </c>
      <c r="M9" s="81">
        <v>13</v>
      </c>
      <c r="N9" s="81">
        <v>14</v>
      </c>
      <c r="O9" s="81">
        <v>15</v>
      </c>
      <c r="P9" s="81">
        <v>16</v>
      </c>
      <c r="Q9" s="81">
        <v>17</v>
      </c>
      <c r="R9" s="81">
        <v>18</v>
      </c>
      <c r="S9" s="81">
        <v>19</v>
      </c>
      <c r="T9" s="81">
        <v>20</v>
      </c>
      <c r="U9" s="81">
        <v>21</v>
      </c>
      <c r="V9" s="81">
        <v>22</v>
      </c>
      <c r="W9" s="81">
        <v>23</v>
      </c>
      <c r="X9" s="81">
        <v>24</v>
      </c>
    </row>
    <row r="10" ht="20.25" customHeight="1" spans="1:24">
      <c r="A10" s="237" t="s">
        <v>190</v>
      </c>
      <c r="B10" s="237" t="s">
        <v>70</v>
      </c>
      <c r="C10" s="237" t="s">
        <v>191</v>
      </c>
      <c r="D10" s="237" t="s">
        <v>192</v>
      </c>
      <c r="E10" s="237" t="s">
        <v>117</v>
      </c>
      <c r="F10" s="237" t="s">
        <v>118</v>
      </c>
      <c r="G10" s="237" t="s">
        <v>193</v>
      </c>
      <c r="H10" s="237" t="s">
        <v>194</v>
      </c>
      <c r="I10" s="125">
        <v>196752</v>
      </c>
      <c r="J10" s="125">
        <v>196752</v>
      </c>
      <c r="K10" s="125"/>
      <c r="L10" s="125"/>
      <c r="M10" s="125">
        <v>196752</v>
      </c>
      <c r="N10" s="125"/>
      <c r="O10" s="125"/>
      <c r="P10" s="125"/>
      <c r="Q10" s="125"/>
      <c r="R10" s="125"/>
      <c r="S10" s="125"/>
      <c r="T10" s="125"/>
      <c r="U10" s="125"/>
      <c r="V10" s="125"/>
      <c r="W10" s="125"/>
      <c r="X10" s="125"/>
    </row>
    <row r="11" ht="17.25" customHeight="1" spans="1:24">
      <c r="A11" s="237" t="s">
        <v>190</v>
      </c>
      <c r="B11" s="237" t="s">
        <v>70</v>
      </c>
      <c r="C11" s="237" t="s">
        <v>191</v>
      </c>
      <c r="D11" s="237" t="s">
        <v>192</v>
      </c>
      <c r="E11" s="237" t="s">
        <v>117</v>
      </c>
      <c r="F11" s="237" t="s">
        <v>118</v>
      </c>
      <c r="G11" s="237" t="s">
        <v>195</v>
      </c>
      <c r="H11" s="237" t="s">
        <v>196</v>
      </c>
      <c r="I11" s="125">
        <v>15780</v>
      </c>
      <c r="J11" s="125">
        <v>15780</v>
      </c>
      <c r="K11" s="243"/>
      <c r="L11" s="243"/>
      <c r="M11" s="125">
        <v>15780</v>
      </c>
      <c r="N11" s="243"/>
      <c r="O11" s="125"/>
      <c r="P11" s="125"/>
      <c r="Q11" s="125"/>
      <c r="R11" s="125"/>
      <c r="S11" s="125"/>
      <c r="T11" s="125"/>
      <c r="U11" s="125"/>
      <c r="V11" s="125"/>
      <c r="W11" s="125"/>
      <c r="X11" s="125"/>
    </row>
    <row r="12" customHeight="1" spans="1:24">
      <c r="A12" s="237" t="s">
        <v>190</v>
      </c>
      <c r="B12" s="237" t="s">
        <v>70</v>
      </c>
      <c r="C12" s="237" t="s">
        <v>191</v>
      </c>
      <c r="D12" s="237" t="s">
        <v>192</v>
      </c>
      <c r="E12" s="237" t="s">
        <v>117</v>
      </c>
      <c r="F12" s="237" t="s">
        <v>118</v>
      </c>
      <c r="G12" s="237" t="s">
        <v>197</v>
      </c>
      <c r="H12" s="237" t="s">
        <v>198</v>
      </c>
      <c r="I12" s="125">
        <v>16396</v>
      </c>
      <c r="J12" s="125">
        <v>16396</v>
      </c>
      <c r="K12" s="243"/>
      <c r="L12" s="243"/>
      <c r="M12" s="125">
        <v>16396</v>
      </c>
      <c r="N12" s="243"/>
      <c r="O12" s="125"/>
      <c r="P12" s="125"/>
      <c r="Q12" s="125"/>
      <c r="R12" s="125"/>
      <c r="S12" s="125"/>
      <c r="T12" s="125"/>
      <c r="U12" s="125"/>
      <c r="V12" s="125"/>
      <c r="W12" s="125"/>
      <c r="X12" s="125"/>
    </row>
    <row r="13" customHeight="1" spans="1:24">
      <c r="A13" s="237" t="s">
        <v>190</v>
      </c>
      <c r="B13" s="237" t="s">
        <v>70</v>
      </c>
      <c r="C13" s="237" t="s">
        <v>191</v>
      </c>
      <c r="D13" s="237" t="s">
        <v>192</v>
      </c>
      <c r="E13" s="237" t="s">
        <v>117</v>
      </c>
      <c r="F13" s="237" t="s">
        <v>118</v>
      </c>
      <c r="G13" s="237" t="s">
        <v>199</v>
      </c>
      <c r="H13" s="237" t="s">
        <v>200</v>
      </c>
      <c r="I13" s="125">
        <v>98688</v>
      </c>
      <c r="J13" s="125">
        <v>98688</v>
      </c>
      <c r="K13" s="243"/>
      <c r="L13" s="243"/>
      <c r="M13" s="125">
        <v>98688</v>
      </c>
      <c r="N13" s="243"/>
      <c r="O13" s="125"/>
      <c r="P13" s="125"/>
      <c r="Q13" s="125"/>
      <c r="R13" s="125"/>
      <c r="S13" s="125"/>
      <c r="T13" s="125"/>
      <c r="U13" s="125"/>
      <c r="V13" s="125"/>
      <c r="W13" s="125"/>
      <c r="X13" s="125"/>
    </row>
    <row r="14" customHeight="1" spans="1:24">
      <c r="A14" s="237" t="s">
        <v>190</v>
      </c>
      <c r="B14" s="237" t="s">
        <v>70</v>
      </c>
      <c r="C14" s="237" t="s">
        <v>191</v>
      </c>
      <c r="D14" s="237" t="s">
        <v>192</v>
      </c>
      <c r="E14" s="237" t="s">
        <v>117</v>
      </c>
      <c r="F14" s="237" t="s">
        <v>118</v>
      </c>
      <c r="G14" s="237" t="s">
        <v>199</v>
      </c>
      <c r="H14" s="237" t="s">
        <v>200</v>
      </c>
      <c r="I14" s="125">
        <v>92460</v>
      </c>
      <c r="J14" s="125">
        <v>92460</v>
      </c>
      <c r="K14" s="243"/>
      <c r="L14" s="243"/>
      <c r="M14" s="125">
        <v>92460</v>
      </c>
      <c r="N14" s="243"/>
      <c r="O14" s="125"/>
      <c r="P14" s="125"/>
      <c r="Q14" s="125"/>
      <c r="R14" s="125"/>
      <c r="S14" s="125"/>
      <c r="T14" s="125"/>
      <c r="U14" s="125"/>
      <c r="V14" s="125"/>
      <c r="W14" s="125"/>
      <c r="X14" s="125"/>
    </row>
    <row r="15" customHeight="1" spans="1:24">
      <c r="A15" s="237" t="s">
        <v>190</v>
      </c>
      <c r="B15" s="237" t="s">
        <v>70</v>
      </c>
      <c r="C15" s="237" t="s">
        <v>191</v>
      </c>
      <c r="D15" s="237" t="s">
        <v>192</v>
      </c>
      <c r="E15" s="237" t="s">
        <v>117</v>
      </c>
      <c r="F15" s="237" t="s">
        <v>118</v>
      </c>
      <c r="G15" s="237" t="s">
        <v>199</v>
      </c>
      <c r="H15" s="237" t="s">
        <v>200</v>
      </c>
      <c r="I15" s="125">
        <v>50400</v>
      </c>
      <c r="J15" s="125">
        <v>50400</v>
      </c>
      <c r="K15" s="243"/>
      <c r="L15" s="243"/>
      <c r="M15" s="125">
        <v>50400</v>
      </c>
      <c r="N15" s="243"/>
      <c r="O15" s="125"/>
      <c r="P15" s="125"/>
      <c r="Q15" s="125"/>
      <c r="R15" s="125"/>
      <c r="S15" s="125"/>
      <c r="T15" s="125"/>
      <c r="U15" s="125"/>
      <c r="V15" s="125"/>
      <c r="W15" s="125"/>
      <c r="X15" s="125"/>
    </row>
    <row r="16" customHeight="1" spans="1:24">
      <c r="A16" s="237" t="s">
        <v>190</v>
      </c>
      <c r="B16" s="237" t="s">
        <v>70</v>
      </c>
      <c r="C16" s="237" t="s">
        <v>201</v>
      </c>
      <c r="D16" s="237" t="s">
        <v>202</v>
      </c>
      <c r="E16" s="237" t="s">
        <v>101</v>
      </c>
      <c r="F16" s="237" t="s">
        <v>102</v>
      </c>
      <c r="G16" s="237" t="s">
        <v>203</v>
      </c>
      <c r="H16" s="237" t="s">
        <v>204</v>
      </c>
      <c r="I16" s="125">
        <v>88012.8</v>
      </c>
      <c r="J16" s="125">
        <v>88012.8</v>
      </c>
      <c r="K16" s="243"/>
      <c r="L16" s="243"/>
      <c r="M16" s="125">
        <v>88012.8</v>
      </c>
      <c r="N16" s="243"/>
      <c r="O16" s="125"/>
      <c r="P16" s="125"/>
      <c r="Q16" s="125"/>
      <c r="R16" s="125"/>
      <c r="S16" s="125"/>
      <c r="T16" s="125"/>
      <c r="U16" s="125"/>
      <c r="V16" s="125"/>
      <c r="W16" s="125"/>
      <c r="X16" s="125"/>
    </row>
    <row r="17" customHeight="1" spans="1:24">
      <c r="A17" s="237" t="s">
        <v>190</v>
      </c>
      <c r="B17" s="237" t="s">
        <v>70</v>
      </c>
      <c r="C17" s="237" t="s">
        <v>201</v>
      </c>
      <c r="D17" s="237" t="s">
        <v>202</v>
      </c>
      <c r="E17" s="237" t="s">
        <v>107</v>
      </c>
      <c r="F17" s="237" t="s">
        <v>108</v>
      </c>
      <c r="G17" s="237" t="s">
        <v>205</v>
      </c>
      <c r="H17" s="237" t="s">
        <v>206</v>
      </c>
      <c r="I17" s="125">
        <v>35872.32</v>
      </c>
      <c r="J17" s="125">
        <v>35872.32</v>
      </c>
      <c r="K17" s="243"/>
      <c r="L17" s="243"/>
      <c r="M17" s="125">
        <v>35872.32</v>
      </c>
      <c r="N17" s="243"/>
      <c r="O17" s="125"/>
      <c r="P17" s="125"/>
      <c r="Q17" s="125"/>
      <c r="R17" s="125"/>
      <c r="S17" s="125"/>
      <c r="T17" s="125"/>
      <c r="U17" s="125"/>
      <c r="V17" s="125"/>
      <c r="W17" s="125"/>
      <c r="X17" s="125"/>
    </row>
    <row r="18" customHeight="1" spans="1:24">
      <c r="A18" s="237" t="s">
        <v>190</v>
      </c>
      <c r="B18" s="237" t="s">
        <v>70</v>
      </c>
      <c r="C18" s="237" t="s">
        <v>201</v>
      </c>
      <c r="D18" s="237" t="s">
        <v>202</v>
      </c>
      <c r="E18" s="237" t="s">
        <v>109</v>
      </c>
      <c r="F18" s="237" t="s">
        <v>110</v>
      </c>
      <c r="G18" s="237" t="s">
        <v>207</v>
      </c>
      <c r="H18" s="237" t="s">
        <v>208</v>
      </c>
      <c r="I18" s="125">
        <v>22704</v>
      </c>
      <c r="J18" s="125">
        <v>22704</v>
      </c>
      <c r="K18" s="243"/>
      <c r="L18" s="243"/>
      <c r="M18" s="125">
        <v>22704</v>
      </c>
      <c r="N18" s="243"/>
      <c r="O18" s="125"/>
      <c r="P18" s="125"/>
      <c r="Q18" s="125"/>
      <c r="R18" s="125"/>
      <c r="S18" s="125"/>
      <c r="T18" s="125"/>
      <c r="U18" s="125"/>
      <c r="V18" s="125"/>
      <c r="W18" s="125"/>
      <c r="X18" s="125"/>
    </row>
    <row r="19" customHeight="1" spans="1:24">
      <c r="A19" s="237" t="s">
        <v>190</v>
      </c>
      <c r="B19" s="237" t="s">
        <v>70</v>
      </c>
      <c r="C19" s="237" t="s">
        <v>201</v>
      </c>
      <c r="D19" s="237" t="s">
        <v>202</v>
      </c>
      <c r="E19" s="237" t="s">
        <v>111</v>
      </c>
      <c r="F19" s="237" t="s">
        <v>112</v>
      </c>
      <c r="G19" s="237" t="s">
        <v>209</v>
      </c>
      <c r="H19" s="237" t="s">
        <v>210</v>
      </c>
      <c r="I19" s="125">
        <v>1634.69</v>
      </c>
      <c r="J19" s="125">
        <v>1634.69</v>
      </c>
      <c r="K19" s="243"/>
      <c r="L19" s="243"/>
      <c r="M19" s="125">
        <v>1634.69</v>
      </c>
      <c r="N19" s="243"/>
      <c r="O19" s="125"/>
      <c r="P19" s="125"/>
      <c r="Q19" s="125"/>
      <c r="R19" s="125"/>
      <c r="S19" s="125"/>
      <c r="T19" s="125"/>
      <c r="U19" s="125"/>
      <c r="V19" s="125"/>
      <c r="W19" s="125"/>
      <c r="X19" s="125"/>
    </row>
    <row r="20" customHeight="1" spans="1:24">
      <c r="A20" s="237" t="s">
        <v>190</v>
      </c>
      <c r="B20" s="237" t="s">
        <v>70</v>
      </c>
      <c r="C20" s="237" t="s">
        <v>201</v>
      </c>
      <c r="D20" s="237" t="s">
        <v>202</v>
      </c>
      <c r="E20" s="237" t="s">
        <v>111</v>
      </c>
      <c r="F20" s="237" t="s">
        <v>112</v>
      </c>
      <c r="G20" s="237" t="s">
        <v>209</v>
      </c>
      <c r="H20" s="237" t="s">
        <v>210</v>
      </c>
      <c r="I20" s="125">
        <v>2583.6</v>
      </c>
      <c r="J20" s="125">
        <v>2583.6</v>
      </c>
      <c r="K20" s="243"/>
      <c r="L20" s="243"/>
      <c r="M20" s="125">
        <v>2583.6</v>
      </c>
      <c r="N20" s="243"/>
      <c r="O20" s="125"/>
      <c r="P20" s="125"/>
      <c r="Q20" s="125"/>
      <c r="R20" s="125"/>
      <c r="S20" s="125"/>
      <c r="T20" s="125"/>
      <c r="U20" s="125"/>
      <c r="V20" s="125"/>
      <c r="W20" s="125"/>
      <c r="X20" s="125"/>
    </row>
    <row r="21" customHeight="1" spans="1:24">
      <c r="A21" s="237" t="s">
        <v>190</v>
      </c>
      <c r="B21" s="237" t="s">
        <v>70</v>
      </c>
      <c r="C21" s="237" t="s">
        <v>201</v>
      </c>
      <c r="D21" s="237" t="s">
        <v>202</v>
      </c>
      <c r="E21" s="237" t="s">
        <v>117</v>
      </c>
      <c r="F21" s="237" t="s">
        <v>118</v>
      </c>
      <c r="G21" s="237" t="s">
        <v>209</v>
      </c>
      <c r="H21" s="237" t="s">
        <v>210</v>
      </c>
      <c r="I21" s="125">
        <v>3178.56</v>
      </c>
      <c r="J21" s="125">
        <v>3178.56</v>
      </c>
      <c r="K21" s="243"/>
      <c r="L21" s="243"/>
      <c r="M21" s="125">
        <v>3178.56</v>
      </c>
      <c r="N21" s="243"/>
      <c r="O21" s="125"/>
      <c r="P21" s="125"/>
      <c r="Q21" s="125"/>
      <c r="R21" s="125"/>
      <c r="S21" s="125"/>
      <c r="T21" s="125"/>
      <c r="U21" s="125"/>
      <c r="V21" s="125"/>
      <c r="W21" s="125"/>
      <c r="X21" s="125"/>
    </row>
    <row r="22" customHeight="1" spans="1:24">
      <c r="A22" s="237" t="s">
        <v>190</v>
      </c>
      <c r="B22" s="237" t="s">
        <v>70</v>
      </c>
      <c r="C22" s="237" t="s">
        <v>211</v>
      </c>
      <c r="D22" s="237" t="s">
        <v>168</v>
      </c>
      <c r="E22" s="237" t="s">
        <v>117</v>
      </c>
      <c r="F22" s="237" t="s">
        <v>118</v>
      </c>
      <c r="G22" s="237" t="s">
        <v>212</v>
      </c>
      <c r="H22" s="237" t="s">
        <v>168</v>
      </c>
      <c r="I22" s="125">
        <v>10000</v>
      </c>
      <c r="J22" s="125">
        <v>10000</v>
      </c>
      <c r="K22" s="243"/>
      <c r="L22" s="243"/>
      <c r="M22" s="125">
        <v>10000</v>
      </c>
      <c r="N22" s="243"/>
      <c r="O22" s="125"/>
      <c r="P22" s="125"/>
      <c r="Q22" s="125"/>
      <c r="R22" s="125"/>
      <c r="S22" s="125"/>
      <c r="T22" s="125"/>
      <c r="U22" s="125"/>
      <c r="V22" s="125"/>
      <c r="W22" s="125"/>
      <c r="X22" s="125"/>
    </row>
    <row r="23" customHeight="1" spans="1:24">
      <c r="A23" s="237" t="s">
        <v>190</v>
      </c>
      <c r="B23" s="237" t="s">
        <v>70</v>
      </c>
      <c r="C23" s="237" t="s">
        <v>213</v>
      </c>
      <c r="D23" s="237" t="s">
        <v>214</v>
      </c>
      <c r="E23" s="237" t="s">
        <v>117</v>
      </c>
      <c r="F23" s="237" t="s">
        <v>118</v>
      </c>
      <c r="G23" s="237" t="s">
        <v>215</v>
      </c>
      <c r="H23" s="237" t="s">
        <v>214</v>
      </c>
      <c r="I23" s="125">
        <v>10881.6</v>
      </c>
      <c r="J23" s="125">
        <v>10881.6</v>
      </c>
      <c r="K23" s="243"/>
      <c r="L23" s="243"/>
      <c r="M23" s="125">
        <v>10881.6</v>
      </c>
      <c r="N23" s="243"/>
      <c r="O23" s="125"/>
      <c r="P23" s="125"/>
      <c r="Q23" s="125"/>
      <c r="R23" s="125"/>
      <c r="S23" s="125"/>
      <c r="T23" s="125"/>
      <c r="U23" s="125"/>
      <c r="V23" s="125"/>
      <c r="W23" s="125"/>
      <c r="X23" s="125"/>
    </row>
    <row r="24" customHeight="1" spans="1:24">
      <c r="A24" s="237" t="s">
        <v>190</v>
      </c>
      <c r="B24" s="237" t="s">
        <v>70</v>
      </c>
      <c r="C24" s="237" t="s">
        <v>216</v>
      </c>
      <c r="D24" s="237" t="s">
        <v>217</v>
      </c>
      <c r="E24" s="237" t="s">
        <v>117</v>
      </c>
      <c r="F24" s="237" t="s">
        <v>118</v>
      </c>
      <c r="G24" s="237" t="s">
        <v>218</v>
      </c>
      <c r="H24" s="237" t="s">
        <v>219</v>
      </c>
      <c r="I24" s="125">
        <v>12540</v>
      </c>
      <c r="J24" s="125">
        <v>12540</v>
      </c>
      <c r="K24" s="243"/>
      <c r="L24" s="243"/>
      <c r="M24" s="125">
        <v>12540</v>
      </c>
      <c r="N24" s="243"/>
      <c r="O24" s="125"/>
      <c r="P24" s="125"/>
      <c r="Q24" s="125"/>
      <c r="R24" s="125"/>
      <c r="S24" s="125"/>
      <c r="T24" s="125"/>
      <c r="U24" s="125"/>
      <c r="V24" s="125"/>
      <c r="W24" s="125"/>
      <c r="X24" s="125"/>
    </row>
    <row r="25" customHeight="1" spans="1:24">
      <c r="A25" s="237" t="s">
        <v>190</v>
      </c>
      <c r="B25" s="237" t="s">
        <v>70</v>
      </c>
      <c r="C25" s="237" t="s">
        <v>216</v>
      </c>
      <c r="D25" s="237" t="s">
        <v>217</v>
      </c>
      <c r="E25" s="237" t="s">
        <v>117</v>
      </c>
      <c r="F25" s="237" t="s">
        <v>118</v>
      </c>
      <c r="G25" s="237" t="s">
        <v>218</v>
      </c>
      <c r="H25" s="237" t="s">
        <v>219</v>
      </c>
      <c r="I25" s="125">
        <v>3000</v>
      </c>
      <c r="J25" s="125">
        <v>3000</v>
      </c>
      <c r="K25" s="243"/>
      <c r="L25" s="243"/>
      <c r="M25" s="125">
        <v>3000</v>
      </c>
      <c r="N25" s="243"/>
      <c r="O25" s="125"/>
      <c r="P25" s="125"/>
      <c r="Q25" s="125"/>
      <c r="R25" s="125"/>
      <c r="S25" s="125"/>
      <c r="T25" s="125"/>
      <c r="U25" s="125"/>
      <c r="V25" s="125"/>
      <c r="W25" s="125"/>
      <c r="X25" s="125"/>
    </row>
    <row r="26" customHeight="1" spans="1:24">
      <c r="A26" s="237" t="s">
        <v>190</v>
      </c>
      <c r="B26" s="237" t="s">
        <v>70</v>
      </c>
      <c r="C26" s="237" t="s">
        <v>216</v>
      </c>
      <c r="D26" s="237" t="s">
        <v>217</v>
      </c>
      <c r="E26" s="237" t="s">
        <v>117</v>
      </c>
      <c r="F26" s="237" t="s">
        <v>118</v>
      </c>
      <c r="G26" s="237" t="s">
        <v>220</v>
      </c>
      <c r="H26" s="237" t="s">
        <v>221</v>
      </c>
      <c r="I26" s="125">
        <v>10000</v>
      </c>
      <c r="J26" s="125">
        <v>10000</v>
      </c>
      <c r="K26" s="243"/>
      <c r="L26" s="243"/>
      <c r="M26" s="125">
        <v>10000</v>
      </c>
      <c r="N26" s="243"/>
      <c r="O26" s="125"/>
      <c r="P26" s="125"/>
      <c r="Q26" s="125"/>
      <c r="R26" s="125"/>
      <c r="S26" s="125"/>
      <c r="T26" s="125"/>
      <c r="U26" s="125"/>
      <c r="V26" s="125"/>
      <c r="W26" s="125"/>
      <c r="X26" s="125"/>
    </row>
    <row r="27" customHeight="1" spans="1:24">
      <c r="A27" s="237" t="s">
        <v>190</v>
      </c>
      <c r="B27" s="237" t="s">
        <v>70</v>
      </c>
      <c r="C27" s="237" t="s">
        <v>216</v>
      </c>
      <c r="D27" s="237" t="s">
        <v>217</v>
      </c>
      <c r="E27" s="237" t="s">
        <v>117</v>
      </c>
      <c r="F27" s="237" t="s">
        <v>118</v>
      </c>
      <c r="G27" s="237" t="s">
        <v>222</v>
      </c>
      <c r="H27" s="237" t="s">
        <v>223</v>
      </c>
      <c r="I27" s="125">
        <v>30000</v>
      </c>
      <c r="J27" s="125">
        <v>30000</v>
      </c>
      <c r="K27" s="243"/>
      <c r="L27" s="243"/>
      <c r="M27" s="125">
        <v>30000</v>
      </c>
      <c r="N27" s="243"/>
      <c r="O27" s="125"/>
      <c r="P27" s="125"/>
      <c r="Q27" s="125"/>
      <c r="R27" s="125"/>
      <c r="S27" s="125"/>
      <c r="T27" s="125"/>
      <c r="U27" s="125"/>
      <c r="V27" s="125"/>
      <c r="W27" s="125"/>
      <c r="X27" s="125"/>
    </row>
    <row r="28" customHeight="1" spans="1:24">
      <c r="A28" s="237" t="s">
        <v>190</v>
      </c>
      <c r="B28" s="237" t="s">
        <v>70</v>
      </c>
      <c r="C28" s="237" t="s">
        <v>216</v>
      </c>
      <c r="D28" s="237" t="s">
        <v>217</v>
      </c>
      <c r="E28" s="237" t="s">
        <v>117</v>
      </c>
      <c r="F28" s="237" t="s">
        <v>118</v>
      </c>
      <c r="G28" s="237" t="s">
        <v>224</v>
      </c>
      <c r="H28" s="237" t="s">
        <v>225</v>
      </c>
      <c r="I28" s="125">
        <v>14000</v>
      </c>
      <c r="J28" s="125">
        <v>14000</v>
      </c>
      <c r="K28" s="243"/>
      <c r="L28" s="243"/>
      <c r="M28" s="125">
        <v>14000</v>
      </c>
      <c r="N28" s="243"/>
      <c r="O28" s="125"/>
      <c r="P28" s="125"/>
      <c r="Q28" s="125"/>
      <c r="R28" s="125"/>
      <c r="S28" s="125"/>
      <c r="T28" s="125"/>
      <c r="U28" s="125"/>
      <c r="V28" s="125"/>
      <c r="W28" s="125"/>
      <c r="X28" s="125"/>
    </row>
    <row r="29" customHeight="1" spans="1:24">
      <c r="A29" s="237" t="s">
        <v>190</v>
      </c>
      <c r="B29" s="237" t="s">
        <v>70</v>
      </c>
      <c r="C29" s="237" t="s">
        <v>226</v>
      </c>
      <c r="D29" s="237" t="s">
        <v>124</v>
      </c>
      <c r="E29" s="237" t="s">
        <v>123</v>
      </c>
      <c r="F29" s="237" t="s">
        <v>124</v>
      </c>
      <c r="G29" s="237" t="s">
        <v>227</v>
      </c>
      <c r="H29" s="237" t="s">
        <v>124</v>
      </c>
      <c r="I29" s="125">
        <v>83529.6</v>
      </c>
      <c r="J29" s="125">
        <v>83529.6</v>
      </c>
      <c r="K29" s="243"/>
      <c r="L29" s="243"/>
      <c r="M29" s="125">
        <v>83529.6</v>
      </c>
      <c r="N29" s="243"/>
      <c r="O29" s="125"/>
      <c r="P29" s="125"/>
      <c r="Q29" s="125"/>
      <c r="R29" s="125"/>
      <c r="S29" s="125"/>
      <c r="T29" s="125"/>
      <c r="U29" s="125"/>
      <c r="V29" s="125"/>
      <c r="W29" s="125"/>
      <c r="X29" s="125"/>
    </row>
    <row r="30" customHeight="1" spans="1:24">
      <c r="A30" s="237" t="s">
        <v>190</v>
      </c>
      <c r="B30" s="237" t="s">
        <v>70</v>
      </c>
      <c r="C30" s="237" t="s">
        <v>228</v>
      </c>
      <c r="D30" s="237" t="s">
        <v>229</v>
      </c>
      <c r="E30" s="237" t="s">
        <v>117</v>
      </c>
      <c r="F30" s="237" t="s">
        <v>118</v>
      </c>
      <c r="G30" s="237" t="s">
        <v>230</v>
      </c>
      <c r="H30" s="237" t="s">
        <v>231</v>
      </c>
      <c r="I30" s="125">
        <v>20000</v>
      </c>
      <c r="J30" s="125">
        <v>20000</v>
      </c>
      <c r="K30" s="243"/>
      <c r="L30" s="243"/>
      <c r="M30" s="125">
        <v>20000</v>
      </c>
      <c r="N30" s="243"/>
      <c r="O30" s="125"/>
      <c r="P30" s="125"/>
      <c r="Q30" s="125"/>
      <c r="R30" s="125"/>
      <c r="S30" s="125"/>
      <c r="T30" s="125"/>
      <c r="U30" s="125"/>
      <c r="V30" s="125"/>
      <c r="W30" s="125"/>
      <c r="X30" s="125"/>
    </row>
    <row r="31" customHeight="1" spans="1:24">
      <c r="A31" s="237" t="s">
        <v>190</v>
      </c>
      <c r="B31" s="237" t="s">
        <v>70</v>
      </c>
      <c r="C31" s="237" t="s">
        <v>232</v>
      </c>
      <c r="D31" s="237" t="s">
        <v>233</v>
      </c>
      <c r="E31" s="237" t="s">
        <v>117</v>
      </c>
      <c r="F31" s="237" t="s">
        <v>118</v>
      </c>
      <c r="G31" s="237" t="s">
        <v>197</v>
      </c>
      <c r="H31" s="237" t="s">
        <v>198</v>
      </c>
      <c r="I31" s="125">
        <v>45000</v>
      </c>
      <c r="J31" s="125">
        <v>45000</v>
      </c>
      <c r="K31" s="243"/>
      <c r="L31" s="243"/>
      <c r="M31" s="125">
        <v>45000</v>
      </c>
      <c r="N31" s="243"/>
      <c r="O31" s="125"/>
      <c r="P31" s="125"/>
      <c r="Q31" s="125"/>
      <c r="R31" s="125"/>
      <c r="S31" s="125"/>
      <c r="T31" s="125"/>
      <c r="U31" s="125"/>
      <c r="V31" s="125"/>
      <c r="W31" s="125"/>
      <c r="X31" s="125"/>
    </row>
    <row r="32" customHeight="1" spans="1:24">
      <c r="A32" s="237" t="s">
        <v>190</v>
      </c>
      <c r="B32" s="237" t="s">
        <v>70</v>
      </c>
      <c r="C32" s="237" t="s">
        <v>232</v>
      </c>
      <c r="D32" s="237" t="s">
        <v>233</v>
      </c>
      <c r="E32" s="237" t="s">
        <v>117</v>
      </c>
      <c r="F32" s="237" t="s">
        <v>118</v>
      </c>
      <c r="G32" s="237" t="s">
        <v>199</v>
      </c>
      <c r="H32" s="237" t="s">
        <v>200</v>
      </c>
      <c r="I32" s="125">
        <v>48000</v>
      </c>
      <c r="J32" s="125">
        <v>48000</v>
      </c>
      <c r="K32" s="243"/>
      <c r="L32" s="243"/>
      <c r="M32" s="125">
        <v>48000</v>
      </c>
      <c r="N32" s="243"/>
      <c r="O32" s="125"/>
      <c r="P32" s="125"/>
      <c r="Q32" s="125"/>
      <c r="R32" s="125"/>
      <c r="S32" s="125"/>
      <c r="T32" s="125"/>
      <c r="U32" s="125"/>
      <c r="V32" s="125"/>
      <c r="W32" s="125"/>
      <c r="X32" s="125"/>
    </row>
    <row r="33" customHeight="1" spans="1:24">
      <c r="A33" s="237" t="s">
        <v>190</v>
      </c>
      <c r="B33" s="237" t="s">
        <v>70</v>
      </c>
      <c r="C33" s="237" t="s">
        <v>232</v>
      </c>
      <c r="D33" s="237" t="s">
        <v>233</v>
      </c>
      <c r="E33" s="237" t="s">
        <v>117</v>
      </c>
      <c r="F33" s="237" t="s">
        <v>118</v>
      </c>
      <c r="G33" s="237" t="s">
        <v>199</v>
      </c>
      <c r="H33" s="237" t="s">
        <v>200</v>
      </c>
      <c r="I33" s="125">
        <v>42000</v>
      </c>
      <c r="J33" s="125">
        <v>42000</v>
      </c>
      <c r="K33" s="243"/>
      <c r="L33" s="243"/>
      <c r="M33" s="125">
        <v>42000</v>
      </c>
      <c r="N33" s="243"/>
      <c r="O33" s="125"/>
      <c r="P33" s="125"/>
      <c r="Q33" s="125"/>
      <c r="R33" s="125"/>
      <c r="S33" s="125"/>
      <c r="T33" s="125"/>
      <c r="U33" s="125"/>
      <c r="V33" s="125"/>
      <c r="W33" s="125"/>
      <c r="X33" s="125"/>
    </row>
    <row r="34" customHeight="1" spans="1:24">
      <c r="A34" s="77" t="s">
        <v>163</v>
      </c>
      <c r="B34" s="78"/>
      <c r="C34" s="238"/>
      <c r="D34" s="238"/>
      <c r="E34" s="238"/>
      <c r="F34" s="238"/>
      <c r="G34" s="238"/>
      <c r="H34" s="239"/>
      <c r="I34" s="125">
        <v>953413.17</v>
      </c>
      <c r="J34" s="125">
        <v>953413.17</v>
      </c>
      <c r="K34" s="125"/>
      <c r="L34" s="125"/>
      <c r="M34" s="125">
        <v>953413.17</v>
      </c>
      <c r="N34" s="125"/>
      <c r="O34" s="125"/>
      <c r="P34" s="125"/>
      <c r="Q34" s="125"/>
      <c r="R34" s="125"/>
      <c r="S34" s="125"/>
      <c r="T34" s="125"/>
      <c r="U34" s="125"/>
      <c r="V34" s="125"/>
      <c r="W34" s="125"/>
      <c r="X34" s="125"/>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pane ySplit="1" topLeftCell="A2" activePane="bottomLeft" state="frozen"/>
      <selection/>
      <selection pane="bottomLeft" activeCell="F21" sqref="F21"/>
    </sheetView>
  </sheetViews>
  <sheetFormatPr defaultColWidth="9.14166666666667" defaultRowHeight="14.25" customHeight="1"/>
  <cols>
    <col min="1" max="1" width="10.2833333333333" style="45" customWidth="1"/>
    <col min="2" max="2" width="13.425" style="45" customWidth="1"/>
    <col min="3" max="3" width="32.85" style="45" customWidth="1"/>
    <col min="4" max="4" width="23.85" style="45" customWidth="1"/>
    <col min="5" max="5" width="11.1416666666667" style="45" customWidth="1"/>
    <col min="6" max="6" width="17.7083333333333" style="45" customWidth="1"/>
    <col min="7" max="7" width="9.85" style="45" customWidth="1"/>
    <col min="8" max="8" width="17.7083333333333" style="45" customWidth="1"/>
    <col min="9" max="13" width="20" style="45" customWidth="1"/>
    <col min="14" max="14" width="12.2833333333333" style="45" customWidth="1"/>
    <col min="15" max="15" width="12.7083333333333" style="45" customWidth="1"/>
    <col min="16" max="16" width="11.1416666666667" style="45" customWidth="1"/>
    <col min="17" max="21" width="19.85" style="45" customWidth="1"/>
    <col min="22" max="22" width="20" style="45" customWidth="1"/>
    <col min="23" max="23" width="19.85" style="45" customWidth="1"/>
    <col min="24" max="16384" width="9.14166666666667" style="45"/>
  </cols>
  <sheetData>
    <row r="1" customHeight="1" spans="1:23">
      <c r="A1" s="46"/>
      <c r="B1" s="46"/>
      <c r="C1" s="46"/>
      <c r="D1" s="46"/>
      <c r="E1" s="46"/>
      <c r="F1" s="46"/>
      <c r="G1" s="46"/>
      <c r="H1" s="46"/>
      <c r="I1" s="46"/>
      <c r="J1" s="46"/>
      <c r="K1" s="46"/>
      <c r="L1" s="46"/>
      <c r="M1" s="46"/>
      <c r="N1" s="46"/>
      <c r="O1" s="46"/>
      <c r="P1" s="46"/>
      <c r="Q1" s="46"/>
      <c r="R1" s="46"/>
      <c r="S1" s="46"/>
      <c r="T1" s="46"/>
      <c r="U1" s="46"/>
      <c r="V1" s="46"/>
      <c r="W1" s="46"/>
    </row>
    <row r="2" ht="13.5" customHeight="1" spans="2:23">
      <c r="B2" s="222"/>
      <c r="E2" s="47"/>
      <c r="F2" s="47"/>
      <c r="G2" s="47"/>
      <c r="H2" s="47"/>
      <c r="U2" s="222"/>
      <c r="W2" s="229" t="s">
        <v>234</v>
      </c>
    </row>
    <row r="3" ht="46.5" customHeight="1" spans="1:23">
      <c r="A3" s="49" t="str">
        <f>"2025"&amp;"年部门项目支出预算表"</f>
        <v>2025年部门项目支出预算表</v>
      </c>
      <c r="B3" s="49"/>
      <c r="C3" s="49"/>
      <c r="D3" s="49"/>
      <c r="E3" s="49"/>
      <c r="F3" s="49"/>
      <c r="G3" s="49"/>
      <c r="H3" s="49"/>
      <c r="I3" s="49"/>
      <c r="J3" s="49"/>
      <c r="K3" s="49"/>
      <c r="L3" s="49"/>
      <c r="M3" s="49"/>
      <c r="N3" s="49"/>
      <c r="O3" s="49"/>
      <c r="P3" s="49"/>
      <c r="Q3" s="49"/>
      <c r="R3" s="49"/>
      <c r="S3" s="49"/>
      <c r="T3" s="49"/>
      <c r="U3" s="49"/>
      <c r="V3" s="49"/>
      <c r="W3" s="49"/>
    </row>
    <row r="4" ht="13.5" customHeight="1" spans="1:23">
      <c r="A4" s="50" t="str">
        <f>"单位名称：昆明市晋宁区建设工程定额站"&amp;""</f>
        <v>单位名称：昆明市晋宁区建设工程定额站</v>
      </c>
      <c r="B4" s="51"/>
      <c r="C4" s="51"/>
      <c r="D4" s="51"/>
      <c r="E4" s="51"/>
      <c r="F4" s="51"/>
      <c r="G4" s="51"/>
      <c r="H4" s="51"/>
      <c r="I4" s="52"/>
      <c r="J4" s="52"/>
      <c r="K4" s="52"/>
      <c r="L4" s="52"/>
      <c r="M4" s="52"/>
      <c r="N4" s="52"/>
      <c r="O4" s="52"/>
      <c r="P4" s="52"/>
      <c r="Q4" s="52"/>
      <c r="U4" s="222"/>
      <c r="W4" s="207" t="s">
        <v>1</v>
      </c>
    </row>
    <row r="5" ht="21.75" customHeight="1" spans="1:23">
      <c r="A5" s="54" t="s">
        <v>235</v>
      </c>
      <c r="B5" s="55" t="s">
        <v>174</v>
      </c>
      <c r="C5" s="54" t="s">
        <v>175</v>
      </c>
      <c r="D5" s="54" t="s">
        <v>236</v>
      </c>
      <c r="E5" s="55" t="s">
        <v>176</v>
      </c>
      <c r="F5" s="55" t="s">
        <v>177</v>
      </c>
      <c r="G5" s="55" t="s">
        <v>237</v>
      </c>
      <c r="H5" s="55" t="s">
        <v>238</v>
      </c>
      <c r="I5" s="224" t="s">
        <v>55</v>
      </c>
      <c r="J5" s="56" t="s">
        <v>239</v>
      </c>
      <c r="K5" s="57"/>
      <c r="L5" s="57"/>
      <c r="M5" s="58"/>
      <c r="N5" s="56" t="s">
        <v>182</v>
      </c>
      <c r="O5" s="57"/>
      <c r="P5" s="58"/>
      <c r="Q5" s="55" t="s">
        <v>61</v>
      </c>
      <c r="R5" s="56" t="s">
        <v>62</v>
      </c>
      <c r="S5" s="57"/>
      <c r="T5" s="57"/>
      <c r="U5" s="57"/>
      <c r="V5" s="57"/>
      <c r="W5" s="58"/>
    </row>
    <row r="6" ht="21.75" customHeight="1" spans="1:23">
      <c r="A6" s="59"/>
      <c r="B6" s="72"/>
      <c r="C6" s="59"/>
      <c r="D6" s="59"/>
      <c r="E6" s="60"/>
      <c r="F6" s="60"/>
      <c r="G6" s="60"/>
      <c r="H6" s="60"/>
      <c r="I6" s="72"/>
      <c r="J6" s="225" t="s">
        <v>58</v>
      </c>
      <c r="K6" s="226"/>
      <c r="L6" s="55" t="s">
        <v>59</v>
      </c>
      <c r="M6" s="55" t="s">
        <v>60</v>
      </c>
      <c r="N6" s="55" t="s">
        <v>58</v>
      </c>
      <c r="O6" s="55" t="s">
        <v>59</v>
      </c>
      <c r="P6" s="55" t="s">
        <v>60</v>
      </c>
      <c r="Q6" s="60"/>
      <c r="R6" s="55" t="s">
        <v>57</v>
      </c>
      <c r="S6" s="55" t="s">
        <v>64</v>
      </c>
      <c r="T6" s="55" t="s">
        <v>188</v>
      </c>
      <c r="U6" s="55" t="s">
        <v>66</v>
      </c>
      <c r="V6" s="55" t="s">
        <v>67</v>
      </c>
      <c r="W6" s="55" t="s">
        <v>68</v>
      </c>
    </row>
    <row r="7" ht="21" customHeight="1" spans="1:23">
      <c r="A7" s="72"/>
      <c r="B7" s="72"/>
      <c r="C7" s="72"/>
      <c r="D7" s="72"/>
      <c r="E7" s="72"/>
      <c r="F7" s="72"/>
      <c r="G7" s="72"/>
      <c r="H7" s="72"/>
      <c r="I7" s="72"/>
      <c r="J7" s="227" t="s">
        <v>57</v>
      </c>
      <c r="K7" s="228"/>
      <c r="L7" s="72"/>
      <c r="M7" s="72"/>
      <c r="N7" s="72"/>
      <c r="O7" s="72"/>
      <c r="P7" s="72"/>
      <c r="Q7" s="72"/>
      <c r="R7" s="72"/>
      <c r="S7" s="72"/>
      <c r="T7" s="72"/>
      <c r="U7" s="72"/>
      <c r="V7" s="72"/>
      <c r="W7" s="72"/>
    </row>
    <row r="8" ht="39.75" customHeight="1" spans="1:23">
      <c r="A8" s="62"/>
      <c r="B8" s="64"/>
      <c r="C8" s="62"/>
      <c r="D8" s="62"/>
      <c r="E8" s="63"/>
      <c r="F8" s="63"/>
      <c r="G8" s="63"/>
      <c r="H8" s="63"/>
      <c r="I8" s="64"/>
      <c r="J8" s="110" t="s">
        <v>57</v>
      </c>
      <c r="K8" s="110" t="s">
        <v>240</v>
      </c>
      <c r="L8" s="63"/>
      <c r="M8" s="63"/>
      <c r="N8" s="63"/>
      <c r="O8" s="63"/>
      <c r="P8" s="63"/>
      <c r="Q8" s="63"/>
      <c r="R8" s="63"/>
      <c r="S8" s="63"/>
      <c r="T8" s="63"/>
      <c r="U8" s="64"/>
      <c r="V8" s="63"/>
      <c r="W8" s="63"/>
    </row>
    <row r="9" ht="15" customHeight="1" spans="1:23">
      <c r="A9" s="65">
        <v>1</v>
      </c>
      <c r="B9" s="65">
        <v>2</v>
      </c>
      <c r="C9" s="65">
        <v>3</v>
      </c>
      <c r="D9" s="65">
        <v>4</v>
      </c>
      <c r="E9" s="65">
        <v>5</v>
      </c>
      <c r="F9" s="65">
        <v>6</v>
      </c>
      <c r="G9" s="65">
        <v>7</v>
      </c>
      <c r="H9" s="65">
        <v>8</v>
      </c>
      <c r="I9" s="65">
        <v>9</v>
      </c>
      <c r="J9" s="65">
        <v>10</v>
      </c>
      <c r="K9" s="65">
        <v>11</v>
      </c>
      <c r="L9" s="81">
        <v>12</v>
      </c>
      <c r="M9" s="81">
        <v>13</v>
      </c>
      <c r="N9" s="81">
        <v>14</v>
      </c>
      <c r="O9" s="81">
        <v>15</v>
      </c>
      <c r="P9" s="81">
        <v>16</v>
      </c>
      <c r="Q9" s="81">
        <v>17</v>
      </c>
      <c r="R9" s="81">
        <v>18</v>
      </c>
      <c r="S9" s="81">
        <v>19</v>
      </c>
      <c r="T9" s="81">
        <v>20</v>
      </c>
      <c r="U9" s="65">
        <v>21</v>
      </c>
      <c r="V9" s="81">
        <v>22</v>
      </c>
      <c r="W9" s="65">
        <v>23</v>
      </c>
    </row>
    <row r="10" ht="21.75" customHeight="1" spans="1:23">
      <c r="A10" s="112" t="s">
        <v>241</v>
      </c>
      <c r="B10" s="112" t="s">
        <v>242</v>
      </c>
      <c r="C10" s="112" t="s">
        <v>243</v>
      </c>
      <c r="D10" s="112" t="s">
        <v>70</v>
      </c>
      <c r="E10" s="112" t="s">
        <v>117</v>
      </c>
      <c r="F10" s="112" t="s">
        <v>118</v>
      </c>
      <c r="G10" s="112" t="s">
        <v>218</v>
      </c>
      <c r="H10" s="112" t="s">
        <v>219</v>
      </c>
      <c r="I10" s="125">
        <v>23640</v>
      </c>
      <c r="J10" s="125">
        <v>23640</v>
      </c>
      <c r="K10" s="125">
        <v>23640</v>
      </c>
      <c r="L10" s="125"/>
      <c r="M10" s="125"/>
      <c r="N10" s="125"/>
      <c r="O10" s="125"/>
      <c r="P10" s="125"/>
      <c r="Q10" s="125"/>
      <c r="R10" s="125"/>
      <c r="S10" s="125"/>
      <c r="T10" s="125"/>
      <c r="U10" s="125"/>
      <c r="V10" s="125"/>
      <c r="W10" s="125"/>
    </row>
    <row r="11" ht="18.75" customHeight="1" spans="1:23">
      <c r="A11" s="77" t="s">
        <v>163</v>
      </c>
      <c r="B11" s="78"/>
      <c r="C11" s="78"/>
      <c r="D11" s="78"/>
      <c r="E11" s="78"/>
      <c r="F11" s="78"/>
      <c r="G11" s="78"/>
      <c r="H11" s="223"/>
      <c r="I11" s="125">
        <v>23640</v>
      </c>
      <c r="J11" s="125">
        <v>23640</v>
      </c>
      <c r="K11" s="125">
        <v>23640</v>
      </c>
      <c r="L11" s="125"/>
      <c r="M11" s="125"/>
      <c r="N11" s="125"/>
      <c r="O11" s="125"/>
      <c r="P11" s="125"/>
      <c r="Q11" s="125"/>
      <c r="R11" s="125"/>
      <c r="S11" s="125"/>
      <c r="T11" s="125"/>
      <c r="U11" s="125"/>
      <c r="V11" s="125"/>
      <c r="W11" s="125"/>
    </row>
  </sheetData>
  <mergeCells count="28">
    <mergeCell ref="A3:W3"/>
    <mergeCell ref="A4:H4"/>
    <mergeCell ref="J5:M5"/>
    <mergeCell ref="N5:P5"/>
    <mergeCell ref="R5:W5"/>
    <mergeCell ref="A11:H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E16" sqref="E16"/>
    </sheetView>
  </sheetViews>
  <sheetFormatPr defaultColWidth="9.14166666666667" defaultRowHeight="12" customHeight="1"/>
  <cols>
    <col min="1" max="1" width="34.2833333333333" style="45" customWidth="1"/>
    <col min="2" max="2" width="29" style="45" customWidth="1"/>
    <col min="3" max="5" width="23.575" style="45" customWidth="1"/>
    <col min="6" max="6" width="11.2833333333333" style="45" customWidth="1"/>
    <col min="7" max="7" width="25.1416666666667" style="45" customWidth="1"/>
    <col min="8" max="8" width="15.575" style="45" customWidth="1"/>
    <col min="9" max="9" width="13.425" style="45" customWidth="1"/>
    <col min="10" max="10" width="18.85" style="45" customWidth="1"/>
    <col min="11" max="16384" width="9.14166666666667" style="45"/>
  </cols>
  <sheetData>
    <row r="1" customHeight="1" spans="1:10">
      <c r="A1" s="46"/>
      <c r="B1" s="46"/>
      <c r="C1" s="46"/>
      <c r="D1" s="46"/>
      <c r="E1" s="46"/>
      <c r="F1" s="46"/>
      <c r="G1" s="46"/>
      <c r="H1" s="46"/>
      <c r="I1" s="46"/>
      <c r="J1" s="46"/>
    </row>
    <row r="2" ht="18" customHeight="1" spans="10:10">
      <c r="J2" s="48" t="s">
        <v>244</v>
      </c>
    </row>
    <row r="3" ht="39.75" customHeight="1" spans="1:10">
      <c r="A3" s="108" t="str">
        <f>"2025"&amp;"年部门项目支出绩效目标表"</f>
        <v>2025年部门项目支出绩效目标表</v>
      </c>
      <c r="B3" s="49"/>
      <c r="C3" s="49"/>
      <c r="D3" s="49"/>
      <c r="E3" s="49"/>
      <c r="F3" s="109"/>
      <c r="G3" s="49"/>
      <c r="H3" s="109"/>
      <c r="I3" s="109"/>
      <c r="J3" s="49"/>
    </row>
    <row r="4" ht="17.25" customHeight="1" spans="1:1">
      <c r="A4" s="50" t="str">
        <f>"单位名称：昆明市晋宁区建设工程定额站"&amp;""</f>
        <v>单位名称：昆明市晋宁区建设工程定额站</v>
      </c>
    </row>
    <row r="5" ht="44.25" customHeight="1" spans="1:10">
      <c r="A5" s="110" t="s">
        <v>175</v>
      </c>
      <c r="B5" s="110" t="s">
        <v>245</v>
      </c>
      <c r="C5" s="110" t="s">
        <v>246</v>
      </c>
      <c r="D5" s="110" t="s">
        <v>247</v>
      </c>
      <c r="E5" s="110" t="s">
        <v>248</v>
      </c>
      <c r="F5" s="111" t="s">
        <v>249</v>
      </c>
      <c r="G5" s="110" t="s">
        <v>250</v>
      </c>
      <c r="H5" s="111" t="s">
        <v>251</v>
      </c>
      <c r="I5" s="111" t="s">
        <v>252</v>
      </c>
      <c r="J5" s="110" t="s">
        <v>253</v>
      </c>
    </row>
    <row r="6" ht="18.75" customHeight="1" spans="1:10">
      <c r="A6" s="220">
        <v>1</v>
      </c>
      <c r="B6" s="220">
        <v>2</v>
      </c>
      <c r="C6" s="220">
        <v>3</v>
      </c>
      <c r="D6" s="220">
        <v>4</v>
      </c>
      <c r="E6" s="220">
        <v>5</v>
      </c>
      <c r="F6" s="81">
        <v>6</v>
      </c>
      <c r="G6" s="220">
        <v>7</v>
      </c>
      <c r="H6" s="81">
        <v>8</v>
      </c>
      <c r="I6" s="81">
        <v>9</v>
      </c>
      <c r="J6" s="220">
        <v>10</v>
      </c>
    </row>
    <row r="7" ht="18.75" customHeight="1" spans="1:10">
      <c r="A7" s="220" t="s">
        <v>70</v>
      </c>
      <c r="B7" s="220"/>
      <c r="C7" s="220"/>
      <c r="D7" s="220"/>
      <c r="E7" s="220"/>
      <c r="F7" s="81"/>
      <c r="G7" s="220"/>
      <c r="H7" s="81"/>
      <c r="I7" s="81"/>
      <c r="J7" s="220"/>
    </row>
    <row r="8" ht="42" customHeight="1" spans="1:10">
      <c r="A8" s="221" t="s">
        <v>243</v>
      </c>
      <c r="B8" s="66" t="s">
        <v>254</v>
      </c>
      <c r="C8" s="66" t="s">
        <v>255</v>
      </c>
      <c r="D8" s="66" t="s">
        <v>256</v>
      </c>
      <c r="E8" s="74" t="s">
        <v>257</v>
      </c>
      <c r="F8" s="66" t="s">
        <v>258</v>
      </c>
      <c r="G8" s="74" t="s">
        <v>82</v>
      </c>
      <c r="H8" s="66" t="s">
        <v>259</v>
      </c>
      <c r="I8" s="66" t="s">
        <v>260</v>
      </c>
      <c r="J8" s="74" t="s">
        <v>257</v>
      </c>
    </row>
    <row r="9" ht="42" customHeight="1" spans="1:10">
      <c r="A9" s="221" t="s">
        <v>243</v>
      </c>
      <c r="B9" s="66" t="s">
        <v>254</v>
      </c>
      <c r="C9" s="66" t="s">
        <v>261</v>
      </c>
      <c r="D9" s="66" t="s">
        <v>262</v>
      </c>
      <c r="E9" s="74" t="s">
        <v>263</v>
      </c>
      <c r="F9" s="66" t="s">
        <v>258</v>
      </c>
      <c r="G9" s="74" t="s">
        <v>264</v>
      </c>
      <c r="H9" s="66" t="s">
        <v>265</v>
      </c>
      <c r="I9" s="66" t="s">
        <v>266</v>
      </c>
      <c r="J9" s="74" t="s">
        <v>263</v>
      </c>
    </row>
    <row r="10" ht="46" customHeight="1" spans="1:10">
      <c r="A10" s="221" t="s">
        <v>243</v>
      </c>
      <c r="B10" s="66" t="s">
        <v>254</v>
      </c>
      <c r="C10" s="66" t="s">
        <v>261</v>
      </c>
      <c r="D10" s="66" t="s">
        <v>267</v>
      </c>
      <c r="E10" s="74" t="s">
        <v>268</v>
      </c>
      <c r="F10" s="66" t="s">
        <v>258</v>
      </c>
      <c r="G10" s="74" t="s">
        <v>264</v>
      </c>
      <c r="H10" s="66" t="s">
        <v>265</v>
      </c>
      <c r="I10" s="66" t="s">
        <v>266</v>
      </c>
      <c r="J10" s="74" t="s">
        <v>268</v>
      </c>
    </row>
    <row r="11" ht="54" customHeight="1" spans="1:10">
      <c r="A11" s="221" t="s">
        <v>243</v>
      </c>
      <c r="B11" s="66" t="s">
        <v>254</v>
      </c>
      <c r="C11" s="66" t="s">
        <v>269</v>
      </c>
      <c r="D11" s="66" t="s">
        <v>270</v>
      </c>
      <c r="E11" s="74" t="s">
        <v>270</v>
      </c>
      <c r="F11" s="66" t="s">
        <v>258</v>
      </c>
      <c r="G11" s="74" t="s">
        <v>271</v>
      </c>
      <c r="H11" s="66" t="s">
        <v>265</v>
      </c>
      <c r="I11" s="66" t="s">
        <v>266</v>
      </c>
      <c r="J11" s="74" t="s">
        <v>270</v>
      </c>
    </row>
  </sheetData>
  <mergeCells count="4">
    <mergeCell ref="A3:J3"/>
    <mergeCell ref="A4:H4"/>
    <mergeCell ref="A8:A11"/>
    <mergeCell ref="B8:B11"/>
  </mergeCells>
  <printOptions horizontalCentered="1"/>
  <pageMargins left="0.96" right="0.96" top="0.72" bottom="0.72" header="0" footer="0"/>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31" sqref="E31"/>
    </sheetView>
  </sheetViews>
  <sheetFormatPr defaultColWidth="9.14166666666667" defaultRowHeight="14.25" customHeight="1" outlineLevelCol="5"/>
  <cols>
    <col min="1" max="1" width="32.1416666666667" style="45" customWidth="1"/>
    <col min="2" max="2" width="20.7083333333333" style="45" customWidth="1"/>
    <col min="3" max="3" width="32.1416666666667" style="45" customWidth="1"/>
    <col min="4" max="4" width="27.7083333333333" style="45" customWidth="1"/>
    <col min="5" max="6" width="36.7083333333333" style="45" customWidth="1"/>
    <col min="7" max="16384" width="9.14166666666667" style="45"/>
  </cols>
  <sheetData>
    <row r="1" customHeight="1" spans="1:6">
      <c r="A1" s="46"/>
      <c r="B1" s="46"/>
      <c r="C1" s="46"/>
      <c r="D1" s="46"/>
      <c r="E1" s="46"/>
      <c r="F1" s="46"/>
    </row>
    <row r="2" ht="12" customHeight="1" spans="1:6">
      <c r="A2" s="204">
        <v>1</v>
      </c>
      <c r="B2" s="205">
        <v>0</v>
      </c>
      <c r="C2" s="204">
        <v>1</v>
      </c>
      <c r="D2" s="206"/>
      <c r="E2" s="206"/>
      <c r="F2" s="207" t="s">
        <v>272</v>
      </c>
    </row>
    <row r="3" ht="42" customHeight="1" spans="1:6">
      <c r="A3" s="208" t="str">
        <f>"2025"&amp;"年部门政府性基金预算支出预算表"</f>
        <v>2025年部门政府性基金预算支出预算表</v>
      </c>
      <c r="B3" s="208" t="s">
        <v>273</v>
      </c>
      <c r="C3" s="209"/>
      <c r="D3" s="210"/>
      <c r="E3" s="210"/>
      <c r="F3" s="210"/>
    </row>
    <row r="4" ht="13.5" customHeight="1" spans="1:6">
      <c r="A4" s="50" t="str">
        <f>"单位名称：昆明市晋宁区建设工程定额站"&amp;""</f>
        <v>单位名称：昆明市晋宁区建设工程定额站</v>
      </c>
      <c r="B4" s="50" t="s">
        <v>274</v>
      </c>
      <c r="C4" s="204"/>
      <c r="D4" s="206"/>
      <c r="E4" s="206"/>
      <c r="F4" s="207" t="s">
        <v>1</v>
      </c>
    </row>
    <row r="5" ht="19.5" customHeight="1" spans="1:6">
      <c r="A5" s="211" t="s">
        <v>173</v>
      </c>
      <c r="B5" s="212" t="s">
        <v>72</v>
      </c>
      <c r="C5" s="211" t="s">
        <v>73</v>
      </c>
      <c r="D5" s="56" t="s">
        <v>275</v>
      </c>
      <c r="E5" s="57"/>
      <c r="F5" s="58"/>
    </row>
    <row r="6" ht="18.75" customHeight="1" spans="1:6">
      <c r="A6" s="213"/>
      <c r="B6" s="214"/>
      <c r="C6" s="213"/>
      <c r="D6" s="61" t="s">
        <v>55</v>
      </c>
      <c r="E6" s="56" t="s">
        <v>75</v>
      </c>
      <c r="F6" s="61" t="s">
        <v>76</v>
      </c>
    </row>
    <row r="7" ht="18.75" customHeight="1" spans="1:6">
      <c r="A7" s="111">
        <v>1</v>
      </c>
      <c r="B7" s="215" t="s">
        <v>83</v>
      </c>
      <c r="C7" s="111">
        <v>3</v>
      </c>
      <c r="D7" s="216">
        <v>4</v>
      </c>
      <c r="E7" s="216">
        <v>5</v>
      </c>
      <c r="F7" s="216">
        <v>6</v>
      </c>
    </row>
    <row r="8" ht="21" customHeight="1" spans="1:6">
      <c r="A8" s="75"/>
      <c r="B8" s="75"/>
      <c r="C8" s="75"/>
      <c r="D8" s="125"/>
      <c r="E8" s="125"/>
      <c r="F8" s="125"/>
    </row>
    <row r="9" ht="21" customHeight="1" spans="1:6">
      <c r="A9" s="75"/>
      <c r="B9" s="75"/>
      <c r="C9" s="75"/>
      <c r="D9" s="125"/>
      <c r="E9" s="125"/>
      <c r="F9" s="125"/>
    </row>
    <row r="10" ht="18.75" customHeight="1" spans="1:6">
      <c r="A10" s="217" t="s">
        <v>163</v>
      </c>
      <c r="B10" s="217" t="s">
        <v>163</v>
      </c>
      <c r="C10" s="218" t="s">
        <v>163</v>
      </c>
      <c r="D10" s="125"/>
      <c r="E10" s="125"/>
      <c r="F10" s="125"/>
    </row>
    <row r="11" ht="31" customHeight="1" spans="1:6">
      <c r="A11" s="219" t="s">
        <v>276</v>
      </c>
      <c r="B11" s="219"/>
      <c r="C11" s="219"/>
      <c r="D11" s="219"/>
      <c r="E11" s="219"/>
      <c r="F11" s="219"/>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D30" sqref="D3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27"/>
      <c r="B1" s="127"/>
      <c r="C1" s="127"/>
      <c r="D1" s="127"/>
      <c r="E1" s="127"/>
      <c r="F1" s="127"/>
      <c r="G1" s="127"/>
      <c r="H1" s="127"/>
      <c r="I1" s="127"/>
      <c r="J1" s="127"/>
      <c r="K1" s="127"/>
      <c r="L1" s="127"/>
      <c r="M1" s="127"/>
      <c r="N1" s="127"/>
      <c r="O1" s="127"/>
      <c r="P1" s="127"/>
      <c r="Q1" s="127"/>
      <c r="R1" s="127"/>
      <c r="S1" s="127"/>
    </row>
    <row r="2" ht="15.75" customHeight="1" spans="2:19">
      <c r="B2" s="129"/>
      <c r="C2" s="129"/>
      <c r="R2" s="199"/>
      <c r="S2" s="199" t="s">
        <v>277</v>
      </c>
    </row>
    <row r="3" ht="41.25" customHeight="1" spans="1:19">
      <c r="A3" s="130" t="str">
        <f>"2025"&amp;"年部门政府采购预算表"</f>
        <v>2025年部门政府采购预算表</v>
      </c>
      <c r="B3" s="131"/>
      <c r="C3" s="131"/>
      <c r="D3" s="167"/>
      <c r="E3" s="167"/>
      <c r="F3" s="167"/>
      <c r="G3" s="167"/>
      <c r="H3" s="167"/>
      <c r="I3" s="167"/>
      <c r="J3" s="167"/>
      <c r="K3" s="167"/>
      <c r="L3" s="167"/>
      <c r="M3" s="131"/>
      <c r="N3" s="167"/>
      <c r="O3" s="167"/>
      <c r="P3" s="131"/>
      <c r="Q3" s="167"/>
      <c r="R3" s="131"/>
      <c r="S3" s="131"/>
    </row>
    <row r="4" ht="18.75" customHeight="1" spans="1:19">
      <c r="A4" s="168" t="str">
        <f>"单位名称：昆明市晋宁区建设工程定额站"&amp;""</f>
        <v>单位名称：昆明市晋宁区建设工程定额站</v>
      </c>
      <c r="B4" s="169"/>
      <c r="C4" s="169"/>
      <c r="D4" s="170"/>
      <c r="E4" s="170"/>
      <c r="F4" s="170"/>
      <c r="G4" s="170"/>
      <c r="H4" s="170"/>
      <c r="I4" s="170"/>
      <c r="J4" s="170"/>
      <c r="K4" s="170"/>
      <c r="L4" s="170"/>
      <c r="R4" s="200"/>
      <c r="S4" s="201" t="s">
        <v>1</v>
      </c>
    </row>
    <row r="5" ht="15.75" customHeight="1" spans="1:19">
      <c r="A5" s="55" t="s">
        <v>172</v>
      </c>
      <c r="B5" s="171" t="s">
        <v>173</v>
      </c>
      <c r="C5" s="171" t="s">
        <v>278</v>
      </c>
      <c r="D5" s="172" t="s">
        <v>279</v>
      </c>
      <c r="E5" s="172" t="s">
        <v>280</v>
      </c>
      <c r="F5" s="172" t="s">
        <v>281</v>
      </c>
      <c r="G5" s="172" t="s">
        <v>282</v>
      </c>
      <c r="H5" s="172" t="s">
        <v>283</v>
      </c>
      <c r="I5" s="192" t="s">
        <v>180</v>
      </c>
      <c r="J5" s="192"/>
      <c r="K5" s="192"/>
      <c r="L5" s="192"/>
      <c r="M5" s="193"/>
      <c r="N5" s="192"/>
      <c r="O5" s="192"/>
      <c r="P5" s="194"/>
      <c r="Q5" s="192"/>
      <c r="R5" s="193"/>
      <c r="S5" s="202"/>
    </row>
    <row r="6" ht="17.25" customHeight="1" spans="1:19">
      <c r="A6" s="60"/>
      <c r="B6" s="173"/>
      <c r="C6" s="173"/>
      <c r="D6" s="174"/>
      <c r="E6" s="174"/>
      <c r="F6" s="174"/>
      <c r="G6" s="174"/>
      <c r="H6" s="174"/>
      <c r="I6" s="174" t="s">
        <v>55</v>
      </c>
      <c r="J6" s="174" t="s">
        <v>58</v>
      </c>
      <c r="K6" s="174" t="s">
        <v>284</v>
      </c>
      <c r="L6" s="174" t="s">
        <v>285</v>
      </c>
      <c r="M6" s="195" t="s">
        <v>286</v>
      </c>
      <c r="N6" s="196" t="s">
        <v>287</v>
      </c>
      <c r="O6" s="196"/>
      <c r="P6" s="197"/>
      <c r="Q6" s="196"/>
      <c r="R6" s="203"/>
      <c r="S6" s="175"/>
    </row>
    <row r="7" ht="54" customHeight="1" spans="1:19">
      <c r="A7" s="63"/>
      <c r="B7" s="175"/>
      <c r="C7" s="175"/>
      <c r="D7" s="176"/>
      <c r="E7" s="176"/>
      <c r="F7" s="176"/>
      <c r="G7" s="176"/>
      <c r="H7" s="176"/>
      <c r="I7" s="176"/>
      <c r="J7" s="176" t="s">
        <v>57</v>
      </c>
      <c r="K7" s="176"/>
      <c r="L7" s="176"/>
      <c r="M7" s="198"/>
      <c r="N7" s="176" t="s">
        <v>57</v>
      </c>
      <c r="O7" s="176" t="s">
        <v>64</v>
      </c>
      <c r="P7" s="175" t="s">
        <v>65</v>
      </c>
      <c r="Q7" s="176" t="s">
        <v>66</v>
      </c>
      <c r="R7" s="198" t="s">
        <v>67</v>
      </c>
      <c r="S7" s="175" t="s">
        <v>68</v>
      </c>
    </row>
    <row r="8" ht="18" customHeight="1" spans="1:19">
      <c r="A8" s="177">
        <v>1</v>
      </c>
      <c r="B8" s="177" t="s">
        <v>83</v>
      </c>
      <c r="C8" s="178">
        <v>3</v>
      </c>
      <c r="D8" s="178">
        <v>4</v>
      </c>
      <c r="E8" s="177">
        <v>5</v>
      </c>
      <c r="F8" s="177">
        <v>6</v>
      </c>
      <c r="G8" s="177">
        <v>7</v>
      </c>
      <c r="H8" s="177">
        <v>8</v>
      </c>
      <c r="I8" s="177">
        <v>9</v>
      </c>
      <c r="J8" s="177">
        <v>10</v>
      </c>
      <c r="K8" s="177">
        <v>11</v>
      </c>
      <c r="L8" s="177">
        <v>12</v>
      </c>
      <c r="M8" s="177">
        <v>13</v>
      </c>
      <c r="N8" s="177">
        <v>14</v>
      </c>
      <c r="O8" s="177">
        <v>15</v>
      </c>
      <c r="P8" s="177">
        <v>16</v>
      </c>
      <c r="Q8" s="177">
        <v>17</v>
      </c>
      <c r="R8" s="177">
        <v>18</v>
      </c>
      <c r="S8" s="177">
        <v>19</v>
      </c>
    </row>
    <row r="9" ht="21" customHeight="1" spans="1:19">
      <c r="A9" s="179" t="s">
        <v>190</v>
      </c>
      <c r="B9" s="180" t="s">
        <v>70</v>
      </c>
      <c r="C9" s="180" t="s">
        <v>217</v>
      </c>
      <c r="D9" s="181" t="s">
        <v>288</v>
      </c>
      <c r="E9" s="181" t="s">
        <v>289</v>
      </c>
      <c r="F9" s="181" t="s">
        <v>290</v>
      </c>
      <c r="G9" s="182">
        <v>1</v>
      </c>
      <c r="H9" s="125">
        <v>3000</v>
      </c>
      <c r="I9" s="125">
        <v>3000</v>
      </c>
      <c r="J9" s="125">
        <v>3000</v>
      </c>
      <c r="K9" s="125"/>
      <c r="L9" s="125"/>
      <c r="M9" s="125"/>
      <c r="N9" s="125"/>
      <c r="O9" s="125"/>
      <c r="P9" s="125"/>
      <c r="Q9" s="125"/>
      <c r="R9" s="125"/>
      <c r="S9" s="125"/>
    </row>
    <row r="10" ht="21" customHeight="1" spans="1:19">
      <c r="A10" s="179" t="s">
        <v>190</v>
      </c>
      <c r="B10" s="180" t="s">
        <v>70</v>
      </c>
      <c r="C10" s="180" t="s">
        <v>229</v>
      </c>
      <c r="D10" s="181" t="s">
        <v>231</v>
      </c>
      <c r="E10" s="181" t="s">
        <v>291</v>
      </c>
      <c r="F10" s="181" t="s">
        <v>290</v>
      </c>
      <c r="G10" s="182">
        <v>1</v>
      </c>
      <c r="H10" s="125">
        <v>15000</v>
      </c>
      <c r="I10" s="125">
        <v>15000</v>
      </c>
      <c r="J10" s="125">
        <v>15000</v>
      </c>
      <c r="K10" s="125"/>
      <c r="L10" s="125"/>
      <c r="M10" s="125"/>
      <c r="N10" s="125"/>
      <c r="O10" s="125"/>
      <c r="P10" s="125"/>
      <c r="Q10" s="125"/>
      <c r="R10" s="125"/>
      <c r="S10" s="125"/>
    </row>
    <row r="11" ht="21" customHeight="1" spans="1:19">
      <c r="A11" s="183" t="s">
        <v>163</v>
      </c>
      <c r="B11" s="184"/>
      <c r="C11" s="184"/>
      <c r="D11" s="185"/>
      <c r="E11" s="185"/>
      <c r="F11" s="185"/>
      <c r="G11" s="186"/>
      <c r="H11" s="125">
        <v>18000</v>
      </c>
      <c r="I11" s="125">
        <v>18000</v>
      </c>
      <c r="J11" s="125">
        <v>18000</v>
      </c>
      <c r="K11" s="125"/>
      <c r="L11" s="125"/>
      <c r="M11" s="125"/>
      <c r="N11" s="125"/>
      <c r="O11" s="125"/>
      <c r="P11" s="125"/>
      <c r="Q11" s="125"/>
      <c r="R11" s="125"/>
      <c r="S11" s="125"/>
    </row>
    <row r="12" ht="21" customHeight="1" spans="1:19">
      <c r="A12" s="187" t="s">
        <v>292</v>
      </c>
      <c r="B12" s="188"/>
      <c r="C12" s="188"/>
      <c r="D12" s="187"/>
      <c r="E12" s="187"/>
      <c r="F12" s="187"/>
      <c r="G12" s="189"/>
      <c r="H12" s="190"/>
      <c r="I12" s="190"/>
      <c r="J12" s="190"/>
      <c r="K12" s="190"/>
      <c r="L12" s="190"/>
      <c r="M12" s="190"/>
      <c r="N12" s="190"/>
      <c r="O12" s="190"/>
      <c r="P12" s="190"/>
      <c r="Q12" s="190"/>
      <c r="R12" s="190"/>
      <c r="S12" s="190"/>
    </row>
    <row r="13" customHeight="1" spans="1:17">
      <c r="A13" s="191" t="s">
        <v>293</v>
      </c>
      <c r="B13" s="191"/>
      <c r="C13" s="191"/>
      <c r="D13" s="191"/>
      <c r="E13" s="191"/>
      <c r="F13" s="191"/>
      <c r="G13" s="191"/>
      <c r="H13" s="191"/>
      <c r="I13" s="191"/>
      <c r="J13" s="191"/>
      <c r="K13" s="191"/>
      <c r="L13" s="191"/>
      <c r="M13" s="191"/>
      <c r="N13" s="191"/>
      <c r="O13" s="191"/>
      <c r="P13" s="191"/>
      <c r="Q13" s="191"/>
    </row>
  </sheetData>
  <mergeCells count="20">
    <mergeCell ref="A3:S3"/>
    <mergeCell ref="A4:H4"/>
    <mergeCell ref="I5:S5"/>
    <mergeCell ref="N6:S6"/>
    <mergeCell ref="A11:G11"/>
    <mergeCell ref="A12:S12"/>
    <mergeCell ref="A13:Q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J17" sqref="J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27"/>
      <c r="B1" s="127"/>
      <c r="C1" s="127"/>
      <c r="D1" s="127"/>
      <c r="E1" s="127"/>
      <c r="F1" s="127"/>
      <c r="G1" s="127"/>
      <c r="H1" s="127"/>
      <c r="I1" s="127"/>
      <c r="J1" s="127"/>
      <c r="K1" s="127"/>
      <c r="L1" s="127"/>
      <c r="M1" s="127"/>
      <c r="N1" s="127"/>
      <c r="O1" s="127"/>
      <c r="P1" s="127"/>
      <c r="Q1" s="127"/>
      <c r="R1" s="127"/>
      <c r="S1" s="127"/>
      <c r="T1" s="127"/>
    </row>
    <row r="2" ht="16.5" customHeight="1" spans="1:20">
      <c r="A2" s="128"/>
      <c r="B2" s="129"/>
      <c r="C2" s="129"/>
      <c r="D2" s="129"/>
      <c r="E2" s="129"/>
      <c r="F2" s="129"/>
      <c r="G2" s="129"/>
      <c r="H2" s="128"/>
      <c r="I2" s="128"/>
      <c r="J2" s="128"/>
      <c r="K2" s="128"/>
      <c r="L2" s="128"/>
      <c r="M2" s="128"/>
      <c r="N2" s="151"/>
      <c r="O2" s="128"/>
      <c r="P2" s="128"/>
      <c r="Q2" s="129"/>
      <c r="R2" s="128"/>
      <c r="S2" s="161"/>
      <c r="T2" s="161" t="s">
        <v>294</v>
      </c>
    </row>
    <row r="3" ht="41.25" customHeight="1" spans="1:20">
      <c r="A3" s="130" t="str">
        <f>"2025"&amp;"年部门政府购买服务预算表"</f>
        <v>2025年部门政府购买服务预算表</v>
      </c>
      <c r="B3" s="131"/>
      <c r="C3" s="131"/>
      <c r="D3" s="131"/>
      <c r="E3" s="131"/>
      <c r="F3" s="131"/>
      <c r="G3" s="131"/>
      <c r="H3" s="132"/>
      <c r="I3" s="132"/>
      <c r="J3" s="132"/>
      <c r="K3" s="132"/>
      <c r="L3" s="132"/>
      <c r="M3" s="132"/>
      <c r="N3" s="152"/>
      <c r="O3" s="132"/>
      <c r="P3" s="132"/>
      <c r="Q3" s="131"/>
      <c r="R3" s="132"/>
      <c r="S3" s="152"/>
      <c r="T3" s="131"/>
    </row>
    <row r="4" ht="22.5" customHeight="1" spans="1:20">
      <c r="A4" s="133" t="str">
        <f>"单位名称：昆明市晋宁区建设工程定额站"&amp;""</f>
        <v>单位名称：昆明市晋宁区建设工程定额站</v>
      </c>
      <c r="B4" s="134"/>
      <c r="C4" s="134"/>
      <c r="D4" s="134"/>
      <c r="E4" s="134"/>
      <c r="F4" s="134"/>
      <c r="G4" s="134"/>
      <c r="H4" s="133"/>
      <c r="I4" s="133"/>
      <c r="J4" s="153"/>
      <c r="K4" s="153"/>
      <c r="L4" s="153"/>
      <c r="M4" s="153"/>
      <c r="N4" s="151"/>
      <c r="O4" s="128"/>
      <c r="P4" s="128"/>
      <c r="Q4" s="129"/>
      <c r="R4" s="128"/>
      <c r="S4" s="162"/>
      <c r="T4" s="161" t="s">
        <v>1</v>
      </c>
    </row>
    <row r="5" ht="24" customHeight="1" spans="1:20">
      <c r="A5" s="135" t="s">
        <v>172</v>
      </c>
      <c r="B5" s="136" t="s">
        <v>173</v>
      </c>
      <c r="C5" s="136" t="s">
        <v>278</v>
      </c>
      <c r="D5" s="136" t="s">
        <v>295</v>
      </c>
      <c r="E5" s="136" t="s">
        <v>296</v>
      </c>
      <c r="F5" s="136" t="s">
        <v>297</v>
      </c>
      <c r="G5" s="136" t="s">
        <v>298</v>
      </c>
      <c r="H5" s="137" t="s">
        <v>299</v>
      </c>
      <c r="I5" s="137" t="s">
        <v>300</v>
      </c>
      <c r="J5" s="154" t="s">
        <v>180</v>
      </c>
      <c r="K5" s="154"/>
      <c r="L5" s="154"/>
      <c r="M5" s="154"/>
      <c r="N5" s="155"/>
      <c r="O5" s="154"/>
      <c r="P5" s="154"/>
      <c r="Q5" s="163"/>
      <c r="R5" s="154"/>
      <c r="S5" s="155"/>
      <c r="T5" s="164"/>
    </row>
    <row r="6" ht="24" customHeight="1" spans="1:20">
      <c r="A6" s="138"/>
      <c r="B6" s="139"/>
      <c r="C6" s="139"/>
      <c r="D6" s="139"/>
      <c r="E6" s="139"/>
      <c r="F6" s="139"/>
      <c r="G6" s="139"/>
      <c r="H6" s="140"/>
      <c r="I6" s="140"/>
      <c r="J6" s="140" t="s">
        <v>55</v>
      </c>
      <c r="K6" s="140" t="s">
        <v>58</v>
      </c>
      <c r="L6" s="140" t="s">
        <v>284</v>
      </c>
      <c r="M6" s="140" t="s">
        <v>285</v>
      </c>
      <c r="N6" s="156" t="s">
        <v>286</v>
      </c>
      <c r="O6" s="157" t="s">
        <v>287</v>
      </c>
      <c r="P6" s="157"/>
      <c r="Q6" s="165"/>
      <c r="R6" s="157"/>
      <c r="S6" s="166"/>
      <c r="T6" s="142"/>
    </row>
    <row r="7" ht="54" customHeight="1" spans="1:20">
      <c r="A7" s="141"/>
      <c r="B7" s="142"/>
      <c r="C7" s="142"/>
      <c r="D7" s="142"/>
      <c r="E7" s="142"/>
      <c r="F7" s="142"/>
      <c r="G7" s="142"/>
      <c r="H7" s="143"/>
      <c r="I7" s="143"/>
      <c r="J7" s="143"/>
      <c r="K7" s="143" t="s">
        <v>57</v>
      </c>
      <c r="L7" s="143"/>
      <c r="M7" s="143"/>
      <c r="N7" s="158"/>
      <c r="O7" s="143" t="s">
        <v>57</v>
      </c>
      <c r="P7" s="143" t="s">
        <v>64</v>
      </c>
      <c r="Q7" s="142" t="s">
        <v>65</v>
      </c>
      <c r="R7" s="143" t="s">
        <v>66</v>
      </c>
      <c r="S7" s="158" t="s">
        <v>67</v>
      </c>
      <c r="T7" s="142" t="s">
        <v>68</v>
      </c>
    </row>
    <row r="8" ht="17.25" customHeight="1" spans="1:20">
      <c r="A8" s="144">
        <v>1</v>
      </c>
      <c r="B8" s="142">
        <v>2</v>
      </c>
      <c r="C8" s="144">
        <v>3</v>
      </c>
      <c r="D8" s="144">
        <v>4</v>
      </c>
      <c r="E8" s="142">
        <v>5</v>
      </c>
      <c r="F8" s="144">
        <v>6</v>
      </c>
      <c r="G8" s="144">
        <v>7</v>
      </c>
      <c r="H8" s="142">
        <v>8</v>
      </c>
      <c r="I8" s="144">
        <v>9</v>
      </c>
      <c r="J8" s="144">
        <v>10</v>
      </c>
      <c r="K8" s="142">
        <v>11</v>
      </c>
      <c r="L8" s="144">
        <v>12</v>
      </c>
      <c r="M8" s="144">
        <v>13</v>
      </c>
      <c r="N8" s="142">
        <v>14</v>
      </c>
      <c r="O8" s="144">
        <v>15</v>
      </c>
      <c r="P8" s="144">
        <v>16</v>
      </c>
      <c r="Q8" s="142">
        <v>17</v>
      </c>
      <c r="R8" s="144">
        <v>18</v>
      </c>
      <c r="S8" s="144">
        <v>19</v>
      </c>
      <c r="T8" s="144">
        <v>20</v>
      </c>
    </row>
    <row r="9" ht="21" customHeight="1" spans="1:20">
      <c r="A9" s="145"/>
      <c r="B9" s="146"/>
      <c r="C9" s="146"/>
      <c r="D9" s="146"/>
      <c r="E9" s="146"/>
      <c r="F9" s="146"/>
      <c r="G9" s="146"/>
      <c r="H9" s="147"/>
      <c r="I9" s="147"/>
      <c r="J9" s="159"/>
      <c r="K9" s="159"/>
      <c r="L9" s="159"/>
      <c r="M9" s="159"/>
      <c r="N9" s="159"/>
      <c r="O9" s="159"/>
      <c r="P9" s="159"/>
      <c r="Q9" s="159"/>
      <c r="R9" s="159"/>
      <c r="S9" s="159"/>
      <c r="T9" s="159"/>
    </row>
    <row r="10" ht="21" customHeight="1" spans="1:20">
      <c r="A10" s="148" t="s">
        <v>163</v>
      </c>
      <c r="B10" s="149"/>
      <c r="C10" s="149"/>
      <c r="D10" s="149"/>
      <c r="E10" s="149"/>
      <c r="F10" s="149"/>
      <c r="G10" s="149"/>
      <c r="H10" s="150"/>
      <c r="I10" s="160"/>
      <c r="J10" s="159"/>
      <c r="K10" s="159"/>
      <c r="L10" s="159"/>
      <c r="M10" s="159"/>
      <c r="N10" s="159"/>
      <c r="O10" s="159"/>
      <c r="P10" s="159"/>
      <c r="Q10" s="159"/>
      <c r="R10" s="159"/>
      <c r="S10" s="159"/>
      <c r="T10" s="159"/>
    </row>
    <row r="11" customHeight="1" spans="7:24">
      <c r="G11" s="114" t="s">
        <v>301</v>
      </c>
      <c r="H11" s="114"/>
      <c r="I11" s="114"/>
      <c r="J11" s="114"/>
      <c r="K11" s="114"/>
      <c r="L11" s="114"/>
      <c r="M11" s="114"/>
      <c r="N11" s="114"/>
      <c r="O11" s="114"/>
      <c r="P11" s="114"/>
      <c r="Q11" s="114"/>
      <c r="R11" s="114"/>
      <c r="S11" s="114"/>
      <c r="T11" s="114"/>
      <c r="U11" s="114"/>
      <c r="V11" s="114"/>
      <c r="W11" s="114"/>
      <c r="X11" s="114"/>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5" defaultRowHeight="14.25" customHeight="1" outlineLevelCol="4"/>
  <cols>
    <col min="1" max="1" width="44.25" style="45" customWidth="1"/>
    <col min="2" max="5" width="20" style="45" customWidth="1"/>
    <col min="6" max="16384" width="9.15" style="45"/>
  </cols>
  <sheetData>
    <row r="1" s="45" customFormat="1" customHeight="1" spans="1:5">
      <c r="A1" s="46"/>
      <c r="B1" s="46"/>
      <c r="C1" s="46"/>
      <c r="D1" s="46"/>
      <c r="E1" s="46"/>
    </row>
    <row r="2" s="45" customFormat="1" ht="17.25" customHeight="1" spans="4:5">
      <c r="D2" s="116"/>
      <c r="E2" s="48" t="s">
        <v>302</v>
      </c>
    </row>
    <row r="3" s="45" customFormat="1" ht="41.25" customHeight="1" spans="1:5">
      <c r="A3" s="117" t="str">
        <f>"2025"&amp;"年对下转移支付预算表"</f>
        <v>2025年对下转移支付预算表</v>
      </c>
      <c r="B3" s="49"/>
      <c r="C3" s="49"/>
      <c r="D3" s="49"/>
      <c r="E3" s="109"/>
    </row>
    <row r="4" s="45" customFormat="1" ht="18" customHeight="1" spans="1:5">
      <c r="A4" s="118" t="str">
        <f>"单位名称：昆明市晋宁区建设工程定额站"&amp;""</f>
        <v>单位名称：昆明市晋宁区建设工程定额站</v>
      </c>
      <c r="B4" s="119"/>
      <c r="C4" s="119"/>
      <c r="D4" s="120"/>
      <c r="E4" s="53" t="s">
        <v>1</v>
      </c>
    </row>
    <row r="5" s="45" customFormat="1" ht="19.5" customHeight="1" spans="1:5">
      <c r="A5" s="61" t="s">
        <v>303</v>
      </c>
      <c r="B5" s="56" t="s">
        <v>180</v>
      </c>
      <c r="C5" s="57"/>
      <c r="D5" s="57"/>
      <c r="E5" s="121" t="s">
        <v>304</v>
      </c>
    </row>
    <row r="6" s="45" customFormat="1" ht="40.5" customHeight="1" spans="1:5">
      <c r="A6" s="64"/>
      <c r="B6" s="72" t="s">
        <v>55</v>
      </c>
      <c r="C6" s="55" t="s">
        <v>58</v>
      </c>
      <c r="D6" s="122" t="s">
        <v>284</v>
      </c>
      <c r="E6" s="121"/>
    </row>
    <row r="7" s="45" customFormat="1" ht="19.5" customHeight="1" spans="1:5">
      <c r="A7" s="65">
        <v>1</v>
      </c>
      <c r="B7" s="65">
        <v>2</v>
      </c>
      <c r="C7" s="65">
        <v>3</v>
      </c>
      <c r="D7" s="123">
        <v>4</v>
      </c>
      <c r="E7" s="124">
        <v>24</v>
      </c>
    </row>
    <row r="8" s="45" customFormat="1" ht="19.5" customHeight="1" spans="1:5">
      <c r="A8" s="74"/>
      <c r="B8" s="125"/>
      <c r="C8" s="125"/>
      <c r="D8" s="125"/>
      <c r="E8" s="125"/>
    </row>
    <row r="9" s="45" customFormat="1" ht="19.5" customHeight="1" spans="1:5">
      <c r="A9" s="112"/>
      <c r="B9" s="125"/>
      <c r="C9" s="125"/>
      <c r="D9" s="125"/>
      <c r="E9" s="125"/>
    </row>
    <row r="10" s="45" customFormat="1" ht="34" customHeight="1" spans="1:1">
      <c r="A10" s="126" t="s">
        <v>305</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55.375" style="45" customWidth="1"/>
    <col min="2" max="2" width="29" style="45" customWidth="1"/>
    <col min="3" max="5" width="23.575" style="45" customWidth="1"/>
    <col min="6" max="6" width="11.2833333333333" style="45" customWidth="1"/>
    <col min="7" max="7" width="25.1416666666667" style="45" customWidth="1"/>
    <col min="8" max="8" width="15.575" style="45" customWidth="1"/>
    <col min="9" max="9" width="13.425" style="45" customWidth="1"/>
    <col min="10" max="10" width="18.85" style="45" customWidth="1"/>
    <col min="11" max="16384" width="9.14166666666667" style="45"/>
  </cols>
  <sheetData>
    <row r="1" customHeight="1" spans="1:10">
      <c r="A1" s="46"/>
      <c r="B1" s="46"/>
      <c r="C1" s="46"/>
      <c r="D1" s="46"/>
      <c r="E1" s="46"/>
      <c r="F1" s="46"/>
      <c r="G1" s="46"/>
      <c r="H1" s="46"/>
      <c r="I1" s="46"/>
      <c r="J1" s="46"/>
    </row>
    <row r="2" ht="16.5" customHeight="1" spans="10:10">
      <c r="J2" s="48" t="s">
        <v>306</v>
      </c>
    </row>
    <row r="3" ht="41.25" customHeight="1" spans="1:10">
      <c r="A3" s="108" t="str">
        <f>"2025"&amp;"年对下转移支付绩效目标表"</f>
        <v>2025年对下转移支付绩效目标表</v>
      </c>
      <c r="B3" s="49"/>
      <c r="C3" s="49"/>
      <c r="D3" s="49"/>
      <c r="E3" s="49"/>
      <c r="F3" s="109"/>
      <c r="G3" s="49"/>
      <c r="H3" s="109"/>
      <c r="I3" s="109"/>
      <c r="J3" s="49"/>
    </row>
    <row r="4" ht="17.25" customHeight="1" spans="1:1">
      <c r="A4" s="50" t="str">
        <f>"单位名称：昆明市晋宁区建设工程定额站"&amp;""</f>
        <v>单位名称：昆明市晋宁区建设工程定额站</v>
      </c>
    </row>
    <row r="5" ht="44.25" customHeight="1" spans="1:10">
      <c r="A5" s="110" t="s">
        <v>303</v>
      </c>
      <c r="B5" s="110" t="s">
        <v>245</v>
      </c>
      <c r="C5" s="110" t="s">
        <v>246</v>
      </c>
      <c r="D5" s="110" t="s">
        <v>247</v>
      </c>
      <c r="E5" s="110" t="s">
        <v>248</v>
      </c>
      <c r="F5" s="111" t="s">
        <v>249</v>
      </c>
      <c r="G5" s="110" t="s">
        <v>250</v>
      </c>
      <c r="H5" s="111" t="s">
        <v>251</v>
      </c>
      <c r="I5" s="111" t="s">
        <v>252</v>
      </c>
      <c r="J5" s="110" t="s">
        <v>253</v>
      </c>
    </row>
    <row r="6" ht="14.25" customHeight="1" spans="1:10">
      <c r="A6" s="110">
        <v>1</v>
      </c>
      <c r="B6" s="110">
        <v>2</v>
      </c>
      <c r="C6" s="110">
        <v>3</v>
      </c>
      <c r="D6" s="110">
        <v>4</v>
      </c>
      <c r="E6" s="110">
        <v>5</v>
      </c>
      <c r="F6" s="111">
        <v>6</v>
      </c>
      <c r="G6" s="110">
        <v>7</v>
      </c>
      <c r="H6" s="111">
        <v>8</v>
      </c>
      <c r="I6" s="111">
        <v>9</v>
      </c>
      <c r="J6" s="110">
        <v>10</v>
      </c>
    </row>
    <row r="7" ht="42" customHeight="1" spans="1:10">
      <c r="A7" s="74"/>
      <c r="B7" s="112"/>
      <c r="C7" s="112"/>
      <c r="D7" s="112"/>
      <c r="E7" s="95"/>
      <c r="F7" s="113"/>
      <c r="G7" s="95"/>
      <c r="H7" s="113"/>
      <c r="I7" s="113"/>
      <c r="J7" s="95"/>
    </row>
    <row r="8" ht="42" customHeight="1" spans="1:10">
      <c r="A8" s="74"/>
      <c r="B8" s="75"/>
      <c r="C8" s="75"/>
      <c r="D8" s="75"/>
      <c r="E8" s="74"/>
      <c r="F8" s="75"/>
      <c r="G8" s="74"/>
      <c r="H8" s="75"/>
      <c r="I8" s="75"/>
      <c r="J8" s="74"/>
    </row>
    <row r="9" ht="45" customHeight="1" spans="1:3">
      <c r="A9" s="114" t="s">
        <v>307</v>
      </c>
      <c r="B9" s="115"/>
      <c r="C9" s="115"/>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8" sqref="C18"/>
    </sheetView>
  </sheetViews>
  <sheetFormatPr defaultColWidth="10.425" defaultRowHeight="14.25" customHeight="1"/>
  <cols>
    <col min="1" max="3" width="33.7083333333333" style="45" customWidth="1"/>
    <col min="4" max="4" width="45.575" style="45" customWidth="1"/>
    <col min="5" max="5" width="27.575" style="45" customWidth="1"/>
    <col min="6" max="6" width="21.7083333333333" style="45" customWidth="1"/>
    <col min="7" max="9" width="26.2833333333333" style="45" customWidth="1"/>
    <col min="10" max="16384" width="10.425" style="45"/>
  </cols>
  <sheetData>
    <row r="1" customHeight="1" spans="1:9">
      <c r="A1" s="46"/>
      <c r="B1" s="46"/>
      <c r="C1" s="46"/>
      <c r="D1" s="46"/>
      <c r="E1" s="46"/>
      <c r="F1" s="46"/>
      <c r="G1" s="46"/>
      <c r="H1" s="46"/>
      <c r="I1" s="46"/>
    </row>
    <row r="2" customHeight="1" spans="1:9">
      <c r="A2" s="83" t="s">
        <v>308</v>
      </c>
      <c r="B2" s="84"/>
      <c r="C2" s="84"/>
      <c r="D2" s="85"/>
      <c r="E2" s="85"/>
      <c r="F2" s="85"/>
      <c r="G2" s="84"/>
      <c r="H2" s="84"/>
      <c r="I2" s="85"/>
    </row>
    <row r="3" ht="41.25" customHeight="1" spans="1:9">
      <c r="A3" s="86" t="str">
        <f>"2025"&amp;"年新增资产配置预算表"</f>
        <v>2025年新增资产配置预算表</v>
      </c>
      <c r="B3" s="87"/>
      <c r="C3" s="87"/>
      <c r="D3" s="88"/>
      <c r="E3" s="88"/>
      <c r="F3" s="88"/>
      <c r="G3" s="87"/>
      <c r="H3" s="87"/>
      <c r="I3" s="88"/>
    </row>
    <row r="4" customHeight="1" spans="1:9">
      <c r="A4" s="89" t="str">
        <f>"单位名称：昆明市晋宁区建设工程定额站"&amp;""</f>
        <v>单位名称：昆明市晋宁区建设工程定额站</v>
      </c>
      <c r="B4" s="90"/>
      <c r="C4" s="90"/>
      <c r="D4" s="91"/>
      <c r="F4" s="88"/>
      <c r="G4" s="87"/>
      <c r="H4" s="87"/>
      <c r="I4" s="107" t="s">
        <v>1</v>
      </c>
    </row>
    <row r="5" ht="28.5" customHeight="1" spans="1:9">
      <c r="A5" s="92" t="s">
        <v>172</v>
      </c>
      <c r="B5" s="81" t="s">
        <v>173</v>
      </c>
      <c r="C5" s="92" t="s">
        <v>309</v>
      </c>
      <c r="D5" s="92" t="s">
        <v>310</v>
      </c>
      <c r="E5" s="92" t="s">
        <v>311</v>
      </c>
      <c r="F5" s="92" t="s">
        <v>312</v>
      </c>
      <c r="G5" s="81" t="s">
        <v>313</v>
      </c>
      <c r="H5" s="81"/>
      <c r="I5" s="92"/>
    </row>
    <row r="6" ht="21" customHeight="1" spans="1:9">
      <c r="A6" s="92"/>
      <c r="B6" s="93"/>
      <c r="C6" s="93"/>
      <c r="D6" s="94"/>
      <c r="E6" s="93"/>
      <c r="F6" s="93"/>
      <c r="G6" s="81" t="s">
        <v>282</v>
      </c>
      <c r="H6" s="81" t="s">
        <v>314</v>
      </c>
      <c r="I6" s="81" t="s">
        <v>315</v>
      </c>
    </row>
    <row r="7" ht="17.25" customHeight="1" spans="1:9">
      <c r="A7" s="95" t="s">
        <v>82</v>
      </c>
      <c r="B7" s="96"/>
      <c r="C7" s="97" t="s">
        <v>83</v>
      </c>
      <c r="D7" s="95" t="s">
        <v>84</v>
      </c>
      <c r="E7" s="98" t="s">
        <v>85</v>
      </c>
      <c r="F7" s="95" t="s">
        <v>86</v>
      </c>
      <c r="G7" s="97" t="s">
        <v>87</v>
      </c>
      <c r="H7" s="99" t="s">
        <v>88</v>
      </c>
      <c r="I7" s="98" t="s">
        <v>89</v>
      </c>
    </row>
    <row r="8" ht="19.5" customHeight="1" spans="1:9">
      <c r="A8" s="74"/>
      <c r="B8" s="75"/>
      <c r="C8" s="75"/>
      <c r="D8" s="74"/>
      <c r="E8" s="75"/>
      <c r="F8" s="99"/>
      <c r="G8" s="100"/>
      <c r="H8" s="101"/>
      <c r="I8" s="101"/>
    </row>
    <row r="9" ht="19.5" customHeight="1" spans="1:9">
      <c r="A9" s="102" t="s">
        <v>55</v>
      </c>
      <c r="B9" s="103"/>
      <c r="C9" s="103"/>
      <c r="D9" s="104"/>
      <c r="E9" s="105"/>
      <c r="F9" s="105"/>
      <c r="G9" s="100"/>
      <c r="H9" s="101"/>
      <c r="I9" s="101"/>
    </row>
    <row r="10" customHeight="1" spans="1:8">
      <c r="A10" s="106" t="s">
        <v>316</v>
      </c>
      <c r="B10" s="106"/>
      <c r="C10" s="106"/>
      <c r="D10" s="106"/>
      <c r="E10" s="106"/>
      <c r="F10" s="106"/>
      <c r="G10" s="106"/>
      <c r="H10" s="106"/>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22" sqref="D22"/>
    </sheetView>
  </sheetViews>
  <sheetFormatPr defaultColWidth="9.14166666666667" defaultRowHeight="14.25" customHeight="1"/>
  <cols>
    <col min="1" max="1" width="19.2833333333333" style="45" customWidth="1"/>
    <col min="2" max="2" width="33.85" style="45" customWidth="1"/>
    <col min="3" max="3" width="23.85" style="45" customWidth="1"/>
    <col min="4" max="4" width="11.1416666666667" style="45" customWidth="1"/>
    <col min="5" max="5" width="17.7083333333333" style="45" customWidth="1"/>
    <col min="6" max="6" width="9.85" style="45" customWidth="1"/>
    <col min="7" max="7" width="17.7083333333333" style="45" customWidth="1"/>
    <col min="8" max="11" width="23.1416666666667" style="45" customWidth="1"/>
    <col min="12" max="16384" width="9.14166666666667" style="45"/>
  </cols>
  <sheetData>
    <row r="1" customHeight="1" spans="1:11">
      <c r="A1" s="46"/>
      <c r="B1" s="46"/>
      <c r="C1" s="46"/>
      <c r="D1" s="46"/>
      <c r="E1" s="46"/>
      <c r="F1" s="46"/>
      <c r="G1" s="46"/>
      <c r="H1" s="46"/>
      <c r="I1" s="46"/>
      <c r="J1" s="46"/>
      <c r="K1" s="46"/>
    </row>
    <row r="2" customHeight="1" spans="4:11">
      <c r="D2" s="47"/>
      <c r="E2" s="47"/>
      <c r="F2" s="47"/>
      <c r="G2" s="47"/>
      <c r="K2" s="48" t="s">
        <v>317</v>
      </c>
    </row>
    <row r="3" ht="41.25" customHeight="1" spans="1:11">
      <c r="A3" s="49" t="str">
        <f>"2025"&amp;"年上级转移支付补助项目支出预算表"</f>
        <v>2025年上级转移支付补助项目支出预算表</v>
      </c>
      <c r="B3" s="49"/>
      <c r="C3" s="49"/>
      <c r="D3" s="49"/>
      <c r="E3" s="49"/>
      <c r="F3" s="49"/>
      <c r="G3" s="49"/>
      <c r="H3" s="49"/>
      <c r="I3" s="49"/>
      <c r="J3" s="49"/>
      <c r="K3" s="49"/>
    </row>
    <row r="4" ht="13.5" customHeight="1" spans="1:11">
      <c r="A4" s="50" t="str">
        <f>"单位名称：昆明市晋宁区建设工程定额站"&amp;""</f>
        <v>单位名称：昆明市晋宁区建设工程定额站</v>
      </c>
      <c r="B4" s="51"/>
      <c r="C4" s="51"/>
      <c r="D4" s="51"/>
      <c r="E4" s="51"/>
      <c r="F4" s="51"/>
      <c r="G4" s="51"/>
      <c r="H4" s="52"/>
      <c r="I4" s="52"/>
      <c r="J4" s="52"/>
      <c r="K4" s="53" t="s">
        <v>1</v>
      </c>
    </row>
    <row r="5" ht="21.75" customHeight="1" spans="1:11">
      <c r="A5" s="54" t="s">
        <v>235</v>
      </c>
      <c r="B5" s="54" t="s">
        <v>175</v>
      </c>
      <c r="C5" s="54" t="s">
        <v>236</v>
      </c>
      <c r="D5" s="55" t="s">
        <v>176</v>
      </c>
      <c r="E5" s="55" t="s">
        <v>177</v>
      </c>
      <c r="F5" s="55" t="s">
        <v>237</v>
      </c>
      <c r="G5" s="55" t="s">
        <v>238</v>
      </c>
      <c r="H5" s="61" t="s">
        <v>55</v>
      </c>
      <c r="I5" s="56" t="s">
        <v>318</v>
      </c>
      <c r="J5" s="57"/>
      <c r="K5" s="58"/>
    </row>
    <row r="6" ht="21.75" customHeight="1" spans="1:11">
      <c r="A6" s="59"/>
      <c r="B6" s="59"/>
      <c r="C6" s="59"/>
      <c r="D6" s="60"/>
      <c r="E6" s="60"/>
      <c r="F6" s="60"/>
      <c r="G6" s="60"/>
      <c r="H6" s="72"/>
      <c r="I6" s="55" t="s">
        <v>58</v>
      </c>
      <c r="J6" s="55" t="s">
        <v>59</v>
      </c>
      <c r="K6" s="55" t="s">
        <v>60</v>
      </c>
    </row>
    <row r="7" ht="40.5" customHeight="1" spans="1:11">
      <c r="A7" s="73"/>
      <c r="B7" s="73"/>
      <c r="C7" s="73"/>
      <c r="D7" s="63"/>
      <c r="E7" s="63"/>
      <c r="F7" s="63"/>
      <c r="G7" s="63"/>
      <c r="H7" s="64"/>
      <c r="I7" s="63" t="s">
        <v>57</v>
      </c>
      <c r="J7" s="63"/>
      <c r="K7" s="63"/>
    </row>
    <row r="8" ht="15" customHeight="1" spans="1:11">
      <c r="A8" s="65">
        <v>1</v>
      </c>
      <c r="B8" s="65">
        <v>2</v>
      </c>
      <c r="C8" s="65">
        <v>3</v>
      </c>
      <c r="D8" s="65">
        <v>4</v>
      </c>
      <c r="E8" s="65">
        <v>5</v>
      </c>
      <c r="F8" s="65">
        <v>6</v>
      </c>
      <c r="G8" s="65">
        <v>7</v>
      </c>
      <c r="H8" s="65">
        <v>8</v>
      </c>
      <c r="I8" s="65">
        <v>9</v>
      </c>
      <c r="J8" s="81">
        <v>10</v>
      </c>
      <c r="K8" s="81">
        <v>11</v>
      </c>
    </row>
    <row r="9" ht="18.75" customHeight="1" spans="1:11">
      <c r="A9" s="74"/>
      <c r="B9" s="75"/>
      <c r="C9" s="74"/>
      <c r="D9" s="74"/>
      <c r="E9" s="74"/>
      <c r="F9" s="74"/>
      <c r="G9" s="74"/>
      <c r="H9" s="76"/>
      <c r="I9" s="82"/>
      <c r="J9" s="82"/>
      <c r="K9" s="76"/>
    </row>
    <row r="10" ht="18.75" customHeight="1" spans="1:11">
      <c r="A10" s="75"/>
      <c r="B10" s="75"/>
      <c r="C10" s="75"/>
      <c r="D10" s="75"/>
      <c r="E10" s="75"/>
      <c r="F10" s="75"/>
      <c r="G10" s="75"/>
      <c r="H10" s="68"/>
      <c r="I10" s="68"/>
      <c r="J10" s="68"/>
      <c r="K10" s="76"/>
    </row>
    <row r="11" ht="18.75" customHeight="1" spans="1:11">
      <c r="A11" s="77" t="s">
        <v>163</v>
      </c>
      <c r="B11" s="78"/>
      <c r="C11" s="78"/>
      <c r="D11" s="78"/>
      <c r="E11" s="78"/>
      <c r="F11" s="78"/>
      <c r="G11" s="79"/>
      <c r="H11" s="68"/>
      <c r="I11" s="68"/>
      <c r="J11" s="68"/>
      <c r="K11" s="76"/>
    </row>
    <row r="12" customHeight="1" spans="1:1">
      <c r="A12" s="80" t="s">
        <v>319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B16" sqref="B16"/>
    </sheetView>
  </sheetViews>
  <sheetFormatPr defaultColWidth="9.14166666666667" defaultRowHeight="14.25" customHeight="1" outlineLevelCol="6"/>
  <cols>
    <col min="1" max="1" width="35.2833333333333" style="45" customWidth="1"/>
    <col min="2" max="4" width="28" style="45" customWidth="1"/>
    <col min="5" max="7" width="23.85" style="45" customWidth="1"/>
    <col min="8" max="16384" width="9.14166666666667" style="45"/>
  </cols>
  <sheetData>
    <row r="1" customHeight="1" spans="1:7">
      <c r="A1" s="46"/>
      <c r="B1" s="46"/>
      <c r="C1" s="46"/>
      <c r="D1" s="46"/>
      <c r="E1" s="46"/>
      <c r="F1" s="46"/>
      <c r="G1" s="46"/>
    </row>
    <row r="2" ht="13.5" customHeight="1" spans="4:7">
      <c r="D2" s="47"/>
      <c r="G2" s="48" t="s">
        <v>320</v>
      </c>
    </row>
    <row r="3" ht="41.25" customHeight="1" spans="1:7">
      <c r="A3" s="49" t="str">
        <f>"2025"&amp;"年部门项目中期规划预算表"</f>
        <v>2025年部门项目中期规划预算表</v>
      </c>
      <c r="B3" s="49"/>
      <c r="C3" s="49"/>
      <c r="D3" s="49"/>
      <c r="E3" s="49"/>
      <c r="F3" s="49"/>
      <c r="G3" s="49"/>
    </row>
    <row r="4" ht="13.5" customHeight="1" spans="1:7">
      <c r="A4" s="50" t="str">
        <f>"单位名称：昆明市晋宁区建设工程定额站"&amp;""</f>
        <v>单位名称：昆明市晋宁区建设工程定额站</v>
      </c>
      <c r="B4" s="51"/>
      <c r="C4" s="51"/>
      <c r="D4" s="51"/>
      <c r="E4" s="52"/>
      <c r="F4" s="52"/>
      <c r="G4" s="53" t="s">
        <v>1</v>
      </c>
    </row>
    <row r="5" ht="21.75" customHeight="1" spans="1:7">
      <c r="A5" s="54" t="s">
        <v>236</v>
      </c>
      <c r="B5" s="54" t="s">
        <v>235</v>
      </c>
      <c r="C5" s="54" t="s">
        <v>175</v>
      </c>
      <c r="D5" s="55" t="s">
        <v>321</v>
      </c>
      <c r="E5" s="56" t="s">
        <v>58</v>
      </c>
      <c r="F5" s="57"/>
      <c r="G5" s="58"/>
    </row>
    <row r="6" ht="21.75" customHeight="1" spans="1:7">
      <c r="A6" s="59"/>
      <c r="B6" s="59"/>
      <c r="C6" s="59"/>
      <c r="D6" s="60"/>
      <c r="E6" s="61" t="str">
        <f>"2025"&amp;"年"</f>
        <v>2025年</v>
      </c>
      <c r="F6" s="55" t="str">
        <f>("2025"+1)&amp;"年"</f>
        <v>2026年</v>
      </c>
      <c r="G6" s="55" t="str">
        <f>("2025"+2)&amp;"年"</f>
        <v>2027年</v>
      </c>
    </row>
    <row r="7" ht="40.5" customHeight="1" spans="1:7">
      <c r="A7" s="62"/>
      <c r="B7" s="62"/>
      <c r="C7" s="62"/>
      <c r="D7" s="63"/>
      <c r="E7" s="64"/>
      <c r="F7" s="63" t="s">
        <v>57</v>
      </c>
      <c r="G7" s="63"/>
    </row>
    <row r="8" ht="15" customHeight="1" spans="1:7">
      <c r="A8" s="65">
        <v>1</v>
      </c>
      <c r="B8" s="65">
        <v>2</v>
      </c>
      <c r="C8" s="65">
        <v>3</v>
      </c>
      <c r="D8" s="65">
        <v>4</v>
      </c>
      <c r="E8" s="65">
        <v>5</v>
      </c>
      <c r="F8" s="65">
        <v>6</v>
      </c>
      <c r="G8" s="65">
        <v>7</v>
      </c>
    </row>
    <row r="9" ht="17.25" customHeight="1" spans="1:7">
      <c r="A9" s="66" t="s">
        <v>70</v>
      </c>
      <c r="B9" s="67"/>
      <c r="C9" s="67"/>
      <c r="D9" s="66"/>
      <c r="E9" s="68">
        <v>23640</v>
      </c>
      <c r="F9" s="68"/>
      <c r="G9" s="68"/>
    </row>
    <row r="10" ht="18.75" customHeight="1" spans="1:7">
      <c r="A10" s="66"/>
      <c r="B10" s="66" t="s">
        <v>322</v>
      </c>
      <c r="C10" s="66" t="s">
        <v>243</v>
      </c>
      <c r="D10" s="66" t="s">
        <v>323</v>
      </c>
      <c r="E10" s="68">
        <v>23640</v>
      </c>
      <c r="F10" s="68"/>
      <c r="G10" s="68"/>
    </row>
    <row r="11" ht="18.75" customHeight="1" spans="1:7">
      <c r="A11" s="69" t="s">
        <v>55</v>
      </c>
      <c r="B11" s="70" t="s">
        <v>324</v>
      </c>
      <c r="C11" s="70"/>
      <c r="D11" s="71"/>
      <c r="E11" s="68">
        <v>23640</v>
      </c>
      <c r="F11" s="68"/>
      <c r="G11" s="68"/>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selection activeCell="A6" sqref="A6:I33"/>
    </sheetView>
  </sheetViews>
  <sheetFormatPr defaultColWidth="9" defaultRowHeight="12.75"/>
  <cols>
    <col min="1" max="1" width="16.625" style="4" customWidth="1"/>
    <col min="2" max="2" width="22.625" style="4" customWidth="1"/>
    <col min="3" max="8" width="13.125" style="4" customWidth="1"/>
    <col min="9" max="9" width="21.625" style="4" customWidth="1"/>
    <col min="10" max="10" width="8" style="4" hidden="1" customWidth="1"/>
    <col min="11" max="16384" width="9" style="1"/>
  </cols>
  <sheetData>
    <row r="1" s="1" customFormat="1" spans="1:10">
      <c r="A1" s="4"/>
      <c r="B1" s="4"/>
      <c r="C1" s="4"/>
      <c r="D1" s="4"/>
      <c r="E1" s="4"/>
      <c r="F1" s="4"/>
      <c r="G1" s="4"/>
      <c r="H1" s="4"/>
      <c r="I1" s="39" t="s">
        <v>325</v>
      </c>
      <c r="J1" s="4"/>
    </row>
    <row r="2" s="2" customFormat="1" ht="47.1" customHeight="1" spans="1:10">
      <c r="A2" s="5" t="s">
        <v>326</v>
      </c>
      <c r="B2" s="5"/>
      <c r="C2" s="5"/>
      <c r="D2" s="5"/>
      <c r="E2" s="5"/>
      <c r="F2" s="5"/>
      <c r="G2" s="5"/>
      <c r="H2" s="5"/>
      <c r="I2" s="5"/>
      <c r="J2" s="40"/>
    </row>
    <row r="3" s="3" customFormat="1" ht="12" spans="1:10">
      <c r="A3" s="6" t="s">
        <v>327</v>
      </c>
      <c r="B3" s="7" t="s">
        <v>70</v>
      </c>
      <c r="C3" s="7"/>
      <c r="D3" s="7"/>
      <c r="E3" s="7"/>
      <c r="F3" s="8"/>
      <c r="G3" s="8"/>
      <c r="H3" s="8"/>
      <c r="I3" s="8" t="s">
        <v>1</v>
      </c>
      <c r="J3" s="41"/>
    </row>
    <row r="4" s="1" customFormat="1" ht="15" customHeight="1" spans="1:10">
      <c r="A4" s="9" t="s">
        <v>328</v>
      </c>
      <c r="B4" s="10"/>
      <c r="C4" s="11"/>
      <c r="D4" s="11"/>
      <c r="E4" s="12"/>
      <c r="F4" s="13" t="s">
        <v>329</v>
      </c>
      <c r="G4" s="10"/>
      <c r="H4" s="11"/>
      <c r="I4" s="12"/>
      <c r="J4" s="4"/>
    </row>
    <row r="5" s="1" customFormat="1" ht="17.25" customHeight="1" spans="1:10">
      <c r="A5" s="14"/>
      <c r="B5" s="13" t="s">
        <v>330</v>
      </c>
      <c r="C5" s="11"/>
      <c r="D5" s="11"/>
      <c r="E5" s="11"/>
      <c r="F5" s="11"/>
      <c r="G5" s="11"/>
      <c r="H5" s="12"/>
      <c r="I5" s="9" t="s">
        <v>331</v>
      </c>
      <c r="J5" s="4"/>
    </row>
    <row r="6" s="1" customFormat="1" ht="67.15" customHeight="1" spans="1:10">
      <c r="A6" s="9" t="s">
        <v>332</v>
      </c>
      <c r="B6" s="9" t="s">
        <v>333</v>
      </c>
      <c r="C6" s="15"/>
      <c r="D6" s="16"/>
      <c r="E6" s="16"/>
      <c r="F6" s="16"/>
      <c r="G6" s="16"/>
      <c r="H6" s="17"/>
      <c r="I6" s="42" t="s">
        <v>334</v>
      </c>
      <c r="J6" s="4"/>
    </row>
    <row r="7" s="1" customFormat="1" ht="70.5" customHeight="1" spans="1:10">
      <c r="A7" s="18"/>
      <c r="B7" s="9" t="s">
        <v>335</v>
      </c>
      <c r="C7" s="15"/>
      <c r="D7" s="16"/>
      <c r="E7" s="16"/>
      <c r="F7" s="16"/>
      <c r="G7" s="16"/>
      <c r="H7" s="17"/>
      <c r="I7" s="43" t="s">
        <v>336</v>
      </c>
      <c r="J7" s="4"/>
    </row>
    <row r="8" s="1" customFormat="1" ht="70.7" customHeight="1" spans="1:10">
      <c r="A8" s="9" t="s">
        <v>337</v>
      </c>
      <c r="B8" s="9" t="s">
        <v>338</v>
      </c>
      <c r="C8" s="15"/>
      <c r="D8" s="16"/>
      <c r="E8" s="16"/>
      <c r="F8" s="16"/>
      <c r="G8" s="16"/>
      <c r="H8" s="17"/>
      <c r="I8" s="44" t="s">
        <v>339</v>
      </c>
      <c r="J8" s="4"/>
    </row>
    <row r="9" s="1" customFormat="1" ht="17.85" customHeight="1" spans="1:10">
      <c r="A9" s="19"/>
      <c r="B9" s="20" t="s">
        <v>340</v>
      </c>
      <c r="C9" s="21"/>
      <c r="D9" s="21" t="s">
        <v>341</v>
      </c>
      <c r="E9" s="22"/>
      <c r="F9" s="21" t="s">
        <v>342</v>
      </c>
      <c r="G9" s="21"/>
      <c r="H9" s="21"/>
      <c r="I9" s="32" t="s">
        <v>331</v>
      </c>
      <c r="J9" s="4"/>
    </row>
    <row r="10" s="1" customFormat="1" ht="17.85" customHeight="1" spans="1:10">
      <c r="A10" s="23"/>
      <c r="B10" s="24"/>
      <c r="C10" s="21"/>
      <c r="D10" s="4"/>
      <c r="E10" s="21"/>
      <c r="F10" s="9" t="s">
        <v>343</v>
      </c>
      <c r="G10" s="9" t="s">
        <v>344</v>
      </c>
      <c r="H10" s="9" t="s">
        <v>345</v>
      </c>
      <c r="I10" s="24"/>
      <c r="J10" s="4"/>
    </row>
    <row r="11" s="1" customFormat="1" ht="23.85" customHeight="1" spans="1:10">
      <c r="A11" s="25" t="s">
        <v>346</v>
      </c>
      <c r="B11" s="9" t="s">
        <v>55</v>
      </c>
      <c r="C11" s="26"/>
      <c r="D11" s="16"/>
      <c r="E11" s="17"/>
      <c r="F11" s="27"/>
      <c r="G11" s="27"/>
      <c r="H11" s="27"/>
      <c r="I11" s="15"/>
      <c r="J11" s="4"/>
    </row>
    <row r="12" s="1" customFormat="1" ht="24" spans="1:10">
      <c r="A12" s="24"/>
      <c r="B12" s="28"/>
      <c r="C12" s="28"/>
      <c r="D12" s="16"/>
      <c r="E12" s="17"/>
      <c r="F12" s="27"/>
      <c r="G12" s="27"/>
      <c r="H12" s="27"/>
      <c r="I12" s="28" t="s">
        <v>347</v>
      </c>
      <c r="J12" s="4"/>
    </row>
    <row r="13" s="1" customFormat="1" ht="24" spans="1:10">
      <c r="A13" s="24"/>
      <c r="B13" s="28"/>
      <c r="C13" s="28"/>
      <c r="D13" s="16"/>
      <c r="E13" s="17"/>
      <c r="F13" s="27"/>
      <c r="G13" s="27"/>
      <c r="H13" s="27"/>
      <c r="I13" s="28" t="s">
        <v>347</v>
      </c>
      <c r="J13" s="4"/>
    </row>
    <row r="14" s="1" customFormat="1" ht="24" spans="1:10">
      <c r="A14" s="24"/>
      <c r="B14" s="28"/>
      <c r="C14" s="28"/>
      <c r="D14" s="16"/>
      <c r="E14" s="17"/>
      <c r="F14" s="27"/>
      <c r="G14" s="27"/>
      <c r="H14" s="27"/>
      <c r="I14" s="28" t="s">
        <v>347</v>
      </c>
      <c r="J14" s="4"/>
    </row>
    <row r="15" s="1" customFormat="1" ht="24" spans="1:10">
      <c r="A15" s="18"/>
      <c r="B15" s="28"/>
      <c r="C15" s="28"/>
      <c r="D15" s="16"/>
      <c r="E15" s="17"/>
      <c r="F15" s="27"/>
      <c r="G15" s="27"/>
      <c r="H15" s="27"/>
      <c r="I15" s="28" t="s">
        <v>347</v>
      </c>
      <c r="J15" s="4"/>
    </row>
    <row r="16" s="1" customFormat="1" ht="409.5" hidden="1" customHeight="1" spans="1:10">
      <c r="A16" s="29" t="s">
        <v>348</v>
      </c>
      <c r="B16" s="30"/>
      <c r="C16" s="31"/>
      <c r="D16" s="31"/>
      <c r="E16" s="32"/>
      <c r="F16" s="33"/>
      <c r="G16" s="34"/>
      <c r="H16" s="21"/>
      <c r="I16" s="32"/>
      <c r="J16" s="4"/>
    </row>
    <row r="17" s="1" customFormat="1" ht="9.4" customHeight="1" spans="1:10">
      <c r="A17" s="24"/>
      <c r="B17" s="4"/>
      <c r="C17" s="23"/>
      <c r="D17" s="23"/>
      <c r="E17" s="24"/>
      <c r="F17" s="4"/>
      <c r="G17" s="4"/>
      <c r="H17" s="4"/>
      <c r="I17" s="24"/>
      <c r="J17" s="4"/>
    </row>
    <row r="18" s="1" customFormat="1" ht="21.6" customHeight="1" spans="1:10">
      <c r="A18" s="24"/>
      <c r="B18" s="35" t="s">
        <v>246</v>
      </c>
      <c r="C18" s="36" t="s">
        <v>247</v>
      </c>
      <c r="D18" s="36" t="s">
        <v>248</v>
      </c>
      <c r="E18" s="36" t="s">
        <v>250</v>
      </c>
      <c r="F18" s="37" t="s">
        <v>349</v>
      </c>
      <c r="G18" s="37"/>
      <c r="H18" s="37"/>
      <c r="I18" s="36" t="s">
        <v>350</v>
      </c>
      <c r="J18" s="4"/>
    </row>
    <row r="19" s="1" customFormat="1" spans="1:10">
      <c r="A19" s="24"/>
      <c r="B19" s="38"/>
      <c r="C19" s="38"/>
      <c r="D19" s="38"/>
      <c r="E19" s="38"/>
      <c r="F19" s="38"/>
      <c r="G19" s="16"/>
      <c r="H19" s="17"/>
      <c r="I19" s="38"/>
      <c r="J19" s="4"/>
    </row>
    <row r="20" s="1" customFormat="1" spans="1:10">
      <c r="A20" s="24"/>
      <c r="B20" s="38"/>
      <c r="C20" s="38"/>
      <c r="D20" s="38"/>
      <c r="E20" s="38"/>
      <c r="F20" s="38"/>
      <c r="G20" s="16"/>
      <c r="H20" s="17"/>
      <c r="I20" s="38"/>
      <c r="J20" s="4"/>
    </row>
    <row r="21" s="1" customFormat="1" spans="1:10">
      <c r="A21" s="24"/>
      <c r="B21" s="38"/>
      <c r="C21" s="38"/>
      <c r="D21" s="38"/>
      <c r="E21" s="38"/>
      <c r="F21" s="38"/>
      <c r="G21" s="16"/>
      <c r="H21" s="17"/>
      <c r="I21" s="38"/>
      <c r="J21" s="4"/>
    </row>
    <row r="22" s="1" customFormat="1" spans="1:10">
      <c r="A22" s="24"/>
      <c r="B22" s="38"/>
      <c r="C22" s="38"/>
      <c r="D22" s="38"/>
      <c r="E22" s="38"/>
      <c r="F22" s="38"/>
      <c r="G22" s="16"/>
      <c r="H22" s="17"/>
      <c r="I22" s="38"/>
      <c r="J22" s="4"/>
    </row>
    <row r="23" s="1" customFormat="1" spans="1:10">
      <c r="A23" s="24"/>
      <c r="B23" s="38"/>
      <c r="C23" s="38"/>
      <c r="D23" s="38"/>
      <c r="E23" s="38"/>
      <c r="F23" s="38"/>
      <c r="G23" s="16"/>
      <c r="H23" s="17"/>
      <c r="I23" s="38"/>
      <c r="J23" s="4"/>
    </row>
    <row r="24" s="1" customFormat="1" spans="1:10">
      <c r="A24" s="24"/>
      <c r="B24" s="38"/>
      <c r="C24" s="38"/>
      <c r="D24" s="38"/>
      <c r="E24" s="38"/>
      <c r="F24" s="38"/>
      <c r="G24" s="16"/>
      <c r="H24" s="17"/>
      <c r="I24" s="38"/>
      <c r="J24" s="4"/>
    </row>
    <row r="25" s="1" customFormat="1" spans="1:10">
      <c r="A25" s="24"/>
      <c r="B25" s="38"/>
      <c r="C25" s="38"/>
      <c r="D25" s="38"/>
      <c r="E25" s="38"/>
      <c r="F25" s="38"/>
      <c r="G25" s="16"/>
      <c r="H25" s="17"/>
      <c r="I25" s="38"/>
      <c r="J25" s="4"/>
    </row>
    <row r="26" s="1" customFormat="1" spans="1:10">
      <c r="A26" s="24"/>
      <c r="B26" s="38"/>
      <c r="C26" s="38"/>
      <c r="D26" s="38"/>
      <c r="E26" s="38"/>
      <c r="F26" s="38"/>
      <c r="G26" s="16"/>
      <c r="H26" s="17"/>
      <c r="I26" s="38"/>
      <c r="J26" s="4"/>
    </row>
    <row r="27" s="1" customFormat="1" spans="1:10">
      <c r="A27" s="24"/>
      <c r="B27" s="38"/>
      <c r="C27" s="38"/>
      <c r="D27" s="38"/>
      <c r="E27" s="38"/>
      <c r="F27" s="38"/>
      <c r="G27" s="16"/>
      <c r="H27" s="17"/>
      <c r="I27" s="38"/>
      <c r="J27" s="4"/>
    </row>
    <row r="28" s="1" customFormat="1" spans="1:10">
      <c r="A28" s="24"/>
      <c r="B28" s="38"/>
      <c r="C28" s="38"/>
      <c r="D28" s="38"/>
      <c r="E28" s="38"/>
      <c r="F28" s="38"/>
      <c r="G28" s="16"/>
      <c r="H28" s="17"/>
      <c r="I28" s="38"/>
      <c r="J28" s="4"/>
    </row>
    <row r="29" s="1" customFormat="1" spans="1:10">
      <c r="A29" s="24"/>
      <c r="B29" s="38"/>
      <c r="C29" s="38"/>
      <c r="D29" s="38"/>
      <c r="E29" s="38"/>
      <c r="F29" s="38"/>
      <c r="G29" s="16"/>
      <c r="H29" s="17"/>
      <c r="I29" s="38"/>
      <c r="J29" s="4"/>
    </row>
    <row r="30" s="1" customFormat="1" spans="1:10">
      <c r="A30" s="24"/>
      <c r="B30" s="38"/>
      <c r="C30" s="38"/>
      <c r="D30" s="38"/>
      <c r="E30" s="38"/>
      <c r="F30" s="38"/>
      <c r="G30" s="16"/>
      <c r="H30" s="17"/>
      <c r="I30" s="38"/>
      <c r="J30" s="4"/>
    </row>
    <row r="31" s="1" customFormat="1" spans="1:10">
      <c r="A31" s="18"/>
      <c r="B31" s="38"/>
      <c r="C31" s="38"/>
      <c r="D31" s="38"/>
      <c r="E31" s="38"/>
      <c r="F31" s="38"/>
      <c r="G31" s="16"/>
      <c r="H31" s="17"/>
      <c r="I31" s="38"/>
      <c r="J31" s="4"/>
    </row>
    <row r="32" s="1" customFormat="1" ht="409.5" hidden="1" customHeight="1" spans="1:10">
      <c r="A32" s="4"/>
      <c r="B32" s="4"/>
      <c r="C32" s="4"/>
      <c r="D32" s="4"/>
      <c r="E32" s="4"/>
      <c r="F32" s="4"/>
      <c r="G32" s="4"/>
      <c r="H32" s="4"/>
      <c r="I32" s="4"/>
      <c r="J32" s="4"/>
    </row>
  </sheetData>
  <mergeCells count="42">
    <mergeCell ref="A2:I2"/>
    <mergeCell ref="B4:E4"/>
    <mergeCell ref="G4:I4"/>
    <mergeCell ref="B5:H5"/>
    <mergeCell ref="C6:H6"/>
    <mergeCell ref="C7:H7"/>
    <mergeCell ref="C8:H8"/>
    <mergeCell ref="F9:H9"/>
    <mergeCell ref="C11:E11"/>
    <mergeCell ref="C12:E12"/>
    <mergeCell ref="C13:E13"/>
    <mergeCell ref="C14:E14"/>
    <mergeCell ref="C15:E15"/>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A6:A7"/>
    <mergeCell ref="A9:A10"/>
    <mergeCell ref="A11:A15"/>
    <mergeCell ref="A16:A31"/>
    <mergeCell ref="B9:B10"/>
    <mergeCell ref="B16:B17"/>
    <mergeCell ref="C16:C17"/>
    <mergeCell ref="D9:D10"/>
    <mergeCell ref="D16:D17"/>
    <mergeCell ref="E16:E17"/>
    <mergeCell ref="F16:F17"/>
    <mergeCell ref="G16:G17"/>
    <mergeCell ref="H16:H17"/>
    <mergeCell ref="I9:I10"/>
    <mergeCell ref="I16: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谢三刀</cp:lastModifiedBy>
  <dcterms:created xsi:type="dcterms:W3CDTF">2025-02-06T07:09:00Z</dcterms:created>
  <dcterms:modified xsi:type="dcterms:W3CDTF">2025-03-18T01:19:29Z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AFE68AD486E0480494832CE2282F95FF_13</vt:lpwstr>
  </property>
  <property fmtid="{D5CDD505-2E9C-101B-9397-08002B2CF9AE}" pid="3" name="KSOProductBuildVer">
    <vt:lpwstr>2052-12.1.0.17857</vt:lpwstr>
  </property>
</Properties>
</file>