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23415" windowHeight="945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24519"/>
  <fileRecoveryPr repairLoad="1"/>
</workbook>
</file>

<file path=xl/calcChain.xml><?xml version="1.0" encoding="utf-8"?>
<calcChain xmlns="http://schemas.openxmlformats.org/spreadsheetml/2006/main">
  <c r="B9" i="18"/>
  <c r="B8"/>
  <c r="A4"/>
  <c r="A3"/>
  <c r="G6" i="17"/>
  <c r="F6"/>
  <c r="E6"/>
  <c r="A4"/>
  <c r="A3"/>
  <c r="A4" i="16"/>
  <c r="A3"/>
  <c r="A4" i="15"/>
  <c r="A3"/>
  <c r="A4" i="14"/>
  <c r="A3"/>
  <c r="A4" i="13"/>
  <c r="A3"/>
  <c r="A4" i="12"/>
  <c r="A3"/>
  <c r="A4" i="11"/>
  <c r="A3"/>
  <c r="A4" i="10"/>
  <c r="A3"/>
  <c r="A4" i="9"/>
  <c r="A3"/>
  <c r="A4" i="8"/>
  <c r="A3"/>
  <c r="A4" i="7"/>
  <c r="A3"/>
  <c r="A4" i="6"/>
  <c r="A3"/>
  <c r="A4" i="5"/>
  <c r="A3"/>
  <c r="A4" i="4"/>
  <c r="A3"/>
  <c r="A4" i="3"/>
  <c r="A3"/>
  <c r="A4" i="2"/>
  <c r="A3"/>
  <c r="A4" i="1"/>
  <c r="A3"/>
</calcChain>
</file>

<file path=xl/sharedStrings.xml><?xml version="1.0" encoding="utf-8"?>
<sst xmlns="http://schemas.openxmlformats.org/spreadsheetml/2006/main" count="1884" uniqueCount="697">
  <si>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</si>
  <si>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</si>
  <si>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</si>
  <si>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</si>
  <si>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</si>
  <si>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</si>
  <si>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</si>
  <si>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</si>
  <si>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</si>
  <si>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</si>
  <si>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</si>
  <si>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</si>
  <si>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</si>
  <si>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</si>
  <si>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</si>
  <si>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</si>
  <si>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</si>
  <si>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</si>
  <si>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</si>
  <si>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</si>
  <si>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</si>
  <si>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</si>
  <si>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</si>
  <si>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</si>
  <si>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</si>
  <si>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</si>
  <si>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</si>
  <si>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</si>
  <si>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</si>
  <si>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</si>
  <si>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</si>
  <si>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</si>
  <si>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</si>
  <si>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</si>
  <si>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</si>
  <si>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</si>
  <si>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</si>
  <si>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</si>
  <si>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</si>
  <si>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</si>
  <si>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</si>
  <si>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</si>
  <si>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</si>
  <si>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</si>
  <si>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</si>
  <si>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</si>
  <si>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</si>
  <si>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</si>
  <si>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</si>
  <si>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</si>
  <si>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</si>
  <si>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</si>
  <si>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</si>
  <si>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</si>
  <si>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</si>
  <si>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</si>
  <si>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</si>
  <si>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</si>
  <si>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</si>
  <si>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</si>
  <si>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</si>
  <si>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</si>
  <si>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</si>
  <si>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</si>
  <si>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</si>
  <si>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</si>
  <si>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</si>
  <si>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</si>
  <si>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</si>
  <si>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652</t>
  </si>
  <si>
    <t>云南晋宁产业园区管理委员会</t>
  </si>
  <si>
    <t>652001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</si>
  <si>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</si>
  <si>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</si>
  <si>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</si>
  <si>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</si>
  <si>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</si>
  <si>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</si>
  <si>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</si>
  <si>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</si>
  <si>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</si>
  <si>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</si>
  <si>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</si>
  <si>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</si>
  <si>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</si>
  <si>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</si>
  <si>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</si>
  <si>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</si>
  <si>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</si>
  <si>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</si>
  <si>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</si>
  <si>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</si>
  <si>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</si>
  <si>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</si>
  <si>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</si>
  <si>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</si>
  <si>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</si>
  <si>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</si>
  <si>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</si>
  <si>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</si>
  <si>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</si>
  <si>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</si>
  <si>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</si>
  <si>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</si>
  <si>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2010103</t>
  </si>
  <si>
    <t>机关服务</t>
  </si>
  <si>
    <t>20103</t>
  </si>
  <si>
    <t>政府办公厅（室）及相关机构事务</t>
  </si>
  <si>
    <t>2010301</t>
  </si>
  <si>
    <t>2010350</t>
  </si>
  <si>
    <t>事业运行</t>
  </si>
  <si>
    <t>2010399</t>
  </si>
  <si>
    <t>其他政府办公厅（室）及相关机构事务支出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</si>
  <si>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</si>
  <si>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</si>
  <si>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</si>
  <si>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</si>
  <si>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</si>
  <si>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</si>
  <si>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</si>
  <si>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</si>
  <si>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</si>
  <si>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</si>
  <si>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</si>
  <si>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</si>
  <si>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</si>
  <si>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</si>
  <si>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</si>
  <si>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</si>
  <si>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</si>
  <si>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</si>
  <si>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</si>
  <si>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</si>
  <si>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</si>
  <si>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</si>
  <si>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</si>
  <si>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</si>
  <si>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</si>
  <si>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2120199</t>
  </si>
  <si>
    <t>其他城乡社区管理事务支出</t>
  </si>
  <si>
    <t>21203</t>
  </si>
  <si>
    <t>城乡社区公共设施</t>
  </si>
  <si>
    <t>2120303</t>
  </si>
  <si>
    <t>小城镇基础设施建设</t>
  </si>
  <si>
    <t>21208</t>
  </si>
  <si>
    <t>国有土地使用权出让收入安排的支出</t>
  </si>
  <si>
    <t>2120801</t>
  </si>
  <si>
    <t>征地和拆迁补偿支出</t>
  </si>
  <si>
    <t>2120802</t>
  </si>
  <si>
    <t>土地开发支出</t>
  </si>
  <si>
    <t>2120805</t>
  </si>
  <si>
    <t>补助被征地农民支出</t>
  </si>
  <si>
    <t>2120806</t>
  </si>
  <si>
    <t>土地出让业务支出</t>
  </si>
  <si>
    <t>21214</t>
  </si>
  <si>
    <t>污水处理费安排的支出</t>
  </si>
  <si>
    <t>2121401</t>
  </si>
  <si>
    <t>污水处理设施建设和运营</t>
  </si>
  <si>
    <t>2121402</t>
  </si>
  <si>
    <t>代征手续费</t>
  </si>
  <si>
    <t>221</t>
  </si>
  <si>
    <t>住房保障支出</t>
  </si>
  <si>
    <t>22102</t>
  </si>
  <si>
    <t>住房改革支出</t>
  </si>
  <si>
    <t>2210201</t>
  </si>
  <si>
    <t>住房公积金</t>
  </si>
  <si>
    <t>224</t>
  </si>
  <si>
    <t>灾害防治及应急管理支出</t>
  </si>
  <si>
    <t>22401</t>
  </si>
  <si>
    <t>应急管理事务</t>
  </si>
  <si>
    <t>2240106</t>
  </si>
  <si>
    <t>安全监管</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</si>
  <si>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</si>
  <si>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</si>
  <si>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</si>
  <si>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</si>
  <si>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</si>
  <si>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</si>
  <si>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</si>
  <si>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</si>
  <si>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</si>
  <si>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</si>
  <si>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</si>
  <si>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</si>
  <si>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</si>
  <si>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</si>
  <si>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</si>
  <si>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</si>
  <si>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</si>
  <si>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</si>
  <si>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</si>
  <si>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</si>
  <si>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</si>
  <si>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</si>
  <si>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</si>
  <si>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</si>
  <si>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</si>
  <si>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</si>
  <si>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</si>
  <si>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</si>
  <si>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</si>
  <si>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</si>
  <si>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</si>
  <si>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</si>
  <si>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</si>
  <si>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</si>
  <si>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</si>
  <si>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</si>
  <si>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</si>
  <si>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</si>
  <si>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</si>
  <si>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</si>
  <si>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</si>
  <si>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</si>
  <si>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</si>
  <si>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</si>
  <si>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</si>
  <si>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</si>
  <si>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</si>
  <si>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</si>
  <si>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</si>
  <si>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</si>
  <si>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</si>
  <si>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</si>
  <si>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</si>
  <si>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</si>
  <si>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</si>
  <si>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</si>
  <si>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</si>
  <si>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</si>
  <si>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</si>
  <si>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</si>
  <si>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</si>
  <si>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</si>
  <si>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</si>
  <si>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</si>
  <si>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</si>
  <si>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530122210000000001946</t>
  </si>
  <si>
    <t>行政人员支出工资</t>
  </si>
  <si>
    <t>30101</t>
  </si>
  <si>
    <t>基本工资</t>
  </si>
  <si>
    <t>30102</t>
  </si>
  <si>
    <t>津贴补贴</t>
  </si>
  <si>
    <t>30103</t>
  </si>
  <si>
    <t>奖金</t>
  </si>
  <si>
    <t>530122210000000001947</t>
  </si>
  <si>
    <t>事业人员支出工资</t>
  </si>
  <si>
    <t>30107</t>
  </si>
  <si>
    <t>绩效工资</t>
  </si>
  <si>
    <t>530122210000000001948</t>
  </si>
  <si>
    <t>社会保障缴费</t>
  </si>
  <si>
    <t>30108</t>
  </si>
  <si>
    <t>机关事业单位基本养老保险缴费</t>
  </si>
  <si>
    <t>30110</t>
  </si>
  <si>
    <t>职工基本医疗保险缴费</t>
  </si>
  <si>
    <t>30111</t>
  </si>
  <si>
    <t>公务员医疗补助缴费</t>
  </si>
  <si>
    <t>30112</t>
  </si>
  <si>
    <t>其他社会保障缴费</t>
  </si>
  <si>
    <t>530122210000000001950</t>
  </si>
  <si>
    <t>公车购置及运维费</t>
  </si>
  <si>
    <t>30231</t>
  </si>
  <si>
    <t>公务用车运行维护费</t>
  </si>
  <si>
    <t>530122210000000001951</t>
  </si>
  <si>
    <t>30217</t>
  </si>
  <si>
    <t>530122210000000001952</t>
  </si>
  <si>
    <t>公务交通补贴</t>
  </si>
  <si>
    <t>30239</t>
  </si>
  <si>
    <t>其他交通费用</t>
  </si>
  <si>
    <t>530122210000000001953</t>
  </si>
  <si>
    <t>工会经费</t>
  </si>
  <si>
    <t>30228</t>
  </si>
  <si>
    <t>530122210000000001954</t>
  </si>
  <si>
    <t>一般公用经费</t>
  </si>
  <si>
    <t>30201</t>
  </si>
  <si>
    <t>办公费</t>
  </si>
  <si>
    <t>30211</t>
  </si>
  <si>
    <t>差旅费</t>
  </si>
  <si>
    <t>30214</t>
  </si>
  <si>
    <t>租赁费</t>
  </si>
  <si>
    <t>30229</t>
  </si>
  <si>
    <t>福利费</t>
  </si>
  <si>
    <t>530122210000000003229</t>
  </si>
  <si>
    <t>30113</t>
  </si>
  <si>
    <t>530122231100001425197</t>
  </si>
  <si>
    <t>行政人员绩效奖励</t>
  </si>
  <si>
    <t>530122231100001425212</t>
  </si>
  <si>
    <t>事业人员绩效奖励</t>
  </si>
  <si>
    <t>530122241100002316645</t>
  </si>
  <si>
    <t>其他人员支出</t>
  </si>
  <si>
    <t>30199</t>
  </si>
  <si>
    <t>其他工资福利支出</t>
  </si>
  <si>
    <t>530122251100003645645</t>
  </si>
  <si>
    <t>离退休人员支出</t>
  </si>
  <si>
    <t>30305</t>
  </si>
  <si>
    <t>生活补助</t>
  </si>
  <si>
    <t>预算05-1表</t>
  </si>
  <si>
    <t>项目分类</t>
  </si>
  <si>
    <t>项目单位</t>
  </si>
  <si>
    <t>经济科目编码</t>
  </si>
  <si>
    <t>经济科目名称</t>
  </si>
  <si>
    <t>本年拨款</t>
  </si>
  <si>
    <t>其中：本次下达</t>
  </si>
  <si>
    <t>530122231100001230964</t>
  </si>
  <si>
    <t>工业园其他在职人员年度目标管理考核奖励经费</t>
  </si>
  <si>
    <t>专项业务类</t>
  </si>
  <si>
    <t>530122231100001206185</t>
  </si>
  <si>
    <t>工业园区污水处理工作经费</t>
  </si>
  <si>
    <t>31005</t>
  </si>
  <si>
    <t>基础设施建设</t>
  </si>
  <si>
    <t>530122231100001220332</t>
  </si>
  <si>
    <t>工业园区办公运转经费</t>
  </si>
  <si>
    <t>530122241100002244147</t>
  </si>
  <si>
    <t>晋宁产业园区运营维护管理经费</t>
  </si>
  <si>
    <t>30905</t>
  </si>
  <si>
    <t>530122241100002251965</t>
  </si>
  <si>
    <t>二街污水处理厂、宝峰污水处理厂污水处理服务经费</t>
  </si>
  <si>
    <t>530122251100003928160</t>
  </si>
  <si>
    <t>2025年安全生产预防和应急救援能力建设补助资金</t>
  </si>
  <si>
    <t>530122251100004092139</t>
  </si>
  <si>
    <t>二街化工园区封闭化平台值守人员工作经费</t>
  </si>
  <si>
    <t>30227</t>
  </si>
  <si>
    <t>委托业务费</t>
  </si>
  <si>
    <t>民生类</t>
  </si>
  <si>
    <t>530122251100003653405</t>
  </si>
  <si>
    <t>海关协管员工资补助经费</t>
  </si>
  <si>
    <t>31204</t>
  </si>
  <si>
    <t>费用补贴</t>
  </si>
  <si>
    <t>事业发展类</t>
  </si>
  <si>
    <t>530122231100001190563</t>
  </si>
  <si>
    <t>园区国有土地使用权出让金及土地成本支出经费</t>
  </si>
  <si>
    <t>31009</t>
  </si>
  <si>
    <t>土地补偿</t>
  </si>
  <si>
    <t>530122251100003671483</t>
  </si>
  <si>
    <t>产业园区项目前期工作经费</t>
  </si>
  <si>
    <t>预算05-2表</t>
  </si>
  <si>
    <t>项目年度绩效目标</t>
  </si>
  <si>
    <t>一级指标</t>
  </si>
  <si>
    <t>二级指标</t>
  </si>
  <si>
    <t>三级指标</t>
  </si>
  <si>
    <t>指标性质</t>
  </si>
  <si>
    <t>指标值</t>
  </si>
  <si>
    <t>度量单位</t>
  </si>
  <si>
    <t>指标属性</t>
  </si>
  <si>
    <t>指标内容</t>
  </si>
  <si>
    <t>2025年云南晋宁产业园区管委会设施设备运行维护管理费支出1838000元，保障园区实施设备正常运行，园区各项工作正常开展。</t>
  </si>
  <si>
    <t>产出指标</t>
  </si>
  <si>
    <t>质量指标</t>
  </si>
  <si>
    <t>设施设备不正常运营</t>
  </si>
  <si>
    <t>&lt;=</t>
  </si>
  <si>
    <t>次</t>
  </si>
  <si>
    <t>定性指标</t>
  </si>
  <si>
    <t>合同约定</t>
  </si>
  <si>
    <t>成本指标</t>
  </si>
  <si>
    <t>经济成本指标</t>
  </si>
  <si>
    <t>1838000</t>
  </si>
  <si>
    <t>元</t>
  </si>
  <si>
    <t>定量指标</t>
  </si>
  <si>
    <t>设备维护支出</t>
  </si>
  <si>
    <t>效益指标</t>
  </si>
  <si>
    <t>可持续影响</t>
  </si>
  <si>
    <t>满足园区运转需求</t>
  </si>
  <si>
    <t>=</t>
  </si>
  <si>
    <t>100</t>
  </si>
  <si>
    <t>%</t>
  </si>
  <si>
    <t>满意度指标</t>
  </si>
  <si>
    <t>服务对象满意度</t>
  </si>
  <si>
    <t>受调查人员满意度</t>
  </si>
  <si>
    <t>&gt;=</t>
  </si>
  <si>
    <t>95</t>
  </si>
  <si>
    <t>满意度</t>
  </si>
  <si>
    <t xml:space="preserve">  在统筹推动本聚集区（化工园区）内化工企业按照要求建立安全风险智能化管控平台的基础上，通过实施化工产业聚集区重大风险防控项目，建立并有效应用本聚集区（化工园区）危化品安全风险智能化管控平台，配置完善本聚集区（化工园区）公共区域易燃易爆有毒有害气体泄露监测管控设备，探索建立危险化学品安全预防控制体系，提升危险化学品重大安全风险管控能力。</t>
  </si>
  <si>
    <t>数量指标</t>
  </si>
  <si>
    <t>建设聚集区安全风险智能化管控平台</t>
  </si>
  <si>
    <t>1.00</t>
  </si>
  <si>
    <t>个</t>
  </si>
  <si>
    <t>建设聚集区安全风险智能化管控平台1个</t>
  </si>
  <si>
    <t>聚集区安全风险智能化管控平台功能模块</t>
  </si>
  <si>
    <t>聚集区安全风险智能化管控平台功能模块大于等于6个</t>
  </si>
  <si>
    <t>聚集区内危险化学品安全风险智能化管控平台建设率</t>
  </si>
  <si>
    <t>90</t>
  </si>
  <si>
    <t>聚集区内危险化学品安全风险智能化管控平台建设率大于等于90%</t>
  </si>
  <si>
    <t>聚集区内化工企业平台接入聚集区平台率</t>
  </si>
  <si>
    <t>聚集区内化工企业平台接入聚集区平台率大于等于90%</t>
  </si>
  <si>
    <t>公共区域监测监控设备覆盖率</t>
  </si>
  <si>
    <t>80</t>
  </si>
  <si>
    <t>公共区域监测监控设备覆盖率大于等于80%</t>
  </si>
  <si>
    <t>易燃易爆有毒有害气体泄露监测管控设备建设任务完成率</t>
  </si>
  <si>
    <t>易燃易爆有毒有害气体泄露监测管控设备建设任务完成率大于等于80%</t>
  </si>
  <si>
    <t>安全等保</t>
  </si>
  <si>
    <t>2.0三</t>
  </si>
  <si>
    <t>级</t>
  </si>
  <si>
    <t>安全等保达到2.0三级</t>
  </si>
  <si>
    <t>网络延迟、响应时间和稳定性</t>
  </si>
  <si>
    <t>指南要求</t>
  </si>
  <si>
    <t>等级</t>
  </si>
  <si>
    <t>网络延迟、响应时间和稳定性达到指南要求</t>
  </si>
  <si>
    <t>预警响应率</t>
  </si>
  <si>
    <t>预警响应率大于等于95%</t>
  </si>
  <si>
    <t>基本功能建成率</t>
  </si>
  <si>
    <t>基本功能建成率等于100%</t>
  </si>
  <si>
    <t>时效指标</t>
  </si>
  <si>
    <t>建设周期</t>
  </si>
  <si>
    <t>1.0</t>
  </si>
  <si>
    <t>年</t>
  </si>
  <si>
    <t>建设周期小于等于1年</t>
  </si>
  <si>
    <t>园区重大安全风险数字化管控水平</t>
  </si>
  <si>
    <t>&gt;</t>
  </si>
  <si>
    <t>大幅提升</t>
  </si>
  <si>
    <t>幅</t>
  </si>
  <si>
    <t>园区重大安全风险数字化管控水平大幅提升</t>
  </si>
  <si>
    <t>社会效益</t>
  </si>
  <si>
    <t>园区内企业重大安全风险数字化管控水平</t>
  </si>
  <si>
    <t>园区内企业重大安全风险数字化管控水平大幅提升</t>
  </si>
  <si>
    <t>聚集区内企业满意度</t>
  </si>
  <si>
    <t>聚集区内企业满意度大于等于90%</t>
  </si>
  <si>
    <t>加强机关事务管理，规范机关事务工作，保障机关正常运行，降低机关运行成本，建设节约型机关。需要费用支出1000000元。</t>
  </si>
  <si>
    <t>规范机关事务工作，保障机关正常运行，费用支出小于1000000元。</t>
  </si>
  <si>
    <t>1000000</t>
  </si>
  <si>
    <t>保障机关正常运行，降低机关运行成本，建设节约型机关。费用支出小于1000000元。</t>
  </si>
  <si>
    <t>保障机关正常运行，降低机关运行成本，建设节约型机关，节约机关运转费用1%。</t>
  </si>
  <si>
    <t>1%</t>
  </si>
  <si>
    <t>保障机关正常运行，降低机关运行成本，建设节约型机关。在上年基础上节约机关运转费用1%。</t>
  </si>
  <si>
    <t>园区部门满意度95%。</t>
  </si>
  <si>
    <t>95%</t>
  </si>
  <si>
    <t>服务园区部门，调查问卷统计95%以上。</t>
  </si>
  <si>
    <t>保障园区内企业排放的生产、生活污水符合排放标准，做到污水应收尽收，改善环境。</t>
  </si>
  <si>
    <t>确保园区内生活、生产污水排放符合标准</t>
  </si>
  <si>
    <t>保障园区内企业排放的生产、生活污水符合排放标准。</t>
  </si>
  <si>
    <t>生态效益</t>
  </si>
  <si>
    <t>确保园区内生活、生产污水排放符合标准，减少环境污染</t>
  </si>
  <si>
    <t>60</t>
  </si>
  <si>
    <t>二街化工园区封闭化平台值守人员招聘9人，薪酬以《昆明市晋宁区机关事业单位聘用人员经费保障标准调整实施方案（试行）》（晋办通〔2023〕67 号）文件中教体系统服务保障人员2600 元/月的标准进行保障。</t>
  </si>
  <si>
    <t>需持保安证上岗，政治可靠，品质优良，身体状况良好</t>
  </si>
  <si>
    <t>需持保安证上岗，政治可靠，品质优良，身体状况良好，100%不扣分</t>
  </si>
  <si>
    <t>社会成本指标</t>
  </si>
  <si>
    <t>&lt;</t>
  </si>
  <si>
    <t>社会治安事故率低于%1，不扣分</t>
  </si>
  <si>
    <t>社会治安成效提升</t>
  </si>
  <si>
    <t>社会治安成效提升10%，不扣分</t>
  </si>
  <si>
    <t>化工园区群众对社会治安满意度</t>
  </si>
  <si>
    <t>化工园区群众对社会治安满意度大于95%，不扣分</t>
  </si>
  <si>
    <t>2025年项目前期工作经费支出200万元</t>
  </si>
  <si>
    <t>前期工作经费支出200万元</t>
  </si>
  <si>
    <t>200</t>
  </si>
  <si>
    <t>万元</t>
  </si>
  <si>
    <t>经费额</t>
  </si>
  <si>
    <t>经济效益</t>
  </si>
  <si>
    <t>提高园区经济能力1%</t>
  </si>
  <si>
    <t>经济能力</t>
  </si>
  <si>
    <t>园区企业调查满意度</t>
  </si>
  <si>
    <t>90%</t>
  </si>
  <si>
    <t>满意度调查</t>
  </si>
  <si>
    <t>2025年12月31日完成腾俊海关协管员工资补助支出483244.92元。</t>
  </si>
  <si>
    <t>完成支出3年的海关协管员工资补助款</t>
  </si>
  <si>
    <t>483244.92</t>
  </si>
  <si>
    <t>2018年-2020年腾俊海关协管员工资补助</t>
  </si>
  <si>
    <t>及时支付海关协管员工资</t>
  </si>
  <si>
    <t>按规定时间支付</t>
  </si>
  <si>
    <t>天</t>
  </si>
  <si>
    <t>支付规定时间</t>
  </si>
  <si>
    <t>促进腾俊保税物流中心持续稳定发展。</t>
  </si>
  <si>
    <t>100%</t>
  </si>
  <si>
    <t>稳定发展</t>
  </si>
  <si>
    <t>协管员工资满意度调查</t>
  </si>
  <si>
    <t>2024年完成污水处理相关支出120万元，其中：代收手续费支出6万元保障自来水公司按月收取污水处理费的服务，114万元用于支付园区内两个污水厂处理污水的支出。</t>
  </si>
  <si>
    <t>污水处理费支出完成率</t>
  </si>
  <si>
    <t>120</t>
  </si>
  <si>
    <t>以自来水公司的实际收费为据</t>
  </si>
  <si>
    <t>按期（月）支出</t>
  </si>
  <si>
    <t>按月支付代收手续费</t>
  </si>
  <si>
    <t>0.625</t>
  </si>
  <si>
    <t>按月支付污水处理费</t>
  </si>
  <si>
    <t>11.875</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</si>
  <si>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</si>
  <si>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</si>
  <si>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</si>
  <si>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污水收集意识、节水意识形成率</t>
  </si>
  <si>
    <t>反映项目实施的效果情况。
意识形成率=（实际实有企业能数/计划实现企业数）*100%</t>
  </si>
  <si>
    <t>受益人群满意度</t>
  </si>
  <si>
    <t>调查人群中对设施建设或设施运行的满意度。
受益人群覆盖率=（调查人群中对设施建设或设施运行的人数/问卷调查人数）*100%</t>
  </si>
  <si>
    <t>2025年园区管委会安排不超过64.8万元，用于园区管委会和各基地办工作的其他在职人员年度目标管理考核奖励。</t>
  </si>
  <si>
    <t>安排100万元用于园区管委会和各基地办工作的其他在职人员年度目标管理考核奖励</t>
  </si>
  <si>
    <t>64.8</t>
  </si>
  <si>
    <t>每年安排100万元园区管委会和各基地办工作的其他在职人员年度目标管理考核奖励</t>
  </si>
  <si>
    <t>100%兑现园区其他在职人员年度目标管理考核奖励</t>
  </si>
  <si>
    <t>根据考核需要及时奖励，5个工作日内完成</t>
  </si>
  <si>
    <t>每年安排64.8万元园区管委会和各基地办工作的其他在职人员年度目标管理考核奖励</t>
  </si>
  <si>
    <t>提升园区其他在职人员幸福感获得感</t>
  </si>
  <si>
    <t>提升园区先进性影响</t>
  </si>
  <si>
    <t>30</t>
  </si>
  <si>
    <t>园区其他在职人员调查满意度</t>
  </si>
  <si>
    <t>调查问卷统计满意度</t>
  </si>
  <si>
    <t>2025年园区国有土地使用权出让及土地成本支出219249971.25元。对条件成熟的企业进行供地，做好供地日常工作。严格执行国家土地管理法律、法规及政策的规定，进一步为园区发展做好用地服务和保障，强化节约集约用地，为园区发展提供有力的用地保障，较好的完成园区下达的各项任</t>
  </si>
  <si>
    <t>按照上半年工作情况，进行拨付。</t>
  </si>
  <si>
    <t>1149.69亩</t>
  </si>
  <si>
    <t>亩</t>
  </si>
  <si>
    <t>编制基金预算时提出的2025年任务。</t>
  </si>
  <si>
    <t>预计实现土地出让收入250000000.</t>
  </si>
  <si>
    <t>入库300000000元</t>
  </si>
  <si>
    <t>预计实现土地成交价款入库250000000元</t>
  </si>
  <si>
    <t>用地单位对园区供应工作满意程度。</t>
  </si>
  <si>
    <t>力争100%</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</si>
  <si>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</si>
  <si>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</si>
  <si>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</si>
  <si>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</si>
  <si>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</si>
  <si>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</si>
  <si>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</si>
  <si>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</si>
  <si>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</si>
  <si>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</si>
  <si>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</si>
  <si>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</si>
  <si>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</si>
  <si>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</si>
  <si>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</si>
  <si>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公务用车燃油费</t>
  </si>
  <si>
    <t>车辆加油、添加燃料服务</t>
  </si>
  <si>
    <t>辆</t>
  </si>
  <si>
    <t>公务用车维修保养费</t>
  </si>
  <si>
    <t>车辆维修和保养服务</t>
  </si>
  <si>
    <t>公务用车保险费</t>
  </si>
  <si>
    <t>机动车保险服务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</si>
  <si>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</si>
  <si>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</si>
  <si>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</si>
  <si>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</si>
  <si>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</si>
  <si>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</si>
  <si>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</si>
  <si>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</si>
  <si>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</si>
  <si>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</si>
  <si>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</si>
  <si>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</si>
  <si>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</si>
  <si>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</si>
  <si>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</si>
  <si>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</si>
  <si>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</si>
  <si>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</si>
  <si>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</si>
  <si>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</si>
  <si>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</si>
  <si>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</si>
  <si>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</si>
  <si>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</si>
  <si>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</si>
  <si>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</si>
  <si>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</si>
  <si>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</si>
  <si>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</si>
  <si>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</si>
  <si>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</si>
  <si>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</si>
  <si>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</si>
  <si>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</si>
  <si>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</si>
  <si>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</si>
  <si>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</si>
  <si>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</si>
  <si>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</si>
  <si>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</si>
  <si>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</si>
  <si>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</si>
  <si>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</si>
  <si>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</si>
  <si>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115 其他工资福利支出</t>
  </si>
  <si>
    <t>本级</t>
  </si>
  <si>
    <t>311 专项业务类</t>
  </si>
  <si>
    <t>312 民生类</t>
  </si>
  <si>
    <t/>
  </si>
  <si>
    <t>预算13表</t>
  </si>
  <si>
    <t>部门编码</t>
  </si>
  <si>
    <t>部门名称</t>
  </si>
  <si>
    <t>内容</t>
  </si>
  <si>
    <t>说明</t>
  </si>
  <si>
    <t>部门总体目标</t>
  </si>
  <si>
    <t>部门职责</t>
  </si>
  <si>
    <t>贯彻落实党中央、省委滚与产业园区高质量发展的方针政策和决策部署，在履行职责过程中坚持和加强党的集中统一领导，主要履行以下职责：（一）全面加强党的领导，认真贯彻执行上级方针政策、法律法规和各项决策部署，制定并实施云南晋宁产业园区有关政策、管理办法和改革创新措施。（二）负责园区区域开发、招商引资、产业发展、企业服务和对外交流合作等工作。（三）按照昆明市晋宁区委、区政府授权，负责行使上级下放的各项审批权限。（四）负责编制云南晋宁产业园区总体规划、控制性详细规划和修建性详细规划并负责组织实施。（五）负责编制云南晋宁产业园区重点产业、项目及配套基础设施的发展建设规划，做好园区内经济管理、运行、监测、分析等工作。（六）贯彻执行上级应急管理、环境保护等相关法律法规和决策部署。（七）完成上级党委、政府交办的其他工作。</t>
  </si>
  <si>
    <t>根据三定方案归纳</t>
  </si>
  <si>
    <t xml:space="preserve">云南晋宁产业园区将认真落实“大抓产业、主攻工业”要求，加快园区产业转型升级，推动晋宁经济高质量发展。
（一）全力推进化工园区建设认定。对照认定标准和专家意见，努力消除“一票否决”项，加快推进项目前期工作，待供地完成，2025年上半年启动建设，力争年底建成投用。积极对接省、市相关认定部门，同步申请化工园区认定复核，力争2025年内通过认定。
（二）抓牢招商引资和项目建设。一是按照云南承接东部产业转移总体部署，做好承接产业规划，瞄准长三角、珠三角等重点区域开展先进装备制造业、生物医药产业专题招商。二是在打造磷化工产业集群上下功夫，借助化工园区建设契机，依托云天化、中正、浩坤等链主企业，通过以商招商的方式开展磷化工产业链招商，2025年计划赴川渝、贵州、山东等地开展磷化工产业链招商，助推磷化工产业链的“补链、延链、壮链”。三是不断推动已签约项目开工建设，定期调度项目建设情况，协助解决企业面临的水、电、气、路、招工等难题，让签约项目早落地、早开工、早投产、早达效。
（三）集中力量处置好遗留问题。一是持续强化十大重点项目历史遗留问题的化解处置，一企一策，以点带面，逐步解决园区土地利用低效、批而未供等问题。二是加大土地指标征转报批，稳步解决违法用地问题，持续开展容缺审批，完善土地手续，助力企业发展。三是重点突破批而未供土地处置，对有意愿拿地企业，督促其多渠道筹措资金，对已无能力摘牌的企业，借机做好腾退工作。
</t>
  </si>
  <si>
    <t>根据部门职责，中长期规划，各级党委，各级政府要求归纳</t>
  </si>
  <si>
    <t>部门年度目标</t>
  </si>
  <si>
    <t>云南晋宁产业园区将认真落实“大抓产业、主攻工业”要求，加快园区产业转型升级，推动晋宁经济高质量发展。
（一）全力推进化工园区建设认定。对照认定标准和专家意见，努力消除“一票否决”项，加快推进项目前期工作，待供地完成，2025年上半年启动建设，力争年底建成投用。积极对接省、市相关认定部门，同步申请化工园区认定复核，力争2025年内通过认定。
（二）抓牢招商引资和项目建设。一是按照云南承接东部产业转移总体部署，做好承接产业规划，瞄准长三角、珠三角等重点区域开展先进装备制造业、生物医药产业专题招商。二是在打造磷化工产业集群上下功夫，借助化工园区建设契机，依托云天化、中正、浩坤等链主企业，通过以商招商的方式开展磷化工产业链招商，2025年计划赴川渝、贵州、山东等地开展磷化工产业链招商，助推磷化工产业链的“补链、延链、壮链”。三是不断推动已签约项目开工建设，定期调度项目建设情况，协助解决企业面临的水、电、气、路、招工等难题，让签约项目早落地、早开工、早投产、早达效。
（三）集中力量处置好遗留问题。一是持续强化十大重点项目历史遗留问题的化解处置，一企一策，以点带面，逐步解决园区土地利用低效、批而未供等问题。二是加大土地指标征转报批，稳步解决违法用地问题，持续开展容缺审批，完善土地手续，助力企业发展。三是重点突破批而未供土地处置，对有意愿拿地企业，督促其多渠道筹措资金，对已无能力摘牌的企业，借机做好腾退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</si>
  <si>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</si>
  <si>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</si>
  <si>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</si>
  <si>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</si>
  <si>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</si>
  <si>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</si>
  <si>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</si>
  <si>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</si>
  <si>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</si>
  <si>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园区基本支出</t>
  </si>
  <si>
    <t>园区基本支出，机构正常运转经费。包括人员工资，社会保险，公务交通，住房，工会等最基本的经费支出。</t>
  </si>
  <si>
    <t>晋宁产业园区办公运转经费（项目）</t>
  </si>
  <si>
    <t>园区机构正常运转经费，运用于项目。OA、计算机维护费、法律顾问、数字平台费、保密经费、党建经费、党刊、报刊；社会维稳工作经费。招商引资、安全生产费用；水电费等。</t>
  </si>
  <si>
    <t>晋宁产业园区运营维护管理经费，包含各基地的水电费</t>
  </si>
  <si>
    <t>污水处理费</t>
  </si>
  <si>
    <t>按区政府批复，完成园区污水处理相关工作支出。</t>
  </si>
  <si>
    <t>二街化工园区封闭化平台值守人员工资</t>
  </si>
  <si>
    <t>二街化工园区封闭化平台值守人员工资，做好化工园区安全防范工作。</t>
  </si>
  <si>
    <t>做好编外聘用人员稳定工作，更好激发工作积极性，服务全区经济发展大局，提供人员经费保障</t>
  </si>
  <si>
    <t>海关协管人员工资</t>
  </si>
  <si>
    <t>腾俊物流海关协管人员2025年工资</t>
  </si>
  <si>
    <t>环卫工人工资保障经费</t>
  </si>
  <si>
    <t>按照晋宁区人民政府关于安排环卫工人工资的批复（晋政复{2025}14号0，区政府安排资金600万元，用于专项保障环卫工人工资发放</t>
  </si>
  <si>
    <t>三、部门整体支出绩效指标</t>
  </si>
  <si>
    <t>绩效指标</t>
  </si>
  <si>
    <t>评（扣）分标准</t>
  </si>
  <si>
    <t>绩效指标设定依据及指标值数据来源</t>
  </si>
  <si>
    <t xml:space="preserve">二级指标 </t>
  </si>
  <si>
    <t>保障基本支出运转经费</t>
  </si>
  <si>
    <t>1045.31</t>
  </si>
  <si>
    <t>原则上等于1045.31万元得满分，节约按比率加分。</t>
  </si>
  <si>
    <t>往年情况，及年初预算</t>
  </si>
  <si>
    <t>完成园区基础设施建设</t>
  </si>
  <si>
    <t>5%</t>
  </si>
  <si>
    <t>比上年提升5%等满分，其他根据完成比例给分。</t>
  </si>
  <si>
    <t>园区基础设施建设</t>
  </si>
  <si>
    <t>园区发展实际情况考量</t>
  </si>
  <si>
    <t>保障政府性基金支出22044.99万元，其中：土地基金21924.99万元，污水处理费120万元。</t>
  </si>
  <si>
    <t>22044.99万元</t>
  </si>
  <si>
    <t>保障政府性基金支出不低于22044.99万元，其中：土地基金21924.99万元，污水处理费120万元。超过按比例加分。</t>
  </si>
  <si>
    <t>区财政规定及要求</t>
  </si>
  <si>
    <t>保障一般预算收入，化解债务</t>
  </si>
  <si>
    <t>24000万元</t>
  </si>
  <si>
    <t>保障一般预算收入达到24000万元，化解债务2000万元。达到得满分，超过按比例加分。</t>
  </si>
  <si>
    <t>园区完成地方一般预算收入及应付地方政府债券转贷款</t>
  </si>
  <si>
    <t>《昆明市晋宁区人民政府办公室关于印发晋宁区区对乡（镇、街道）、古滇管委会、工业园区管委会财政体制方案的通知》，年底与区财政算账的双方认可的结算单。</t>
  </si>
  <si>
    <t>认真核实单位资产、人员等基础信息，确保信息的真实性，准确性和完整性</t>
  </si>
  <si>
    <t>确保信息的真实性，准确性和完整性100%得满分，其他情况扣减分数</t>
  </si>
  <si>
    <t>信息保障准确</t>
  </si>
  <si>
    <t>园区实际信息情况</t>
  </si>
  <si>
    <t>严控“三公”经费支出，严控结转结余</t>
  </si>
  <si>
    <t>2024年三公经费决算数</t>
  </si>
  <si>
    <t>原则上等于上年决算数及结转结余数得满分，小于按比率加分，大于按比率减分。</t>
  </si>
  <si>
    <t>三公经费小于等于去年决算数</t>
  </si>
  <si>
    <t>结合上年情况，及2025年实际</t>
  </si>
  <si>
    <t>保障园区基础设施日常维护及绿化管养，加快园区各基地基础设施建设进度，确保按置按量完成目标任务</t>
  </si>
  <si>
    <t>达到标准及质量要求100%得满分。其他根据实际情况扣减分数</t>
  </si>
  <si>
    <t>基建任务质量</t>
  </si>
  <si>
    <t>2025年相关标准及质量要求，结合园区实际情况.</t>
  </si>
  <si>
    <t>预算决算等相关信息公开</t>
  </si>
  <si>
    <t>及时100%公开得满分，其他不合格。</t>
  </si>
  <si>
    <t>预算决算公开</t>
  </si>
  <si>
    <t>财政体系要求时限完成</t>
  </si>
  <si>
    <t>550万元</t>
  </si>
  <si>
    <t>项目支出550万元为合格，缩减为良好。基本支出1045.31万元合格，缩减为良好。</t>
  </si>
  <si>
    <t>园区一般共预算基本支出、项目支出。</t>
  </si>
  <si>
    <t>根据历年情况具体测算，园区发展实际需要</t>
  </si>
  <si>
    <t>推动园区财政收入较2024年波动较小</t>
  </si>
  <si>
    <t>2%</t>
  </si>
  <si>
    <t>波动较小得满分。</t>
  </si>
  <si>
    <t>园区财政收入</t>
  </si>
  <si>
    <t>按财政分配方式核算</t>
  </si>
  <si>
    <t>完成供地1149.69亩，取得土地流转收入25000万元</t>
  </si>
  <si>
    <t>25000万元</t>
  </si>
  <si>
    <t>完成供地1149.69亩，取得土地流转收入25000万元得满分，未完成按照比例扣分。</t>
  </si>
  <si>
    <t>土地挂牌交易情况</t>
  </si>
  <si>
    <t>园区土地流转实际</t>
  </si>
  <si>
    <t>促进提高规模以上工业增加值增速</t>
  </si>
  <si>
    <t>提高1%加分，持平合格</t>
  </si>
  <si>
    <t>规模以上工业增加值增速</t>
  </si>
  <si>
    <t>根据园区规划经济发展</t>
  </si>
  <si>
    <t>方便园区企业及周边居民出行</t>
  </si>
  <si>
    <t>10%</t>
  </si>
  <si>
    <t>方便度提高10%加分</t>
  </si>
  <si>
    <t>出行方便</t>
  </si>
  <si>
    <t>民生，提高群众获得感</t>
  </si>
  <si>
    <t>改善园区各基地企业生产及民众居住环境</t>
  </si>
  <si>
    <t>6%</t>
  </si>
  <si>
    <t>比上年改善度提高6%得满分，环境美化加分，退化扣分。</t>
  </si>
  <si>
    <t>居住环境</t>
  </si>
  <si>
    <t>各级政府对生态环境的重视</t>
  </si>
  <si>
    <t>加强园区生态环境的治理</t>
  </si>
  <si>
    <t>治理度提升6%得满分，强化治理度加分，弱化扣分</t>
  </si>
  <si>
    <t>生态环境治理</t>
  </si>
  <si>
    <t>园区内基础设施建设项目持续发挥作用的期限</t>
  </si>
  <si>
    <t>长期</t>
  </si>
  <si>
    <t>基础建设设施作用长期性为合格</t>
  </si>
  <si>
    <t>基础设施建设项目持续发挥作用</t>
  </si>
  <si>
    <t>基础设施的持续性</t>
  </si>
  <si>
    <t>园区招商引资企业入园满意度</t>
  </si>
  <si>
    <t>调查满意度达95%及以上合格</t>
  </si>
  <si>
    <t>企业入园满意度</t>
  </si>
  <si>
    <t>问卷调查满意度</t>
  </si>
  <si>
    <t>园区道路修缮服务对象满意度</t>
  </si>
  <si>
    <t>85%</t>
  </si>
  <si>
    <t>服务对象满意度达85%为合格</t>
  </si>
  <si>
    <t>道路修缮服务对象满意度</t>
  </si>
  <si>
    <t>调查满意度</t>
  </si>
  <si>
    <t>园区绿化管护服务对象满意度</t>
  </si>
  <si>
    <t>绿化管护对象满意度</t>
  </si>
</sst>
</file>

<file path=xl/styles.xml><?xml version="1.0" encoding="utf-8"?>
<styleSheet xmlns="http://schemas.openxmlformats.org/spreadsheetml/2006/main">
  <numFmts count="5">
    <numFmt numFmtId="176" formatCode="#,##0.00;\-#,##0.00;;@"/>
    <numFmt numFmtId="177" formatCode="#,##0;\-#,##0;;@"/>
    <numFmt numFmtId="178" formatCode="hh:mm:ss"/>
    <numFmt numFmtId="179" formatCode="yyyy\-mm\-dd"/>
    <numFmt numFmtId="180" formatCode="yyyy\-mm\-dd\ hh:mm:ss"/>
  </numFmts>
  <fonts count="21">
    <font>
      <sz val="11"/>
      <color theme="1"/>
      <name val="宋体"/>
      <scheme val="minor"/>
    </font>
    <font>
      <sz val="9"/>
      <name val="宋体"/>
      <charset val="134"/>
    </font>
    <font>
      <sz val="10"/>
      <color rgb="FF000000"/>
      <name val="宋体"/>
      <charset val="134"/>
    </font>
    <font>
      <sz val="9"/>
      <color rgb="FF000000"/>
      <name val="宋体"/>
      <charset val="134"/>
    </font>
    <font>
      <b/>
      <sz val="23.95"/>
      <color rgb="FF000000"/>
      <name val="宋体"/>
      <charset val="134"/>
    </font>
    <font>
      <sz val="10"/>
      <color rgb="FF000000"/>
      <name val="Arial"/>
    </font>
    <font>
      <sz val="9.75"/>
      <color rgb="FF000000"/>
      <name val="SimSun"/>
      <charset val="134"/>
    </font>
    <font>
      <sz val="9"/>
      <color theme="1"/>
      <name val="宋体"/>
      <charset val="134"/>
    </font>
    <font>
      <b/>
      <sz val="9"/>
      <color rgb="FF000000"/>
      <name val="宋体"/>
      <charset val="134"/>
    </font>
    <font>
      <b/>
      <sz val="9"/>
      <color theme="1"/>
      <name val="宋体"/>
      <charset val="134"/>
    </font>
    <font>
      <b/>
      <sz val="21"/>
      <color rgb="FF000000"/>
      <name val="宋体"/>
      <charset val="134"/>
    </font>
    <font>
      <sz val="11"/>
      <color rgb="FF000000"/>
      <name val="宋体"/>
      <charset val="134"/>
    </font>
    <font>
      <b/>
      <sz val="18"/>
      <color rgb="FF000000"/>
      <name val="宋体"/>
      <charset val="134"/>
    </font>
    <font>
      <b/>
      <sz val="23"/>
      <color rgb="FF000000"/>
      <name val="宋体"/>
      <charset val="134"/>
    </font>
    <font>
      <b/>
      <sz val="22"/>
      <color rgb="FF000000"/>
      <name val="宋体"/>
      <charset val="134"/>
    </font>
    <font>
      <sz val="10"/>
      <color rgb="FFFFFFFF"/>
      <name val="宋体"/>
      <charset val="134"/>
    </font>
    <font>
      <b/>
      <sz val="24"/>
      <color rgb="FF000000"/>
      <name val="宋体"/>
      <charset val="134"/>
    </font>
    <font>
      <b/>
      <sz val="10"/>
      <color rgb="FF000000"/>
      <name val="宋体"/>
      <charset val="134"/>
    </font>
    <font>
      <b/>
      <sz val="11"/>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FFFFF"/>
      </patternFill>
    </fill>
    <fill>
      <patternFill patternType="solid">
        <fgColor rgb="FFDBEEF4"/>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s>
  <cellStyleXfs count="8">
    <xf numFmtId="0" fontId="0" fillId="0" borderId="1"/>
    <xf numFmtId="176" fontId="1" fillId="0" borderId="2">
      <alignment horizontal="right" vertical="center"/>
    </xf>
    <xf numFmtId="49" fontId="1" fillId="0" borderId="2">
      <alignment horizontal="left" vertical="center" wrapText="1"/>
    </xf>
    <xf numFmtId="178" fontId="1" fillId="0" borderId="2">
      <alignment horizontal="right" vertical="center"/>
    </xf>
    <xf numFmtId="179" fontId="1" fillId="0" borderId="2">
      <alignment horizontal="right" vertical="center"/>
    </xf>
    <xf numFmtId="180" fontId="1" fillId="0" borderId="2">
      <alignment horizontal="right" vertical="center"/>
    </xf>
    <xf numFmtId="10" fontId="1" fillId="0" borderId="2">
      <alignment horizontal="right" vertical="center"/>
    </xf>
    <xf numFmtId="177" fontId="1" fillId="0" borderId="2">
      <alignment horizontal="right" vertical="center"/>
    </xf>
  </cellStyleXfs>
  <cellXfs count="266">
    <xf numFmtId="0" fontId="0" fillId="0" borderId="1" xfId="0" applyFont="1" applyBorder="1"/>
    <xf numFmtId="0" fontId="0" fillId="0" borderId="1" xfId="0" applyFont="1" applyBorder="1" applyAlignment="1">
      <alignment horizontal="center" vertical="center"/>
    </xf>
    <xf numFmtId="0" fontId="2" fillId="2" borderId="1"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right" vertical="center" wrapText="1"/>
      <protection locked="0"/>
    </xf>
    <xf numFmtId="0" fontId="3" fillId="0" borderId="1" xfId="0" applyFont="1" applyBorder="1" applyAlignment="1">
      <alignment horizontal="right" vertical="center"/>
    </xf>
    <xf numFmtId="0" fontId="6" fillId="0" borderId="2" xfId="0"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176" fontId="7" fillId="0" borderId="2" xfId="0" applyNumberFormat="1" applyFont="1" applyBorder="1" applyAlignment="1">
      <alignment horizontal="right" vertical="center"/>
    </xf>
    <xf numFmtId="0" fontId="3" fillId="0" borderId="2" xfId="0" applyFont="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indent="1"/>
      <protection locked="0"/>
    </xf>
    <xf numFmtId="0" fontId="6" fillId="0" borderId="2"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wrapText="1" indent="2"/>
    </xf>
    <xf numFmtId="0" fontId="5" fillId="0" borderId="1" xfId="0" applyFont="1" applyBorder="1" applyProtection="1">
      <protection locked="0"/>
    </xf>
    <xf numFmtId="0" fontId="3" fillId="0" borderId="2" xfId="0" applyFont="1" applyBorder="1" applyAlignment="1">
      <alignment vertical="center" wrapText="1"/>
    </xf>
    <xf numFmtId="0" fontId="3" fillId="0" borderId="2" xfId="0" applyFont="1" applyBorder="1" applyAlignment="1">
      <alignment horizontal="left" vertical="center" wrapText="1"/>
    </xf>
    <xf numFmtId="176" fontId="9" fillId="0" borderId="2" xfId="0" applyNumberFormat="1" applyFont="1" applyBorder="1" applyAlignment="1">
      <alignment horizontal="right" vertical="center"/>
    </xf>
    <xf numFmtId="0" fontId="2" fillId="0" borderId="1" xfId="0" applyFont="1" applyBorder="1" applyAlignment="1">
      <alignment vertical="top"/>
    </xf>
    <xf numFmtId="0" fontId="2" fillId="0" borderId="1" xfId="0" applyFont="1" applyBorder="1" applyAlignment="1">
      <alignment horizontal="right" vertical="center"/>
    </xf>
    <xf numFmtId="0" fontId="3" fillId="0" borderId="1" xfId="0" applyFont="1" applyBorder="1" applyAlignment="1" applyProtection="1">
      <alignment horizontal="left" vertical="center"/>
      <protection locked="0"/>
    </xf>
    <xf numFmtId="0" fontId="2" fillId="0" borderId="1" xfId="0" applyFont="1" applyBorder="1" applyAlignment="1">
      <alignment horizontal="right"/>
    </xf>
    <xf numFmtId="49" fontId="11" fillId="0" borderId="2"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indent="2"/>
    </xf>
    <xf numFmtId="0" fontId="2" fillId="0" borderId="12" xfId="0" applyFont="1" applyBorder="1" applyAlignment="1">
      <alignment horizontal="center" vertical="center"/>
    </xf>
    <xf numFmtId="0" fontId="5" fillId="0" borderId="1" xfId="0" applyFont="1" applyBorder="1"/>
    <xf numFmtId="0" fontId="3" fillId="0" borderId="1" xfId="0" applyFont="1" applyBorder="1" applyAlignment="1">
      <alignment horizontal="right" vertical="center" wrapText="1"/>
    </xf>
    <xf numFmtId="0" fontId="2" fillId="2" borderId="2" xfId="0" applyFont="1" applyFill="1" applyBorder="1" applyAlignment="1" applyProtection="1">
      <alignment horizontal="center" vertical="center"/>
      <protection locked="0"/>
    </xf>
    <xf numFmtId="0" fontId="2" fillId="0" borderId="1" xfId="0" applyFont="1" applyBorder="1" applyAlignment="1" applyProtection="1">
      <alignment vertical="top"/>
      <protection locked="0"/>
    </xf>
    <xf numFmtId="49" fontId="2" fillId="0" borderId="1" xfId="0" applyNumberFormat="1" applyFont="1" applyBorder="1" applyProtection="1">
      <protection locked="0"/>
    </xf>
    <xf numFmtId="0" fontId="2" fillId="0" borderId="1" xfId="0" applyFont="1" applyBorder="1" applyProtection="1">
      <protection locked="0"/>
    </xf>
    <xf numFmtId="0" fontId="3" fillId="0" borderId="1" xfId="0" applyFont="1" applyBorder="1" applyAlignment="1" applyProtection="1">
      <alignment horizontal="right" vertical="center"/>
      <protection locked="0"/>
    </xf>
    <xf numFmtId="0" fontId="11" fillId="0" borderId="1" xfId="0" applyFont="1" applyBorder="1" applyProtection="1">
      <protection locked="0"/>
    </xf>
    <xf numFmtId="0" fontId="11" fillId="0" borderId="1" xfId="0" applyFont="1" applyBorder="1"/>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2" fillId="0" borderId="2" xfId="0" applyFont="1" applyBorder="1" applyAlignment="1" applyProtection="1">
      <alignment horizontal="center" vertical="center"/>
      <protection locked="0"/>
    </xf>
    <xf numFmtId="49" fontId="7" fillId="0" borderId="2" xfId="2" applyNumberFormat="1" applyFont="1" applyBorder="1">
      <alignment horizontal="left" vertical="center" wrapText="1"/>
    </xf>
    <xf numFmtId="49" fontId="2" fillId="0" borderId="1" xfId="0" applyNumberFormat="1" applyFont="1" applyBorder="1"/>
    <xf numFmtId="0" fontId="3" fillId="0" borderId="1" xfId="0" applyFont="1" applyBorder="1" applyAlignment="1">
      <alignment horizontal="right"/>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2"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5" fillId="0" borderId="1" xfId="0" applyFont="1" applyBorder="1" applyAlignment="1" applyProtection="1">
      <alignment horizontal="right"/>
      <protection locked="0"/>
    </xf>
    <xf numFmtId="49" fontId="15" fillId="0" borderId="1" xfId="0" applyNumberFormat="1" applyFont="1" applyBorder="1" applyProtection="1">
      <protection locked="0"/>
    </xf>
    <xf numFmtId="0" fontId="11" fillId="0" borderId="3" xfId="0" applyFont="1" applyBorder="1" applyAlignment="1">
      <alignment horizontal="center" vertical="center"/>
    </xf>
    <xf numFmtId="49" fontId="11" fillId="0" borderId="2" xfId="0" applyNumberFormat="1" applyFont="1" applyBorder="1" applyAlignment="1" applyProtection="1">
      <alignment horizontal="center" vertical="center"/>
      <protection locked="0"/>
    </xf>
    <xf numFmtId="0" fontId="3" fillId="2" borderId="2" xfId="0" applyFont="1" applyFill="1" applyBorder="1" applyAlignment="1" applyProtection="1">
      <alignment horizontal="left" vertical="center" wrapText="1" indent="2"/>
      <protection locked="0"/>
    </xf>
    <xf numFmtId="0" fontId="3" fillId="0" borderId="1" xfId="0" applyFont="1" applyBorder="1" applyAlignment="1" applyProtection="1">
      <alignment horizontal="right"/>
      <protection locked="0"/>
    </xf>
    <xf numFmtId="0" fontId="11" fillId="0" borderId="10" xfId="0" applyFont="1" applyBorder="1" applyAlignment="1" applyProtection="1">
      <alignment horizontal="center" vertical="center"/>
      <protection locked="0"/>
    </xf>
    <xf numFmtId="0" fontId="11" fillId="0" borderId="10" xfId="0" applyFont="1" applyBorder="1" applyAlignment="1">
      <alignment horizontal="center" vertical="center" wrapText="1"/>
    </xf>
    <xf numFmtId="0" fontId="11" fillId="0" borderId="10" xfId="0" applyFont="1" applyBorder="1" applyAlignment="1" applyProtection="1">
      <alignment horizontal="center" vertical="center" wrapText="1"/>
      <protection locked="0"/>
    </xf>
    <xf numFmtId="177" fontId="7" fillId="0" borderId="2" xfId="7" applyNumberFormat="1" applyFont="1" applyBorder="1" applyAlignment="1">
      <alignment horizontal="center" vertical="center"/>
    </xf>
    <xf numFmtId="177" fontId="7" fillId="0" borderId="2" xfId="0" applyNumberFormat="1" applyFont="1" applyBorder="1" applyAlignment="1">
      <alignment horizontal="center" vertical="center"/>
    </xf>
    <xf numFmtId="0" fontId="3" fillId="0" borderId="11" xfId="0" applyFont="1" applyBorder="1" applyAlignment="1">
      <alignment horizontal="left" vertical="center" wrapText="1"/>
    </xf>
    <xf numFmtId="0" fontId="3" fillId="0" borderId="10" xfId="0" applyFont="1" applyBorder="1" applyAlignment="1" applyProtection="1">
      <alignment horizontal="left" vertical="center"/>
      <protection locked="0"/>
    </xf>
    <xf numFmtId="0" fontId="3" fillId="0" borderId="10" xfId="0" applyFont="1" applyBorder="1" applyAlignment="1">
      <alignment horizontal="left" vertical="center" wrapText="1"/>
    </xf>
    <xf numFmtId="3" fontId="3" fillId="0" borderId="10" xfId="0" applyNumberFormat="1" applyFont="1" applyBorder="1" applyAlignment="1">
      <alignment horizontal="right" vertical="center"/>
    </xf>
    <xf numFmtId="0" fontId="2" fillId="0" borderId="1" xfId="0" applyFont="1" applyBorder="1" applyAlignment="1">
      <alignment wrapText="1"/>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right" vertical="center" wrapText="1"/>
      <protection locked="0"/>
    </xf>
    <xf numFmtId="0" fontId="11" fillId="0" borderId="1" xfId="0" applyFont="1" applyBorder="1" applyAlignment="1">
      <alignment wrapText="1"/>
    </xf>
    <xf numFmtId="0" fontId="3" fillId="0" borderId="1" xfId="0" applyFont="1" applyBorder="1" applyAlignment="1" applyProtection="1">
      <alignment horizontal="right" wrapText="1"/>
      <protection locked="0"/>
    </xf>
    <xf numFmtId="0" fontId="11" fillId="0" borderId="13" xfId="0" applyFont="1" applyBorder="1" applyAlignment="1">
      <alignment horizontal="center" vertical="center" wrapText="1"/>
    </xf>
    <xf numFmtId="0" fontId="2" fillId="0" borderId="1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3" fillId="0" borderId="2" xfId="0" applyFont="1" applyBorder="1" applyAlignment="1" applyProtection="1">
      <alignment horizontal="center" vertical="center" wrapText="1"/>
      <protection locked="0"/>
    </xf>
    <xf numFmtId="3" fontId="3" fillId="2" borderId="2" xfId="0" applyNumberFormat="1" applyFont="1" applyFill="1" applyBorder="1" applyAlignment="1" applyProtection="1">
      <alignment horizontal="right" vertical="center"/>
      <protection locked="0"/>
    </xf>
    <xf numFmtId="4" fontId="3" fillId="0" borderId="2" xfId="0" applyNumberFormat="1" applyFont="1" applyBorder="1" applyAlignment="1" applyProtection="1">
      <alignment horizontal="right" vertical="center"/>
      <protection locked="0"/>
    </xf>
    <xf numFmtId="4" fontId="3" fillId="0" borderId="2" xfId="0" applyNumberFormat="1" applyFont="1" applyBorder="1" applyAlignment="1">
      <alignment horizontal="right" vertical="center" wrapText="1"/>
    </xf>
    <xf numFmtId="4" fontId="7" fillId="0" borderId="2" xfId="1" applyNumberFormat="1" applyFont="1" applyBorder="1">
      <alignment horizontal="right" vertical="center"/>
    </xf>
    <xf numFmtId="4" fontId="3" fillId="0" borderId="2" xfId="0" applyNumberFormat="1" applyFont="1" applyBorder="1" applyAlignment="1" applyProtection="1">
      <alignment horizontal="right" vertical="center" wrapText="1"/>
      <protection locked="0"/>
    </xf>
    <xf numFmtId="0" fontId="3" fillId="0" borderId="2" xfId="0" applyFont="1" applyBorder="1" applyAlignment="1" applyProtection="1">
      <alignment horizontal="left" vertical="center"/>
      <protection locked="0"/>
    </xf>
    <xf numFmtId="0" fontId="16" fillId="2" borderId="1" xfId="0" applyFont="1" applyFill="1" applyBorder="1" applyAlignment="1">
      <alignment horizontal="center" vertical="center"/>
    </xf>
    <xf numFmtId="0" fontId="3" fillId="2" borderId="1" xfId="0" applyFont="1" applyFill="1" applyBorder="1" applyAlignment="1">
      <alignment horizontal="right" vertical="center" wrapText="1"/>
    </xf>
    <xf numFmtId="0" fontId="16" fillId="2" borderId="1" xfId="0" applyFont="1" applyFill="1" applyBorder="1" applyAlignment="1">
      <alignment horizontal="left" vertical="center"/>
    </xf>
    <xf numFmtId="0" fontId="3" fillId="2" borderId="1" xfId="0" quotePrefix="1" applyFont="1" applyFill="1" applyBorder="1" applyAlignment="1">
      <alignment horizontal="right" vertical="center" wrapText="1"/>
    </xf>
    <xf numFmtId="0" fontId="2" fillId="2" borderId="2" xfId="0" applyFont="1" applyFill="1" applyBorder="1" applyAlignment="1">
      <alignment horizontal="center" vertical="center"/>
    </xf>
    <xf numFmtId="0" fontId="11" fillId="2" borderId="2" xfId="0" applyFont="1" applyFill="1" applyBorder="1" applyAlignment="1">
      <alignment horizontal="center" vertical="center"/>
    </xf>
    <xf numFmtId="49" fontId="11" fillId="0" borderId="2" xfId="0" applyNumberFormat="1" applyFont="1" applyBorder="1" applyAlignment="1">
      <alignment horizontal="center" vertical="center" wrapText="1"/>
    </xf>
    <xf numFmtId="49" fontId="11" fillId="0" borderId="2" xfId="0" applyNumberFormat="1" applyFont="1" applyBorder="1" applyAlignment="1">
      <alignment vertical="center" wrapText="1"/>
    </xf>
    <xf numFmtId="0" fontId="11" fillId="0" borderId="2" xfId="0" applyFont="1" applyBorder="1" applyAlignment="1">
      <alignment vertical="center" wrapText="1"/>
    </xf>
    <xf numFmtId="4" fontId="3" fillId="2" borderId="2" xfId="0" applyNumberFormat="1" applyFont="1" applyFill="1" applyBorder="1" applyAlignment="1" applyProtection="1">
      <alignment horizontal="right" vertical="center"/>
      <protection locked="0"/>
    </xf>
    <xf numFmtId="4" fontId="3" fillId="0" borderId="2" xfId="0" applyNumberFormat="1" applyFont="1" applyBorder="1" applyAlignment="1">
      <alignment horizontal="right" vertical="center"/>
    </xf>
    <xf numFmtId="49" fontId="19" fillId="0" borderId="2" xfId="0" applyNumberFormat="1" applyFont="1" applyBorder="1" applyAlignment="1" applyProtection="1">
      <alignment horizontal="center" vertical="center"/>
      <protection locked="0"/>
    </xf>
    <xf numFmtId="49" fontId="19" fillId="0" borderId="2" xfId="0" applyNumberFormat="1" applyFont="1" applyBorder="1" applyAlignment="1" applyProtection="1">
      <alignment horizontal="center" vertical="center" wrapText="1"/>
      <protection locked="0"/>
    </xf>
    <xf numFmtId="0" fontId="4" fillId="2" borderId="1" xfId="0" quotePrefix="1" applyFont="1" applyFill="1" applyBorder="1" applyAlignment="1" applyProtection="1">
      <alignment horizontal="center" vertical="center" wrapText="1"/>
      <protection locked="0"/>
    </xf>
    <xf numFmtId="0" fontId="0" fillId="0" borderId="1" xfId="0" applyFont="1" applyBorder="1"/>
    <xf numFmtId="0" fontId="3" fillId="2" borderId="1" xfId="0" applyFont="1" applyFill="1" applyBorder="1" applyAlignment="1" applyProtection="1">
      <alignment horizontal="left" vertical="center" wrapText="1"/>
      <protection locked="0"/>
    </xf>
    <xf numFmtId="0" fontId="5" fillId="2" borderId="1" xfId="0" applyFont="1" applyFill="1" applyBorder="1" applyAlignment="1">
      <alignment horizontal="left" vertical="center"/>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vertical="top" wrapText="1"/>
      <protection locked="0"/>
    </xf>
    <xf numFmtId="0" fontId="2" fillId="0" borderId="8" xfId="0" applyFont="1" applyBorder="1" applyAlignment="1" applyProtection="1">
      <alignment horizontal="center" vertical="center" wrapText="1"/>
      <protection locked="0"/>
    </xf>
    <xf numFmtId="0" fontId="3" fillId="2" borderId="10" xfId="0" applyFont="1" applyFill="1" applyBorder="1" applyAlignment="1">
      <alignment horizontal="right" vertical="center"/>
    </xf>
    <xf numFmtId="0" fontId="3" fillId="2" borderId="10"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5" fillId="0" borderId="2" xfId="0" applyFont="1" applyBorder="1" applyAlignment="1" applyProtection="1">
      <alignment vertical="top"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 fillId="2" borderId="11" xfId="0" applyFont="1" applyFill="1" applyBorder="1" applyAlignment="1">
      <alignment horizontal="left" vertical="center"/>
    </xf>
    <xf numFmtId="0" fontId="2" fillId="0" borderId="4" xfId="0" applyFont="1" applyBorder="1" applyAlignment="1" applyProtection="1">
      <alignment horizontal="center" vertical="center" wrapText="1"/>
      <protection locked="0"/>
    </xf>
    <xf numFmtId="0" fontId="3" fillId="2" borderId="10" xfId="0" applyFont="1" applyFill="1" applyBorder="1" applyAlignment="1">
      <alignment horizontal="left"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2" borderId="1" xfId="0" applyFont="1" applyFill="1" applyBorder="1" applyAlignment="1" applyProtection="1">
      <alignment horizontal="right" vertical="center" wrapText="1"/>
      <protection locked="0"/>
    </xf>
    <xf numFmtId="0" fontId="3" fillId="2" borderId="12" xfId="0" applyFont="1" applyFill="1" applyBorder="1" applyAlignment="1">
      <alignment horizontal="center" vertical="center" wrapText="1"/>
    </xf>
    <xf numFmtId="0" fontId="3" fillId="2" borderId="6" xfId="0" applyFont="1" applyFill="1" applyBorder="1" applyAlignment="1">
      <alignment horizontal="left" vertical="center"/>
    </xf>
    <xf numFmtId="0" fontId="6" fillId="0" borderId="3"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2" borderId="3" xfId="0" applyFont="1" applyFill="1" applyBorder="1" applyAlignment="1">
      <alignment horizontal="center" vertical="center"/>
    </xf>
    <xf numFmtId="0" fontId="6" fillId="2" borderId="11" xfId="0"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pplyProtection="1">
      <alignment horizontal="center" vertical="center"/>
      <protection locked="0"/>
    </xf>
    <xf numFmtId="0" fontId="10" fillId="0" borderId="1" xfId="0" applyFont="1" applyBorder="1" applyAlignment="1">
      <alignment horizontal="center" vertical="center"/>
    </xf>
    <xf numFmtId="49" fontId="11" fillId="0" borderId="12"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11" xfId="0" applyFont="1" applyBorder="1" applyAlignment="1">
      <alignment horizontal="center" vertical="center"/>
    </xf>
    <xf numFmtId="0" fontId="12" fillId="0" borderId="1" xfId="0" applyFont="1" applyBorder="1" applyAlignment="1">
      <alignment horizontal="center" vertical="center"/>
    </xf>
    <xf numFmtId="0" fontId="5" fillId="0" borderId="1" xfId="0" applyFont="1" applyBorder="1"/>
    <xf numFmtId="0" fontId="5" fillId="0" borderId="1" xfId="0" applyFont="1" applyBorder="1" applyProtection="1">
      <protection locked="0"/>
    </xf>
    <xf numFmtId="0" fontId="3" fillId="0" borderId="1" xfId="0" applyFont="1" applyBorder="1" applyAlignment="1">
      <alignment horizontal="left" vertical="center"/>
    </xf>
    <xf numFmtId="0" fontId="2" fillId="2" borderId="1" xfId="0"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5" fillId="2" borderId="2" xfId="0" applyFont="1" applyFill="1" applyBorder="1" applyAlignment="1" applyProtection="1">
      <alignment vertical="top" wrapText="1"/>
      <protection locked="0"/>
    </xf>
    <xf numFmtId="0" fontId="2" fillId="2" borderId="2" xfId="0" applyFont="1" applyFill="1" applyBorder="1" applyAlignment="1" applyProtection="1">
      <alignment horizontal="right" vertical="center" wrapText="1"/>
      <protection locked="0"/>
    </xf>
    <xf numFmtId="0" fontId="2"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right" vertical="center"/>
      <protection locked="0"/>
    </xf>
    <xf numFmtId="0" fontId="2" fillId="0" borderId="12" xfId="0" applyFont="1" applyBorder="1" applyAlignment="1" applyProtection="1">
      <alignment horizontal="center" vertical="center" wrapText="1"/>
      <protection locked="0"/>
    </xf>
    <xf numFmtId="0" fontId="3" fillId="0" borderId="5" xfId="0"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11" fillId="0" borderId="5" xfId="0" applyFont="1" applyBorder="1" applyAlignment="1" applyProtection="1">
      <alignment horizontal="center" vertical="center"/>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11" xfId="0" applyFont="1" applyBorder="1" applyAlignment="1" applyProtection="1">
      <alignment horizontal="center" vertical="center"/>
      <protection locked="0"/>
    </xf>
    <xf numFmtId="0" fontId="11" fillId="0" borderId="3" xfId="0" applyFont="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0" fontId="13"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1" xfId="0" applyFont="1" applyBorder="1" applyAlignment="1" applyProtection="1">
      <alignment horizontal="left" vertical="center"/>
      <protection locked="0"/>
    </xf>
    <xf numFmtId="0" fontId="11" fillId="0" borderId="7"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protection locked="0"/>
    </xf>
    <xf numFmtId="0" fontId="11" fillId="0" borderId="6"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2"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1" fillId="0" borderId="13" xfId="0" applyFont="1" applyBorder="1" applyAlignment="1">
      <alignment horizontal="center" vertical="center"/>
    </xf>
    <xf numFmtId="0" fontId="11" fillId="0" borderId="14"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2" borderId="3" xfId="0" applyFont="1" applyFill="1" applyBorder="1" applyAlignment="1">
      <alignment horizontal="center" vertical="center"/>
    </xf>
    <xf numFmtId="0" fontId="14" fillId="0" borderId="1" xfId="0" quotePrefix="1" applyFont="1" applyBorder="1" applyAlignment="1">
      <alignment horizontal="center" vertical="center"/>
    </xf>
    <xf numFmtId="0" fontId="3" fillId="0" borderId="2" xfId="0" applyFont="1" applyBorder="1" applyAlignment="1">
      <alignment horizontal="left" vertical="center" wrapText="1" indent="2"/>
    </xf>
    <xf numFmtId="0" fontId="3" fillId="2" borderId="2" xfId="0" applyFont="1" applyFill="1" applyBorder="1" applyAlignment="1" applyProtection="1">
      <alignment horizontal="left" vertical="center" wrapText="1"/>
      <protection locked="0"/>
    </xf>
    <xf numFmtId="0" fontId="10" fillId="0" borderId="1" xfId="0" quotePrefix="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wrapText="1"/>
      <protection locked="0"/>
    </xf>
    <xf numFmtId="49" fontId="11" fillId="0" borderId="7" xfId="0" applyNumberFormat="1" applyFont="1" applyBorder="1" applyAlignment="1" applyProtection="1">
      <alignment horizontal="center" vertical="center" wrapText="1"/>
      <protection locked="0"/>
    </xf>
    <xf numFmtId="0" fontId="15" fillId="0" borderId="1" xfId="0" applyFont="1" applyBorder="1" applyAlignment="1" applyProtection="1">
      <alignment horizontal="right"/>
      <protection locked="0"/>
    </xf>
    <xf numFmtId="0" fontId="3" fillId="0" borderId="14" xfId="0" applyFont="1" applyBorder="1" applyAlignment="1">
      <alignment horizontal="center" vertical="center"/>
    </xf>
    <xf numFmtId="0" fontId="3" fillId="0" borderId="9" xfId="0" applyFont="1" applyBorder="1" applyAlignment="1" applyProtection="1">
      <alignment horizontal="left" vertical="center"/>
      <protection locked="0"/>
    </xf>
    <xf numFmtId="0" fontId="3" fillId="0" borderId="9" xfId="0" applyFont="1" applyBorder="1" applyAlignment="1">
      <alignment horizontal="left" vertical="center"/>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9" xfId="0" applyFont="1" applyBorder="1" applyAlignment="1">
      <alignment horizontal="center" vertical="center" wrapText="1"/>
    </xf>
    <xf numFmtId="0" fontId="11" fillId="0" borderId="9" xfId="0" applyFont="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Protection="1">
      <protection locked="0"/>
    </xf>
    <xf numFmtId="0" fontId="11" fillId="0" borderId="1" xfId="0" applyFont="1" applyBorder="1"/>
    <xf numFmtId="0" fontId="11" fillId="0" borderId="8"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3" fillId="0" borderId="15" xfId="0" applyFont="1" applyBorder="1" applyAlignment="1">
      <alignment horizontal="left" vertical="center"/>
    </xf>
    <xf numFmtId="0" fontId="3" fillId="0" borderId="15" xfId="0" applyFont="1" applyBorder="1" applyAlignment="1" applyProtection="1">
      <alignment horizontal="left" vertical="center"/>
      <protection locked="0"/>
    </xf>
    <xf numFmtId="0" fontId="3" fillId="2" borderId="15" xfId="0" applyFont="1" applyFill="1" applyBorder="1" applyAlignment="1">
      <alignment horizontal="left" vertical="center"/>
    </xf>
    <xf numFmtId="176" fontId="7" fillId="0" borderId="15" xfId="0" applyNumberFormat="1" applyFont="1" applyBorder="1" applyAlignment="1">
      <alignment horizontal="left" vertical="center"/>
    </xf>
    <xf numFmtId="0" fontId="14" fillId="0" borderId="1" xfId="0" quotePrefix="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3" fillId="0" borderId="1" xfId="0" applyFont="1" applyBorder="1" applyAlignment="1">
      <alignment horizontal="left" vertical="center" wrapText="1"/>
    </xf>
    <xf numFmtId="0" fontId="11" fillId="0" borderId="1" xfId="0" applyFont="1" applyBorder="1" applyAlignment="1">
      <alignment wrapText="1"/>
    </xf>
    <xf numFmtId="0" fontId="2" fillId="0" borderId="1" xfId="0" applyFont="1" applyBorder="1" applyAlignment="1">
      <alignment horizontal="right" wrapText="1"/>
    </xf>
    <xf numFmtId="0" fontId="2" fillId="0" borderId="1" xfId="0" applyFont="1" applyBorder="1" applyAlignment="1">
      <alignment wrapText="1"/>
    </xf>
    <xf numFmtId="0" fontId="14"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pplyProtection="1">
      <alignment horizontal="left"/>
      <protection locked="0"/>
    </xf>
    <xf numFmtId="0" fontId="3" fillId="0" borderId="2" xfId="0" applyFont="1" applyBorder="1" applyAlignment="1">
      <alignment horizontal="left"/>
    </xf>
    <xf numFmtId="0" fontId="3" fillId="2" borderId="2" xfId="0" applyFont="1" applyFill="1" applyBorder="1" applyAlignment="1">
      <alignment horizontal="right" vertical="center"/>
    </xf>
    <xf numFmtId="0" fontId="2" fillId="2" borderId="1" xfId="0" applyFont="1" applyFill="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13" fillId="0" borderId="1" xfId="0" quotePrefix="1" applyFont="1" applyBorder="1" applyAlignment="1">
      <alignment horizontal="center" vertical="center"/>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1" fillId="0" borderId="3" xfId="0" applyFont="1" applyBorder="1" applyAlignment="1">
      <alignment horizontal="center" vertical="center"/>
    </xf>
    <xf numFmtId="0" fontId="16" fillId="2" borderId="1" xfId="0" applyFont="1" applyFill="1" applyBorder="1" applyAlignment="1">
      <alignment horizontal="center" vertical="center"/>
    </xf>
    <xf numFmtId="0" fontId="16" fillId="3" borderId="1" xfId="0" applyFont="1" applyFill="1" applyBorder="1" applyAlignment="1">
      <alignment horizontal="center" vertical="center"/>
    </xf>
    <xf numFmtId="0" fontId="18" fillId="0" borderId="2" xfId="0" applyFont="1" applyBorder="1" applyAlignment="1">
      <alignment horizontal="left" vertical="center"/>
    </xf>
    <xf numFmtId="0" fontId="11" fillId="0" borderId="2" xfId="0" applyFont="1" applyBorder="1" applyAlignment="1">
      <alignment horizontal="center" vertical="center"/>
    </xf>
    <xf numFmtId="49" fontId="3" fillId="0" borderId="2"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 fillId="2" borderId="12" xfId="0" applyFont="1" applyFill="1" applyBorder="1" applyAlignment="1">
      <alignment horizontal="left" vertical="center"/>
    </xf>
    <xf numFmtId="0" fontId="17" fillId="2" borderId="5" xfId="0" applyFont="1" applyFill="1" applyBorder="1" applyAlignment="1">
      <alignment horizontal="left" vertical="center"/>
    </xf>
    <xf numFmtId="0" fontId="17" fillId="2" borderId="6"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5" xfId="0" applyFont="1" applyFill="1" applyBorder="1" applyAlignment="1">
      <alignment horizontal="left" vertical="center" wrapText="1"/>
    </xf>
    <xf numFmtId="0" fontId="18" fillId="0" borderId="2" xfId="0" applyFont="1" applyBorder="1" applyAlignment="1">
      <alignment horizontal="center" vertical="center"/>
    </xf>
    <xf numFmtId="49" fontId="11" fillId="0" borderId="2"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0" fontId="19" fillId="0" borderId="2" xfId="0" applyFont="1" applyBorder="1" applyAlignment="1">
      <alignment horizontal="center" vertical="center"/>
    </xf>
    <xf numFmtId="49" fontId="19" fillId="0" borderId="2" xfId="0" applyNumberFormat="1" applyFont="1" applyBorder="1" applyAlignment="1">
      <alignment horizontal="center" vertical="center"/>
    </xf>
    <xf numFmtId="0" fontId="3" fillId="0" borderId="2" xfId="0" applyFont="1" applyBorder="1" applyAlignment="1">
      <alignment horizontal="left" vertical="center"/>
    </xf>
    <xf numFmtId="0" fontId="3" fillId="2" borderId="2" xfId="0" applyFont="1" applyFill="1" applyBorder="1" applyAlignment="1">
      <alignment horizontal="left" vertical="center"/>
    </xf>
    <xf numFmtId="0" fontId="11" fillId="0" borderId="2" xfId="0" applyFont="1" applyBorder="1"/>
    <xf numFmtId="49" fontId="7" fillId="0" borderId="2" xfId="2" applyNumberFormat="1" applyFont="1" applyBorder="1">
      <alignment horizontal="left" vertical="center" wrapText="1"/>
    </xf>
  </cellXfs>
  <cellStyles count="9">
    <cellStyle name="DateStyle" xfId="4"/>
    <cellStyle name="DateTimeStyle" xfId="5"/>
    <cellStyle name="IntegralNumberStyle" xfId="7"/>
    <cellStyle name="MoneyStyle" xfId="1"/>
    <cellStyle name="NumberStyle" xfId="1"/>
    <cellStyle name="PercentStyle" xfId="6"/>
    <cellStyle name="TextStyle" xfId="2"/>
    <cellStyle name="TimeStyle" xfId="3"/>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tabSelected="1" workbookViewId="0">
      <pane ySplit="1" topLeftCell="A2" activePane="bottomLeft" state="frozen"/>
      <selection pane="bottomLeft"/>
    </sheetView>
  </sheetViews>
  <sheetFormatPr defaultColWidth="8.625" defaultRowHeight="12.75" customHeight="1"/>
  <cols>
    <col min="1" max="4" width="41" customWidth="1"/>
  </cols>
  <sheetData>
    <row r="1" spans="1:4" ht="12.75" customHeight="1">
      <c r="A1" s="1"/>
      <c r="B1" s="1"/>
      <c r="C1" s="1"/>
      <c r="D1" s="1"/>
    </row>
    <row r="2" spans="1:4" ht="15" customHeight="1">
      <c r="A2" s="2"/>
      <c r="B2" s="2"/>
      <c r="C2" s="2"/>
      <c r="D2" s="3" t="s">
        <v>0</v>
      </c>
    </row>
    <row r="3" spans="1:4" ht="41.25" customHeight="1">
      <c r="A3" s="106" t="str">
        <f>"2025"&amp;"年部门财务收支预算总表"</f>
        <v>2025年部门财务收支预算总表</v>
      </c>
      <c r="B3" s="107"/>
      <c r="C3" s="107"/>
      <c r="D3" s="107"/>
    </row>
    <row r="4" spans="1:4" ht="17.25" customHeight="1">
      <c r="A4" s="108" t="str">
        <f>"单位名称："&amp;"云南晋宁产业园区管理委员会"</f>
        <v>单位名称：云南晋宁产业园区管理委员会</v>
      </c>
      <c r="B4" s="109"/>
      <c r="D4" s="4" t="s">
        <v>1</v>
      </c>
    </row>
    <row r="5" spans="1:4" ht="23.25" customHeight="1">
      <c r="A5" s="110" t="s">
        <v>2</v>
      </c>
      <c r="B5" s="111"/>
      <c r="C5" s="110" t="s">
        <v>3</v>
      </c>
      <c r="D5" s="111"/>
    </row>
    <row r="6" spans="1:4" ht="24" customHeight="1">
      <c r="A6" s="5" t="s">
        <v>4</v>
      </c>
      <c r="B6" s="5" t="s">
        <v>5</v>
      </c>
      <c r="C6" s="5" t="s">
        <v>6</v>
      </c>
      <c r="D6" s="5" t="s">
        <v>5</v>
      </c>
    </row>
    <row r="7" spans="1:4" ht="17.25" customHeight="1">
      <c r="A7" s="6" t="s">
        <v>7</v>
      </c>
      <c r="B7" s="7">
        <v>39453141.390000001</v>
      </c>
      <c r="C7" s="6" t="s">
        <v>8</v>
      </c>
      <c r="D7" s="7">
        <v>10582922.369999999</v>
      </c>
    </row>
    <row r="8" spans="1:4" ht="17.25" customHeight="1">
      <c r="A8" s="6" t="s">
        <v>9</v>
      </c>
      <c r="B8" s="7">
        <v>220449971.25</v>
      </c>
      <c r="C8" s="6" t="s">
        <v>10</v>
      </c>
      <c r="D8" s="7"/>
    </row>
    <row r="9" spans="1:4" ht="17.25" customHeight="1">
      <c r="A9" s="6" t="s">
        <v>11</v>
      </c>
      <c r="B9" s="7"/>
      <c r="C9" s="8" t="s">
        <v>12</v>
      </c>
      <c r="D9" s="7"/>
    </row>
    <row r="10" spans="1:4" ht="17.25" customHeight="1">
      <c r="A10" s="6" t="s">
        <v>13</v>
      </c>
      <c r="B10" s="7"/>
      <c r="C10" s="8" t="s">
        <v>14</v>
      </c>
      <c r="D10" s="7"/>
    </row>
    <row r="11" spans="1:4" ht="17.25" customHeight="1">
      <c r="A11" s="6" t="s">
        <v>15</v>
      </c>
      <c r="B11" s="7">
        <v>2000000</v>
      </c>
      <c r="C11" s="8" t="s">
        <v>16</v>
      </c>
      <c r="D11" s="7"/>
    </row>
    <row r="12" spans="1:4" ht="17.25" customHeight="1">
      <c r="A12" s="6" t="s">
        <v>17</v>
      </c>
      <c r="B12" s="7"/>
      <c r="C12" s="8" t="s">
        <v>18</v>
      </c>
      <c r="D12" s="7"/>
    </row>
    <row r="13" spans="1:4" ht="17.25" customHeight="1">
      <c r="A13" s="6" t="s">
        <v>19</v>
      </c>
      <c r="B13" s="7"/>
      <c r="C13" s="9" t="s">
        <v>20</v>
      </c>
      <c r="D13" s="7"/>
    </row>
    <row r="14" spans="1:4" ht="17.25" customHeight="1">
      <c r="A14" s="6" t="s">
        <v>21</v>
      </c>
      <c r="B14" s="7"/>
      <c r="C14" s="9" t="s">
        <v>22</v>
      </c>
      <c r="D14" s="7">
        <v>722581.44</v>
      </c>
    </row>
    <row r="15" spans="1:4" ht="17.25" customHeight="1">
      <c r="A15" s="6" t="s">
        <v>23</v>
      </c>
      <c r="B15" s="7"/>
      <c r="C15" s="9" t="s">
        <v>24</v>
      </c>
      <c r="D15" s="7">
        <v>565712.42000000004</v>
      </c>
    </row>
    <row r="16" spans="1:4" ht="17.25" customHeight="1">
      <c r="A16" s="6" t="s">
        <v>25</v>
      </c>
      <c r="B16" s="7">
        <v>2000000</v>
      </c>
      <c r="C16" s="9" t="s">
        <v>26</v>
      </c>
      <c r="D16" s="7"/>
    </row>
    <row r="17" spans="1:4" ht="17.25" customHeight="1">
      <c r="A17" s="10"/>
      <c r="B17" s="7"/>
      <c r="C17" s="9" t="s">
        <v>27</v>
      </c>
      <c r="D17" s="7">
        <v>225318726.33000001</v>
      </c>
    </row>
    <row r="18" spans="1:4" ht="17.25" customHeight="1">
      <c r="A18" s="11"/>
      <c r="B18" s="7"/>
      <c r="C18" s="9" t="s">
        <v>28</v>
      </c>
      <c r="D18" s="7"/>
    </row>
    <row r="19" spans="1:4" ht="17.25" customHeight="1">
      <c r="A19" s="11"/>
      <c r="B19" s="7"/>
      <c r="C19" s="9" t="s">
        <v>29</v>
      </c>
      <c r="D19" s="7"/>
    </row>
    <row r="20" spans="1:4" ht="17.25" customHeight="1">
      <c r="A20" s="11"/>
      <c r="B20" s="7"/>
      <c r="C20" s="9" t="s">
        <v>30</v>
      </c>
      <c r="D20" s="7"/>
    </row>
    <row r="21" spans="1:4" ht="17.25" customHeight="1">
      <c r="A21" s="11"/>
      <c r="B21" s="7"/>
      <c r="C21" s="9" t="s">
        <v>31</v>
      </c>
      <c r="D21" s="7"/>
    </row>
    <row r="22" spans="1:4" ht="17.25" customHeight="1">
      <c r="A22" s="11"/>
      <c r="B22" s="7"/>
      <c r="C22" s="9" t="s">
        <v>32</v>
      </c>
      <c r="D22" s="7"/>
    </row>
    <row r="23" spans="1:4" ht="17.25" customHeight="1">
      <c r="A23" s="11"/>
      <c r="B23" s="7"/>
      <c r="C23" s="9" t="s">
        <v>33</v>
      </c>
      <c r="D23" s="7"/>
    </row>
    <row r="24" spans="1:4" ht="17.25" customHeight="1">
      <c r="A24" s="11"/>
      <c r="B24" s="7"/>
      <c r="C24" s="9" t="s">
        <v>34</v>
      </c>
      <c r="D24" s="7"/>
    </row>
    <row r="25" spans="1:4" ht="17.25" customHeight="1">
      <c r="A25" s="11"/>
      <c r="B25" s="7"/>
      <c r="C25" s="9" t="s">
        <v>35</v>
      </c>
      <c r="D25" s="7">
        <v>713170.08</v>
      </c>
    </row>
    <row r="26" spans="1:4" ht="17.25" customHeight="1">
      <c r="A26" s="11"/>
      <c r="B26" s="7"/>
      <c r="C26" s="9" t="s">
        <v>36</v>
      </c>
      <c r="D26" s="7"/>
    </row>
    <row r="27" spans="1:4" ht="17.25" customHeight="1">
      <c r="A27" s="11"/>
      <c r="B27" s="7"/>
      <c r="C27" s="10" t="s">
        <v>37</v>
      </c>
      <c r="D27" s="7"/>
    </row>
    <row r="28" spans="1:4" ht="17.25" customHeight="1">
      <c r="A28" s="11"/>
      <c r="B28" s="7"/>
      <c r="C28" s="9" t="s">
        <v>38</v>
      </c>
      <c r="D28" s="7">
        <v>24000000</v>
      </c>
    </row>
    <row r="29" spans="1:4" ht="16.5" customHeight="1">
      <c r="A29" s="11"/>
      <c r="B29" s="7"/>
      <c r="C29" s="9" t="s">
        <v>39</v>
      </c>
      <c r="D29" s="7"/>
    </row>
    <row r="30" spans="1:4" ht="16.5" customHeight="1">
      <c r="A30" s="11"/>
      <c r="B30" s="7"/>
      <c r="C30" s="10" t="s">
        <v>40</v>
      </c>
      <c r="D30" s="7"/>
    </row>
    <row r="31" spans="1:4" ht="17.25" customHeight="1">
      <c r="A31" s="11"/>
      <c r="B31" s="7"/>
      <c r="C31" s="10" t="s">
        <v>41</v>
      </c>
      <c r="D31" s="7"/>
    </row>
    <row r="32" spans="1:4" ht="17.25" customHeight="1">
      <c r="A32" s="11"/>
      <c r="B32" s="7"/>
      <c r="C32" s="9" t="s">
        <v>42</v>
      </c>
      <c r="D32" s="7"/>
    </row>
    <row r="33" spans="1:4" ht="16.5" customHeight="1">
      <c r="A33" s="11" t="s">
        <v>43</v>
      </c>
      <c r="B33" s="7">
        <v>261903112.63999999</v>
      </c>
      <c r="C33" s="11" t="s">
        <v>44</v>
      </c>
      <c r="D33" s="7">
        <v>261903112.63999999</v>
      </c>
    </row>
    <row r="34" spans="1:4" ht="16.5" customHeight="1">
      <c r="A34" s="10" t="s">
        <v>45</v>
      </c>
      <c r="B34" s="7"/>
      <c r="C34" s="10" t="s">
        <v>46</v>
      </c>
      <c r="D34" s="7"/>
    </row>
    <row r="35" spans="1:4" ht="16.5" customHeight="1">
      <c r="A35" s="9" t="s">
        <v>47</v>
      </c>
      <c r="B35" s="7"/>
      <c r="C35" s="9" t="s">
        <v>47</v>
      </c>
      <c r="D35" s="7"/>
    </row>
    <row r="36" spans="1:4" ht="16.5" customHeight="1">
      <c r="A36" s="9" t="s">
        <v>48</v>
      </c>
      <c r="B36" s="7"/>
      <c r="C36" s="9" t="s">
        <v>49</v>
      </c>
      <c r="D36" s="7"/>
    </row>
    <row r="37" spans="1:4" ht="16.5" customHeight="1">
      <c r="A37" s="12" t="s">
        <v>50</v>
      </c>
      <c r="B37" s="7">
        <v>261903112.63999999</v>
      </c>
      <c r="C37" s="12" t="s">
        <v>51</v>
      </c>
      <c r="D37" s="7">
        <v>261903112.63999999</v>
      </c>
    </row>
  </sheetData>
  <mergeCells count="4">
    <mergeCell ref="A3:D3"/>
    <mergeCell ref="A4:B4"/>
    <mergeCell ref="A5:B5"/>
    <mergeCell ref="C5:D5"/>
  </mergeCells>
  <phoneticPr fontId="20" type="noConversion"/>
  <printOptions horizontalCentered="1"/>
  <pageMargins left="0.96" right="0.96" top="0.72" bottom="0.72" header="0" footer="0"/>
  <pageSetup paperSize="9" orientation="landscape" r:id="rId1"/>
  <headerFooter>
    <oddFooter>&amp;L&amp;C第&amp;P页，共&amp;N页&amp;R&amp;N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8"/>
  <sheetViews>
    <sheetView showZeros="0" tabSelected="1" workbookViewId="0">
      <pane ySplit="1" topLeftCell="A2" activePane="bottomLeft" state="frozen"/>
      <selection pane="bottomLeft"/>
    </sheetView>
  </sheetViews>
  <sheetFormatPr defaultColWidth="9.125" defaultRowHeight="14.25" customHeight="1"/>
  <cols>
    <col min="1" max="1" width="32.125" customWidth="1"/>
    <col min="2" max="2" width="20.75" customWidth="1"/>
    <col min="3" max="3" width="32.125" customWidth="1"/>
    <col min="4" max="4" width="27.75" customWidth="1"/>
    <col min="5" max="6" width="36.75" customWidth="1"/>
  </cols>
  <sheetData>
    <row r="1" spans="1:6" ht="14.25" customHeight="1">
      <c r="A1" s="1"/>
      <c r="B1" s="1"/>
      <c r="C1" s="1"/>
      <c r="D1" s="1"/>
      <c r="E1" s="1"/>
      <c r="F1" s="1"/>
    </row>
    <row r="2" spans="1:6" ht="12" customHeight="1">
      <c r="A2" s="60">
        <v>1</v>
      </c>
      <c r="B2" s="61">
        <v>0</v>
      </c>
      <c r="C2" s="60">
        <v>1</v>
      </c>
      <c r="D2" s="31"/>
      <c r="E2" s="31"/>
      <c r="F2" s="53" t="s">
        <v>503</v>
      </c>
    </row>
    <row r="3" spans="1:6" ht="42" customHeight="1">
      <c r="A3" s="196" t="str">
        <f>"2025"&amp;"年部门政府性基金预算支出预算表"</f>
        <v>2025年部门政府性基金预算支出预算表</v>
      </c>
      <c r="B3" s="197" t="s">
        <v>504</v>
      </c>
      <c r="C3" s="198"/>
      <c r="D3" s="143"/>
      <c r="E3" s="143"/>
      <c r="F3" s="143"/>
    </row>
    <row r="4" spans="1:6" ht="13.5" customHeight="1">
      <c r="A4" s="178" t="str">
        <f>"单位名称："&amp;"云南晋宁产业园区管理委员会"</f>
        <v>单位名称：云南晋宁产业园区管理委员会</v>
      </c>
      <c r="B4" s="178" t="s">
        <v>505</v>
      </c>
      <c r="C4" s="202"/>
      <c r="D4" s="31"/>
      <c r="E4" s="31"/>
      <c r="F4" s="53" t="s">
        <v>1</v>
      </c>
    </row>
    <row r="5" spans="1:6" ht="19.5" customHeight="1">
      <c r="A5" s="153" t="s">
        <v>220</v>
      </c>
      <c r="B5" s="200" t="s">
        <v>73</v>
      </c>
      <c r="C5" s="153" t="s">
        <v>74</v>
      </c>
      <c r="D5" s="184" t="s">
        <v>506</v>
      </c>
      <c r="E5" s="151"/>
      <c r="F5" s="152"/>
    </row>
    <row r="6" spans="1:6" ht="18.75" customHeight="1">
      <c r="A6" s="182"/>
      <c r="B6" s="201"/>
      <c r="C6" s="182"/>
      <c r="D6" s="62" t="s">
        <v>55</v>
      </c>
      <c r="E6" s="49" t="s">
        <v>76</v>
      </c>
      <c r="F6" s="62" t="s">
        <v>77</v>
      </c>
    </row>
    <row r="7" spans="1:6" ht="18.75" customHeight="1">
      <c r="A7" s="57">
        <v>1</v>
      </c>
      <c r="B7" s="63" t="s">
        <v>84</v>
      </c>
      <c r="C7" s="57">
        <v>3</v>
      </c>
      <c r="D7" s="34">
        <v>4</v>
      </c>
      <c r="E7" s="34">
        <v>5</v>
      </c>
      <c r="F7" s="34">
        <v>6</v>
      </c>
    </row>
    <row r="8" spans="1:6" ht="21" customHeight="1">
      <c r="A8" s="16" t="s">
        <v>70</v>
      </c>
      <c r="B8" s="16"/>
      <c r="C8" s="16"/>
      <c r="D8" s="7">
        <v>220449971.25</v>
      </c>
      <c r="E8" s="7"/>
      <c r="F8" s="7">
        <v>220449971.25</v>
      </c>
    </row>
    <row r="9" spans="1:6" ht="21" customHeight="1">
      <c r="A9" s="16"/>
      <c r="B9" s="16" t="s">
        <v>133</v>
      </c>
      <c r="C9" s="16" t="s">
        <v>134</v>
      </c>
      <c r="D9" s="7">
        <v>220449971.25</v>
      </c>
      <c r="E9" s="7"/>
      <c r="F9" s="7">
        <v>220449971.25</v>
      </c>
    </row>
    <row r="10" spans="1:6" ht="21" customHeight="1">
      <c r="A10" s="51"/>
      <c r="B10" s="17" t="s">
        <v>144</v>
      </c>
      <c r="C10" s="17" t="s">
        <v>145</v>
      </c>
      <c r="D10" s="7">
        <v>219249971.25</v>
      </c>
      <c r="E10" s="7"/>
      <c r="F10" s="7">
        <v>219249971.25</v>
      </c>
    </row>
    <row r="11" spans="1:6" ht="21" customHeight="1">
      <c r="A11" s="51"/>
      <c r="B11" s="64" t="s">
        <v>146</v>
      </c>
      <c r="C11" s="64" t="s">
        <v>147</v>
      </c>
      <c r="D11" s="7">
        <v>115000000</v>
      </c>
      <c r="E11" s="7"/>
      <c r="F11" s="7">
        <v>115000000</v>
      </c>
    </row>
    <row r="12" spans="1:6" ht="21" customHeight="1">
      <c r="A12" s="51"/>
      <c r="B12" s="64" t="s">
        <v>148</v>
      </c>
      <c r="C12" s="64" t="s">
        <v>149</v>
      </c>
      <c r="D12" s="7">
        <v>68499971.25</v>
      </c>
      <c r="E12" s="7"/>
      <c r="F12" s="7">
        <v>68499971.25</v>
      </c>
    </row>
    <row r="13" spans="1:6" ht="21" customHeight="1">
      <c r="A13" s="51"/>
      <c r="B13" s="64" t="s">
        <v>150</v>
      </c>
      <c r="C13" s="64" t="s">
        <v>151</v>
      </c>
      <c r="D13" s="7">
        <v>34500000</v>
      </c>
      <c r="E13" s="7"/>
      <c r="F13" s="7">
        <v>34500000</v>
      </c>
    </row>
    <row r="14" spans="1:6" ht="21" customHeight="1">
      <c r="A14" s="51"/>
      <c r="B14" s="64" t="s">
        <v>152</v>
      </c>
      <c r="C14" s="64" t="s">
        <v>153</v>
      </c>
      <c r="D14" s="7">
        <v>1250000</v>
      </c>
      <c r="E14" s="7"/>
      <c r="F14" s="7">
        <v>1250000</v>
      </c>
    </row>
    <row r="15" spans="1:6" ht="21" customHeight="1">
      <c r="A15" s="51"/>
      <c r="B15" s="17" t="s">
        <v>154</v>
      </c>
      <c r="C15" s="17" t="s">
        <v>155</v>
      </c>
      <c r="D15" s="7">
        <v>1200000</v>
      </c>
      <c r="E15" s="7"/>
      <c r="F15" s="7">
        <v>1200000</v>
      </c>
    </row>
    <row r="16" spans="1:6" ht="21" customHeight="1">
      <c r="A16" s="51"/>
      <c r="B16" s="64" t="s">
        <v>156</v>
      </c>
      <c r="C16" s="64" t="s">
        <v>157</v>
      </c>
      <c r="D16" s="7">
        <v>1140000</v>
      </c>
      <c r="E16" s="7"/>
      <c r="F16" s="7">
        <v>1140000</v>
      </c>
    </row>
    <row r="17" spans="1:6" ht="21" customHeight="1">
      <c r="A17" s="51"/>
      <c r="B17" s="64" t="s">
        <v>158</v>
      </c>
      <c r="C17" s="64" t="s">
        <v>159</v>
      </c>
      <c r="D17" s="7">
        <v>60000</v>
      </c>
      <c r="E17" s="7"/>
      <c r="F17" s="7">
        <v>60000</v>
      </c>
    </row>
    <row r="18" spans="1:6" ht="18.75" customHeight="1">
      <c r="A18" s="120" t="s">
        <v>210</v>
      </c>
      <c r="B18" s="120" t="s">
        <v>210</v>
      </c>
      <c r="C18" s="199" t="s">
        <v>210</v>
      </c>
      <c r="D18" s="7">
        <v>220449971.25</v>
      </c>
      <c r="E18" s="7"/>
      <c r="F18" s="7">
        <v>220449971.25</v>
      </c>
    </row>
  </sheetData>
  <mergeCells count="7">
    <mergeCell ref="A3:F3"/>
    <mergeCell ref="A18:C18"/>
    <mergeCell ref="D5:F5"/>
    <mergeCell ref="B5:B6"/>
    <mergeCell ref="C5:C6"/>
    <mergeCell ref="A5:A6"/>
    <mergeCell ref="A4:C4"/>
  </mergeCells>
  <phoneticPr fontId="20" type="noConversion"/>
  <printOptions horizontalCentered="1"/>
  <pageMargins left="0.37" right="0.37" top="0.56000000000000005" bottom="0.56000000000000005" header="0.48" footer="0.48"/>
  <pageSetup paperSize="9" scale="98" orientation="landscape"/>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13"/>
  <sheetViews>
    <sheetView showZeros="0" tabSelected="1" workbookViewId="0">
      <pane ySplit="1" topLeftCell="A2" activePane="bottomLeft" state="frozen"/>
      <selection pane="bottomLeft"/>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44"/>
      <c r="C2" s="44"/>
      <c r="R2" s="45"/>
      <c r="S2" s="45" t="s">
        <v>507</v>
      </c>
    </row>
    <row r="3" spans="1:19" ht="41.25" customHeight="1">
      <c r="A3" s="214" t="str">
        <f>"2025"&amp;"年部门政府采购预算表"</f>
        <v>2025年部门政府采购预算表</v>
      </c>
      <c r="B3" s="176"/>
      <c r="C3" s="176"/>
      <c r="D3" s="177"/>
      <c r="E3" s="177"/>
      <c r="F3" s="177"/>
      <c r="G3" s="177"/>
      <c r="H3" s="177"/>
      <c r="I3" s="177"/>
      <c r="J3" s="177"/>
      <c r="K3" s="177"/>
      <c r="L3" s="177"/>
      <c r="M3" s="176"/>
      <c r="N3" s="177"/>
      <c r="O3" s="177"/>
      <c r="P3" s="176"/>
      <c r="Q3" s="177"/>
      <c r="R3" s="176"/>
      <c r="S3" s="176"/>
    </row>
    <row r="4" spans="1:19" ht="18.75" customHeight="1">
      <c r="A4" s="158" t="str">
        <f>"单位名称："&amp;"云南晋宁产业园区管理委员会"</f>
        <v>单位名称：云南晋宁产业园区管理委员会</v>
      </c>
      <c r="B4" s="217"/>
      <c r="C4" s="217"/>
      <c r="D4" s="218"/>
      <c r="E4" s="218"/>
      <c r="F4" s="218"/>
      <c r="G4" s="218"/>
      <c r="H4" s="218"/>
      <c r="I4" s="47"/>
      <c r="J4" s="47"/>
      <c r="K4" s="47"/>
      <c r="L4" s="47"/>
      <c r="R4" s="65"/>
      <c r="S4" s="53" t="s">
        <v>1</v>
      </c>
    </row>
    <row r="5" spans="1:19" ht="15.75" customHeight="1">
      <c r="A5" s="187" t="s">
        <v>219</v>
      </c>
      <c r="B5" s="208" t="s">
        <v>220</v>
      </c>
      <c r="C5" s="208" t="s">
        <v>508</v>
      </c>
      <c r="D5" s="215" t="s">
        <v>509</v>
      </c>
      <c r="E5" s="215" t="s">
        <v>510</v>
      </c>
      <c r="F5" s="215" t="s">
        <v>511</v>
      </c>
      <c r="G5" s="215" t="s">
        <v>512</v>
      </c>
      <c r="H5" s="215" t="s">
        <v>513</v>
      </c>
      <c r="I5" s="216" t="s">
        <v>227</v>
      </c>
      <c r="J5" s="216"/>
      <c r="K5" s="216"/>
      <c r="L5" s="216"/>
      <c r="M5" s="170"/>
      <c r="N5" s="216"/>
      <c r="O5" s="216"/>
      <c r="P5" s="169"/>
      <c r="Q5" s="216"/>
      <c r="R5" s="170"/>
      <c r="S5" s="171"/>
    </row>
    <row r="6" spans="1:19" ht="17.25" customHeight="1">
      <c r="A6" s="190"/>
      <c r="B6" s="209"/>
      <c r="C6" s="209"/>
      <c r="D6" s="206"/>
      <c r="E6" s="206"/>
      <c r="F6" s="206"/>
      <c r="G6" s="206"/>
      <c r="H6" s="206"/>
      <c r="I6" s="206" t="s">
        <v>55</v>
      </c>
      <c r="J6" s="206" t="s">
        <v>58</v>
      </c>
      <c r="K6" s="206" t="s">
        <v>514</v>
      </c>
      <c r="L6" s="206" t="s">
        <v>515</v>
      </c>
      <c r="M6" s="219" t="s">
        <v>516</v>
      </c>
      <c r="N6" s="211" t="s">
        <v>517</v>
      </c>
      <c r="O6" s="211"/>
      <c r="P6" s="212"/>
      <c r="Q6" s="211"/>
      <c r="R6" s="213"/>
      <c r="S6" s="210"/>
    </row>
    <row r="7" spans="1:19" ht="54" customHeight="1">
      <c r="A7" s="191"/>
      <c r="B7" s="210"/>
      <c r="C7" s="210"/>
      <c r="D7" s="207"/>
      <c r="E7" s="207"/>
      <c r="F7" s="207"/>
      <c r="G7" s="207"/>
      <c r="H7" s="207"/>
      <c r="I7" s="207"/>
      <c r="J7" s="207" t="s">
        <v>57</v>
      </c>
      <c r="K7" s="207"/>
      <c r="L7" s="207"/>
      <c r="M7" s="220"/>
      <c r="N7" s="67" t="s">
        <v>57</v>
      </c>
      <c r="O7" s="67" t="s">
        <v>64</v>
      </c>
      <c r="P7" s="66" t="s">
        <v>65</v>
      </c>
      <c r="Q7" s="67" t="s">
        <v>66</v>
      </c>
      <c r="R7" s="68" t="s">
        <v>67</v>
      </c>
      <c r="S7" s="66" t="s">
        <v>68</v>
      </c>
    </row>
    <row r="8" spans="1:19" ht="18" customHeight="1">
      <c r="A8" s="69">
        <v>1</v>
      </c>
      <c r="B8" s="69" t="s">
        <v>84</v>
      </c>
      <c r="C8" s="70">
        <v>3</v>
      </c>
      <c r="D8" s="70">
        <v>4</v>
      </c>
      <c r="E8" s="69">
        <v>5</v>
      </c>
      <c r="F8" s="69">
        <v>6</v>
      </c>
      <c r="G8" s="69">
        <v>7</v>
      </c>
      <c r="H8" s="69">
        <v>8</v>
      </c>
      <c r="I8" s="69">
        <v>9</v>
      </c>
      <c r="J8" s="69">
        <v>10</v>
      </c>
      <c r="K8" s="69">
        <v>11</v>
      </c>
      <c r="L8" s="69">
        <v>12</v>
      </c>
      <c r="M8" s="69">
        <v>13</v>
      </c>
      <c r="N8" s="69">
        <v>14</v>
      </c>
      <c r="O8" s="69">
        <v>15</v>
      </c>
      <c r="P8" s="69">
        <v>16</v>
      </c>
      <c r="Q8" s="69">
        <v>17</v>
      </c>
      <c r="R8" s="69">
        <v>18</v>
      </c>
      <c r="S8" s="69">
        <v>19</v>
      </c>
    </row>
    <row r="9" spans="1:19" ht="21" customHeight="1">
      <c r="A9" s="71" t="s">
        <v>70</v>
      </c>
      <c r="B9" s="72" t="s">
        <v>70</v>
      </c>
      <c r="C9" s="72" t="s">
        <v>260</v>
      </c>
      <c r="D9" s="73" t="s">
        <v>518</v>
      </c>
      <c r="E9" s="73" t="s">
        <v>519</v>
      </c>
      <c r="F9" s="73" t="s">
        <v>520</v>
      </c>
      <c r="G9" s="74">
        <v>1</v>
      </c>
      <c r="H9" s="7"/>
      <c r="I9" s="7">
        <v>20000</v>
      </c>
      <c r="J9" s="7">
        <v>20000</v>
      </c>
      <c r="K9" s="7"/>
      <c r="L9" s="7"/>
      <c r="M9" s="7"/>
      <c r="N9" s="7"/>
      <c r="O9" s="7"/>
      <c r="P9" s="7"/>
      <c r="Q9" s="7"/>
      <c r="R9" s="7"/>
      <c r="S9" s="7"/>
    </row>
    <row r="10" spans="1:19" ht="21" customHeight="1">
      <c r="A10" s="71" t="s">
        <v>70</v>
      </c>
      <c r="B10" s="72" t="s">
        <v>70</v>
      </c>
      <c r="C10" s="72" t="s">
        <v>260</v>
      </c>
      <c r="D10" s="73" t="s">
        <v>521</v>
      </c>
      <c r="E10" s="73" t="s">
        <v>522</v>
      </c>
      <c r="F10" s="73" t="s">
        <v>520</v>
      </c>
      <c r="G10" s="74">
        <v>1</v>
      </c>
      <c r="H10" s="7"/>
      <c r="I10" s="7">
        <v>10000</v>
      </c>
      <c r="J10" s="7">
        <v>10000</v>
      </c>
      <c r="K10" s="7"/>
      <c r="L10" s="7"/>
      <c r="M10" s="7"/>
      <c r="N10" s="7"/>
      <c r="O10" s="7"/>
      <c r="P10" s="7"/>
      <c r="Q10" s="7"/>
      <c r="R10" s="7"/>
      <c r="S10" s="7"/>
    </row>
    <row r="11" spans="1:19" ht="21" customHeight="1">
      <c r="A11" s="71" t="s">
        <v>70</v>
      </c>
      <c r="B11" s="72" t="s">
        <v>70</v>
      </c>
      <c r="C11" s="72" t="s">
        <v>260</v>
      </c>
      <c r="D11" s="73" t="s">
        <v>523</v>
      </c>
      <c r="E11" s="73" t="s">
        <v>524</v>
      </c>
      <c r="F11" s="73" t="s">
        <v>520</v>
      </c>
      <c r="G11" s="74">
        <v>1</v>
      </c>
      <c r="H11" s="7"/>
      <c r="I11" s="7">
        <v>4401.54</v>
      </c>
      <c r="J11" s="7">
        <v>4401.54</v>
      </c>
      <c r="K11" s="7"/>
      <c r="L11" s="7"/>
      <c r="M11" s="7"/>
      <c r="N11" s="7"/>
      <c r="O11" s="7"/>
      <c r="P11" s="7"/>
      <c r="Q11" s="7"/>
      <c r="R11" s="7"/>
      <c r="S11" s="7"/>
    </row>
    <row r="12" spans="1:19" ht="21" customHeight="1">
      <c r="A12" s="203" t="s">
        <v>210</v>
      </c>
      <c r="B12" s="204"/>
      <c r="C12" s="204"/>
      <c r="D12" s="205"/>
      <c r="E12" s="205"/>
      <c r="F12" s="205"/>
      <c r="G12" s="113"/>
      <c r="H12" s="7"/>
      <c r="I12" s="7">
        <v>34401.54</v>
      </c>
      <c r="J12" s="7">
        <v>34401.54</v>
      </c>
      <c r="K12" s="7"/>
      <c r="L12" s="7"/>
      <c r="M12" s="7"/>
      <c r="N12" s="7"/>
      <c r="O12" s="7"/>
      <c r="P12" s="7"/>
      <c r="Q12" s="7"/>
      <c r="R12" s="7"/>
      <c r="S12" s="7"/>
    </row>
    <row r="13" spans="1:19" ht="21" customHeight="1">
      <c r="A13" s="221" t="s">
        <v>525</v>
      </c>
      <c r="B13" s="222"/>
      <c r="C13" s="222"/>
      <c r="D13" s="221"/>
      <c r="E13" s="221"/>
      <c r="F13" s="221"/>
      <c r="G13" s="223"/>
      <c r="H13" s="224"/>
      <c r="I13" s="224"/>
      <c r="J13" s="224"/>
      <c r="K13" s="224"/>
      <c r="L13" s="224"/>
      <c r="M13" s="224"/>
      <c r="N13" s="224"/>
      <c r="O13" s="224"/>
      <c r="P13" s="224"/>
      <c r="Q13" s="224"/>
      <c r="R13" s="224"/>
      <c r="S13" s="224"/>
    </row>
  </sheetData>
  <mergeCells count="19">
    <mergeCell ref="A13:S13"/>
    <mergeCell ref="A3:S3"/>
    <mergeCell ref="A5:A7"/>
    <mergeCell ref="D5:D7"/>
    <mergeCell ref="E5:E7"/>
    <mergeCell ref="F5:F7"/>
    <mergeCell ref="G5:G7"/>
    <mergeCell ref="H5:H7"/>
    <mergeCell ref="I5:S5"/>
    <mergeCell ref="K6:K7"/>
    <mergeCell ref="L6:L7"/>
    <mergeCell ref="A4:H4"/>
    <mergeCell ref="M6:M7"/>
    <mergeCell ref="I6:I7"/>
    <mergeCell ref="A12:G12"/>
    <mergeCell ref="J6:J7"/>
    <mergeCell ref="C5:C7"/>
    <mergeCell ref="B5:B7"/>
    <mergeCell ref="N6:S6"/>
  </mergeCells>
  <phoneticPr fontId="20"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10"/>
  <sheetViews>
    <sheetView showZeros="0" tabSelected="1" workbookViewId="0">
      <pane ySplit="1" topLeftCell="A2" activePane="bottomLeft" state="frozen"/>
      <selection pane="bottomLeft"/>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75"/>
      <c r="B2" s="44"/>
      <c r="C2" s="44"/>
      <c r="D2" s="44"/>
      <c r="E2" s="44"/>
      <c r="F2" s="44"/>
      <c r="G2" s="44"/>
      <c r="H2" s="75"/>
      <c r="I2" s="75"/>
      <c r="J2" s="75"/>
      <c r="K2" s="75"/>
      <c r="L2" s="75"/>
      <c r="M2" s="75"/>
      <c r="N2" s="76"/>
      <c r="O2" s="75"/>
      <c r="P2" s="75"/>
      <c r="Q2" s="44"/>
      <c r="R2" s="75"/>
      <c r="S2" s="77"/>
      <c r="T2" s="77" t="s">
        <v>526</v>
      </c>
    </row>
    <row r="3" spans="1:20" ht="41.25" customHeight="1">
      <c r="A3" s="225" t="str">
        <f>"2025"&amp;"年部门政府购买服务预算表"</f>
        <v>2025年部门政府购买服务预算表</v>
      </c>
      <c r="B3" s="176"/>
      <c r="C3" s="176"/>
      <c r="D3" s="176"/>
      <c r="E3" s="176"/>
      <c r="F3" s="176"/>
      <c r="G3" s="176"/>
      <c r="H3" s="226"/>
      <c r="I3" s="226"/>
      <c r="J3" s="226"/>
      <c r="K3" s="226"/>
      <c r="L3" s="226"/>
      <c r="M3" s="226"/>
      <c r="N3" s="227"/>
      <c r="O3" s="226"/>
      <c r="P3" s="226"/>
      <c r="Q3" s="176"/>
      <c r="R3" s="226"/>
      <c r="S3" s="227"/>
      <c r="T3" s="176"/>
    </row>
    <row r="4" spans="1:20" ht="22.5" customHeight="1">
      <c r="A4" s="228" t="str">
        <f>"单位名称："&amp;"云南晋宁产业园区管理委员会"</f>
        <v>单位名称：云南晋宁产业园区管理委员会</v>
      </c>
      <c r="B4" s="217"/>
      <c r="C4" s="217"/>
      <c r="D4" s="217"/>
      <c r="E4" s="217"/>
      <c r="F4" s="217"/>
      <c r="G4" s="217"/>
      <c r="H4" s="229"/>
      <c r="I4" s="229"/>
      <c r="J4" s="78"/>
      <c r="K4" s="78"/>
      <c r="L4" s="78"/>
      <c r="M4" s="78"/>
      <c r="N4" s="76"/>
      <c r="O4" s="75"/>
      <c r="P4" s="75"/>
      <c r="Q4" s="44"/>
      <c r="R4" s="75"/>
      <c r="S4" s="79"/>
      <c r="T4" s="77" t="s">
        <v>1</v>
      </c>
    </row>
    <row r="5" spans="1:20" ht="24" customHeight="1">
      <c r="A5" s="187" t="s">
        <v>219</v>
      </c>
      <c r="B5" s="208" t="s">
        <v>220</v>
      </c>
      <c r="C5" s="208" t="s">
        <v>508</v>
      </c>
      <c r="D5" s="208" t="s">
        <v>527</v>
      </c>
      <c r="E5" s="208" t="s">
        <v>528</v>
      </c>
      <c r="F5" s="208" t="s">
        <v>529</v>
      </c>
      <c r="G5" s="208" t="s">
        <v>530</v>
      </c>
      <c r="H5" s="215" t="s">
        <v>531</v>
      </c>
      <c r="I5" s="215" t="s">
        <v>532</v>
      </c>
      <c r="J5" s="216" t="s">
        <v>227</v>
      </c>
      <c r="K5" s="216"/>
      <c r="L5" s="216"/>
      <c r="M5" s="216"/>
      <c r="N5" s="170"/>
      <c r="O5" s="216"/>
      <c r="P5" s="216"/>
      <c r="Q5" s="169"/>
      <c r="R5" s="216"/>
      <c r="S5" s="170"/>
      <c r="T5" s="171"/>
    </row>
    <row r="6" spans="1:20" ht="24" customHeight="1">
      <c r="A6" s="190"/>
      <c r="B6" s="209"/>
      <c r="C6" s="209"/>
      <c r="D6" s="209"/>
      <c r="E6" s="209"/>
      <c r="F6" s="209"/>
      <c r="G6" s="209"/>
      <c r="H6" s="206"/>
      <c r="I6" s="206"/>
      <c r="J6" s="206" t="s">
        <v>55</v>
      </c>
      <c r="K6" s="206" t="s">
        <v>58</v>
      </c>
      <c r="L6" s="206" t="s">
        <v>514</v>
      </c>
      <c r="M6" s="206" t="s">
        <v>515</v>
      </c>
      <c r="N6" s="219" t="s">
        <v>516</v>
      </c>
      <c r="O6" s="211" t="s">
        <v>517</v>
      </c>
      <c r="P6" s="211"/>
      <c r="Q6" s="212"/>
      <c r="R6" s="211"/>
      <c r="S6" s="213"/>
      <c r="T6" s="210"/>
    </row>
    <row r="7" spans="1:20" ht="54" customHeight="1">
      <c r="A7" s="191"/>
      <c r="B7" s="210"/>
      <c r="C7" s="210"/>
      <c r="D7" s="210"/>
      <c r="E7" s="210"/>
      <c r="F7" s="210"/>
      <c r="G7" s="210"/>
      <c r="H7" s="207"/>
      <c r="I7" s="207"/>
      <c r="J7" s="207"/>
      <c r="K7" s="207" t="s">
        <v>57</v>
      </c>
      <c r="L7" s="207"/>
      <c r="M7" s="207"/>
      <c r="N7" s="220"/>
      <c r="O7" s="67" t="s">
        <v>57</v>
      </c>
      <c r="P7" s="67" t="s">
        <v>64</v>
      </c>
      <c r="Q7" s="66" t="s">
        <v>65</v>
      </c>
      <c r="R7" s="67" t="s">
        <v>66</v>
      </c>
      <c r="S7" s="68" t="s">
        <v>67</v>
      </c>
      <c r="T7" s="66" t="s">
        <v>68</v>
      </c>
    </row>
    <row r="8" spans="1:20" ht="17.25" customHeight="1">
      <c r="A8" s="33">
        <v>1</v>
      </c>
      <c r="B8" s="66">
        <v>2</v>
      </c>
      <c r="C8" s="33">
        <v>3</v>
      </c>
      <c r="D8" s="33">
        <v>4</v>
      </c>
      <c r="E8" s="66">
        <v>5</v>
      </c>
      <c r="F8" s="33">
        <v>6</v>
      </c>
      <c r="G8" s="33">
        <v>7</v>
      </c>
      <c r="H8" s="66">
        <v>8</v>
      </c>
      <c r="I8" s="33">
        <v>9</v>
      </c>
      <c r="J8" s="33">
        <v>10</v>
      </c>
      <c r="K8" s="66">
        <v>11</v>
      </c>
      <c r="L8" s="33">
        <v>12</v>
      </c>
      <c r="M8" s="33">
        <v>13</v>
      </c>
      <c r="N8" s="66">
        <v>14</v>
      </c>
      <c r="O8" s="33">
        <v>15</v>
      </c>
      <c r="P8" s="33">
        <v>16</v>
      </c>
      <c r="Q8" s="66">
        <v>17</v>
      </c>
      <c r="R8" s="33">
        <v>18</v>
      </c>
      <c r="S8" s="33">
        <v>19</v>
      </c>
      <c r="T8" s="33">
        <v>20</v>
      </c>
    </row>
    <row r="9" spans="1:20" ht="21" customHeight="1">
      <c r="A9" s="71"/>
      <c r="B9" s="72"/>
      <c r="C9" s="72"/>
      <c r="D9" s="72"/>
      <c r="E9" s="72"/>
      <c r="F9" s="72"/>
      <c r="G9" s="72"/>
      <c r="H9" s="73"/>
      <c r="I9" s="73"/>
      <c r="J9" s="7"/>
      <c r="K9" s="7"/>
      <c r="L9" s="7"/>
      <c r="M9" s="7"/>
      <c r="N9" s="7"/>
      <c r="O9" s="7"/>
      <c r="P9" s="7"/>
      <c r="Q9" s="7"/>
      <c r="R9" s="7"/>
      <c r="S9" s="7"/>
      <c r="T9" s="7"/>
    </row>
    <row r="10" spans="1:20" ht="21" customHeight="1">
      <c r="A10" s="203" t="s">
        <v>210</v>
      </c>
      <c r="B10" s="204"/>
      <c r="C10" s="204"/>
      <c r="D10" s="204"/>
      <c r="E10" s="204"/>
      <c r="F10" s="204"/>
      <c r="G10" s="204"/>
      <c r="H10" s="205"/>
      <c r="I10" s="126"/>
      <c r="J10" s="7"/>
      <c r="K10" s="7"/>
      <c r="L10" s="7"/>
      <c r="M10" s="7"/>
      <c r="N10" s="7"/>
      <c r="O10" s="7"/>
      <c r="P10" s="7"/>
      <c r="Q10" s="7"/>
      <c r="R10" s="7"/>
      <c r="S10" s="7"/>
      <c r="T10" s="7"/>
    </row>
  </sheetData>
  <mergeCells count="19">
    <mergeCell ref="A3:T3"/>
    <mergeCell ref="A5:A7"/>
    <mergeCell ref="H5:H7"/>
    <mergeCell ref="I5:I7"/>
    <mergeCell ref="J5:T5"/>
    <mergeCell ref="L6:L7"/>
    <mergeCell ref="M6:M7"/>
    <mergeCell ref="A4:I4"/>
    <mergeCell ref="N6:N7"/>
    <mergeCell ref="J6:J7"/>
    <mergeCell ref="O6:T6"/>
    <mergeCell ref="A10:I10"/>
    <mergeCell ref="K6:K7"/>
    <mergeCell ref="B5:B7"/>
    <mergeCell ref="C5:C7"/>
    <mergeCell ref="F5:F7"/>
    <mergeCell ref="G5:G7"/>
    <mergeCell ref="D5:D7"/>
    <mergeCell ref="E5:E7"/>
  </mergeCells>
  <phoneticPr fontId="20"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X9"/>
  <sheetViews>
    <sheetView showZeros="0" tabSelected="1" workbookViewId="0">
      <pane ySplit="1" topLeftCell="A2" activePane="bottomLeft" state="frozen"/>
      <selection pane="bottomLeft"/>
    </sheetView>
  </sheetViews>
  <sheetFormatPr defaultColWidth="9.125" defaultRowHeight="14.25" customHeight="1"/>
  <cols>
    <col min="1" max="1" width="37.75" customWidth="1"/>
    <col min="2" max="24" width="20"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7.25" customHeight="1">
      <c r="D2" s="29"/>
      <c r="W2" s="45"/>
      <c r="X2" s="45" t="s">
        <v>533</v>
      </c>
    </row>
    <row r="3" spans="1:24" ht="41.25" customHeight="1">
      <c r="A3" s="214" t="str">
        <f>"2025"&amp;"年对下转移支付预算表"</f>
        <v>2025年对下转移支付预算表</v>
      </c>
      <c r="B3" s="177"/>
      <c r="C3" s="177"/>
      <c r="D3" s="177"/>
      <c r="E3" s="177"/>
      <c r="F3" s="177"/>
      <c r="G3" s="177"/>
      <c r="H3" s="177"/>
      <c r="I3" s="177"/>
      <c r="J3" s="177"/>
      <c r="K3" s="177"/>
      <c r="L3" s="177"/>
      <c r="M3" s="177"/>
      <c r="N3" s="177"/>
      <c r="O3" s="177"/>
      <c r="P3" s="177"/>
      <c r="Q3" s="177"/>
      <c r="R3" s="177"/>
      <c r="S3" s="177"/>
      <c r="T3" s="177"/>
      <c r="U3" s="177"/>
      <c r="V3" s="177"/>
      <c r="W3" s="176"/>
      <c r="X3" s="176"/>
    </row>
    <row r="4" spans="1:24" ht="18" customHeight="1">
      <c r="A4" s="228" t="str">
        <f>"单位名称："&amp;"云南晋宁产业园区管理委员会"</f>
        <v>单位名称：云南晋宁产业园区管理委员会</v>
      </c>
      <c r="B4" s="229"/>
      <c r="C4" s="229"/>
      <c r="D4" s="230"/>
      <c r="E4" s="231"/>
      <c r="F4" s="231"/>
      <c r="G4" s="231"/>
      <c r="H4" s="231"/>
      <c r="I4" s="231"/>
      <c r="W4" s="65"/>
      <c r="X4" s="65" t="s">
        <v>1</v>
      </c>
    </row>
    <row r="5" spans="1:24" ht="19.5" customHeight="1">
      <c r="A5" s="192" t="s">
        <v>534</v>
      </c>
      <c r="B5" s="184" t="s">
        <v>227</v>
      </c>
      <c r="C5" s="151"/>
      <c r="D5" s="151"/>
      <c r="E5" s="184" t="s">
        <v>535</v>
      </c>
      <c r="F5" s="151"/>
      <c r="G5" s="151"/>
      <c r="H5" s="151"/>
      <c r="I5" s="151"/>
      <c r="J5" s="151"/>
      <c r="K5" s="151"/>
      <c r="L5" s="151"/>
      <c r="M5" s="151"/>
      <c r="N5" s="151"/>
      <c r="O5" s="151"/>
      <c r="P5" s="151"/>
      <c r="Q5" s="151"/>
      <c r="R5" s="151"/>
      <c r="S5" s="151"/>
      <c r="T5" s="151"/>
      <c r="U5" s="151"/>
      <c r="V5" s="151"/>
      <c r="W5" s="169"/>
      <c r="X5" s="171"/>
    </row>
    <row r="6" spans="1:24" ht="40.5" customHeight="1">
      <c r="A6" s="154"/>
      <c r="B6" s="48" t="s">
        <v>55</v>
      </c>
      <c r="C6" s="54" t="s">
        <v>58</v>
      </c>
      <c r="D6" s="80" t="s">
        <v>514</v>
      </c>
      <c r="E6" s="41" t="s">
        <v>536</v>
      </c>
      <c r="F6" s="41" t="s">
        <v>537</v>
      </c>
      <c r="G6" s="41" t="s">
        <v>538</v>
      </c>
      <c r="H6" s="41" t="s">
        <v>539</v>
      </c>
      <c r="I6" s="41" t="s">
        <v>540</v>
      </c>
      <c r="J6" s="41" t="s">
        <v>541</v>
      </c>
      <c r="K6" s="41" t="s">
        <v>542</v>
      </c>
      <c r="L6" s="41" t="s">
        <v>543</v>
      </c>
      <c r="M6" s="41" t="s">
        <v>544</v>
      </c>
      <c r="N6" s="41" t="s">
        <v>545</v>
      </c>
      <c r="O6" s="41" t="s">
        <v>546</v>
      </c>
      <c r="P6" s="41" t="s">
        <v>547</v>
      </c>
      <c r="Q6" s="41" t="s">
        <v>548</v>
      </c>
      <c r="R6" s="41" t="s">
        <v>549</v>
      </c>
      <c r="S6" s="41" t="s">
        <v>550</v>
      </c>
      <c r="T6" s="41" t="s">
        <v>551</v>
      </c>
      <c r="U6" s="41" t="s">
        <v>552</v>
      </c>
      <c r="V6" s="41" t="s">
        <v>553</v>
      </c>
      <c r="W6" s="41" t="s">
        <v>554</v>
      </c>
      <c r="X6" s="81" t="s">
        <v>555</v>
      </c>
    </row>
    <row r="7" spans="1:24" ht="19.5" customHeight="1">
      <c r="A7" s="56">
        <v>1</v>
      </c>
      <c r="B7" s="56">
        <v>2</v>
      </c>
      <c r="C7" s="56">
        <v>3</v>
      </c>
      <c r="D7" s="38">
        <v>4</v>
      </c>
      <c r="E7" s="50">
        <v>5</v>
      </c>
      <c r="F7" s="56">
        <v>6</v>
      </c>
      <c r="G7" s="56">
        <v>7</v>
      </c>
      <c r="H7" s="38">
        <v>8</v>
      </c>
      <c r="I7" s="56">
        <v>9</v>
      </c>
      <c r="J7" s="56">
        <v>10</v>
      </c>
      <c r="K7" s="56">
        <v>11</v>
      </c>
      <c r="L7" s="38">
        <v>12</v>
      </c>
      <c r="M7" s="56">
        <v>13</v>
      </c>
      <c r="N7" s="56">
        <v>14</v>
      </c>
      <c r="O7" s="56">
        <v>15</v>
      </c>
      <c r="P7" s="38">
        <v>16</v>
      </c>
      <c r="Q7" s="56">
        <v>17</v>
      </c>
      <c r="R7" s="56">
        <v>18</v>
      </c>
      <c r="S7" s="56">
        <v>19</v>
      </c>
      <c r="T7" s="38">
        <v>20</v>
      </c>
      <c r="U7" s="38">
        <v>21</v>
      </c>
      <c r="V7" s="38">
        <v>22</v>
      </c>
      <c r="W7" s="50">
        <v>23</v>
      </c>
      <c r="X7" s="50">
        <v>24</v>
      </c>
    </row>
    <row r="8" spans="1:24" ht="19.5" customHeight="1">
      <c r="A8" s="26"/>
      <c r="B8" s="7"/>
      <c r="C8" s="7"/>
      <c r="D8" s="7"/>
      <c r="E8" s="7"/>
      <c r="F8" s="7"/>
      <c r="G8" s="7"/>
      <c r="H8" s="7"/>
      <c r="I8" s="7"/>
      <c r="J8" s="7"/>
      <c r="K8" s="7"/>
      <c r="L8" s="7"/>
      <c r="M8" s="7"/>
      <c r="N8" s="7"/>
      <c r="O8" s="7"/>
      <c r="P8" s="7"/>
      <c r="Q8" s="7"/>
      <c r="R8" s="7"/>
      <c r="S8" s="7"/>
      <c r="T8" s="7"/>
      <c r="U8" s="7"/>
      <c r="V8" s="7"/>
      <c r="W8" s="7"/>
      <c r="X8" s="7"/>
    </row>
    <row r="9" spans="1:24" ht="19.5" customHeight="1">
      <c r="A9" s="25"/>
      <c r="B9" s="7"/>
      <c r="C9" s="7"/>
      <c r="D9" s="7"/>
      <c r="E9" s="7"/>
      <c r="F9" s="7"/>
      <c r="G9" s="7"/>
      <c r="H9" s="7"/>
      <c r="I9" s="7"/>
      <c r="J9" s="7"/>
      <c r="K9" s="7"/>
      <c r="L9" s="7"/>
      <c r="M9" s="7"/>
      <c r="N9" s="7"/>
      <c r="O9" s="7"/>
      <c r="P9" s="7"/>
      <c r="Q9" s="7"/>
      <c r="R9" s="7"/>
      <c r="S9" s="7"/>
      <c r="T9" s="7"/>
      <c r="U9" s="7"/>
      <c r="V9" s="7"/>
      <c r="W9" s="7"/>
      <c r="X9" s="7"/>
    </row>
  </sheetData>
  <mergeCells count="5">
    <mergeCell ref="A3:X3"/>
    <mergeCell ref="A5:A6"/>
    <mergeCell ref="B5:D5"/>
    <mergeCell ref="A4:I4"/>
    <mergeCell ref="E5:X5"/>
  </mergeCells>
  <phoneticPr fontId="20" type="noConversion"/>
  <printOptions horizontalCentered="1"/>
  <pageMargins left="0.96" right="0.96" top="0.72" bottom="0.72" header="0" footer="0"/>
  <pageSetup paperSize="9" scale="57" orientation="landscape"/>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8"/>
  <sheetViews>
    <sheetView showZeros="0" tabSelected="1" workbookViewId="0">
      <pane ySplit="1" topLeftCell="A2" activePane="bottomLeft" state="frozen"/>
      <selection pane="bottomLeft"/>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6.5" customHeight="1">
      <c r="J2" s="45" t="s">
        <v>556</v>
      </c>
    </row>
    <row r="3" spans="1:10" ht="41.25" customHeight="1">
      <c r="A3" s="232" t="str">
        <f>"2025"&amp;"年对下转移支付绩效目标表"</f>
        <v>2025年对下转移支付绩效目标表</v>
      </c>
      <c r="B3" s="177"/>
      <c r="C3" s="177"/>
      <c r="D3" s="177"/>
      <c r="E3" s="177"/>
      <c r="F3" s="176"/>
      <c r="G3" s="177"/>
      <c r="H3" s="176"/>
      <c r="I3" s="176"/>
      <c r="J3" s="177"/>
    </row>
    <row r="4" spans="1:10" ht="17.25" customHeight="1">
      <c r="A4" s="178" t="str">
        <f>"单位名称："&amp;"云南晋宁产业园区管理委员会"</f>
        <v>单位名称：云南晋宁产业园区管理委员会</v>
      </c>
      <c r="B4" s="107"/>
      <c r="C4" s="107"/>
      <c r="D4" s="107"/>
      <c r="E4" s="107"/>
      <c r="F4" s="107"/>
      <c r="G4" s="107"/>
      <c r="H4" s="107"/>
    </row>
    <row r="5" spans="1:10" ht="44.25" customHeight="1">
      <c r="A5" s="55" t="s">
        <v>534</v>
      </c>
      <c r="B5" s="55" t="s">
        <v>336</v>
      </c>
      <c r="C5" s="55" t="s">
        <v>337</v>
      </c>
      <c r="D5" s="55" t="s">
        <v>338</v>
      </c>
      <c r="E5" s="55" t="s">
        <v>339</v>
      </c>
      <c r="F5" s="57" t="s">
        <v>340</v>
      </c>
      <c r="G5" s="55" t="s">
        <v>341</v>
      </c>
      <c r="H5" s="57" t="s">
        <v>342</v>
      </c>
      <c r="I5" s="57" t="s">
        <v>343</v>
      </c>
      <c r="J5" s="55" t="s">
        <v>344</v>
      </c>
    </row>
    <row r="6" spans="1:10" ht="14.25" customHeight="1">
      <c r="A6" s="55">
        <v>1</v>
      </c>
      <c r="B6" s="55">
        <v>2</v>
      </c>
      <c r="C6" s="55">
        <v>3</v>
      </c>
      <c r="D6" s="55">
        <v>4</v>
      </c>
      <c r="E6" s="55">
        <v>5</v>
      </c>
      <c r="F6" s="57">
        <v>6</v>
      </c>
      <c r="G6" s="55">
        <v>7</v>
      </c>
      <c r="H6" s="57">
        <v>8</v>
      </c>
      <c r="I6" s="57">
        <v>9</v>
      </c>
      <c r="J6" s="55">
        <v>10</v>
      </c>
    </row>
    <row r="7" spans="1:10" ht="42" customHeight="1">
      <c r="A7" s="26"/>
      <c r="B7" s="25"/>
      <c r="C7" s="25"/>
      <c r="D7" s="25"/>
      <c r="E7" s="59"/>
      <c r="F7" s="14"/>
      <c r="G7" s="59"/>
      <c r="H7" s="14"/>
      <c r="I7" s="14"/>
      <c r="J7" s="59"/>
    </row>
    <row r="8" spans="1:10" ht="42" customHeight="1">
      <c r="A8" s="26"/>
      <c r="B8" s="16"/>
      <c r="C8" s="16"/>
      <c r="D8" s="16"/>
      <c r="E8" s="26"/>
      <c r="F8" s="16"/>
      <c r="G8" s="26"/>
      <c r="H8" s="16"/>
      <c r="I8" s="16"/>
      <c r="J8" s="26"/>
    </row>
  </sheetData>
  <mergeCells count="2">
    <mergeCell ref="A3:J3"/>
    <mergeCell ref="A4:H4"/>
  </mergeCells>
  <phoneticPr fontId="20"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9"/>
  <sheetViews>
    <sheetView showZeros="0" tabSelected="1" topLeftCell="D1" workbookViewId="0">
      <pane ySplit="1" topLeftCell="A2" activePane="bottomLeft" state="frozen"/>
      <selection pane="bottomLeft"/>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spans="1:9" ht="14.25" customHeight="1">
      <c r="A1" s="1"/>
      <c r="B1" s="1"/>
      <c r="C1" s="1"/>
      <c r="D1" s="1"/>
      <c r="E1" s="1"/>
      <c r="F1" s="1"/>
      <c r="G1" s="1"/>
      <c r="H1" s="1"/>
      <c r="I1" s="1"/>
    </row>
    <row r="2" spans="1:9" ht="14.25" customHeight="1">
      <c r="A2" s="82"/>
      <c r="B2" s="83"/>
      <c r="C2" s="83"/>
      <c r="D2" s="84"/>
      <c r="E2" s="84"/>
      <c r="F2" s="84"/>
      <c r="G2" s="83"/>
      <c r="H2" s="83"/>
      <c r="I2" s="85" t="s">
        <v>557</v>
      </c>
    </row>
    <row r="3" spans="1:9" ht="41.25" customHeight="1">
      <c r="A3" s="116" t="str">
        <f>"2025"&amp;"年新增资产配置预算表"</f>
        <v>2025年新增资产配置预算表</v>
      </c>
      <c r="B3" s="157"/>
      <c r="C3" s="157"/>
      <c r="D3" s="156"/>
      <c r="E3" s="156"/>
      <c r="F3" s="156"/>
      <c r="G3" s="157"/>
      <c r="H3" s="157"/>
      <c r="I3" s="156"/>
    </row>
    <row r="4" spans="1:9" ht="14.25" customHeight="1">
      <c r="A4" s="108" t="str">
        <f>"单位名称："&amp;"云南晋宁产业园区管理委员会"</f>
        <v>单位名称：云南晋宁产业园区管理委员会</v>
      </c>
      <c r="B4" s="237"/>
      <c r="C4" s="237"/>
      <c r="D4" s="2"/>
      <c r="F4" s="39"/>
      <c r="G4" s="24"/>
      <c r="H4" s="24"/>
      <c r="I4" s="3" t="s">
        <v>1</v>
      </c>
    </row>
    <row r="5" spans="1:9" ht="28.5" customHeight="1">
      <c r="A5" s="160" t="s">
        <v>219</v>
      </c>
      <c r="B5" s="163" t="s">
        <v>220</v>
      </c>
      <c r="C5" s="117" t="s">
        <v>558</v>
      </c>
      <c r="D5" s="160" t="s">
        <v>559</v>
      </c>
      <c r="E5" s="160" t="s">
        <v>560</v>
      </c>
      <c r="F5" s="160" t="s">
        <v>561</v>
      </c>
      <c r="G5" s="163" t="s">
        <v>562</v>
      </c>
      <c r="H5" s="238"/>
      <c r="I5" s="160"/>
    </row>
    <row r="6" spans="1:9" ht="21" customHeight="1">
      <c r="A6" s="117"/>
      <c r="B6" s="164"/>
      <c r="C6" s="164"/>
      <c r="D6" s="162"/>
      <c r="E6" s="164"/>
      <c r="F6" s="164"/>
      <c r="G6" s="41" t="s">
        <v>512</v>
      </c>
      <c r="H6" s="41" t="s">
        <v>563</v>
      </c>
      <c r="I6" s="41" t="s">
        <v>564</v>
      </c>
    </row>
    <row r="7" spans="1:9" ht="17.25" customHeight="1">
      <c r="A7" s="19" t="s">
        <v>83</v>
      </c>
      <c r="B7" s="86" t="s">
        <v>84</v>
      </c>
      <c r="C7" s="19" t="s">
        <v>85</v>
      </c>
      <c r="D7" s="59" t="s">
        <v>86</v>
      </c>
      <c r="E7" s="19" t="s">
        <v>87</v>
      </c>
      <c r="F7" s="86" t="s">
        <v>88</v>
      </c>
      <c r="G7" s="20" t="s">
        <v>89</v>
      </c>
      <c r="H7" s="59" t="s">
        <v>90</v>
      </c>
      <c r="I7" s="59">
        <v>9</v>
      </c>
    </row>
    <row r="8" spans="1:9" ht="19.5" customHeight="1">
      <c r="A8" s="21"/>
      <c r="B8" s="9"/>
      <c r="C8" s="9"/>
      <c r="D8" s="26"/>
      <c r="E8" s="16"/>
      <c r="F8" s="20"/>
      <c r="G8" s="87"/>
      <c r="H8" s="88"/>
      <c r="I8" s="88"/>
    </row>
    <row r="9" spans="1:9" ht="19.5" customHeight="1">
      <c r="A9" s="233" t="s">
        <v>55</v>
      </c>
      <c r="B9" s="234"/>
      <c r="C9" s="234"/>
      <c r="D9" s="235"/>
      <c r="E9" s="236"/>
      <c r="F9" s="236"/>
      <c r="G9" s="87"/>
      <c r="H9" s="88"/>
      <c r="I9" s="88"/>
    </row>
  </sheetData>
  <mergeCells count="10">
    <mergeCell ref="A9:F9"/>
    <mergeCell ref="B5:B6"/>
    <mergeCell ref="A3:I3"/>
    <mergeCell ref="A4:C4"/>
    <mergeCell ref="G5:I5"/>
    <mergeCell ref="F5:F6"/>
    <mergeCell ref="E5:E6"/>
    <mergeCell ref="D5:D6"/>
    <mergeCell ref="C5:C6"/>
    <mergeCell ref="A5:A6"/>
  </mergeCells>
  <phoneticPr fontId="20"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1"/>
  <sheetViews>
    <sheetView showZeros="0" tabSelected="1" workbookViewId="0">
      <pane ySplit="1" topLeftCell="A2" activePane="bottomLeft" state="frozen"/>
      <selection pane="bottomLeft"/>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spans="1:11" ht="14.25" customHeight="1">
      <c r="A1" s="1"/>
      <c r="B1" s="1"/>
      <c r="C1" s="1"/>
      <c r="D1" s="1"/>
      <c r="E1" s="1"/>
      <c r="F1" s="1"/>
      <c r="G1" s="1"/>
      <c r="H1" s="1"/>
      <c r="I1" s="1"/>
      <c r="J1" s="1"/>
      <c r="K1" s="1"/>
    </row>
    <row r="2" spans="1:11" ht="14.25" customHeight="1">
      <c r="D2" s="52"/>
      <c r="E2" s="52"/>
      <c r="F2" s="52"/>
      <c r="G2" s="52"/>
      <c r="K2" s="45" t="s">
        <v>565</v>
      </c>
    </row>
    <row r="3" spans="1:11" ht="41.25" customHeight="1">
      <c r="A3" s="239" t="str">
        <f>"2025"&amp;"年上级转移支付补助项目支出预算表"</f>
        <v>2025年上级转移支付补助项目支出预算表</v>
      </c>
      <c r="B3" s="177"/>
      <c r="C3" s="177"/>
      <c r="D3" s="177"/>
      <c r="E3" s="177"/>
      <c r="F3" s="177"/>
      <c r="G3" s="177"/>
      <c r="H3" s="177"/>
      <c r="I3" s="177"/>
      <c r="J3" s="177"/>
      <c r="K3" s="177"/>
    </row>
    <row r="4" spans="1:11" ht="13.5" customHeight="1">
      <c r="A4" s="178" t="str">
        <f>"单位名称："&amp;"云南晋宁产业园区管理委员会"</f>
        <v>单位名称：云南晋宁产业园区管理委员会</v>
      </c>
      <c r="B4" s="179"/>
      <c r="C4" s="179"/>
      <c r="D4" s="179"/>
      <c r="E4" s="179"/>
      <c r="F4" s="179"/>
      <c r="G4" s="179"/>
      <c r="H4" s="47"/>
      <c r="I4" s="47"/>
      <c r="J4" s="47"/>
      <c r="K4" s="65" t="s">
        <v>1</v>
      </c>
    </row>
    <row r="5" spans="1:11" ht="21.75" customHeight="1">
      <c r="A5" s="174" t="s">
        <v>297</v>
      </c>
      <c r="B5" s="174" t="s">
        <v>222</v>
      </c>
      <c r="C5" s="174" t="s">
        <v>298</v>
      </c>
      <c r="D5" s="187" t="s">
        <v>223</v>
      </c>
      <c r="E5" s="187" t="s">
        <v>224</v>
      </c>
      <c r="F5" s="187" t="s">
        <v>299</v>
      </c>
      <c r="G5" s="187" t="s">
        <v>300</v>
      </c>
      <c r="H5" s="192" t="s">
        <v>55</v>
      </c>
      <c r="I5" s="184" t="s">
        <v>566</v>
      </c>
      <c r="J5" s="151"/>
      <c r="K5" s="152"/>
    </row>
    <row r="6" spans="1:11" ht="21.75" customHeight="1">
      <c r="A6" s="181"/>
      <c r="B6" s="181"/>
      <c r="C6" s="181"/>
      <c r="D6" s="190"/>
      <c r="E6" s="190"/>
      <c r="F6" s="190"/>
      <c r="G6" s="190"/>
      <c r="H6" s="172"/>
      <c r="I6" s="187" t="s">
        <v>58</v>
      </c>
      <c r="J6" s="187" t="s">
        <v>59</v>
      </c>
      <c r="K6" s="187" t="s">
        <v>60</v>
      </c>
    </row>
    <row r="7" spans="1:11" ht="40.5" customHeight="1">
      <c r="A7" s="175"/>
      <c r="B7" s="175"/>
      <c r="C7" s="175"/>
      <c r="D7" s="191"/>
      <c r="E7" s="191"/>
      <c r="F7" s="191"/>
      <c r="G7" s="191"/>
      <c r="H7" s="154"/>
      <c r="I7" s="191" t="s">
        <v>57</v>
      </c>
      <c r="J7" s="191"/>
      <c r="K7" s="191"/>
    </row>
    <row r="8" spans="1:11" ht="15" customHeight="1">
      <c r="A8" s="56">
        <v>1</v>
      </c>
      <c r="B8" s="56">
        <v>2</v>
      </c>
      <c r="C8" s="56">
        <v>3</v>
      </c>
      <c r="D8" s="56">
        <v>4</v>
      </c>
      <c r="E8" s="56">
        <v>5</v>
      </c>
      <c r="F8" s="56">
        <v>6</v>
      </c>
      <c r="G8" s="56">
        <v>7</v>
      </c>
      <c r="H8" s="56">
        <v>8</v>
      </c>
      <c r="I8" s="56">
        <v>9</v>
      </c>
      <c r="J8" s="50">
        <v>10</v>
      </c>
      <c r="K8" s="50">
        <v>11</v>
      </c>
    </row>
    <row r="9" spans="1:11" ht="18.75" customHeight="1">
      <c r="A9" s="26"/>
      <c r="B9" s="16" t="s">
        <v>318</v>
      </c>
      <c r="C9" s="26"/>
      <c r="D9" s="26"/>
      <c r="E9" s="26"/>
      <c r="F9" s="26"/>
      <c r="G9" s="26"/>
      <c r="H9" s="89">
        <v>24000000</v>
      </c>
      <c r="I9" s="90">
        <v>24000000</v>
      </c>
      <c r="J9" s="90"/>
      <c r="K9" s="89"/>
    </row>
    <row r="10" spans="1:11" ht="18.75" customHeight="1">
      <c r="A10" s="9" t="s">
        <v>305</v>
      </c>
      <c r="B10" s="16" t="s">
        <v>318</v>
      </c>
      <c r="C10" s="16" t="s">
        <v>70</v>
      </c>
      <c r="D10" s="16" t="s">
        <v>170</v>
      </c>
      <c r="E10" s="16" t="s">
        <v>171</v>
      </c>
      <c r="F10" s="16" t="s">
        <v>308</v>
      </c>
      <c r="G10" s="16" t="s">
        <v>309</v>
      </c>
      <c r="H10" s="91">
        <v>24000000</v>
      </c>
      <c r="I10" s="91">
        <v>24000000</v>
      </c>
      <c r="J10" s="91"/>
      <c r="K10" s="89"/>
    </row>
    <row r="11" spans="1:11" ht="18.75" customHeight="1">
      <c r="A11" s="165" t="s">
        <v>210</v>
      </c>
      <c r="B11" s="166"/>
      <c r="C11" s="166"/>
      <c r="D11" s="166"/>
      <c r="E11" s="166"/>
      <c r="F11" s="166"/>
      <c r="G11" s="132"/>
      <c r="H11" s="91">
        <v>24000000</v>
      </c>
      <c r="I11" s="91">
        <v>24000000</v>
      </c>
      <c r="J11" s="91"/>
      <c r="K11" s="89"/>
    </row>
  </sheetData>
  <mergeCells count="15">
    <mergeCell ref="A11:G11"/>
    <mergeCell ref="I6:I7"/>
    <mergeCell ref="A3:K3"/>
    <mergeCell ref="E5:E7"/>
    <mergeCell ref="A5:A7"/>
    <mergeCell ref="B5:B7"/>
    <mergeCell ref="A4:G4"/>
    <mergeCell ref="K6:K7"/>
    <mergeCell ref="I5:K5"/>
    <mergeCell ref="C5:C7"/>
    <mergeCell ref="F5:F7"/>
    <mergeCell ref="G5:G7"/>
    <mergeCell ref="H5:H7"/>
    <mergeCell ref="J6:J7"/>
    <mergeCell ref="D5:D7"/>
  </mergeCells>
  <phoneticPr fontId="20"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7"/>
  <sheetViews>
    <sheetView showZeros="0" tabSelected="1" topLeftCell="D1" workbookViewId="0">
      <pane ySplit="1" topLeftCell="A2" activePane="bottomLeft" state="frozen"/>
      <selection pane="bottomLeft"/>
    </sheetView>
  </sheetViews>
  <sheetFormatPr defaultColWidth="9.125" defaultRowHeight="14.25" customHeight="1"/>
  <cols>
    <col min="1" max="1" width="35.25" customWidth="1"/>
    <col min="2" max="4" width="28" customWidth="1"/>
    <col min="5" max="7" width="23.875" customWidth="1"/>
  </cols>
  <sheetData>
    <row r="1" spans="1:7" ht="14.25" customHeight="1">
      <c r="A1" s="1"/>
      <c r="B1" s="1"/>
      <c r="C1" s="1"/>
      <c r="D1" s="1"/>
      <c r="E1" s="1"/>
      <c r="F1" s="1"/>
      <c r="G1" s="1"/>
    </row>
    <row r="2" spans="1:7" ht="13.5" customHeight="1">
      <c r="D2" s="52"/>
      <c r="G2" s="45" t="s">
        <v>567</v>
      </c>
    </row>
    <row r="3" spans="1:7" ht="41.25" customHeight="1">
      <c r="A3" s="177" t="str">
        <f>"2025"&amp;"年部门项目中期规划预算表"</f>
        <v>2025年部门项目中期规划预算表</v>
      </c>
      <c r="B3" s="177"/>
      <c r="C3" s="177"/>
      <c r="D3" s="177"/>
      <c r="E3" s="177"/>
      <c r="F3" s="177"/>
      <c r="G3" s="177"/>
    </row>
    <row r="4" spans="1:7" ht="13.5" customHeight="1">
      <c r="A4" s="178" t="str">
        <f>"单位名称："&amp;"云南晋宁产业园区管理委员会"</f>
        <v>单位名称：云南晋宁产业园区管理委员会</v>
      </c>
      <c r="B4" s="179"/>
      <c r="C4" s="179"/>
      <c r="D4" s="179"/>
      <c r="E4" s="47"/>
      <c r="F4" s="47"/>
      <c r="G4" s="65" t="s">
        <v>1</v>
      </c>
    </row>
    <row r="5" spans="1:7" ht="21.75" customHeight="1">
      <c r="A5" s="174" t="s">
        <v>298</v>
      </c>
      <c r="B5" s="174" t="s">
        <v>297</v>
      </c>
      <c r="C5" s="174" t="s">
        <v>222</v>
      </c>
      <c r="D5" s="187" t="s">
        <v>568</v>
      </c>
      <c r="E5" s="184" t="s">
        <v>58</v>
      </c>
      <c r="F5" s="151"/>
      <c r="G5" s="152"/>
    </row>
    <row r="6" spans="1:7" ht="21.75" customHeight="1">
      <c r="A6" s="181"/>
      <c r="B6" s="181"/>
      <c r="C6" s="181"/>
      <c r="D6" s="190"/>
      <c r="E6" s="243" t="str">
        <f>"2025"&amp;"年"</f>
        <v>2025年</v>
      </c>
      <c r="F6" s="187" t="str">
        <f>("2025"+1)&amp;"年"</f>
        <v>2026年</v>
      </c>
      <c r="G6" s="187" t="str">
        <f>("2025"+2)&amp;"年"</f>
        <v>2027年</v>
      </c>
    </row>
    <row r="7" spans="1:7" ht="40.5" customHeight="1">
      <c r="A7" s="175"/>
      <c r="B7" s="175"/>
      <c r="C7" s="175"/>
      <c r="D7" s="191"/>
      <c r="E7" s="154"/>
      <c r="F7" s="191" t="s">
        <v>57</v>
      </c>
      <c r="G7" s="191"/>
    </row>
    <row r="8" spans="1:7" ht="15" customHeight="1">
      <c r="A8" s="56">
        <v>1</v>
      </c>
      <c r="B8" s="56">
        <v>2</v>
      </c>
      <c r="C8" s="56">
        <v>3</v>
      </c>
      <c r="D8" s="56">
        <v>4</v>
      </c>
      <c r="E8" s="56">
        <v>5</v>
      </c>
      <c r="F8" s="56">
        <v>6</v>
      </c>
      <c r="G8" s="56">
        <v>7</v>
      </c>
    </row>
    <row r="9" spans="1:7" ht="17.25" customHeight="1">
      <c r="A9" s="16" t="s">
        <v>70</v>
      </c>
      <c r="B9" s="92"/>
      <c r="C9" s="92"/>
      <c r="D9" s="16"/>
      <c r="E9" s="91">
        <v>29000000</v>
      </c>
      <c r="F9" s="91"/>
      <c r="G9" s="91"/>
    </row>
    <row r="10" spans="1:7" ht="18.75" customHeight="1">
      <c r="A10" s="16"/>
      <c r="B10" s="16" t="s">
        <v>569</v>
      </c>
      <c r="C10" s="16" t="s">
        <v>304</v>
      </c>
      <c r="D10" s="16" t="s">
        <v>570</v>
      </c>
      <c r="E10" s="91">
        <v>648000</v>
      </c>
      <c r="F10" s="91"/>
      <c r="G10" s="91"/>
    </row>
    <row r="11" spans="1:7" ht="18.75" customHeight="1">
      <c r="A11" s="51"/>
      <c r="B11" s="16" t="s">
        <v>571</v>
      </c>
      <c r="C11" s="16" t="s">
        <v>311</v>
      </c>
      <c r="D11" s="16" t="s">
        <v>570</v>
      </c>
      <c r="E11" s="91">
        <v>1000000</v>
      </c>
      <c r="F11" s="91"/>
      <c r="G11" s="91"/>
    </row>
    <row r="12" spans="1:7" ht="18.75" customHeight="1">
      <c r="A12" s="51"/>
      <c r="B12" s="16" t="s">
        <v>571</v>
      </c>
      <c r="C12" s="16" t="s">
        <v>313</v>
      </c>
      <c r="D12" s="16" t="s">
        <v>570</v>
      </c>
      <c r="E12" s="91">
        <v>1838000</v>
      </c>
      <c r="F12" s="91"/>
      <c r="G12" s="91"/>
    </row>
    <row r="13" spans="1:7" ht="18.75" customHeight="1">
      <c r="A13" s="51"/>
      <c r="B13" s="16" t="s">
        <v>571</v>
      </c>
      <c r="C13" s="16" t="s">
        <v>316</v>
      </c>
      <c r="D13" s="16" t="s">
        <v>570</v>
      </c>
      <c r="E13" s="91">
        <v>679755.08</v>
      </c>
      <c r="F13" s="91"/>
      <c r="G13" s="91"/>
    </row>
    <row r="14" spans="1:7" ht="18.75" customHeight="1">
      <c r="A14" s="51"/>
      <c r="B14" s="16" t="s">
        <v>571</v>
      </c>
      <c r="C14" s="16" t="s">
        <v>318</v>
      </c>
      <c r="D14" s="16" t="s">
        <v>570</v>
      </c>
      <c r="E14" s="91">
        <v>24000000</v>
      </c>
      <c r="F14" s="91"/>
      <c r="G14" s="91"/>
    </row>
    <row r="15" spans="1:7" ht="18.75" customHeight="1">
      <c r="A15" s="51"/>
      <c r="B15" s="16" t="s">
        <v>571</v>
      </c>
      <c r="C15" s="16" t="s">
        <v>320</v>
      </c>
      <c r="D15" s="16" t="s">
        <v>570</v>
      </c>
      <c r="E15" s="91">
        <v>351000</v>
      </c>
      <c r="F15" s="91"/>
      <c r="G15" s="91"/>
    </row>
    <row r="16" spans="1:7" ht="18.75" customHeight="1">
      <c r="A16" s="51"/>
      <c r="B16" s="16" t="s">
        <v>572</v>
      </c>
      <c r="C16" s="16" t="s">
        <v>325</v>
      </c>
      <c r="D16" s="16" t="s">
        <v>570</v>
      </c>
      <c r="E16" s="91">
        <v>483244.92</v>
      </c>
      <c r="F16" s="91"/>
      <c r="G16" s="91"/>
    </row>
    <row r="17" spans="1:7" ht="18.75" customHeight="1">
      <c r="A17" s="240" t="s">
        <v>55</v>
      </c>
      <c r="B17" s="241" t="s">
        <v>573</v>
      </c>
      <c r="C17" s="241"/>
      <c r="D17" s="242"/>
      <c r="E17" s="91">
        <v>29000000</v>
      </c>
      <c r="F17" s="91"/>
      <c r="G17" s="91"/>
    </row>
  </sheetData>
  <mergeCells count="11">
    <mergeCell ref="A3:G3"/>
    <mergeCell ref="A4:D4"/>
    <mergeCell ref="F6:F7"/>
    <mergeCell ref="E6:E7"/>
    <mergeCell ref="E5:G5"/>
    <mergeCell ref="A17:D17"/>
    <mergeCell ref="B5:B7"/>
    <mergeCell ref="C5:C7"/>
    <mergeCell ref="A5:A7"/>
    <mergeCell ref="G6:G7"/>
    <mergeCell ref="D5:D7"/>
  </mergeCells>
  <phoneticPr fontId="20"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18.xml><?xml version="1.0" encoding="utf-8"?>
<worksheet xmlns="http://schemas.openxmlformats.org/spreadsheetml/2006/main" xmlns:r="http://schemas.openxmlformats.org/officeDocument/2006/relationships">
  <sheetPr>
    <outlinePr summaryRight="0"/>
    <pageSetUpPr fitToPage="1"/>
  </sheetPr>
  <dimension ref="A1:J56"/>
  <sheetViews>
    <sheetView showZeros="0" tabSelected="1" topLeftCell="C1" workbookViewId="0">
      <pane ySplit="1" topLeftCell="A2" activePane="bottomLeft" state="frozen"/>
      <selection pane="bottomLeft"/>
    </sheetView>
  </sheetViews>
  <sheetFormatPr defaultColWidth="8.625" defaultRowHeight="14.25" customHeight="1"/>
  <cols>
    <col min="1" max="1" width="18.125" customWidth="1"/>
    <col min="2" max="2" width="23.375" customWidth="1"/>
    <col min="3" max="3" width="21.875" customWidth="1"/>
    <col min="4" max="4" width="15.625" customWidth="1"/>
    <col min="5" max="5" width="31.625" customWidth="1"/>
    <col min="6" max="6" width="15.375" customWidth="1"/>
    <col min="7" max="7" width="16.375" customWidth="1"/>
    <col min="8" max="8" width="29.625" customWidth="1"/>
    <col min="9" max="9" width="30.625" customWidth="1"/>
    <col min="10" max="10" width="23.875" customWidth="1"/>
  </cols>
  <sheetData>
    <row r="1" spans="1:10" ht="14.25" customHeight="1">
      <c r="A1" s="1"/>
      <c r="B1" s="1"/>
      <c r="C1" s="1"/>
      <c r="D1" s="1"/>
      <c r="E1" s="1"/>
      <c r="F1" s="1"/>
      <c r="G1" s="1"/>
      <c r="H1" s="1"/>
      <c r="I1" s="1"/>
      <c r="J1" s="1"/>
    </row>
    <row r="2" spans="1:10" ht="14.25" customHeight="1">
      <c r="A2" s="93"/>
      <c r="B2" s="93"/>
      <c r="C2" s="93"/>
      <c r="D2" s="93"/>
      <c r="E2" s="93"/>
      <c r="F2" s="93"/>
      <c r="G2" s="93"/>
      <c r="H2" s="93"/>
      <c r="I2" s="93"/>
      <c r="J2" s="94" t="s">
        <v>574</v>
      </c>
    </row>
    <row r="3" spans="1:10" ht="41.25" customHeight="1">
      <c r="A3" s="244" t="str">
        <f>"2025"&amp;"年部门整体支出绩效目标表"</f>
        <v>2025年部门整体支出绩效目标表</v>
      </c>
      <c r="B3" s="245"/>
      <c r="C3" s="245"/>
      <c r="D3" s="245"/>
      <c r="E3" s="245"/>
      <c r="F3" s="245"/>
      <c r="G3" s="245"/>
      <c r="H3" s="245"/>
      <c r="I3" s="245"/>
      <c r="J3" s="245"/>
    </row>
    <row r="4" spans="1:10" ht="17.25" customHeight="1">
      <c r="A4" s="250" t="str">
        <f>"单位名称："&amp;"云南晋宁产业园区管理委员会"</f>
        <v>单位名称：云南晋宁产业园区管理委员会</v>
      </c>
      <c r="B4" s="250"/>
      <c r="C4" s="251"/>
      <c r="D4" s="95"/>
      <c r="E4" s="95"/>
      <c r="F4" s="95"/>
      <c r="G4" s="95"/>
      <c r="H4" s="95"/>
      <c r="I4" s="95"/>
      <c r="J4" s="96" t="s">
        <v>1</v>
      </c>
    </row>
    <row r="5" spans="1:10" ht="30" customHeight="1">
      <c r="A5" s="97" t="s">
        <v>575</v>
      </c>
      <c r="B5" s="252" t="s">
        <v>71</v>
      </c>
      <c r="C5" s="253"/>
      <c r="D5" s="253"/>
      <c r="E5" s="254"/>
      <c r="F5" s="255" t="s">
        <v>576</v>
      </c>
      <c r="G5" s="254"/>
      <c r="H5" s="256" t="s">
        <v>70</v>
      </c>
      <c r="I5" s="253"/>
      <c r="J5" s="254"/>
    </row>
    <row r="6" spans="1:10" ht="32.25" customHeight="1">
      <c r="A6" s="184" t="s">
        <v>577</v>
      </c>
      <c r="B6" s="151"/>
      <c r="C6" s="151"/>
      <c r="D6" s="151"/>
      <c r="E6" s="151"/>
      <c r="F6" s="151"/>
      <c r="G6" s="151"/>
      <c r="H6" s="151"/>
      <c r="I6" s="152"/>
      <c r="J6" s="98" t="s">
        <v>578</v>
      </c>
    </row>
    <row r="7" spans="1:10" ht="99.75" customHeight="1">
      <c r="A7" s="247" t="s">
        <v>579</v>
      </c>
      <c r="B7" s="99" t="s">
        <v>580</v>
      </c>
      <c r="C7" s="248" t="s">
        <v>581</v>
      </c>
      <c r="D7" s="248"/>
      <c r="E7" s="248"/>
      <c r="F7" s="248"/>
      <c r="G7" s="248"/>
      <c r="H7" s="248"/>
      <c r="I7" s="248"/>
      <c r="J7" s="100" t="s">
        <v>582</v>
      </c>
    </row>
    <row r="8" spans="1:10" ht="99.75" customHeight="1">
      <c r="A8" s="247"/>
      <c r="B8" s="99" t="str">
        <f>"总体绩效目标（"&amp;"2025"&amp;"-"&amp;("2025"+2)&amp;"年期间）"</f>
        <v>总体绩效目标（2025-2027年期间）</v>
      </c>
      <c r="C8" s="248" t="s">
        <v>583</v>
      </c>
      <c r="D8" s="248"/>
      <c r="E8" s="248"/>
      <c r="F8" s="248"/>
      <c r="G8" s="248"/>
      <c r="H8" s="248"/>
      <c r="I8" s="248"/>
      <c r="J8" s="100" t="s">
        <v>584</v>
      </c>
    </row>
    <row r="9" spans="1:10" ht="75" customHeight="1">
      <c r="A9" s="99" t="s">
        <v>585</v>
      </c>
      <c r="B9" s="55" t="str">
        <f>"预算年度（"&amp;"2025"&amp;"年）绩效目标"</f>
        <v>预算年度（2025年）绩效目标</v>
      </c>
      <c r="C9" s="249" t="s">
        <v>586</v>
      </c>
      <c r="D9" s="249"/>
      <c r="E9" s="249"/>
      <c r="F9" s="249"/>
      <c r="G9" s="249"/>
      <c r="H9" s="249"/>
      <c r="I9" s="249"/>
      <c r="J9" s="101" t="s">
        <v>587</v>
      </c>
    </row>
    <row r="10" spans="1:10" ht="32.25" customHeight="1">
      <c r="A10" s="246" t="s">
        <v>588</v>
      </c>
      <c r="B10" s="246"/>
      <c r="C10" s="246"/>
      <c r="D10" s="246"/>
      <c r="E10" s="246"/>
      <c r="F10" s="246"/>
      <c r="G10" s="246"/>
      <c r="H10" s="246"/>
      <c r="I10" s="246"/>
      <c r="J10" s="246"/>
    </row>
    <row r="11" spans="1:10" ht="32.25" customHeight="1">
      <c r="A11" s="258" t="s">
        <v>589</v>
      </c>
      <c r="B11" s="258"/>
      <c r="C11" s="247" t="s">
        <v>590</v>
      </c>
      <c r="D11" s="247"/>
      <c r="E11" s="247"/>
      <c r="F11" s="247" t="s">
        <v>591</v>
      </c>
      <c r="G11" s="247"/>
      <c r="H11" s="247" t="s">
        <v>592</v>
      </c>
      <c r="I11" s="247"/>
      <c r="J11" s="247"/>
    </row>
    <row r="12" spans="1:10" ht="32.25" customHeight="1">
      <c r="A12" s="258"/>
      <c r="B12" s="258"/>
      <c r="C12" s="247"/>
      <c r="D12" s="247"/>
      <c r="E12" s="247"/>
      <c r="F12" s="247"/>
      <c r="G12" s="247"/>
      <c r="H12" s="99" t="s">
        <v>593</v>
      </c>
      <c r="I12" s="99" t="s">
        <v>594</v>
      </c>
      <c r="J12" s="99" t="s">
        <v>595</v>
      </c>
    </row>
    <row r="13" spans="1:10" ht="24" customHeight="1">
      <c r="A13" s="233" t="s">
        <v>55</v>
      </c>
      <c r="B13" s="262"/>
      <c r="C13" s="262"/>
      <c r="D13" s="262"/>
      <c r="E13" s="262"/>
      <c r="F13" s="262"/>
      <c r="G13" s="263"/>
      <c r="H13" s="102">
        <v>236403112.63999999</v>
      </c>
      <c r="I13" s="102">
        <v>15953141.390000001</v>
      </c>
      <c r="J13" s="102">
        <v>220449971.25</v>
      </c>
    </row>
    <row r="14" spans="1:10" ht="34.5" customHeight="1">
      <c r="A14" s="248" t="s">
        <v>596</v>
      </c>
      <c r="B14" s="264"/>
      <c r="C14" s="248" t="s">
        <v>597</v>
      </c>
      <c r="D14" s="264"/>
      <c r="E14" s="264"/>
      <c r="F14" s="264"/>
      <c r="G14" s="264"/>
      <c r="H14" s="103">
        <v>10453141.390000001</v>
      </c>
      <c r="I14" s="103">
        <v>10453141.390000001</v>
      </c>
      <c r="J14" s="103"/>
    </row>
    <row r="15" spans="1:10" ht="34.5" customHeight="1">
      <c r="A15" s="248" t="s">
        <v>598</v>
      </c>
      <c r="B15" s="265"/>
      <c r="C15" s="248" t="s">
        <v>599</v>
      </c>
      <c r="D15" s="265"/>
      <c r="E15" s="265"/>
      <c r="F15" s="265"/>
      <c r="G15" s="265"/>
      <c r="H15" s="103">
        <v>1000000</v>
      </c>
      <c r="I15" s="103">
        <v>1000000</v>
      </c>
      <c r="J15" s="103"/>
    </row>
    <row r="16" spans="1:10" ht="34.5" customHeight="1">
      <c r="A16" s="248" t="s">
        <v>313</v>
      </c>
      <c r="B16" s="265"/>
      <c r="C16" s="248" t="s">
        <v>600</v>
      </c>
      <c r="D16" s="265"/>
      <c r="E16" s="265"/>
      <c r="F16" s="265"/>
      <c r="G16" s="265"/>
      <c r="H16" s="103">
        <v>1838000</v>
      </c>
      <c r="I16" s="103">
        <v>1838000</v>
      </c>
      <c r="J16" s="103"/>
    </row>
    <row r="17" spans="1:10" ht="34.5" customHeight="1">
      <c r="A17" s="248" t="s">
        <v>601</v>
      </c>
      <c r="B17" s="265"/>
      <c r="C17" s="248" t="s">
        <v>602</v>
      </c>
      <c r="D17" s="265"/>
      <c r="E17" s="265"/>
      <c r="F17" s="265"/>
      <c r="G17" s="265"/>
      <c r="H17" s="103">
        <v>1879755.08</v>
      </c>
      <c r="I17" s="103">
        <v>679755.08</v>
      </c>
      <c r="J17" s="103">
        <v>1200000</v>
      </c>
    </row>
    <row r="18" spans="1:10" ht="34.5" customHeight="1">
      <c r="A18" s="248" t="s">
        <v>330</v>
      </c>
      <c r="B18" s="265"/>
      <c r="C18" s="248" t="s">
        <v>330</v>
      </c>
      <c r="D18" s="265"/>
      <c r="E18" s="265"/>
      <c r="F18" s="265"/>
      <c r="G18" s="265"/>
      <c r="H18" s="103">
        <v>219249971.25</v>
      </c>
      <c r="I18" s="103"/>
      <c r="J18" s="103">
        <v>219249971.25</v>
      </c>
    </row>
    <row r="19" spans="1:10" ht="34.5" customHeight="1">
      <c r="A19" s="248" t="s">
        <v>603</v>
      </c>
      <c r="B19" s="265"/>
      <c r="C19" s="248" t="s">
        <v>604</v>
      </c>
      <c r="D19" s="265"/>
      <c r="E19" s="265"/>
      <c r="F19" s="265"/>
      <c r="G19" s="265"/>
      <c r="H19" s="103">
        <v>351000</v>
      </c>
      <c r="I19" s="103">
        <v>351000</v>
      </c>
      <c r="J19" s="103"/>
    </row>
    <row r="20" spans="1:10" ht="34.5" customHeight="1">
      <c r="A20" s="248" t="s">
        <v>304</v>
      </c>
      <c r="B20" s="265"/>
      <c r="C20" s="248" t="s">
        <v>605</v>
      </c>
      <c r="D20" s="265"/>
      <c r="E20" s="265"/>
      <c r="F20" s="265"/>
      <c r="G20" s="265"/>
      <c r="H20" s="103">
        <v>648000</v>
      </c>
      <c r="I20" s="103">
        <v>648000</v>
      </c>
      <c r="J20" s="103"/>
    </row>
    <row r="21" spans="1:10" ht="34.5" customHeight="1">
      <c r="A21" s="248" t="s">
        <v>606</v>
      </c>
      <c r="B21" s="265"/>
      <c r="C21" s="248" t="s">
        <v>607</v>
      </c>
      <c r="D21" s="265"/>
      <c r="E21" s="265"/>
      <c r="F21" s="265"/>
      <c r="G21" s="265"/>
      <c r="H21" s="103">
        <v>483244.92</v>
      </c>
      <c r="I21" s="103">
        <v>483244.92</v>
      </c>
      <c r="J21" s="103"/>
    </row>
    <row r="22" spans="1:10" ht="34.5" customHeight="1">
      <c r="A22" s="248" t="s">
        <v>608</v>
      </c>
      <c r="B22" s="265"/>
      <c r="C22" s="248" t="s">
        <v>609</v>
      </c>
      <c r="D22" s="265"/>
      <c r="E22" s="265"/>
      <c r="F22" s="265"/>
      <c r="G22" s="265"/>
      <c r="H22" s="103">
        <v>500000</v>
      </c>
      <c r="I22" s="103">
        <v>500000</v>
      </c>
      <c r="J22" s="103"/>
    </row>
    <row r="23" spans="1:10" ht="32.25" customHeight="1">
      <c r="A23" s="246" t="s">
        <v>610</v>
      </c>
      <c r="B23" s="246"/>
      <c r="C23" s="246"/>
      <c r="D23" s="246"/>
      <c r="E23" s="246"/>
      <c r="F23" s="246"/>
      <c r="G23" s="246"/>
      <c r="H23" s="246"/>
      <c r="I23" s="246"/>
      <c r="J23" s="246"/>
    </row>
    <row r="24" spans="1:10" ht="32.25" customHeight="1">
      <c r="A24" s="257" t="s">
        <v>611</v>
      </c>
      <c r="B24" s="257"/>
      <c r="C24" s="257"/>
      <c r="D24" s="257"/>
      <c r="E24" s="257"/>
      <c r="F24" s="257"/>
      <c r="G24" s="257"/>
      <c r="H24" s="259" t="s">
        <v>612</v>
      </c>
      <c r="I24" s="261" t="s">
        <v>344</v>
      </c>
      <c r="J24" s="259" t="s">
        <v>613</v>
      </c>
    </row>
    <row r="25" spans="1:10" ht="36" customHeight="1">
      <c r="A25" s="104" t="s">
        <v>337</v>
      </c>
      <c r="B25" s="104" t="s">
        <v>614</v>
      </c>
      <c r="C25" s="105" t="s">
        <v>339</v>
      </c>
      <c r="D25" s="105" t="s">
        <v>340</v>
      </c>
      <c r="E25" s="105" t="s">
        <v>341</v>
      </c>
      <c r="F25" s="105" t="s">
        <v>342</v>
      </c>
      <c r="G25" s="105" t="s">
        <v>343</v>
      </c>
      <c r="H25" s="260"/>
      <c r="I25" s="260"/>
      <c r="J25" s="260"/>
    </row>
    <row r="26" spans="1:10" ht="32.25" customHeight="1">
      <c r="A26" s="86" t="s">
        <v>346</v>
      </c>
      <c r="B26" s="86"/>
      <c r="C26" s="16"/>
      <c r="D26" s="86"/>
      <c r="E26" s="86"/>
      <c r="F26" s="86"/>
      <c r="G26" s="86"/>
      <c r="H26" s="59"/>
      <c r="I26" s="26"/>
      <c r="J26" s="59"/>
    </row>
    <row r="27" spans="1:10" ht="32.25" customHeight="1">
      <c r="A27" s="86"/>
      <c r="B27" s="86" t="s">
        <v>372</v>
      </c>
      <c r="C27" s="16"/>
      <c r="D27" s="86"/>
      <c r="E27" s="86"/>
      <c r="F27" s="86"/>
      <c r="G27" s="86"/>
      <c r="H27" s="59"/>
      <c r="I27" s="26"/>
      <c r="J27" s="59"/>
    </row>
    <row r="28" spans="1:10" ht="32.25" customHeight="1">
      <c r="A28" s="86"/>
      <c r="B28" s="86"/>
      <c r="C28" s="16" t="s">
        <v>615</v>
      </c>
      <c r="D28" s="86" t="s">
        <v>362</v>
      </c>
      <c r="E28" s="86" t="s">
        <v>616</v>
      </c>
      <c r="F28" s="86" t="s">
        <v>445</v>
      </c>
      <c r="G28" s="86" t="s">
        <v>357</v>
      </c>
      <c r="H28" s="59" t="s">
        <v>617</v>
      </c>
      <c r="I28" s="26" t="s">
        <v>596</v>
      </c>
      <c r="J28" s="59" t="s">
        <v>618</v>
      </c>
    </row>
    <row r="29" spans="1:10" ht="32.25" customHeight="1">
      <c r="A29" s="86"/>
      <c r="B29" s="86"/>
      <c r="C29" s="16" t="s">
        <v>619</v>
      </c>
      <c r="D29" s="86" t="s">
        <v>368</v>
      </c>
      <c r="E29" s="86" t="s">
        <v>620</v>
      </c>
      <c r="F29" s="86" t="s">
        <v>364</v>
      </c>
      <c r="G29" s="86" t="s">
        <v>357</v>
      </c>
      <c r="H29" s="59" t="s">
        <v>621</v>
      </c>
      <c r="I29" s="26" t="s">
        <v>622</v>
      </c>
      <c r="J29" s="59" t="s">
        <v>623</v>
      </c>
    </row>
    <row r="30" spans="1:10" ht="32.25" customHeight="1">
      <c r="A30" s="86"/>
      <c r="B30" s="86"/>
      <c r="C30" s="16" t="s">
        <v>624</v>
      </c>
      <c r="D30" s="86" t="s">
        <v>362</v>
      </c>
      <c r="E30" s="86" t="s">
        <v>625</v>
      </c>
      <c r="F30" s="86" t="s">
        <v>445</v>
      </c>
      <c r="G30" s="86" t="s">
        <v>357</v>
      </c>
      <c r="H30" s="59" t="s">
        <v>626</v>
      </c>
      <c r="I30" s="26" t="s">
        <v>514</v>
      </c>
      <c r="J30" s="59" t="s">
        <v>627</v>
      </c>
    </row>
    <row r="31" spans="1:10" ht="32.25" customHeight="1">
      <c r="A31" s="86"/>
      <c r="B31" s="86"/>
      <c r="C31" s="16" t="s">
        <v>628</v>
      </c>
      <c r="D31" s="86" t="s">
        <v>368</v>
      </c>
      <c r="E31" s="86" t="s">
        <v>629</v>
      </c>
      <c r="F31" s="86" t="s">
        <v>445</v>
      </c>
      <c r="G31" s="86" t="s">
        <v>357</v>
      </c>
      <c r="H31" s="59" t="s">
        <v>630</v>
      </c>
      <c r="I31" s="26" t="s">
        <v>631</v>
      </c>
      <c r="J31" s="59" t="s">
        <v>632</v>
      </c>
    </row>
    <row r="32" spans="1:10" ht="32.25" customHeight="1">
      <c r="A32" s="86"/>
      <c r="B32" s="86" t="s">
        <v>347</v>
      </c>
      <c r="C32" s="16"/>
      <c r="D32" s="86"/>
      <c r="E32" s="86"/>
      <c r="F32" s="86"/>
      <c r="G32" s="86"/>
      <c r="H32" s="59"/>
      <c r="I32" s="26"/>
      <c r="J32" s="59"/>
    </row>
    <row r="33" spans="1:10" ht="32.25" customHeight="1">
      <c r="A33" s="86"/>
      <c r="B33" s="86"/>
      <c r="C33" s="16" t="s">
        <v>633</v>
      </c>
      <c r="D33" s="86" t="s">
        <v>362</v>
      </c>
      <c r="E33" s="86" t="s">
        <v>462</v>
      </c>
      <c r="F33" s="86" t="s">
        <v>364</v>
      </c>
      <c r="G33" s="86" t="s">
        <v>351</v>
      </c>
      <c r="H33" s="59" t="s">
        <v>634</v>
      </c>
      <c r="I33" s="26" t="s">
        <v>635</v>
      </c>
      <c r="J33" s="59" t="s">
        <v>636</v>
      </c>
    </row>
    <row r="34" spans="1:10" ht="32.25" customHeight="1">
      <c r="A34" s="86"/>
      <c r="B34" s="86"/>
      <c r="C34" s="16" t="s">
        <v>637</v>
      </c>
      <c r="D34" s="86" t="s">
        <v>349</v>
      </c>
      <c r="E34" s="86" t="s">
        <v>638</v>
      </c>
      <c r="F34" s="86" t="s">
        <v>356</v>
      </c>
      <c r="G34" s="86" t="s">
        <v>357</v>
      </c>
      <c r="H34" s="59" t="s">
        <v>639</v>
      </c>
      <c r="I34" s="26" t="s">
        <v>640</v>
      </c>
      <c r="J34" s="59" t="s">
        <v>641</v>
      </c>
    </row>
    <row r="35" spans="1:10" ht="32.25" customHeight="1">
      <c r="A35" s="86"/>
      <c r="B35" s="86"/>
      <c r="C35" s="16" t="s">
        <v>642</v>
      </c>
      <c r="D35" s="86" t="s">
        <v>362</v>
      </c>
      <c r="E35" s="86" t="s">
        <v>462</v>
      </c>
      <c r="F35" s="86" t="s">
        <v>364</v>
      </c>
      <c r="G35" s="86" t="s">
        <v>351</v>
      </c>
      <c r="H35" s="59" t="s">
        <v>643</v>
      </c>
      <c r="I35" s="26" t="s">
        <v>644</v>
      </c>
      <c r="J35" s="59" t="s">
        <v>645</v>
      </c>
    </row>
    <row r="36" spans="1:10" ht="32.25" customHeight="1">
      <c r="A36" s="86"/>
      <c r="B36" s="86" t="s">
        <v>401</v>
      </c>
      <c r="C36" s="16"/>
      <c r="D36" s="86"/>
      <c r="E36" s="86"/>
      <c r="F36" s="86"/>
      <c r="G36" s="86"/>
      <c r="H36" s="59"/>
      <c r="I36" s="26"/>
      <c r="J36" s="59"/>
    </row>
    <row r="37" spans="1:10" ht="32.25" customHeight="1">
      <c r="A37" s="86"/>
      <c r="B37" s="86"/>
      <c r="C37" s="16" t="s">
        <v>646</v>
      </c>
      <c r="D37" s="86" t="s">
        <v>362</v>
      </c>
      <c r="E37" s="86" t="s">
        <v>462</v>
      </c>
      <c r="F37" s="86" t="s">
        <v>364</v>
      </c>
      <c r="G37" s="86" t="s">
        <v>351</v>
      </c>
      <c r="H37" s="59" t="s">
        <v>647</v>
      </c>
      <c r="I37" s="26" t="s">
        <v>648</v>
      </c>
      <c r="J37" s="59" t="s">
        <v>649</v>
      </c>
    </row>
    <row r="38" spans="1:10" ht="32.25" customHeight="1">
      <c r="A38" s="86"/>
      <c r="B38" s="86" t="s">
        <v>353</v>
      </c>
      <c r="C38" s="16"/>
      <c r="D38" s="86"/>
      <c r="E38" s="86"/>
      <c r="F38" s="86"/>
      <c r="G38" s="86"/>
      <c r="H38" s="59"/>
      <c r="I38" s="26"/>
      <c r="J38" s="59"/>
    </row>
    <row r="39" spans="1:10" ht="32.25" customHeight="1">
      <c r="A39" s="86"/>
      <c r="B39" s="86"/>
      <c r="C39" s="16" t="s">
        <v>354</v>
      </c>
      <c r="D39" s="86" t="s">
        <v>349</v>
      </c>
      <c r="E39" s="86" t="s">
        <v>650</v>
      </c>
      <c r="F39" s="86" t="s">
        <v>445</v>
      </c>
      <c r="G39" s="86" t="s">
        <v>357</v>
      </c>
      <c r="H39" s="59" t="s">
        <v>651</v>
      </c>
      <c r="I39" s="26" t="s">
        <v>652</v>
      </c>
      <c r="J39" s="59" t="s">
        <v>653</v>
      </c>
    </row>
    <row r="40" spans="1:10" ht="32.25" customHeight="1">
      <c r="A40" s="86" t="s">
        <v>359</v>
      </c>
      <c r="B40" s="86"/>
      <c r="C40" s="16"/>
      <c r="D40" s="86"/>
      <c r="E40" s="86"/>
      <c r="F40" s="86"/>
      <c r="G40" s="86"/>
      <c r="H40" s="59"/>
      <c r="I40" s="26"/>
      <c r="J40" s="59"/>
    </row>
    <row r="41" spans="1:10" ht="32.25" customHeight="1">
      <c r="A41" s="86"/>
      <c r="B41" s="86" t="s">
        <v>447</v>
      </c>
      <c r="C41" s="16"/>
      <c r="D41" s="86"/>
      <c r="E41" s="86"/>
      <c r="F41" s="86"/>
      <c r="G41" s="86"/>
      <c r="H41" s="59"/>
      <c r="I41" s="26"/>
      <c r="J41" s="59"/>
    </row>
    <row r="42" spans="1:10" ht="32.25" customHeight="1">
      <c r="A42" s="86"/>
      <c r="B42" s="86"/>
      <c r="C42" s="16" t="s">
        <v>654</v>
      </c>
      <c r="D42" s="86" t="s">
        <v>349</v>
      </c>
      <c r="E42" s="86" t="s">
        <v>655</v>
      </c>
      <c r="F42" s="86" t="s">
        <v>364</v>
      </c>
      <c r="G42" s="86" t="s">
        <v>351</v>
      </c>
      <c r="H42" s="59" t="s">
        <v>656</v>
      </c>
      <c r="I42" s="26" t="s">
        <v>657</v>
      </c>
      <c r="J42" s="59" t="s">
        <v>658</v>
      </c>
    </row>
    <row r="43" spans="1:10" ht="32.25" customHeight="1">
      <c r="A43" s="86"/>
      <c r="B43" s="86"/>
      <c r="C43" s="16" t="s">
        <v>659</v>
      </c>
      <c r="D43" s="86" t="s">
        <v>362</v>
      </c>
      <c r="E43" s="86" t="s">
        <v>660</v>
      </c>
      <c r="F43" s="86" t="s">
        <v>445</v>
      </c>
      <c r="G43" s="86" t="s">
        <v>357</v>
      </c>
      <c r="H43" s="59" t="s">
        <v>661</v>
      </c>
      <c r="I43" s="26" t="s">
        <v>662</v>
      </c>
      <c r="J43" s="59" t="s">
        <v>663</v>
      </c>
    </row>
    <row r="44" spans="1:10" ht="32.25" customHeight="1">
      <c r="A44" s="86"/>
      <c r="B44" s="86"/>
      <c r="C44" s="16" t="s">
        <v>664</v>
      </c>
      <c r="D44" s="86" t="s">
        <v>368</v>
      </c>
      <c r="E44" s="86" t="s">
        <v>421</v>
      </c>
      <c r="F44" s="86" t="s">
        <v>364</v>
      </c>
      <c r="G44" s="86" t="s">
        <v>351</v>
      </c>
      <c r="H44" s="59" t="s">
        <v>665</v>
      </c>
      <c r="I44" s="26" t="s">
        <v>666</v>
      </c>
      <c r="J44" s="59" t="s">
        <v>667</v>
      </c>
    </row>
    <row r="45" spans="1:10" ht="32.25" customHeight="1">
      <c r="A45" s="86"/>
      <c r="B45" s="86" t="s">
        <v>411</v>
      </c>
      <c r="C45" s="16"/>
      <c r="D45" s="86"/>
      <c r="E45" s="86"/>
      <c r="F45" s="86"/>
      <c r="G45" s="86"/>
      <c r="H45" s="59"/>
      <c r="I45" s="26"/>
      <c r="J45" s="59"/>
    </row>
    <row r="46" spans="1:10" ht="32.25" customHeight="1">
      <c r="A46" s="86"/>
      <c r="B46" s="86"/>
      <c r="C46" s="16" t="s">
        <v>668</v>
      </c>
      <c r="D46" s="86" t="s">
        <v>368</v>
      </c>
      <c r="E46" s="86" t="s">
        <v>669</v>
      </c>
      <c r="F46" s="86" t="s">
        <v>364</v>
      </c>
      <c r="G46" s="86" t="s">
        <v>351</v>
      </c>
      <c r="H46" s="59" t="s">
        <v>670</v>
      </c>
      <c r="I46" s="26" t="s">
        <v>671</v>
      </c>
      <c r="J46" s="59" t="s">
        <v>672</v>
      </c>
    </row>
    <row r="47" spans="1:10" ht="32.25" customHeight="1">
      <c r="A47" s="86"/>
      <c r="B47" s="86" t="s">
        <v>429</v>
      </c>
      <c r="C47" s="16"/>
      <c r="D47" s="86"/>
      <c r="E47" s="86"/>
      <c r="F47" s="86"/>
      <c r="G47" s="86"/>
      <c r="H47" s="59"/>
      <c r="I47" s="26"/>
      <c r="J47" s="59"/>
    </row>
    <row r="48" spans="1:10" ht="32.25" customHeight="1">
      <c r="A48" s="86"/>
      <c r="B48" s="86"/>
      <c r="C48" s="16" t="s">
        <v>673</v>
      </c>
      <c r="D48" s="86" t="s">
        <v>368</v>
      </c>
      <c r="E48" s="86" t="s">
        <v>674</v>
      </c>
      <c r="F48" s="86" t="s">
        <v>364</v>
      </c>
      <c r="G48" s="86" t="s">
        <v>351</v>
      </c>
      <c r="H48" s="59" t="s">
        <v>675</v>
      </c>
      <c r="I48" s="26" t="s">
        <v>676</v>
      </c>
      <c r="J48" s="59" t="s">
        <v>677</v>
      </c>
    </row>
    <row r="49" spans="1:10" ht="32.25" customHeight="1">
      <c r="A49" s="86"/>
      <c r="B49" s="86"/>
      <c r="C49" s="16" t="s">
        <v>678</v>
      </c>
      <c r="D49" s="86" t="s">
        <v>368</v>
      </c>
      <c r="E49" s="86" t="s">
        <v>674</v>
      </c>
      <c r="F49" s="86" t="s">
        <v>364</v>
      </c>
      <c r="G49" s="86" t="s">
        <v>351</v>
      </c>
      <c r="H49" s="59" t="s">
        <v>679</v>
      </c>
      <c r="I49" s="26" t="s">
        <v>680</v>
      </c>
      <c r="J49" s="59" t="s">
        <v>677</v>
      </c>
    </row>
    <row r="50" spans="1:10" ht="32.25" customHeight="1">
      <c r="A50" s="86"/>
      <c r="B50" s="86" t="s">
        <v>360</v>
      </c>
      <c r="C50" s="16"/>
      <c r="D50" s="86"/>
      <c r="E50" s="86"/>
      <c r="F50" s="86"/>
      <c r="G50" s="86"/>
      <c r="H50" s="59"/>
      <c r="I50" s="26"/>
      <c r="J50" s="59"/>
    </row>
    <row r="51" spans="1:10" ht="32.25" customHeight="1">
      <c r="A51" s="86"/>
      <c r="B51" s="86"/>
      <c r="C51" s="16" t="s">
        <v>681</v>
      </c>
      <c r="D51" s="86" t="s">
        <v>407</v>
      </c>
      <c r="E51" s="86" t="s">
        <v>682</v>
      </c>
      <c r="F51" s="86" t="s">
        <v>459</v>
      </c>
      <c r="G51" s="86" t="s">
        <v>357</v>
      </c>
      <c r="H51" s="59" t="s">
        <v>683</v>
      </c>
      <c r="I51" s="26" t="s">
        <v>684</v>
      </c>
      <c r="J51" s="59" t="s">
        <v>685</v>
      </c>
    </row>
    <row r="52" spans="1:10" ht="32.25" customHeight="1">
      <c r="A52" s="86" t="s">
        <v>365</v>
      </c>
      <c r="B52" s="86"/>
      <c r="C52" s="16"/>
      <c r="D52" s="86"/>
      <c r="E52" s="86"/>
      <c r="F52" s="86"/>
      <c r="G52" s="86"/>
      <c r="H52" s="59"/>
      <c r="I52" s="26"/>
      <c r="J52" s="59"/>
    </row>
    <row r="53" spans="1:10" ht="32.25" customHeight="1">
      <c r="A53" s="86"/>
      <c r="B53" s="86" t="s">
        <v>366</v>
      </c>
      <c r="C53" s="16"/>
      <c r="D53" s="86"/>
      <c r="E53" s="86"/>
      <c r="F53" s="86"/>
      <c r="G53" s="86"/>
      <c r="H53" s="59"/>
      <c r="I53" s="26"/>
      <c r="J53" s="59"/>
    </row>
    <row r="54" spans="1:10" ht="32.25" customHeight="1">
      <c r="A54" s="86"/>
      <c r="B54" s="86"/>
      <c r="C54" s="16" t="s">
        <v>686</v>
      </c>
      <c r="D54" s="86" t="s">
        <v>407</v>
      </c>
      <c r="E54" s="86" t="s">
        <v>424</v>
      </c>
      <c r="F54" s="86" t="s">
        <v>364</v>
      </c>
      <c r="G54" s="86" t="s">
        <v>351</v>
      </c>
      <c r="H54" s="59" t="s">
        <v>687</v>
      </c>
      <c r="I54" s="26" t="s">
        <v>688</v>
      </c>
      <c r="J54" s="59" t="s">
        <v>689</v>
      </c>
    </row>
    <row r="55" spans="1:10" ht="32.25" customHeight="1">
      <c r="A55" s="86"/>
      <c r="B55" s="86"/>
      <c r="C55" s="16" t="s">
        <v>690</v>
      </c>
      <c r="D55" s="86" t="s">
        <v>407</v>
      </c>
      <c r="E55" s="86" t="s">
        <v>691</v>
      </c>
      <c r="F55" s="86" t="s">
        <v>364</v>
      </c>
      <c r="G55" s="86" t="s">
        <v>351</v>
      </c>
      <c r="H55" s="59" t="s">
        <v>692</v>
      </c>
      <c r="I55" s="26" t="s">
        <v>693</v>
      </c>
      <c r="J55" s="59" t="s">
        <v>694</v>
      </c>
    </row>
    <row r="56" spans="1:10" ht="32.25" customHeight="1">
      <c r="A56" s="86"/>
      <c r="B56" s="86"/>
      <c r="C56" s="16" t="s">
        <v>695</v>
      </c>
      <c r="D56" s="86" t="s">
        <v>407</v>
      </c>
      <c r="E56" s="86" t="s">
        <v>691</v>
      </c>
      <c r="F56" s="86" t="s">
        <v>364</v>
      </c>
      <c r="G56" s="86" t="s">
        <v>351</v>
      </c>
      <c r="H56" s="59" t="s">
        <v>692</v>
      </c>
      <c r="I56" s="26" t="s">
        <v>696</v>
      </c>
      <c r="J56" s="59" t="s">
        <v>694</v>
      </c>
    </row>
  </sheetData>
  <mergeCells count="38">
    <mergeCell ref="A21:B21"/>
    <mergeCell ref="C21:G21"/>
    <mergeCell ref="A22:B22"/>
    <mergeCell ref="C22:G22"/>
    <mergeCell ref="A18:B18"/>
    <mergeCell ref="C18:G18"/>
    <mergeCell ref="A19:B19"/>
    <mergeCell ref="C19:G19"/>
    <mergeCell ref="A20:B20"/>
    <mergeCell ref="C20:G20"/>
    <mergeCell ref="A24:G24"/>
    <mergeCell ref="A23:J23"/>
    <mergeCell ref="A11:B12"/>
    <mergeCell ref="H24:H25"/>
    <mergeCell ref="I24:I25"/>
    <mergeCell ref="J24:J25"/>
    <mergeCell ref="C11:G12"/>
    <mergeCell ref="A13:G13"/>
    <mergeCell ref="A14:B14"/>
    <mergeCell ref="C14:G14"/>
    <mergeCell ref="A15:B15"/>
    <mergeCell ref="C15:G15"/>
    <mergeCell ref="A16:B16"/>
    <mergeCell ref="C16:G16"/>
    <mergeCell ref="A17:B17"/>
    <mergeCell ref="C17:G17"/>
    <mergeCell ref="A3:J3"/>
    <mergeCell ref="A10:J10"/>
    <mergeCell ref="A7:A8"/>
    <mergeCell ref="H11:J11"/>
    <mergeCell ref="A6:I6"/>
    <mergeCell ref="C7:I7"/>
    <mergeCell ref="C8:I8"/>
    <mergeCell ref="C9:I9"/>
    <mergeCell ref="A4:C4"/>
    <mergeCell ref="B5:E5"/>
    <mergeCell ref="F5:G5"/>
    <mergeCell ref="H5:J5"/>
  </mergeCells>
  <phoneticPr fontId="20" type="noConversion"/>
  <pageMargins left="0.84" right="0.84" top="0.9" bottom="0.9" header="0.36" footer="0.36"/>
  <pageSetup paperSize="9" scale="57"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1"/>
  <sheetViews>
    <sheetView showGridLines="0" showZeros="0" tabSelected="1" workbookViewId="0">
      <pane ySplit="1" topLeftCell="A2" activePane="bottomLeft" state="frozen"/>
      <selection pane="bottomLeft"/>
    </sheetView>
  </sheetViews>
  <sheetFormatPr defaultColWidth="8.625" defaultRowHeight="12.75" customHeight="1"/>
  <cols>
    <col min="1" max="1" width="15.875" customWidth="1"/>
    <col min="2" max="2" width="35" customWidth="1"/>
    <col min="3" max="19" width="22"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115" t="s">
        <v>52</v>
      </c>
      <c r="B2" s="107"/>
      <c r="C2" s="107"/>
      <c r="D2" s="107"/>
      <c r="E2" s="107"/>
      <c r="F2" s="107"/>
      <c r="G2" s="107"/>
      <c r="H2" s="107"/>
      <c r="I2" s="107"/>
      <c r="J2" s="107"/>
      <c r="K2" s="107"/>
      <c r="L2" s="107"/>
      <c r="M2" s="107"/>
      <c r="N2" s="107"/>
      <c r="O2" s="107"/>
      <c r="P2" s="107"/>
      <c r="Q2" s="107"/>
      <c r="R2" s="107"/>
      <c r="S2" s="107"/>
    </row>
    <row r="3" spans="1:19" ht="41.25" customHeight="1">
      <c r="A3" s="116" t="str">
        <f>"2025"&amp;"年部门收入预算表"</f>
        <v>2025年部门收入预算表</v>
      </c>
      <c r="B3" s="107"/>
      <c r="C3" s="107"/>
      <c r="D3" s="107"/>
      <c r="E3" s="107"/>
      <c r="F3" s="107"/>
      <c r="G3" s="107"/>
      <c r="H3" s="107"/>
      <c r="I3" s="107"/>
      <c r="J3" s="107"/>
      <c r="K3" s="107"/>
      <c r="L3" s="107"/>
      <c r="M3" s="107"/>
      <c r="N3" s="107"/>
      <c r="O3" s="107"/>
      <c r="P3" s="107"/>
      <c r="Q3" s="107"/>
      <c r="R3" s="107"/>
      <c r="S3" s="107"/>
    </row>
    <row r="4" spans="1:19" ht="17.25" customHeight="1">
      <c r="A4" s="108" t="str">
        <f>"单位名称："&amp;"云南晋宁产业园区管理委员会"</f>
        <v>单位名称：云南晋宁产业园区管理委员会</v>
      </c>
      <c r="B4" s="107"/>
      <c r="S4" s="2" t="s">
        <v>1</v>
      </c>
    </row>
    <row r="5" spans="1:19" ht="21.75" customHeight="1">
      <c r="A5" s="122" t="s">
        <v>53</v>
      </c>
      <c r="B5" s="125" t="s">
        <v>54</v>
      </c>
      <c r="C5" s="125" t="s">
        <v>55</v>
      </c>
      <c r="D5" s="119" t="s">
        <v>56</v>
      </c>
      <c r="E5" s="119"/>
      <c r="F5" s="119"/>
      <c r="G5" s="119"/>
      <c r="H5" s="119"/>
      <c r="I5" s="120"/>
      <c r="J5" s="119"/>
      <c r="K5" s="119"/>
      <c r="L5" s="119"/>
      <c r="M5" s="119"/>
      <c r="N5" s="121"/>
      <c r="O5" s="119" t="s">
        <v>45</v>
      </c>
      <c r="P5" s="119"/>
      <c r="Q5" s="119"/>
      <c r="R5" s="119"/>
      <c r="S5" s="121"/>
    </row>
    <row r="6" spans="1:19" ht="27" customHeight="1">
      <c r="A6" s="123"/>
      <c r="B6" s="112"/>
      <c r="C6" s="112"/>
      <c r="D6" s="112" t="s">
        <v>57</v>
      </c>
      <c r="E6" s="112" t="s">
        <v>58</v>
      </c>
      <c r="F6" s="112" t="s">
        <v>59</v>
      </c>
      <c r="G6" s="112" t="s">
        <v>60</v>
      </c>
      <c r="H6" s="112" t="s">
        <v>61</v>
      </c>
      <c r="I6" s="127" t="s">
        <v>62</v>
      </c>
      <c r="J6" s="128"/>
      <c r="K6" s="128"/>
      <c r="L6" s="128"/>
      <c r="M6" s="128"/>
      <c r="N6" s="129"/>
      <c r="O6" s="112" t="s">
        <v>57</v>
      </c>
      <c r="P6" s="112" t="s">
        <v>58</v>
      </c>
      <c r="Q6" s="112" t="s">
        <v>59</v>
      </c>
      <c r="R6" s="112" t="s">
        <v>60</v>
      </c>
      <c r="S6" s="112" t="s">
        <v>63</v>
      </c>
    </row>
    <row r="7" spans="1:19" ht="30" customHeight="1">
      <c r="A7" s="124"/>
      <c r="B7" s="126"/>
      <c r="C7" s="113"/>
      <c r="D7" s="113"/>
      <c r="E7" s="113"/>
      <c r="F7" s="113"/>
      <c r="G7" s="113"/>
      <c r="H7" s="113"/>
      <c r="I7" s="14" t="s">
        <v>57</v>
      </c>
      <c r="J7" s="13" t="s">
        <v>64</v>
      </c>
      <c r="K7" s="13" t="s">
        <v>65</v>
      </c>
      <c r="L7" s="13" t="s">
        <v>66</v>
      </c>
      <c r="M7" s="13" t="s">
        <v>67</v>
      </c>
      <c r="N7" s="13" t="s">
        <v>68</v>
      </c>
      <c r="O7" s="114"/>
      <c r="P7" s="114"/>
      <c r="Q7" s="114"/>
      <c r="R7" s="114"/>
      <c r="S7" s="113"/>
    </row>
    <row r="8" spans="1:19" ht="15" customHeight="1">
      <c r="A8" s="15">
        <v>1</v>
      </c>
      <c r="B8" s="15">
        <v>2</v>
      </c>
      <c r="C8" s="15">
        <v>3</v>
      </c>
      <c r="D8" s="15">
        <v>4</v>
      </c>
      <c r="E8" s="15">
        <v>5</v>
      </c>
      <c r="F8" s="15">
        <v>6</v>
      </c>
      <c r="G8" s="15">
        <v>7</v>
      </c>
      <c r="H8" s="15">
        <v>8</v>
      </c>
      <c r="I8" s="14">
        <v>9</v>
      </c>
      <c r="J8" s="15">
        <v>10</v>
      </c>
      <c r="K8" s="15">
        <v>11</v>
      </c>
      <c r="L8" s="15">
        <v>12</v>
      </c>
      <c r="M8" s="15">
        <v>13</v>
      </c>
      <c r="N8" s="15">
        <v>14</v>
      </c>
      <c r="O8" s="15">
        <v>15</v>
      </c>
      <c r="P8" s="15">
        <v>16</v>
      </c>
      <c r="Q8" s="15">
        <v>17</v>
      </c>
      <c r="R8" s="15">
        <v>18</v>
      </c>
      <c r="S8" s="15">
        <v>19</v>
      </c>
    </row>
    <row r="9" spans="1:19" ht="18" customHeight="1">
      <c r="A9" s="16" t="s">
        <v>69</v>
      </c>
      <c r="B9" s="16" t="s">
        <v>70</v>
      </c>
      <c r="C9" s="7">
        <v>261903112.63999999</v>
      </c>
      <c r="D9" s="7">
        <v>261903112.63999999</v>
      </c>
      <c r="E9" s="7">
        <v>39453141.390000001</v>
      </c>
      <c r="F9" s="7">
        <v>220449971.25</v>
      </c>
      <c r="G9" s="7"/>
      <c r="H9" s="7"/>
      <c r="I9" s="7">
        <v>2000000</v>
      </c>
      <c r="J9" s="7"/>
      <c r="K9" s="7"/>
      <c r="L9" s="7"/>
      <c r="M9" s="7"/>
      <c r="N9" s="7">
        <v>2000000</v>
      </c>
      <c r="O9" s="7"/>
      <c r="P9" s="7"/>
      <c r="Q9" s="7"/>
      <c r="R9" s="7"/>
      <c r="S9" s="7"/>
    </row>
    <row r="10" spans="1:19" ht="18" customHeight="1">
      <c r="A10" s="17" t="s">
        <v>71</v>
      </c>
      <c r="B10" s="17" t="s">
        <v>70</v>
      </c>
      <c r="C10" s="7">
        <v>261903112.63999999</v>
      </c>
      <c r="D10" s="7">
        <v>261903112.63999999</v>
      </c>
      <c r="E10" s="7">
        <v>39453141.390000001</v>
      </c>
      <c r="F10" s="7">
        <v>220449971.25</v>
      </c>
      <c r="G10" s="7"/>
      <c r="H10" s="7"/>
      <c r="I10" s="7">
        <v>2000000</v>
      </c>
      <c r="J10" s="7"/>
      <c r="K10" s="7"/>
      <c r="L10" s="7"/>
      <c r="M10" s="7"/>
      <c r="N10" s="7">
        <v>2000000</v>
      </c>
      <c r="O10" s="7"/>
      <c r="P10" s="7"/>
      <c r="Q10" s="7"/>
      <c r="R10" s="7"/>
      <c r="S10" s="7"/>
    </row>
    <row r="11" spans="1:19" ht="18" customHeight="1">
      <c r="A11" s="117" t="s">
        <v>55</v>
      </c>
      <c r="B11" s="118"/>
      <c r="C11" s="7">
        <v>261903112.63999999</v>
      </c>
      <c r="D11" s="7">
        <v>261903112.63999999</v>
      </c>
      <c r="E11" s="7">
        <v>39453141.390000001</v>
      </c>
      <c r="F11" s="7">
        <v>220449971.25</v>
      </c>
      <c r="G11" s="7"/>
      <c r="H11" s="7"/>
      <c r="I11" s="7">
        <v>2000000</v>
      </c>
      <c r="J11" s="7"/>
      <c r="K11" s="7"/>
      <c r="L11" s="7"/>
      <c r="M11" s="7"/>
      <c r="N11" s="7">
        <v>2000000</v>
      </c>
      <c r="O11" s="7"/>
      <c r="P11" s="7"/>
      <c r="Q11" s="7"/>
      <c r="R11" s="7"/>
      <c r="S11" s="7"/>
    </row>
  </sheetData>
  <mergeCells count="20">
    <mergeCell ref="A2:S2"/>
    <mergeCell ref="A3:S3"/>
    <mergeCell ref="A4:B4"/>
    <mergeCell ref="A11:B11"/>
    <mergeCell ref="D5:N5"/>
    <mergeCell ref="O5:S5"/>
    <mergeCell ref="A5:A7"/>
    <mergeCell ref="B5:B7"/>
    <mergeCell ref="C5:C7"/>
    <mergeCell ref="D6:D7"/>
    <mergeCell ref="E6:E7"/>
    <mergeCell ref="F6:F7"/>
    <mergeCell ref="G6:G7"/>
    <mergeCell ref="H6:H7"/>
    <mergeCell ref="I6:N6"/>
    <mergeCell ref="S6:S7"/>
    <mergeCell ref="O6:O7"/>
    <mergeCell ref="P6:P7"/>
    <mergeCell ref="Q6:Q7"/>
    <mergeCell ref="R6:R7"/>
  </mergeCells>
  <phoneticPr fontId="20"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46"/>
  <sheetViews>
    <sheetView showGridLines="0" showZeros="0" tabSelected="1" workbookViewId="0">
      <pane ySplit="1" topLeftCell="A2" activePane="bottomLeft" state="frozen"/>
      <selection pane="bottomLeft"/>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spans="1:15" ht="12.75" customHeight="1">
      <c r="A1" s="1"/>
      <c r="B1" s="1"/>
      <c r="C1" s="1"/>
      <c r="D1" s="1"/>
      <c r="E1" s="1"/>
      <c r="F1" s="1"/>
      <c r="G1" s="1"/>
      <c r="H1" s="1"/>
      <c r="I1" s="1"/>
      <c r="J1" s="1"/>
      <c r="K1" s="1"/>
      <c r="L1" s="1"/>
      <c r="M1" s="1"/>
      <c r="N1" s="1"/>
      <c r="O1" s="1"/>
    </row>
    <row r="2" spans="1:15" ht="17.25" customHeight="1">
      <c r="A2" s="130" t="s">
        <v>72</v>
      </c>
      <c r="B2" s="107"/>
      <c r="C2" s="107"/>
      <c r="D2" s="107"/>
      <c r="E2" s="107"/>
      <c r="F2" s="107"/>
      <c r="G2" s="107"/>
      <c r="H2" s="107"/>
      <c r="I2" s="107"/>
      <c r="J2" s="107"/>
      <c r="K2" s="107"/>
      <c r="L2" s="107"/>
      <c r="M2" s="107"/>
      <c r="N2" s="107"/>
      <c r="O2" s="107"/>
    </row>
    <row r="3" spans="1:15" ht="41.25" customHeight="1">
      <c r="A3" s="116" t="str">
        <f>"2025"&amp;"年部门支出预算表"</f>
        <v>2025年部门支出预算表</v>
      </c>
      <c r="B3" s="107"/>
      <c r="C3" s="107"/>
      <c r="D3" s="107"/>
      <c r="E3" s="107"/>
      <c r="F3" s="107"/>
      <c r="G3" s="107"/>
      <c r="H3" s="107"/>
      <c r="I3" s="107"/>
      <c r="J3" s="107"/>
      <c r="K3" s="107"/>
      <c r="L3" s="107"/>
      <c r="M3" s="107"/>
      <c r="N3" s="107"/>
      <c r="O3" s="107"/>
    </row>
    <row r="4" spans="1:15" ht="17.25" customHeight="1">
      <c r="A4" s="108" t="str">
        <f>"单位名称："&amp;"云南晋宁产业园区管理委员会"</f>
        <v>单位名称：云南晋宁产业园区管理委员会</v>
      </c>
      <c r="B4" s="107"/>
      <c r="O4" s="2" t="s">
        <v>1</v>
      </c>
    </row>
    <row r="5" spans="1:15" ht="27" customHeight="1">
      <c r="A5" s="136" t="s">
        <v>73</v>
      </c>
      <c r="B5" s="136" t="s">
        <v>74</v>
      </c>
      <c r="C5" s="136" t="s">
        <v>55</v>
      </c>
      <c r="D5" s="138" t="s">
        <v>58</v>
      </c>
      <c r="E5" s="139"/>
      <c r="F5" s="142"/>
      <c r="G5" s="133" t="s">
        <v>59</v>
      </c>
      <c r="H5" s="133" t="s">
        <v>60</v>
      </c>
      <c r="I5" s="133" t="s">
        <v>75</v>
      </c>
      <c r="J5" s="138" t="s">
        <v>62</v>
      </c>
      <c r="K5" s="139"/>
      <c r="L5" s="139"/>
      <c r="M5" s="139"/>
      <c r="N5" s="140"/>
      <c r="O5" s="141"/>
    </row>
    <row r="6" spans="1:15" ht="42" customHeight="1">
      <c r="A6" s="137"/>
      <c r="B6" s="137"/>
      <c r="C6" s="134"/>
      <c r="D6" s="18" t="s">
        <v>57</v>
      </c>
      <c r="E6" s="18" t="s">
        <v>76</v>
      </c>
      <c r="F6" s="18" t="s">
        <v>77</v>
      </c>
      <c r="G6" s="134"/>
      <c r="H6" s="134"/>
      <c r="I6" s="135"/>
      <c r="J6" s="18" t="s">
        <v>57</v>
      </c>
      <c r="K6" s="5" t="s">
        <v>78</v>
      </c>
      <c r="L6" s="5" t="s">
        <v>79</v>
      </c>
      <c r="M6" s="5" t="s">
        <v>80</v>
      </c>
      <c r="N6" s="5" t="s">
        <v>81</v>
      </c>
      <c r="O6" s="5" t="s">
        <v>82</v>
      </c>
    </row>
    <row r="7" spans="1:15" ht="18" customHeight="1">
      <c r="A7" s="19" t="s">
        <v>83</v>
      </c>
      <c r="B7" s="19" t="s">
        <v>84</v>
      </c>
      <c r="C7" s="19" t="s">
        <v>85</v>
      </c>
      <c r="D7" s="20" t="s">
        <v>86</v>
      </c>
      <c r="E7" s="20" t="s">
        <v>87</v>
      </c>
      <c r="F7" s="20" t="s">
        <v>88</v>
      </c>
      <c r="G7" s="20" t="s">
        <v>89</v>
      </c>
      <c r="H7" s="20" t="s">
        <v>90</v>
      </c>
      <c r="I7" s="20" t="s">
        <v>91</v>
      </c>
      <c r="J7" s="20" t="s">
        <v>92</v>
      </c>
      <c r="K7" s="20" t="s">
        <v>93</v>
      </c>
      <c r="L7" s="20" t="s">
        <v>94</v>
      </c>
      <c r="M7" s="20" t="s">
        <v>95</v>
      </c>
      <c r="N7" s="19" t="s">
        <v>96</v>
      </c>
      <c r="O7" s="20" t="s">
        <v>97</v>
      </c>
    </row>
    <row r="8" spans="1:15" ht="21" customHeight="1">
      <c r="A8" s="21" t="s">
        <v>98</v>
      </c>
      <c r="B8" s="21" t="s">
        <v>99</v>
      </c>
      <c r="C8" s="7">
        <v>10582922.369999999</v>
      </c>
      <c r="D8" s="7">
        <v>10582922.369999999</v>
      </c>
      <c r="E8" s="7">
        <v>8451677.4499999993</v>
      </c>
      <c r="F8" s="7">
        <v>2131244.92</v>
      </c>
      <c r="G8" s="7"/>
      <c r="H8" s="7"/>
      <c r="I8" s="7"/>
      <c r="J8" s="7"/>
      <c r="K8" s="7"/>
      <c r="L8" s="7"/>
      <c r="M8" s="7"/>
      <c r="N8" s="7"/>
      <c r="O8" s="7"/>
    </row>
    <row r="9" spans="1:15" ht="21" customHeight="1">
      <c r="A9" s="22" t="s">
        <v>100</v>
      </c>
      <c r="B9" s="22" t="s">
        <v>101</v>
      </c>
      <c r="C9" s="7">
        <v>1000000</v>
      </c>
      <c r="D9" s="7">
        <v>1000000</v>
      </c>
      <c r="E9" s="7"/>
      <c r="F9" s="7">
        <v>1000000</v>
      </c>
      <c r="G9" s="7"/>
      <c r="H9" s="7"/>
      <c r="I9" s="7"/>
      <c r="J9" s="7"/>
      <c r="K9" s="7"/>
      <c r="L9" s="7"/>
      <c r="M9" s="7"/>
      <c r="N9" s="7"/>
      <c r="O9" s="7"/>
    </row>
    <row r="10" spans="1:15" ht="21" customHeight="1">
      <c r="A10" s="23" t="s">
        <v>102</v>
      </c>
      <c r="B10" s="23" t="s">
        <v>103</v>
      </c>
      <c r="C10" s="7">
        <v>803000</v>
      </c>
      <c r="D10" s="7">
        <v>803000</v>
      </c>
      <c r="E10" s="7"/>
      <c r="F10" s="7">
        <v>803000</v>
      </c>
      <c r="G10" s="7"/>
      <c r="H10" s="7"/>
      <c r="I10" s="7"/>
      <c r="J10" s="7"/>
      <c r="K10" s="7"/>
      <c r="L10" s="7"/>
      <c r="M10" s="7"/>
      <c r="N10" s="7"/>
      <c r="O10" s="7"/>
    </row>
    <row r="11" spans="1:15" ht="21" customHeight="1">
      <c r="A11" s="23" t="s">
        <v>104</v>
      </c>
      <c r="B11" s="23" t="s">
        <v>105</v>
      </c>
      <c r="C11" s="7">
        <v>197000</v>
      </c>
      <c r="D11" s="7">
        <v>197000</v>
      </c>
      <c r="E11" s="7"/>
      <c r="F11" s="7">
        <v>197000</v>
      </c>
      <c r="G11" s="7"/>
      <c r="H11" s="7"/>
      <c r="I11" s="7"/>
      <c r="J11" s="7"/>
      <c r="K11" s="7"/>
      <c r="L11" s="7"/>
      <c r="M11" s="7"/>
      <c r="N11" s="7"/>
      <c r="O11" s="7"/>
    </row>
    <row r="12" spans="1:15" ht="21" customHeight="1">
      <c r="A12" s="22" t="s">
        <v>106</v>
      </c>
      <c r="B12" s="22" t="s">
        <v>107</v>
      </c>
      <c r="C12" s="7">
        <v>9582922.3699999992</v>
      </c>
      <c r="D12" s="7">
        <v>9582922.3699999992</v>
      </c>
      <c r="E12" s="7">
        <v>8451677.4499999993</v>
      </c>
      <c r="F12" s="7">
        <v>1131244.92</v>
      </c>
      <c r="G12" s="7"/>
      <c r="H12" s="7"/>
      <c r="I12" s="7"/>
      <c r="J12" s="7"/>
      <c r="K12" s="7"/>
      <c r="L12" s="7"/>
      <c r="M12" s="7"/>
      <c r="N12" s="7"/>
      <c r="O12" s="7"/>
    </row>
    <row r="13" spans="1:15" ht="21" customHeight="1">
      <c r="A13" s="23" t="s">
        <v>108</v>
      </c>
      <c r="B13" s="23" t="s">
        <v>103</v>
      </c>
      <c r="C13" s="7">
        <v>5138212.88</v>
      </c>
      <c r="D13" s="7">
        <v>5138212.88</v>
      </c>
      <c r="E13" s="7">
        <v>4654967.96</v>
      </c>
      <c r="F13" s="7">
        <v>483244.92</v>
      </c>
      <c r="G13" s="7"/>
      <c r="H13" s="7"/>
      <c r="I13" s="7"/>
      <c r="J13" s="7"/>
      <c r="K13" s="7"/>
      <c r="L13" s="7"/>
      <c r="M13" s="7"/>
      <c r="N13" s="7"/>
      <c r="O13" s="7"/>
    </row>
    <row r="14" spans="1:15" ht="21" customHeight="1">
      <c r="A14" s="23" t="s">
        <v>109</v>
      </c>
      <c r="B14" s="23" t="s">
        <v>110</v>
      </c>
      <c r="C14" s="7">
        <v>1636709.49</v>
      </c>
      <c r="D14" s="7">
        <v>1636709.49</v>
      </c>
      <c r="E14" s="7">
        <v>1636709.49</v>
      </c>
      <c r="F14" s="7"/>
      <c r="G14" s="7"/>
      <c r="H14" s="7"/>
      <c r="I14" s="7"/>
      <c r="J14" s="7"/>
      <c r="K14" s="7"/>
      <c r="L14" s="7"/>
      <c r="M14" s="7"/>
      <c r="N14" s="7"/>
      <c r="O14" s="7"/>
    </row>
    <row r="15" spans="1:15" ht="21" customHeight="1">
      <c r="A15" s="23" t="s">
        <v>111</v>
      </c>
      <c r="B15" s="23" t="s">
        <v>112</v>
      </c>
      <c r="C15" s="7">
        <v>2808000</v>
      </c>
      <c r="D15" s="7">
        <v>2808000</v>
      </c>
      <c r="E15" s="7">
        <v>2160000</v>
      </c>
      <c r="F15" s="7">
        <v>648000</v>
      </c>
      <c r="G15" s="7"/>
      <c r="H15" s="7"/>
      <c r="I15" s="7"/>
      <c r="J15" s="7"/>
      <c r="K15" s="7"/>
      <c r="L15" s="7"/>
      <c r="M15" s="7"/>
      <c r="N15" s="7"/>
      <c r="O15" s="7"/>
    </row>
    <row r="16" spans="1:15" ht="21" customHeight="1">
      <c r="A16" s="21" t="s">
        <v>113</v>
      </c>
      <c r="B16" s="21" t="s">
        <v>114</v>
      </c>
      <c r="C16" s="7">
        <v>722581.44</v>
      </c>
      <c r="D16" s="7">
        <v>722581.44</v>
      </c>
      <c r="E16" s="7">
        <v>722581.44</v>
      </c>
      <c r="F16" s="7"/>
      <c r="G16" s="7"/>
      <c r="H16" s="7"/>
      <c r="I16" s="7"/>
      <c r="J16" s="7"/>
      <c r="K16" s="7"/>
      <c r="L16" s="7"/>
      <c r="M16" s="7"/>
      <c r="N16" s="7"/>
      <c r="O16" s="7"/>
    </row>
    <row r="17" spans="1:15" ht="21" customHeight="1">
      <c r="A17" s="22" t="s">
        <v>115</v>
      </c>
      <c r="B17" s="22" t="s">
        <v>116</v>
      </c>
      <c r="C17" s="7">
        <v>722581.44</v>
      </c>
      <c r="D17" s="7">
        <v>722581.44</v>
      </c>
      <c r="E17" s="7">
        <v>722581.44</v>
      </c>
      <c r="F17" s="7"/>
      <c r="G17" s="7"/>
      <c r="H17" s="7"/>
      <c r="I17" s="7"/>
      <c r="J17" s="7"/>
      <c r="K17" s="7"/>
      <c r="L17" s="7"/>
      <c r="M17" s="7"/>
      <c r="N17" s="7"/>
      <c r="O17" s="7"/>
    </row>
    <row r="18" spans="1:15" ht="21" customHeight="1">
      <c r="A18" s="23" t="s">
        <v>117</v>
      </c>
      <c r="B18" s="23" t="s">
        <v>118</v>
      </c>
      <c r="C18" s="7">
        <v>30600</v>
      </c>
      <c r="D18" s="7">
        <v>30600</v>
      </c>
      <c r="E18" s="7">
        <v>30600</v>
      </c>
      <c r="F18" s="7"/>
      <c r="G18" s="7"/>
      <c r="H18" s="7"/>
      <c r="I18" s="7"/>
      <c r="J18" s="7"/>
      <c r="K18" s="7"/>
      <c r="L18" s="7"/>
      <c r="M18" s="7"/>
      <c r="N18" s="7"/>
      <c r="O18" s="7"/>
    </row>
    <row r="19" spans="1:15" ht="21" customHeight="1">
      <c r="A19" s="23" t="s">
        <v>119</v>
      </c>
      <c r="B19" s="23" t="s">
        <v>120</v>
      </c>
      <c r="C19" s="7">
        <v>691981.44</v>
      </c>
      <c r="D19" s="7">
        <v>691981.44</v>
      </c>
      <c r="E19" s="7">
        <v>691981.44</v>
      </c>
      <c r="F19" s="7"/>
      <c r="G19" s="7"/>
      <c r="H19" s="7"/>
      <c r="I19" s="7"/>
      <c r="J19" s="7"/>
      <c r="K19" s="7"/>
      <c r="L19" s="7"/>
      <c r="M19" s="7"/>
      <c r="N19" s="7"/>
      <c r="O19" s="7"/>
    </row>
    <row r="20" spans="1:15" ht="21" customHeight="1">
      <c r="A20" s="21" t="s">
        <v>121</v>
      </c>
      <c r="B20" s="21" t="s">
        <v>122</v>
      </c>
      <c r="C20" s="7">
        <v>565712.42000000004</v>
      </c>
      <c r="D20" s="7">
        <v>565712.42000000004</v>
      </c>
      <c r="E20" s="7">
        <v>565712.42000000004</v>
      </c>
      <c r="F20" s="7"/>
      <c r="G20" s="7"/>
      <c r="H20" s="7"/>
      <c r="I20" s="7"/>
      <c r="J20" s="7"/>
      <c r="K20" s="7"/>
      <c r="L20" s="7"/>
      <c r="M20" s="7"/>
      <c r="N20" s="7"/>
      <c r="O20" s="7"/>
    </row>
    <row r="21" spans="1:15" ht="21" customHeight="1">
      <c r="A21" s="22" t="s">
        <v>123</v>
      </c>
      <c r="B21" s="22" t="s">
        <v>124</v>
      </c>
      <c r="C21" s="7">
        <v>565712.42000000004</v>
      </c>
      <c r="D21" s="7">
        <v>565712.42000000004</v>
      </c>
      <c r="E21" s="7">
        <v>565712.42000000004</v>
      </c>
      <c r="F21" s="7"/>
      <c r="G21" s="7"/>
      <c r="H21" s="7"/>
      <c r="I21" s="7"/>
      <c r="J21" s="7"/>
      <c r="K21" s="7"/>
      <c r="L21" s="7"/>
      <c r="M21" s="7"/>
      <c r="N21" s="7"/>
      <c r="O21" s="7"/>
    </row>
    <row r="22" spans="1:15" ht="21" customHeight="1">
      <c r="A22" s="23" t="s">
        <v>125</v>
      </c>
      <c r="B22" s="23" t="s">
        <v>126</v>
      </c>
      <c r="C22" s="7">
        <v>233467.75</v>
      </c>
      <c r="D22" s="7">
        <v>233467.75</v>
      </c>
      <c r="E22" s="7">
        <v>233467.75</v>
      </c>
      <c r="F22" s="7"/>
      <c r="G22" s="7"/>
      <c r="H22" s="7"/>
      <c r="I22" s="7"/>
      <c r="J22" s="7"/>
      <c r="K22" s="7"/>
      <c r="L22" s="7"/>
      <c r="M22" s="7"/>
      <c r="N22" s="7"/>
      <c r="O22" s="7"/>
    </row>
    <row r="23" spans="1:15" ht="21" customHeight="1">
      <c r="A23" s="23" t="s">
        <v>127</v>
      </c>
      <c r="B23" s="23" t="s">
        <v>128</v>
      </c>
      <c r="C23" s="7">
        <v>89996.479999999996</v>
      </c>
      <c r="D23" s="7">
        <v>89996.479999999996</v>
      </c>
      <c r="E23" s="7">
        <v>89996.479999999996</v>
      </c>
      <c r="F23" s="7"/>
      <c r="G23" s="7"/>
      <c r="H23" s="7"/>
      <c r="I23" s="7"/>
      <c r="J23" s="7"/>
      <c r="K23" s="7"/>
      <c r="L23" s="7"/>
      <c r="M23" s="7"/>
      <c r="N23" s="7"/>
      <c r="O23" s="7"/>
    </row>
    <row r="24" spans="1:15" ht="21" customHeight="1">
      <c r="A24" s="23" t="s">
        <v>129</v>
      </c>
      <c r="B24" s="23" t="s">
        <v>130</v>
      </c>
      <c r="C24" s="7">
        <v>213192.2</v>
      </c>
      <c r="D24" s="7">
        <v>213192.2</v>
      </c>
      <c r="E24" s="7">
        <v>213192.2</v>
      </c>
      <c r="F24" s="7"/>
      <c r="G24" s="7"/>
      <c r="H24" s="7"/>
      <c r="I24" s="7"/>
      <c r="J24" s="7"/>
      <c r="K24" s="7"/>
      <c r="L24" s="7"/>
      <c r="M24" s="7"/>
      <c r="N24" s="7"/>
      <c r="O24" s="7"/>
    </row>
    <row r="25" spans="1:15" ht="21" customHeight="1">
      <c r="A25" s="23" t="s">
        <v>131</v>
      </c>
      <c r="B25" s="23" t="s">
        <v>132</v>
      </c>
      <c r="C25" s="7">
        <v>29055.99</v>
      </c>
      <c r="D25" s="7">
        <v>29055.99</v>
      </c>
      <c r="E25" s="7">
        <v>29055.99</v>
      </c>
      <c r="F25" s="7"/>
      <c r="G25" s="7"/>
      <c r="H25" s="7"/>
      <c r="I25" s="7"/>
      <c r="J25" s="7"/>
      <c r="K25" s="7"/>
      <c r="L25" s="7"/>
      <c r="M25" s="7"/>
      <c r="N25" s="7"/>
      <c r="O25" s="7"/>
    </row>
    <row r="26" spans="1:15" ht="21" customHeight="1">
      <c r="A26" s="21" t="s">
        <v>133</v>
      </c>
      <c r="B26" s="21" t="s">
        <v>134</v>
      </c>
      <c r="C26" s="7">
        <v>225318726.33000001</v>
      </c>
      <c r="D26" s="7">
        <v>2868755.08</v>
      </c>
      <c r="E26" s="7"/>
      <c r="F26" s="7">
        <v>2868755.08</v>
      </c>
      <c r="G26" s="7">
        <v>220449971.25</v>
      </c>
      <c r="H26" s="7"/>
      <c r="I26" s="7"/>
      <c r="J26" s="7">
        <v>2000000</v>
      </c>
      <c r="K26" s="7"/>
      <c r="L26" s="7"/>
      <c r="M26" s="7"/>
      <c r="N26" s="7"/>
      <c r="O26" s="7">
        <v>2000000</v>
      </c>
    </row>
    <row r="27" spans="1:15" ht="21" customHeight="1">
      <c r="A27" s="22" t="s">
        <v>135</v>
      </c>
      <c r="B27" s="22" t="s">
        <v>136</v>
      </c>
      <c r="C27" s="7">
        <v>2381000</v>
      </c>
      <c r="D27" s="7">
        <v>381000</v>
      </c>
      <c r="E27" s="7"/>
      <c r="F27" s="7">
        <v>381000</v>
      </c>
      <c r="G27" s="7"/>
      <c r="H27" s="7"/>
      <c r="I27" s="7"/>
      <c r="J27" s="7">
        <v>2000000</v>
      </c>
      <c r="K27" s="7"/>
      <c r="L27" s="7"/>
      <c r="M27" s="7"/>
      <c r="N27" s="7"/>
      <c r="O27" s="7">
        <v>2000000</v>
      </c>
    </row>
    <row r="28" spans="1:15" ht="21" customHeight="1">
      <c r="A28" s="23" t="s">
        <v>137</v>
      </c>
      <c r="B28" s="23" t="s">
        <v>103</v>
      </c>
      <c r="C28" s="7">
        <v>2030000</v>
      </c>
      <c r="D28" s="7">
        <v>30000</v>
      </c>
      <c r="E28" s="7"/>
      <c r="F28" s="7">
        <v>30000</v>
      </c>
      <c r="G28" s="7"/>
      <c r="H28" s="7"/>
      <c r="I28" s="7"/>
      <c r="J28" s="7">
        <v>2000000</v>
      </c>
      <c r="K28" s="7"/>
      <c r="L28" s="7"/>
      <c r="M28" s="7"/>
      <c r="N28" s="7"/>
      <c r="O28" s="7">
        <v>2000000</v>
      </c>
    </row>
    <row r="29" spans="1:15" ht="21" customHeight="1">
      <c r="A29" s="23" t="s">
        <v>138</v>
      </c>
      <c r="B29" s="23" t="s">
        <v>139</v>
      </c>
      <c r="C29" s="7">
        <v>351000</v>
      </c>
      <c r="D29" s="7">
        <v>351000</v>
      </c>
      <c r="E29" s="7"/>
      <c r="F29" s="7">
        <v>351000</v>
      </c>
      <c r="G29" s="7"/>
      <c r="H29" s="7"/>
      <c r="I29" s="7"/>
      <c r="J29" s="7"/>
      <c r="K29" s="7"/>
      <c r="L29" s="7"/>
      <c r="M29" s="7"/>
      <c r="N29" s="7"/>
      <c r="O29" s="7"/>
    </row>
    <row r="30" spans="1:15" ht="21" customHeight="1">
      <c r="A30" s="22" t="s">
        <v>140</v>
      </c>
      <c r="B30" s="22" t="s">
        <v>141</v>
      </c>
      <c r="C30" s="7">
        <v>2487755.08</v>
      </c>
      <c r="D30" s="7">
        <v>2487755.08</v>
      </c>
      <c r="E30" s="7"/>
      <c r="F30" s="7">
        <v>2487755.08</v>
      </c>
      <c r="G30" s="7"/>
      <c r="H30" s="7"/>
      <c r="I30" s="7"/>
      <c r="J30" s="7"/>
      <c r="K30" s="7"/>
      <c r="L30" s="7"/>
      <c r="M30" s="7"/>
      <c r="N30" s="7"/>
      <c r="O30" s="7"/>
    </row>
    <row r="31" spans="1:15" ht="21" customHeight="1">
      <c r="A31" s="23" t="s">
        <v>142</v>
      </c>
      <c r="B31" s="23" t="s">
        <v>143</v>
      </c>
      <c r="C31" s="7">
        <v>2487755.08</v>
      </c>
      <c r="D31" s="7">
        <v>2487755.08</v>
      </c>
      <c r="E31" s="7"/>
      <c r="F31" s="7">
        <v>2487755.08</v>
      </c>
      <c r="G31" s="7"/>
      <c r="H31" s="7"/>
      <c r="I31" s="7"/>
      <c r="J31" s="7"/>
      <c r="K31" s="7"/>
      <c r="L31" s="7"/>
      <c r="M31" s="7"/>
      <c r="N31" s="7"/>
      <c r="O31" s="7"/>
    </row>
    <row r="32" spans="1:15" ht="21" customHeight="1">
      <c r="A32" s="22" t="s">
        <v>144</v>
      </c>
      <c r="B32" s="22" t="s">
        <v>145</v>
      </c>
      <c r="C32" s="7">
        <v>219249971.25</v>
      </c>
      <c r="D32" s="7"/>
      <c r="E32" s="7"/>
      <c r="F32" s="7"/>
      <c r="G32" s="7">
        <v>219249971.25</v>
      </c>
      <c r="H32" s="7"/>
      <c r="I32" s="7"/>
      <c r="J32" s="7"/>
      <c r="K32" s="7"/>
      <c r="L32" s="7"/>
      <c r="M32" s="7"/>
      <c r="N32" s="7"/>
      <c r="O32" s="7"/>
    </row>
    <row r="33" spans="1:15" ht="21" customHeight="1">
      <c r="A33" s="23" t="s">
        <v>146</v>
      </c>
      <c r="B33" s="23" t="s">
        <v>147</v>
      </c>
      <c r="C33" s="7">
        <v>115000000</v>
      </c>
      <c r="D33" s="7"/>
      <c r="E33" s="7"/>
      <c r="F33" s="7"/>
      <c r="G33" s="7">
        <v>115000000</v>
      </c>
      <c r="H33" s="7"/>
      <c r="I33" s="7"/>
      <c r="J33" s="7"/>
      <c r="K33" s="7"/>
      <c r="L33" s="7"/>
      <c r="M33" s="7"/>
      <c r="N33" s="7"/>
      <c r="O33" s="7"/>
    </row>
    <row r="34" spans="1:15" ht="21" customHeight="1">
      <c r="A34" s="23" t="s">
        <v>148</v>
      </c>
      <c r="B34" s="23" t="s">
        <v>149</v>
      </c>
      <c r="C34" s="7">
        <v>68499971.25</v>
      </c>
      <c r="D34" s="7"/>
      <c r="E34" s="7"/>
      <c r="F34" s="7"/>
      <c r="G34" s="7">
        <v>68499971.25</v>
      </c>
      <c r="H34" s="7"/>
      <c r="I34" s="7"/>
      <c r="J34" s="7"/>
      <c r="K34" s="7"/>
      <c r="L34" s="7"/>
      <c r="M34" s="7"/>
      <c r="N34" s="7"/>
      <c r="O34" s="7"/>
    </row>
    <row r="35" spans="1:15" ht="21" customHeight="1">
      <c r="A35" s="23" t="s">
        <v>150</v>
      </c>
      <c r="B35" s="23" t="s">
        <v>151</v>
      </c>
      <c r="C35" s="7">
        <v>34500000</v>
      </c>
      <c r="D35" s="7"/>
      <c r="E35" s="7"/>
      <c r="F35" s="7"/>
      <c r="G35" s="7">
        <v>34500000</v>
      </c>
      <c r="H35" s="7"/>
      <c r="I35" s="7"/>
      <c r="J35" s="7"/>
      <c r="K35" s="7"/>
      <c r="L35" s="7"/>
      <c r="M35" s="7"/>
      <c r="N35" s="7"/>
      <c r="O35" s="7"/>
    </row>
    <row r="36" spans="1:15" ht="21" customHeight="1">
      <c r="A36" s="23" t="s">
        <v>152</v>
      </c>
      <c r="B36" s="23" t="s">
        <v>153</v>
      </c>
      <c r="C36" s="7">
        <v>1250000</v>
      </c>
      <c r="D36" s="7"/>
      <c r="E36" s="7"/>
      <c r="F36" s="7"/>
      <c r="G36" s="7">
        <v>1250000</v>
      </c>
      <c r="H36" s="7"/>
      <c r="I36" s="7"/>
      <c r="J36" s="7"/>
      <c r="K36" s="7"/>
      <c r="L36" s="7"/>
      <c r="M36" s="7"/>
      <c r="N36" s="7"/>
      <c r="O36" s="7"/>
    </row>
    <row r="37" spans="1:15" ht="21" customHeight="1">
      <c r="A37" s="22" t="s">
        <v>154</v>
      </c>
      <c r="B37" s="22" t="s">
        <v>155</v>
      </c>
      <c r="C37" s="7">
        <v>1200000</v>
      </c>
      <c r="D37" s="7"/>
      <c r="E37" s="7"/>
      <c r="F37" s="7"/>
      <c r="G37" s="7">
        <v>1200000</v>
      </c>
      <c r="H37" s="7"/>
      <c r="I37" s="7"/>
      <c r="J37" s="7"/>
      <c r="K37" s="7"/>
      <c r="L37" s="7"/>
      <c r="M37" s="7"/>
      <c r="N37" s="7"/>
      <c r="O37" s="7"/>
    </row>
    <row r="38" spans="1:15" ht="21" customHeight="1">
      <c r="A38" s="23" t="s">
        <v>156</v>
      </c>
      <c r="B38" s="23" t="s">
        <v>157</v>
      </c>
      <c r="C38" s="7">
        <v>1140000</v>
      </c>
      <c r="D38" s="7"/>
      <c r="E38" s="7"/>
      <c r="F38" s="7"/>
      <c r="G38" s="7">
        <v>1140000</v>
      </c>
      <c r="H38" s="7"/>
      <c r="I38" s="7"/>
      <c r="J38" s="7"/>
      <c r="K38" s="7"/>
      <c r="L38" s="7"/>
      <c r="M38" s="7"/>
      <c r="N38" s="7"/>
      <c r="O38" s="7"/>
    </row>
    <row r="39" spans="1:15" ht="21" customHeight="1">
      <c r="A39" s="23" t="s">
        <v>158</v>
      </c>
      <c r="B39" s="23" t="s">
        <v>159</v>
      </c>
      <c r="C39" s="7">
        <v>60000</v>
      </c>
      <c r="D39" s="7"/>
      <c r="E39" s="7"/>
      <c r="F39" s="7"/>
      <c r="G39" s="7">
        <v>60000</v>
      </c>
      <c r="H39" s="7"/>
      <c r="I39" s="7"/>
      <c r="J39" s="7"/>
      <c r="K39" s="7"/>
      <c r="L39" s="7"/>
      <c r="M39" s="7"/>
      <c r="N39" s="7"/>
      <c r="O39" s="7"/>
    </row>
    <row r="40" spans="1:15" ht="21" customHeight="1">
      <c r="A40" s="21" t="s">
        <v>160</v>
      </c>
      <c r="B40" s="21" t="s">
        <v>161</v>
      </c>
      <c r="C40" s="7">
        <v>713170.08</v>
      </c>
      <c r="D40" s="7">
        <v>713170.08</v>
      </c>
      <c r="E40" s="7">
        <v>713170.08</v>
      </c>
      <c r="F40" s="7"/>
      <c r="G40" s="7"/>
      <c r="H40" s="7"/>
      <c r="I40" s="7"/>
      <c r="J40" s="7"/>
      <c r="K40" s="7"/>
      <c r="L40" s="7"/>
      <c r="M40" s="7"/>
      <c r="N40" s="7"/>
      <c r="O40" s="7"/>
    </row>
    <row r="41" spans="1:15" ht="21" customHeight="1">
      <c r="A41" s="22" t="s">
        <v>162</v>
      </c>
      <c r="B41" s="22" t="s">
        <v>163</v>
      </c>
      <c r="C41" s="7">
        <v>713170.08</v>
      </c>
      <c r="D41" s="7">
        <v>713170.08</v>
      </c>
      <c r="E41" s="7">
        <v>713170.08</v>
      </c>
      <c r="F41" s="7"/>
      <c r="G41" s="7"/>
      <c r="H41" s="7"/>
      <c r="I41" s="7"/>
      <c r="J41" s="7"/>
      <c r="K41" s="7"/>
      <c r="L41" s="7"/>
      <c r="M41" s="7"/>
      <c r="N41" s="7"/>
      <c r="O41" s="7"/>
    </row>
    <row r="42" spans="1:15" ht="21" customHeight="1">
      <c r="A42" s="23" t="s">
        <v>164</v>
      </c>
      <c r="B42" s="23" t="s">
        <v>165</v>
      </c>
      <c r="C42" s="7">
        <v>713170.08</v>
      </c>
      <c r="D42" s="7">
        <v>713170.08</v>
      </c>
      <c r="E42" s="7">
        <v>713170.08</v>
      </c>
      <c r="F42" s="7"/>
      <c r="G42" s="7"/>
      <c r="H42" s="7"/>
      <c r="I42" s="7"/>
      <c r="J42" s="7"/>
      <c r="K42" s="7"/>
      <c r="L42" s="7"/>
      <c r="M42" s="7"/>
      <c r="N42" s="7"/>
      <c r="O42" s="7"/>
    </row>
    <row r="43" spans="1:15" ht="21" customHeight="1">
      <c r="A43" s="21" t="s">
        <v>166</v>
      </c>
      <c r="B43" s="21" t="s">
        <v>167</v>
      </c>
      <c r="C43" s="7">
        <v>24000000</v>
      </c>
      <c r="D43" s="7">
        <v>24000000</v>
      </c>
      <c r="E43" s="7"/>
      <c r="F43" s="7">
        <v>24000000</v>
      </c>
      <c r="G43" s="7"/>
      <c r="H43" s="7"/>
      <c r="I43" s="7"/>
      <c r="J43" s="7"/>
      <c r="K43" s="7"/>
      <c r="L43" s="7"/>
      <c r="M43" s="7"/>
      <c r="N43" s="7"/>
      <c r="O43" s="7"/>
    </row>
    <row r="44" spans="1:15" ht="21" customHeight="1">
      <c r="A44" s="22" t="s">
        <v>168</v>
      </c>
      <c r="B44" s="22" t="s">
        <v>169</v>
      </c>
      <c r="C44" s="7">
        <v>24000000</v>
      </c>
      <c r="D44" s="7">
        <v>24000000</v>
      </c>
      <c r="E44" s="7"/>
      <c r="F44" s="7">
        <v>24000000</v>
      </c>
      <c r="G44" s="7"/>
      <c r="H44" s="7"/>
      <c r="I44" s="7"/>
      <c r="J44" s="7"/>
      <c r="K44" s="7"/>
      <c r="L44" s="7"/>
      <c r="M44" s="7"/>
      <c r="N44" s="7"/>
      <c r="O44" s="7"/>
    </row>
    <row r="45" spans="1:15" ht="21" customHeight="1">
      <c r="A45" s="23" t="s">
        <v>170</v>
      </c>
      <c r="B45" s="23" t="s">
        <v>171</v>
      </c>
      <c r="C45" s="7">
        <v>24000000</v>
      </c>
      <c r="D45" s="7">
        <v>24000000</v>
      </c>
      <c r="E45" s="7"/>
      <c r="F45" s="7">
        <v>24000000</v>
      </c>
      <c r="G45" s="7"/>
      <c r="H45" s="7"/>
      <c r="I45" s="7"/>
      <c r="J45" s="7"/>
      <c r="K45" s="7"/>
      <c r="L45" s="7"/>
      <c r="M45" s="7"/>
      <c r="N45" s="7"/>
      <c r="O45" s="7"/>
    </row>
    <row r="46" spans="1:15" ht="21" customHeight="1">
      <c r="A46" s="131" t="s">
        <v>55</v>
      </c>
      <c r="B46" s="132"/>
      <c r="C46" s="7">
        <v>261903112.63999999</v>
      </c>
      <c r="D46" s="7">
        <v>39453141.390000001</v>
      </c>
      <c r="E46" s="7">
        <v>10453141.390000001</v>
      </c>
      <c r="F46" s="7">
        <v>29000000</v>
      </c>
      <c r="G46" s="7">
        <v>220449971.25</v>
      </c>
      <c r="H46" s="7"/>
      <c r="I46" s="7"/>
      <c r="J46" s="7">
        <v>2000000</v>
      </c>
      <c r="K46" s="7"/>
      <c r="L46" s="7"/>
      <c r="M46" s="7"/>
      <c r="N46" s="7"/>
      <c r="O46" s="7">
        <v>2000000</v>
      </c>
    </row>
  </sheetData>
  <mergeCells count="12">
    <mergeCell ref="A2:O2"/>
    <mergeCell ref="A3:O3"/>
    <mergeCell ref="A4:B4"/>
    <mergeCell ref="A46:B46"/>
    <mergeCell ref="G5:G6"/>
    <mergeCell ref="H5:H6"/>
    <mergeCell ref="I5:I6"/>
    <mergeCell ref="C5:C6"/>
    <mergeCell ref="A5:A6"/>
    <mergeCell ref="B5:B6"/>
    <mergeCell ref="J5:O5"/>
    <mergeCell ref="D5:F5"/>
  </mergeCells>
  <phoneticPr fontId="20"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5"/>
  <sheetViews>
    <sheetView showGridLines="0" showZeros="0" tabSelected="1" workbookViewId="0">
      <pane ySplit="1" topLeftCell="A2" activePane="bottomLeft" state="frozen"/>
      <selection pane="bottomLeft"/>
    </sheetView>
  </sheetViews>
  <sheetFormatPr defaultColWidth="8.625" defaultRowHeight="12.75" customHeight="1"/>
  <cols>
    <col min="1" max="4" width="35.625" customWidth="1"/>
  </cols>
  <sheetData>
    <row r="1" spans="1:4" ht="12.75" customHeight="1">
      <c r="A1" s="1"/>
      <c r="B1" s="1"/>
      <c r="C1" s="1"/>
      <c r="D1" s="1"/>
    </row>
    <row r="2" spans="1:4" ht="15" customHeight="1">
      <c r="A2" s="24"/>
      <c r="B2" s="2"/>
      <c r="C2" s="2"/>
      <c r="D2" s="2" t="s">
        <v>172</v>
      </c>
    </row>
    <row r="3" spans="1:4" ht="41.25" customHeight="1">
      <c r="A3" s="106" t="str">
        <f>"2025"&amp;"年部门财政拨款收支预算总表"</f>
        <v>2025年部门财政拨款收支预算总表</v>
      </c>
      <c r="B3" s="107"/>
      <c r="C3" s="107"/>
      <c r="D3" s="107"/>
    </row>
    <row r="4" spans="1:4" ht="17.25" customHeight="1">
      <c r="A4" s="108" t="str">
        <f>"单位名称："&amp;"云南晋宁产业园区管理委员会"</f>
        <v>单位名称：云南晋宁产业园区管理委员会</v>
      </c>
      <c r="B4" s="109"/>
      <c r="D4" s="2" t="s">
        <v>1</v>
      </c>
    </row>
    <row r="5" spans="1:4" ht="17.25" customHeight="1">
      <c r="A5" s="110" t="s">
        <v>2</v>
      </c>
      <c r="B5" s="111"/>
      <c r="C5" s="110" t="s">
        <v>3</v>
      </c>
      <c r="D5" s="111"/>
    </row>
    <row r="6" spans="1:4" ht="18.75" customHeight="1">
      <c r="A6" s="5" t="s">
        <v>4</v>
      </c>
      <c r="B6" s="5" t="s">
        <v>5</v>
      </c>
      <c r="C6" s="5" t="s">
        <v>6</v>
      </c>
      <c r="D6" s="5" t="s">
        <v>5</v>
      </c>
    </row>
    <row r="7" spans="1:4" ht="16.5" customHeight="1">
      <c r="A7" s="6" t="s">
        <v>173</v>
      </c>
      <c r="B7" s="7">
        <v>259903112.63999999</v>
      </c>
      <c r="C7" s="6" t="s">
        <v>174</v>
      </c>
      <c r="D7" s="7">
        <v>259903112.63999999</v>
      </c>
    </row>
    <row r="8" spans="1:4" ht="16.5" customHeight="1">
      <c r="A8" s="6" t="s">
        <v>175</v>
      </c>
      <c r="B8" s="7">
        <v>39453141.390000001</v>
      </c>
      <c r="C8" s="6" t="s">
        <v>176</v>
      </c>
      <c r="D8" s="7">
        <v>10582922.369999999</v>
      </c>
    </row>
    <row r="9" spans="1:4" ht="16.5" customHeight="1">
      <c r="A9" s="6" t="s">
        <v>177</v>
      </c>
      <c r="B9" s="7">
        <v>220449971.25</v>
      </c>
      <c r="C9" s="6" t="s">
        <v>178</v>
      </c>
      <c r="D9" s="7"/>
    </row>
    <row r="10" spans="1:4" ht="16.5" customHeight="1">
      <c r="A10" s="6" t="s">
        <v>179</v>
      </c>
      <c r="B10" s="7"/>
      <c r="C10" s="6" t="s">
        <v>180</v>
      </c>
      <c r="D10" s="7"/>
    </row>
    <row r="11" spans="1:4" ht="16.5" customHeight="1">
      <c r="A11" s="6" t="s">
        <v>181</v>
      </c>
      <c r="B11" s="7"/>
      <c r="C11" s="6" t="s">
        <v>182</v>
      </c>
      <c r="D11" s="7"/>
    </row>
    <row r="12" spans="1:4" ht="16.5" customHeight="1">
      <c r="A12" s="6" t="s">
        <v>175</v>
      </c>
      <c r="B12" s="7"/>
      <c r="C12" s="6" t="s">
        <v>183</v>
      </c>
      <c r="D12" s="7"/>
    </row>
    <row r="13" spans="1:4" ht="16.5" customHeight="1">
      <c r="A13" s="10" t="s">
        <v>177</v>
      </c>
      <c r="B13" s="7"/>
      <c r="C13" s="25" t="s">
        <v>184</v>
      </c>
      <c r="D13" s="7"/>
    </row>
    <row r="14" spans="1:4" ht="16.5" customHeight="1">
      <c r="A14" s="10" t="s">
        <v>179</v>
      </c>
      <c r="B14" s="7"/>
      <c r="C14" s="25" t="s">
        <v>185</v>
      </c>
      <c r="D14" s="7"/>
    </row>
    <row r="15" spans="1:4" ht="16.5" customHeight="1">
      <c r="A15" s="11"/>
      <c r="B15" s="7"/>
      <c r="C15" s="25" t="s">
        <v>186</v>
      </c>
      <c r="D15" s="7">
        <v>722581.44</v>
      </c>
    </row>
    <row r="16" spans="1:4" ht="16.5" customHeight="1">
      <c r="A16" s="11"/>
      <c r="B16" s="7"/>
      <c r="C16" s="25" t="s">
        <v>187</v>
      </c>
      <c r="D16" s="7">
        <v>565712.42000000004</v>
      </c>
    </row>
    <row r="17" spans="1:4" ht="16.5" customHeight="1">
      <c r="A17" s="11"/>
      <c r="B17" s="7"/>
      <c r="C17" s="25" t="s">
        <v>188</v>
      </c>
      <c r="D17" s="7"/>
    </row>
    <row r="18" spans="1:4" ht="16.5" customHeight="1">
      <c r="A18" s="11"/>
      <c r="B18" s="7"/>
      <c r="C18" s="25" t="s">
        <v>189</v>
      </c>
      <c r="D18" s="7">
        <v>223318726.33000001</v>
      </c>
    </row>
    <row r="19" spans="1:4" ht="16.5" customHeight="1">
      <c r="A19" s="11"/>
      <c r="B19" s="7"/>
      <c r="C19" s="25" t="s">
        <v>190</v>
      </c>
      <c r="D19" s="7"/>
    </row>
    <row r="20" spans="1:4" ht="16.5" customHeight="1">
      <c r="A20" s="11"/>
      <c r="B20" s="7"/>
      <c r="C20" s="25" t="s">
        <v>191</v>
      </c>
      <c r="D20" s="7"/>
    </row>
    <row r="21" spans="1:4" ht="16.5" customHeight="1">
      <c r="A21" s="11"/>
      <c r="B21" s="7"/>
      <c r="C21" s="25" t="s">
        <v>192</v>
      </c>
      <c r="D21" s="7"/>
    </row>
    <row r="22" spans="1:4" ht="16.5" customHeight="1">
      <c r="A22" s="11"/>
      <c r="B22" s="7"/>
      <c r="C22" s="25" t="s">
        <v>193</v>
      </c>
      <c r="D22" s="7"/>
    </row>
    <row r="23" spans="1:4" ht="16.5" customHeight="1">
      <c r="A23" s="11"/>
      <c r="B23" s="7"/>
      <c r="C23" s="25" t="s">
        <v>194</v>
      </c>
      <c r="D23" s="7"/>
    </row>
    <row r="24" spans="1:4" ht="16.5" customHeight="1">
      <c r="A24" s="11"/>
      <c r="B24" s="7"/>
      <c r="C24" s="25" t="s">
        <v>195</v>
      </c>
      <c r="D24" s="7"/>
    </row>
    <row r="25" spans="1:4" ht="16.5" customHeight="1">
      <c r="A25" s="11"/>
      <c r="B25" s="7"/>
      <c r="C25" s="25" t="s">
        <v>196</v>
      </c>
      <c r="D25" s="7"/>
    </row>
    <row r="26" spans="1:4" ht="16.5" customHeight="1">
      <c r="A26" s="11"/>
      <c r="B26" s="7"/>
      <c r="C26" s="25" t="s">
        <v>197</v>
      </c>
      <c r="D26" s="7">
        <v>713170.08</v>
      </c>
    </row>
    <row r="27" spans="1:4" ht="16.5" customHeight="1">
      <c r="A27" s="11"/>
      <c r="B27" s="7"/>
      <c r="C27" s="25" t="s">
        <v>198</v>
      </c>
      <c r="D27" s="7"/>
    </row>
    <row r="28" spans="1:4" ht="16.5" customHeight="1">
      <c r="A28" s="11"/>
      <c r="B28" s="7"/>
      <c r="C28" s="25" t="s">
        <v>199</v>
      </c>
      <c r="D28" s="7"/>
    </row>
    <row r="29" spans="1:4" ht="16.5" customHeight="1">
      <c r="A29" s="11"/>
      <c r="B29" s="7"/>
      <c r="C29" s="25" t="s">
        <v>200</v>
      </c>
      <c r="D29" s="7">
        <v>24000000</v>
      </c>
    </row>
    <row r="30" spans="1:4" ht="16.5" customHeight="1">
      <c r="A30" s="11"/>
      <c r="B30" s="7"/>
      <c r="C30" s="25" t="s">
        <v>201</v>
      </c>
      <c r="D30" s="7"/>
    </row>
    <row r="31" spans="1:4" ht="16.5" customHeight="1">
      <c r="A31" s="11"/>
      <c r="B31" s="7"/>
      <c r="C31" s="25" t="s">
        <v>202</v>
      </c>
      <c r="D31" s="7"/>
    </row>
    <row r="32" spans="1:4" ht="16.5" customHeight="1">
      <c r="A32" s="11"/>
      <c r="B32" s="7"/>
      <c r="C32" s="10" t="s">
        <v>203</v>
      </c>
      <c r="D32" s="7"/>
    </row>
    <row r="33" spans="1:4" ht="16.5" customHeight="1">
      <c r="A33" s="11"/>
      <c r="B33" s="7"/>
      <c r="C33" s="10" t="s">
        <v>204</v>
      </c>
      <c r="D33" s="7"/>
    </row>
    <row r="34" spans="1:4" ht="16.5" customHeight="1">
      <c r="A34" s="11"/>
      <c r="B34" s="7"/>
      <c r="C34" s="26" t="s">
        <v>205</v>
      </c>
      <c r="D34" s="7"/>
    </row>
    <row r="35" spans="1:4" ht="15" customHeight="1">
      <c r="A35" s="12" t="s">
        <v>50</v>
      </c>
      <c r="B35" s="27">
        <v>259903112.63999999</v>
      </c>
      <c r="C35" s="12" t="s">
        <v>51</v>
      </c>
      <c r="D35" s="27">
        <v>259903112.63999999</v>
      </c>
    </row>
  </sheetData>
  <mergeCells count="4">
    <mergeCell ref="A3:D3"/>
    <mergeCell ref="A5:B5"/>
    <mergeCell ref="C5:D5"/>
    <mergeCell ref="A4:B4"/>
  </mergeCells>
  <phoneticPr fontId="20"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38"/>
  <sheetViews>
    <sheetView showZeros="0" tabSelected="1" workbookViewId="0">
      <pane ySplit="1" topLeftCell="A2" activePane="bottomLeft" state="frozen"/>
      <selection pane="bottomLeft"/>
    </sheetView>
  </sheetViews>
  <sheetFormatPr defaultColWidth="9.125" defaultRowHeight="14.25" customHeight="1"/>
  <cols>
    <col min="1" max="1" width="20.125" customWidth="1"/>
    <col min="2" max="2" width="44" customWidth="1"/>
    <col min="3" max="7" width="24.125" customWidth="1"/>
  </cols>
  <sheetData>
    <row r="1" spans="1:7" ht="14.25" customHeight="1">
      <c r="A1" s="1"/>
      <c r="B1" s="1"/>
      <c r="C1" s="1"/>
      <c r="D1" s="1"/>
      <c r="E1" s="1"/>
      <c r="F1" s="1"/>
      <c r="G1" s="1"/>
    </row>
    <row r="2" spans="1:7" ht="14.25" customHeight="1">
      <c r="D2" s="28"/>
      <c r="F2" s="29"/>
      <c r="G2" s="4" t="s">
        <v>206</v>
      </c>
    </row>
    <row r="3" spans="1:7" ht="41.25" customHeight="1">
      <c r="A3" s="143" t="str">
        <f>"2025"&amp;"年一般公共预算支出预算表（按功能科目分类）"</f>
        <v>2025年一般公共预算支出预算表（按功能科目分类）</v>
      </c>
      <c r="B3" s="143"/>
      <c r="C3" s="143"/>
      <c r="D3" s="143"/>
      <c r="E3" s="143"/>
      <c r="F3" s="143"/>
      <c r="G3" s="143"/>
    </row>
    <row r="4" spans="1:7" ht="18" customHeight="1">
      <c r="A4" s="30" t="str">
        <f>"单位名称："&amp;"云南晋宁产业园区管理委员会"</f>
        <v>单位名称：云南晋宁产业园区管理委员会</v>
      </c>
      <c r="F4" s="31"/>
      <c r="G4" s="4" t="s">
        <v>1</v>
      </c>
    </row>
    <row r="5" spans="1:7" ht="20.25" customHeight="1">
      <c r="A5" s="144" t="s">
        <v>207</v>
      </c>
      <c r="B5" s="145"/>
      <c r="C5" s="153" t="s">
        <v>55</v>
      </c>
      <c r="D5" s="150" t="s">
        <v>76</v>
      </c>
      <c r="E5" s="151"/>
      <c r="F5" s="152"/>
      <c r="G5" s="148" t="s">
        <v>77</v>
      </c>
    </row>
    <row r="6" spans="1:7" ht="20.25" customHeight="1">
      <c r="A6" s="32" t="s">
        <v>73</v>
      </c>
      <c r="B6" s="32" t="s">
        <v>74</v>
      </c>
      <c r="C6" s="154"/>
      <c r="D6" s="34" t="s">
        <v>57</v>
      </c>
      <c r="E6" s="34" t="s">
        <v>208</v>
      </c>
      <c r="F6" s="34" t="s">
        <v>209</v>
      </c>
      <c r="G6" s="149"/>
    </row>
    <row r="7" spans="1:7" ht="15" customHeight="1">
      <c r="A7" s="35" t="s">
        <v>83</v>
      </c>
      <c r="B7" s="35" t="s">
        <v>84</v>
      </c>
      <c r="C7" s="35" t="s">
        <v>85</v>
      </c>
      <c r="D7" s="35" t="s">
        <v>86</v>
      </c>
      <c r="E7" s="35" t="s">
        <v>87</v>
      </c>
      <c r="F7" s="35" t="s">
        <v>88</v>
      </c>
      <c r="G7" s="35" t="s">
        <v>89</v>
      </c>
    </row>
    <row r="8" spans="1:7" ht="18" customHeight="1">
      <c r="A8" s="26" t="s">
        <v>98</v>
      </c>
      <c r="B8" s="26" t="s">
        <v>99</v>
      </c>
      <c r="C8" s="7">
        <v>10582922.369999999</v>
      </c>
      <c r="D8" s="7">
        <v>8451677.4499999993</v>
      </c>
      <c r="E8" s="7">
        <v>7275415.3700000001</v>
      </c>
      <c r="F8" s="7">
        <v>1176262.08</v>
      </c>
      <c r="G8" s="7">
        <v>2131244.92</v>
      </c>
    </row>
    <row r="9" spans="1:7" ht="18" customHeight="1">
      <c r="A9" s="36" t="s">
        <v>100</v>
      </c>
      <c r="B9" s="36" t="s">
        <v>101</v>
      </c>
      <c r="C9" s="7">
        <v>1000000</v>
      </c>
      <c r="D9" s="7"/>
      <c r="E9" s="7"/>
      <c r="F9" s="7"/>
      <c r="G9" s="7">
        <v>1000000</v>
      </c>
    </row>
    <row r="10" spans="1:7" ht="18" customHeight="1">
      <c r="A10" s="37" t="s">
        <v>102</v>
      </c>
      <c r="B10" s="37" t="s">
        <v>103</v>
      </c>
      <c r="C10" s="7">
        <v>803000</v>
      </c>
      <c r="D10" s="7"/>
      <c r="E10" s="7"/>
      <c r="F10" s="7"/>
      <c r="G10" s="7">
        <v>803000</v>
      </c>
    </row>
    <row r="11" spans="1:7" ht="18" customHeight="1">
      <c r="A11" s="37" t="s">
        <v>104</v>
      </c>
      <c r="B11" s="37" t="s">
        <v>105</v>
      </c>
      <c r="C11" s="7">
        <v>197000</v>
      </c>
      <c r="D11" s="7"/>
      <c r="E11" s="7"/>
      <c r="F11" s="7"/>
      <c r="G11" s="7">
        <v>197000</v>
      </c>
    </row>
    <row r="12" spans="1:7" ht="18" customHeight="1">
      <c r="A12" s="36" t="s">
        <v>106</v>
      </c>
      <c r="B12" s="36" t="s">
        <v>107</v>
      </c>
      <c r="C12" s="7">
        <v>9582922.3699999992</v>
      </c>
      <c r="D12" s="7">
        <v>8451677.4499999993</v>
      </c>
      <c r="E12" s="7">
        <v>7275415.3700000001</v>
      </c>
      <c r="F12" s="7">
        <v>1176262.08</v>
      </c>
      <c r="G12" s="7">
        <v>1131244.92</v>
      </c>
    </row>
    <row r="13" spans="1:7" ht="18" customHeight="1">
      <c r="A13" s="37" t="s">
        <v>108</v>
      </c>
      <c r="B13" s="37" t="s">
        <v>103</v>
      </c>
      <c r="C13" s="7">
        <v>5138212.88</v>
      </c>
      <c r="D13" s="7">
        <v>4654967.96</v>
      </c>
      <c r="E13" s="7">
        <v>3600707</v>
      </c>
      <c r="F13" s="7">
        <v>1054260.96</v>
      </c>
      <c r="G13" s="7">
        <v>483244.92</v>
      </c>
    </row>
    <row r="14" spans="1:7" ht="18" customHeight="1">
      <c r="A14" s="37" t="s">
        <v>109</v>
      </c>
      <c r="B14" s="37" t="s">
        <v>110</v>
      </c>
      <c r="C14" s="7">
        <v>1636709.49</v>
      </c>
      <c r="D14" s="7">
        <v>1636709.49</v>
      </c>
      <c r="E14" s="7">
        <v>1514708.37</v>
      </c>
      <c r="F14" s="7">
        <v>122001.12</v>
      </c>
      <c r="G14" s="7"/>
    </row>
    <row r="15" spans="1:7" ht="18" customHeight="1">
      <c r="A15" s="37" t="s">
        <v>111</v>
      </c>
      <c r="B15" s="37" t="s">
        <v>112</v>
      </c>
      <c r="C15" s="7">
        <v>2808000</v>
      </c>
      <c r="D15" s="7">
        <v>2160000</v>
      </c>
      <c r="E15" s="7">
        <v>2160000</v>
      </c>
      <c r="F15" s="7"/>
      <c r="G15" s="7">
        <v>648000</v>
      </c>
    </row>
    <row r="16" spans="1:7" ht="18" customHeight="1">
      <c r="A16" s="26" t="s">
        <v>113</v>
      </c>
      <c r="B16" s="26" t="s">
        <v>114</v>
      </c>
      <c r="C16" s="7">
        <v>722581.44</v>
      </c>
      <c r="D16" s="7">
        <v>722581.44</v>
      </c>
      <c r="E16" s="7">
        <v>720781.44</v>
      </c>
      <c r="F16" s="7">
        <v>1800</v>
      </c>
      <c r="G16" s="7"/>
    </row>
    <row r="17" spans="1:7" ht="18" customHeight="1">
      <c r="A17" s="36" t="s">
        <v>115</v>
      </c>
      <c r="B17" s="36" t="s">
        <v>116</v>
      </c>
      <c r="C17" s="7">
        <v>722581.44</v>
      </c>
      <c r="D17" s="7">
        <v>722581.44</v>
      </c>
      <c r="E17" s="7">
        <v>720781.44</v>
      </c>
      <c r="F17" s="7">
        <v>1800</v>
      </c>
      <c r="G17" s="7"/>
    </row>
    <row r="18" spans="1:7" ht="18" customHeight="1">
      <c r="A18" s="37" t="s">
        <v>117</v>
      </c>
      <c r="B18" s="37" t="s">
        <v>118</v>
      </c>
      <c r="C18" s="7">
        <v>30600</v>
      </c>
      <c r="D18" s="7">
        <v>30600</v>
      </c>
      <c r="E18" s="7">
        <v>28800</v>
      </c>
      <c r="F18" s="7">
        <v>1800</v>
      </c>
      <c r="G18" s="7"/>
    </row>
    <row r="19" spans="1:7" ht="18" customHeight="1">
      <c r="A19" s="37" t="s">
        <v>119</v>
      </c>
      <c r="B19" s="37" t="s">
        <v>120</v>
      </c>
      <c r="C19" s="7">
        <v>691981.44</v>
      </c>
      <c r="D19" s="7">
        <v>691981.44</v>
      </c>
      <c r="E19" s="7">
        <v>691981.44</v>
      </c>
      <c r="F19" s="7"/>
      <c r="G19" s="7"/>
    </row>
    <row r="20" spans="1:7" ht="18" customHeight="1">
      <c r="A20" s="26" t="s">
        <v>121</v>
      </c>
      <c r="B20" s="26" t="s">
        <v>122</v>
      </c>
      <c r="C20" s="7">
        <v>565712.42000000004</v>
      </c>
      <c r="D20" s="7">
        <v>565712.42000000004</v>
      </c>
      <c r="E20" s="7">
        <v>565712.42000000004</v>
      </c>
      <c r="F20" s="7"/>
      <c r="G20" s="7"/>
    </row>
    <row r="21" spans="1:7" ht="18" customHeight="1">
      <c r="A21" s="36" t="s">
        <v>123</v>
      </c>
      <c r="B21" s="36" t="s">
        <v>124</v>
      </c>
      <c r="C21" s="7">
        <v>565712.42000000004</v>
      </c>
      <c r="D21" s="7">
        <v>565712.42000000004</v>
      </c>
      <c r="E21" s="7">
        <v>565712.42000000004</v>
      </c>
      <c r="F21" s="7"/>
      <c r="G21" s="7"/>
    </row>
    <row r="22" spans="1:7" ht="18" customHeight="1">
      <c r="A22" s="37" t="s">
        <v>125</v>
      </c>
      <c r="B22" s="37" t="s">
        <v>126</v>
      </c>
      <c r="C22" s="7">
        <v>233467.75</v>
      </c>
      <c r="D22" s="7">
        <v>233467.75</v>
      </c>
      <c r="E22" s="7">
        <v>233467.75</v>
      </c>
      <c r="F22" s="7"/>
      <c r="G22" s="7"/>
    </row>
    <row r="23" spans="1:7" ht="18" customHeight="1">
      <c r="A23" s="37" t="s">
        <v>127</v>
      </c>
      <c r="B23" s="37" t="s">
        <v>128</v>
      </c>
      <c r="C23" s="7">
        <v>89996.479999999996</v>
      </c>
      <c r="D23" s="7">
        <v>89996.479999999996</v>
      </c>
      <c r="E23" s="7">
        <v>89996.479999999996</v>
      </c>
      <c r="F23" s="7"/>
      <c r="G23" s="7"/>
    </row>
    <row r="24" spans="1:7" ht="18" customHeight="1">
      <c r="A24" s="37" t="s">
        <v>129</v>
      </c>
      <c r="B24" s="37" t="s">
        <v>130</v>
      </c>
      <c r="C24" s="7">
        <v>213192.2</v>
      </c>
      <c r="D24" s="7">
        <v>213192.2</v>
      </c>
      <c r="E24" s="7">
        <v>213192.2</v>
      </c>
      <c r="F24" s="7"/>
      <c r="G24" s="7"/>
    </row>
    <row r="25" spans="1:7" ht="18" customHeight="1">
      <c r="A25" s="37" t="s">
        <v>131</v>
      </c>
      <c r="B25" s="37" t="s">
        <v>132</v>
      </c>
      <c r="C25" s="7">
        <v>29055.99</v>
      </c>
      <c r="D25" s="7">
        <v>29055.99</v>
      </c>
      <c r="E25" s="7">
        <v>29055.99</v>
      </c>
      <c r="F25" s="7"/>
      <c r="G25" s="7"/>
    </row>
    <row r="26" spans="1:7" ht="18" customHeight="1">
      <c r="A26" s="26" t="s">
        <v>133</v>
      </c>
      <c r="B26" s="26" t="s">
        <v>134</v>
      </c>
      <c r="C26" s="7">
        <v>2868755.08</v>
      </c>
      <c r="D26" s="7"/>
      <c r="E26" s="7"/>
      <c r="F26" s="7"/>
      <c r="G26" s="7">
        <v>2868755.08</v>
      </c>
    </row>
    <row r="27" spans="1:7" ht="18" customHeight="1">
      <c r="A27" s="36" t="s">
        <v>135</v>
      </c>
      <c r="B27" s="36" t="s">
        <v>136</v>
      </c>
      <c r="C27" s="7">
        <v>381000</v>
      </c>
      <c r="D27" s="7"/>
      <c r="E27" s="7"/>
      <c r="F27" s="7"/>
      <c r="G27" s="7">
        <v>381000</v>
      </c>
    </row>
    <row r="28" spans="1:7" ht="18" customHeight="1">
      <c r="A28" s="37" t="s">
        <v>137</v>
      </c>
      <c r="B28" s="37" t="s">
        <v>103</v>
      </c>
      <c r="C28" s="7">
        <v>30000</v>
      </c>
      <c r="D28" s="7"/>
      <c r="E28" s="7"/>
      <c r="F28" s="7"/>
      <c r="G28" s="7">
        <v>30000</v>
      </c>
    </row>
    <row r="29" spans="1:7" ht="18" customHeight="1">
      <c r="A29" s="37" t="s">
        <v>138</v>
      </c>
      <c r="B29" s="37" t="s">
        <v>139</v>
      </c>
      <c r="C29" s="7">
        <v>351000</v>
      </c>
      <c r="D29" s="7"/>
      <c r="E29" s="7"/>
      <c r="F29" s="7"/>
      <c r="G29" s="7">
        <v>351000</v>
      </c>
    </row>
    <row r="30" spans="1:7" ht="18" customHeight="1">
      <c r="A30" s="36" t="s">
        <v>140</v>
      </c>
      <c r="B30" s="36" t="s">
        <v>141</v>
      </c>
      <c r="C30" s="7">
        <v>2487755.08</v>
      </c>
      <c r="D30" s="7"/>
      <c r="E30" s="7"/>
      <c r="F30" s="7"/>
      <c r="G30" s="7">
        <v>2487755.08</v>
      </c>
    </row>
    <row r="31" spans="1:7" ht="18" customHeight="1">
      <c r="A31" s="37" t="s">
        <v>142</v>
      </c>
      <c r="B31" s="37" t="s">
        <v>143</v>
      </c>
      <c r="C31" s="7">
        <v>2487755.08</v>
      </c>
      <c r="D31" s="7"/>
      <c r="E31" s="7"/>
      <c r="F31" s="7"/>
      <c r="G31" s="7">
        <v>2487755.08</v>
      </c>
    </row>
    <row r="32" spans="1:7" ht="18" customHeight="1">
      <c r="A32" s="26" t="s">
        <v>160</v>
      </c>
      <c r="B32" s="26" t="s">
        <v>161</v>
      </c>
      <c r="C32" s="7">
        <v>713170.08</v>
      </c>
      <c r="D32" s="7">
        <v>713170.08</v>
      </c>
      <c r="E32" s="7">
        <v>713170.08</v>
      </c>
      <c r="F32" s="7"/>
      <c r="G32" s="7"/>
    </row>
    <row r="33" spans="1:7" ht="18" customHeight="1">
      <c r="A33" s="36" t="s">
        <v>162</v>
      </c>
      <c r="B33" s="36" t="s">
        <v>163</v>
      </c>
      <c r="C33" s="7">
        <v>713170.08</v>
      </c>
      <c r="D33" s="7">
        <v>713170.08</v>
      </c>
      <c r="E33" s="7">
        <v>713170.08</v>
      </c>
      <c r="F33" s="7"/>
      <c r="G33" s="7"/>
    </row>
    <row r="34" spans="1:7" ht="18" customHeight="1">
      <c r="A34" s="37" t="s">
        <v>164</v>
      </c>
      <c r="B34" s="37" t="s">
        <v>165</v>
      </c>
      <c r="C34" s="7">
        <v>713170.08</v>
      </c>
      <c r="D34" s="7">
        <v>713170.08</v>
      </c>
      <c r="E34" s="7">
        <v>713170.08</v>
      </c>
      <c r="F34" s="7"/>
      <c r="G34" s="7"/>
    </row>
    <row r="35" spans="1:7" ht="18" customHeight="1">
      <c r="A35" s="26" t="s">
        <v>166</v>
      </c>
      <c r="B35" s="26" t="s">
        <v>167</v>
      </c>
      <c r="C35" s="7">
        <v>24000000</v>
      </c>
      <c r="D35" s="7"/>
      <c r="E35" s="7"/>
      <c r="F35" s="7"/>
      <c r="G35" s="7">
        <v>24000000</v>
      </c>
    </row>
    <row r="36" spans="1:7" ht="18" customHeight="1">
      <c r="A36" s="36" t="s">
        <v>168</v>
      </c>
      <c r="B36" s="36" t="s">
        <v>169</v>
      </c>
      <c r="C36" s="7">
        <v>24000000</v>
      </c>
      <c r="D36" s="7"/>
      <c r="E36" s="7"/>
      <c r="F36" s="7"/>
      <c r="G36" s="7">
        <v>24000000</v>
      </c>
    </row>
    <row r="37" spans="1:7" ht="18" customHeight="1">
      <c r="A37" s="37" t="s">
        <v>170</v>
      </c>
      <c r="B37" s="37" t="s">
        <v>171</v>
      </c>
      <c r="C37" s="7">
        <v>24000000</v>
      </c>
      <c r="D37" s="7"/>
      <c r="E37" s="7"/>
      <c r="F37" s="7"/>
      <c r="G37" s="7">
        <v>24000000</v>
      </c>
    </row>
    <row r="38" spans="1:7" ht="18" customHeight="1">
      <c r="A38" s="146" t="s">
        <v>210</v>
      </c>
      <c r="B38" s="147" t="s">
        <v>210</v>
      </c>
      <c r="C38" s="7">
        <v>39453141.390000001</v>
      </c>
      <c r="D38" s="7">
        <v>10453141.390000001</v>
      </c>
      <c r="E38" s="7">
        <v>9275079.3100000005</v>
      </c>
      <c r="F38" s="7">
        <v>1178062.08</v>
      </c>
      <c r="G38" s="7">
        <v>29000000</v>
      </c>
    </row>
  </sheetData>
  <mergeCells count="6">
    <mergeCell ref="A3:G3"/>
    <mergeCell ref="A5:B5"/>
    <mergeCell ref="A38:B38"/>
    <mergeCell ref="G5:G6"/>
    <mergeCell ref="D5:F5"/>
    <mergeCell ref="C5:C6"/>
  </mergeCells>
  <phoneticPr fontId="20" type="noConversion"/>
  <printOptions horizontalCentered="1"/>
  <pageMargins left="0.37" right="0.37" top="0.56000000000000005" bottom="0.56000000000000005" header="0.48" footer="0.48"/>
  <pageSetup paperSize="9" scale="0" fitToHeight="100" orientation="landscape"/>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8"/>
  <sheetViews>
    <sheetView showZeros="0" tabSelected="1" topLeftCell="B1" workbookViewId="0">
      <pane ySplit="1" topLeftCell="A2" activePane="bottomLeft" state="frozen"/>
      <selection pane="bottomLeft"/>
    </sheetView>
  </sheetViews>
  <sheetFormatPr defaultColWidth="10.375" defaultRowHeight="14.25" customHeight="1"/>
  <cols>
    <col min="1" max="6" width="28.125" customWidth="1"/>
  </cols>
  <sheetData>
    <row r="1" spans="1:6" ht="14.25" customHeight="1">
      <c r="A1" s="1"/>
      <c r="B1" s="1"/>
      <c r="C1" s="1"/>
      <c r="D1" s="1"/>
      <c r="E1" s="1"/>
      <c r="F1" s="1"/>
    </row>
    <row r="2" spans="1:6" ht="14.25" customHeight="1">
      <c r="A2" s="39"/>
      <c r="B2" s="39"/>
      <c r="C2" s="39"/>
      <c r="D2" s="39"/>
      <c r="E2" s="24"/>
      <c r="F2" s="40" t="s">
        <v>211</v>
      </c>
    </row>
    <row r="3" spans="1:6" ht="41.25" customHeight="1">
      <c r="A3" s="155" t="str">
        <f>"2025"&amp;"年一般公共预算“三公”经费支出预算表"</f>
        <v>2025年一般公共预算“三公”经费支出预算表</v>
      </c>
      <c r="B3" s="156"/>
      <c r="C3" s="156"/>
      <c r="D3" s="156"/>
      <c r="E3" s="157"/>
      <c r="F3" s="156"/>
    </row>
    <row r="4" spans="1:6" ht="14.25" customHeight="1">
      <c r="A4" s="158" t="str">
        <f>"单位名称："&amp;"云南晋宁产业园区管理委员会"</f>
        <v>单位名称：云南晋宁产业园区管理委员会</v>
      </c>
      <c r="B4" s="159"/>
      <c r="D4" s="39"/>
      <c r="E4" s="24"/>
      <c r="F4" s="3" t="s">
        <v>1</v>
      </c>
    </row>
    <row r="5" spans="1:6" ht="27" customHeight="1">
      <c r="A5" s="160" t="s">
        <v>212</v>
      </c>
      <c r="B5" s="160" t="s">
        <v>213</v>
      </c>
      <c r="C5" s="117" t="s">
        <v>214</v>
      </c>
      <c r="D5" s="160"/>
      <c r="E5" s="163"/>
      <c r="F5" s="160" t="s">
        <v>215</v>
      </c>
    </row>
    <row r="6" spans="1:6" ht="28.5" customHeight="1">
      <c r="A6" s="161"/>
      <c r="B6" s="162"/>
      <c r="C6" s="41" t="s">
        <v>57</v>
      </c>
      <c r="D6" s="41" t="s">
        <v>216</v>
      </c>
      <c r="E6" s="41" t="s">
        <v>217</v>
      </c>
      <c r="F6" s="164"/>
    </row>
    <row r="7" spans="1:6" ht="17.25" customHeight="1">
      <c r="A7" s="20" t="s">
        <v>83</v>
      </c>
      <c r="B7" s="20" t="s">
        <v>84</v>
      </c>
      <c r="C7" s="20" t="s">
        <v>85</v>
      </c>
      <c r="D7" s="20" t="s">
        <v>86</v>
      </c>
      <c r="E7" s="20" t="s">
        <v>87</v>
      </c>
      <c r="F7" s="20" t="s">
        <v>88</v>
      </c>
    </row>
    <row r="8" spans="1:6" ht="17.25" customHeight="1">
      <c r="A8" s="7">
        <v>140000</v>
      </c>
      <c r="B8" s="7"/>
      <c r="C8" s="7">
        <v>40000</v>
      </c>
      <c r="D8" s="7"/>
      <c r="E8" s="7">
        <v>40000</v>
      </c>
      <c r="F8" s="7">
        <v>100000</v>
      </c>
    </row>
  </sheetData>
  <mergeCells count="6">
    <mergeCell ref="A3:F3"/>
    <mergeCell ref="A4:B4"/>
    <mergeCell ref="A5:A6"/>
    <mergeCell ref="B5:B6"/>
    <mergeCell ref="C5:E5"/>
    <mergeCell ref="F5:F6"/>
  </mergeCells>
  <phoneticPr fontId="20"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54"/>
  <sheetViews>
    <sheetView showZeros="0" tabSelected="1" topLeftCell="G1" workbookViewId="0">
      <pane ySplit="1" topLeftCell="A2" activePane="bottomLeft" state="frozen"/>
      <selection pane="bottomLeft"/>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B2" s="28"/>
      <c r="C2" s="42"/>
      <c r="E2" s="43"/>
      <c r="F2" s="43"/>
      <c r="G2" s="43"/>
      <c r="H2" s="43"/>
      <c r="I2" s="44"/>
      <c r="J2" s="44"/>
      <c r="K2" s="44"/>
      <c r="L2" s="44"/>
      <c r="M2" s="44"/>
      <c r="N2" s="44"/>
      <c r="R2" s="44"/>
      <c r="V2" s="42"/>
      <c r="X2" s="45" t="s">
        <v>218</v>
      </c>
    </row>
    <row r="3" spans="1:24" ht="45.75" customHeight="1">
      <c r="A3" s="176" t="str">
        <f>"2025"&amp;"年部门基本支出预算表"</f>
        <v>2025年部门基本支出预算表</v>
      </c>
      <c r="B3" s="177"/>
      <c r="C3" s="176"/>
      <c r="D3" s="176"/>
      <c r="E3" s="176"/>
      <c r="F3" s="176"/>
      <c r="G3" s="176"/>
      <c r="H3" s="176"/>
      <c r="I3" s="176"/>
      <c r="J3" s="176"/>
      <c r="K3" s="176"/>
      <c r="L3" s="176"/>
      <c r="M3" s="176"/>
      <c r="N3" s="176"/>
      <c r="O3" s="177"/>
      <c r="P3" s="177"/>
      <c r="Q3" s="177"/>
      <c r="R3" s="176"/>
      <c r="S3" s="176"/>
      <c r="T3" s="176"/>
      <c r="U3" s="176"/>
      <c r="V3" s="176"/>
      <c r="W3" s="176"/>
      <c r="X3" s="176"/>
    </row>
    <row r="4" spans="1:24" ht="18.75" customHeight="1">
      <c r="A4" s="178" t="str">
        <f>"单位名称："&amp;"云南晋宁产业园区管理委员会"</f>
        <v>单位名称：云南晋宁产业园区管理委员会</v>
      </c>
      <c r="B4" s="179"/>
      <c r="C4" s="180"/>
      <c r="D4" s="180"/>
      <c r="E4" s="180"/>
      <c r="F4" s="180"/>
      <c r="G4" s="180"/>
      <c r="H4" s="180"/>
      <c r="I4" s="46"/>
      <c r="J4" s="46"/>
      <c r="K4" s="46"/>
      <c r="L4" s="46"/>
      <c r="M4" s="46"/>
      <c r="N4" s="46"/>
      <c r="O4" s="47"/>
      <c r="P4" s="47"/>
      <c r="Q4" s="47"/>
      <c r="R4" s="46"/>
      <c r="V4" s="42"/>
      <c r="X4" s="45" t="s">
        <v>1</v>
      </c>
    </row>
    <row r="5" spans="1:24" ht="18" customHeight="1">
      <c r="A5" s="174" t="s">
        <v>219</v>
      </c>
      <c r="B5" s="174" t="s">
        <v>220</v>
      </c>
      <c r="C5" s="174" t="s">
        <v>221</v>
      </c>
      <c r="D5" s="174" t="s">
        <v>222</v>
      </c>
      <c r="E5" s="174" t="s">
        <v>223</v>
      </c>
      <c r="F5" s="174" t="s">
        <v>224</v>
      </c>
      <c r="G5" s="174" t="s">
        <v>225</v>
      </c>
      <c r="H5" s="174" t="s">
        <v>226</v>
      </c>
      <c r="I5" s="150" t="s">
        <v>227</v>
      </c>
      <c r="J5" s="169" t="s">
        <v>227</v>
      </c>
      <c r="K5" s="169"/>
      <c r="L5" s="169"/>
      <c r="M5" s="169"/>
      <c r="N5" s="169"/>
      <c r="O5" s="151"/>
      <c r="P5" s="151"/>
      <c r="Q5" s="151"/>
      <c r="R5" s="170" t="s">
        <v>61</v>
      </c>
      <c r="S5" s="169" t="s">
        <v>62</v>
      </c>
      <c r="T5" s="169"/>
      <c r="U5" s="169"/>
      <c r="V5" s="169"/>
      <c r="W5" s="169"/>
      <c r="X5" s="171"/>
    </row>
    <row r="6" spans="1:24" ht="18" customHeight="1">
      <c r="A6" s="181"/>
      <c r="B6" s="172"/>
      <c r="C6" s="182"/>
      <c r="D6" s="181"/>
      <c r="E6" s="181"/>
      <c r="F6" s="181"/>
      <c r="G6" s="181"/>
      <c r="H6" s="181"/>
      <c r="I6" s="153" t="s">
        <v>228</v>
      </c>
      <c r="J6" s="150" t="s">
        <v>58</v>
      </c>
      <c r="K6" s="169"/>
      <c r="L6" s="169"/>
      <c r="M6" s="169"/>
      <c r="N6" s="171"/>
      <c r="O6" s="184" t="s">
        <v>229</v>
      </c>
      <c r="P6" s="151"/>
      <c r="Q6" s="152"/>
      <c r="R6" s="174" t="s">
        <v>61</v>
      </c>
      <c r="S6" s="150" t="s">
        <v>62</v>
      </c>
      <c r="T6" s="170" t="s">
        <v>64</v>
      </c>
      <c r="U6" s="169" t="s">
        <v>62</v>
      </c>
      <c r="V6" s="170" t="s">
        <v>66</v>
      </c>
      <c r="W6" s="170" t="s">
        <v>67</v>
      </c>
      <c r="X6" s="183" t="s">
        <v>68</v>
      </c>
    </row>
    <row r="7" spans="1:24" ht="19.5" customHeight="1">
      <c r="A7" s="172"/>
      <c r="B7" s="172"/>
      <c r="C7" s="172"/>
      <c r="D7" s="172"/>
      <c r="E7" s="172"/>
      <c r="F7" s="172"/>
      <c r="G7" s="172"/>
      <c r="H7" s="172"/>
      <c r="I7" s="172"/>
      <c r="J7" s="185" t="s">
        <v>230</v>
      </c>
      <c r="K7" s="174" t="s">
        <v>231</v>
      </c>
      <c r="L7" s="174" t="s">
        <v>232</v>
      </c>
      <c r="M7" s="174" t="s">
        <v>233</v>
      </c>
      <c r="N7" s="174" t="s">
        <v>234</v>
      </c>
      <c r="O7" s="174" t="s">
        <v>58</v>
      </c>
      <c r="P7" s="174" t="s">
        <v>59</v>
      </c>
      <c r="Q7" s="174" t="s">
        <v>60</v>
      </c>
      <c r="R7" s="172"/>
      <c r="S7" s="174" t="s">
        <v>57</v>
      </c>
      <c r="T7" s="174" t="s">
        <v>64</v>
      </c>
      <c r="U7" s="174" t="s">
        <v>235</v>
      </c>
      <c r="V7" s="174" t="s">
        <v>66</v>
      </c>
      <c r="W7" s="174" t="s">
        <v>67</v>
      </c>
      <c r="X7" s="174" t="s">
        <v>68</v>
      </c>
    </row>
    <row r="8" spans="1:24" ht="37.5" customHeight="1">
      <c r="A8" s="173"/>
      <c r="B8" s="154"/>
      <c r="C8" s="173"/>
      <c r="D8" s="173"/>
      <c r="E8" s="173"/>
      <c r="F8" s="173"/>
      <c r="G8" s="173"/>
      <c r="H8" s="173"/>
      <c r="I8" s="173"/>
      <c r="J8" s="186" t="s">
        <v>57</v>
      </c>
      <c r="K8" s="175" t="s">
        <v>236</v>
      </c>
      <c r="L8" s="175" t="s">
        <v>232</v>
      </c>
      <c r="M8" s="175" t="s">
        <v>233</v>
      </c>
      <c r="N8" s="175" t="s">
        <v>234</v>
      </c>
      <c r="O8" s="175" t="s">
        <v>232</v>
      </c>
      <c r="P8" s="175" t="s">
        <v>233</v>
      </c>
      <c r="Q8" s="175" t="s">
        <v>234</v>
      </c>
      <c r="R8" s="175" t="s">
        <v>61</v>
      </c>
      <c r="S8" s="175" t="s">
        <v>57</v>
      </c>
      <c r="T8" s="175" t="s">
        <v>64</v>
      </c>
      <c r="U8" s="175" t="s">
        <v>235</v>
      </c>
      <c r="V8" s="175" t="s">
        <v>66</v>
      </c>
      <c r="W8" s="175" t="s">
        <v>67</v>
      </c>
      <c r="X8" s="175" t="s">
        <v>68</v>
      </c>
    </row>
    <row r="9" spans="1:24" ht="14.25" customHeight="1">
      <c r="A9" s="50">
        <v>1</v>
      </c>
      <c r="B9" s="50">
        <v>2</v>
      </c>
      <c r="C9" s="50">
        <v>3</v>
      </c>
      <c r="D9" s="50">
        <v>4</v>
      </c>
      <c r="E9" s="50">
        <v>5</v>
      </c>
      <c r="F9" s="50">
        <v>6</v>
      </c>
      <c r="G9" s="50">
        <v>7</v>
      </c>
      <c r="H9" s="50">
        <v>8</v>
      </c>
      <c r="I9" s="50">
        <v>9</v>
      </c>
      <c r="J9" s="50">
        <v>10</v>
      </c>
      <c r="K9" s="50">
        <v>11</v>
      </c>
      <c r="L9" s="50">
        <v>12</v>
      </c>
      <c r="M9" s="50">
        <v>13</v>
      </c>
      <c r="N9" s="50">
        <v>14</v>
      </c>
      <c r="O9" s="50">
        <v>15</v>
      </c>
      <c r="P9" s="50">
        <v>16</v>
      </c>
      <c r="Q9" s="50">
        <v>17</v>
      </c>
      <c r="R9" s="50">
        <v>18</v>
      </c>
      <c r="S9" s="50">
        <v>19</v>
      </c>
      <c r="T9" s="50">
        <v>20</v>
      </c>
      <c r="U9" s="50">
        <v>21</v>
      </c>
      <c r="V9" s="50">
        <v>22</v>
      </c>
      <c r="W9" s="50">
        <v>23</v>
      </c>
      <c r="X9" s="50">
        <v>24</v>
      </c>
    </row>
    <row r="10" spans="1:24" ht="20.25" customHeight="1">
      <c r="A10" s="10" t="s">
        <v>70</v>
      </c>
      <c r="B10" s="10" t="s">
        <v>70</v>
      </c>
      <c r="C10" s="10" t="s">
        <v>237</v>
      </c>
      <c r="D10" s="10" t="s">
        <v>238</v>
      </c>
      <c r="E10" s="10" t="s">
        <v>108</v>
      </c>
      <c r="F10" s="10" t="s">
        <v>103</v>
      </c>
      <c r="G10" s="10" t="s">
        <v>239</v>
      </c>
      <c r="H10" s="10" t="s">
        <v>240</v>
      </c>
      <c r="I10" s="7">
        <v>1167108</v>
      </c>
      <c r="J10" s="7">
        <v>1167108</v>
      </c>
      <c r="K10" s="7"/>
      <c r="L10" s="7"/>
      <c r="M10" s="7">
        <v>1167108</v>
      </c>
      <c r="N10" s="7"/>
      <c r="O10" s="7"/>
      <c r="P10" s="7"/>
      <c r="Q10" s="7"/>
      <c r="R10" s="7"/>
      <c r="S10" s="7"/>
      <c r="T10" s="7"/>
      <c r="U10" s="7"/>
      <c r="V10" s="7"/>
      <c r="W10" s="7"/>
      <c r="X10" s="7"/>
    </row>
    <row r="11" spans="1:24" ht="20.25" customHeight="1">
      <c r="A11" s="10" t="s">
        <v>70</v>
      </c>
      <c r="B11" s="10" t="s">
        <v>70</v>
      </c>
      <c r="C11" s="10" t="s">
        <v>237</v>
      </c>
      <c r="D11" s="10" t="s">
        <v>238</v>
      </c>
      <c r="E11" s="10" t="s">
        <v>108</v>
      </c>
      <c r="F11" s="10" t="s">
        <v>103</v>
      </c>
      <c r="G11" s="10" t="s">
        <v>241</v>
      </c>
      <c r="H11" s="10" t="s">
        <v>242</v>
      </c>
      <c r="I11" s="7">
        <v>1664460</v>
      </c>
      <c r="J11" s="7">
        <v>1664460</v>
      </c>
      <c r="K11" s="51"/>
      <c r="L11" s="51"/>
      <c r="M11" s="7">
        <v>1664460</v>
      </c>
      <c r="N11" s="51"/>
      <c r="O11" s="7"/>
      <c r="P11" s="7"/>
      <c r="Q11" s="7"/>
      <c r="R11" s="7"/>
      <c r="S11" s="7"/>
      <c r="T11" s="7"/>
      <c r="U11" s="7"/>
      <c r="V11" s="7"/>
      <c r="W11" s="7"/>
      <c r="X11" s="7"/>
    </row>
    <row r="12" spans="1:24" ht="20.25" customHeight="1">
      <c r="A12" s="10" t="s">
        <v>70</v>
      </c>
      <c r="B12" s="10" t="s">
        <v>70</v>
      </c>
      <c r="C12" s="10" t="s">
        <v>237</v>
      </c>
      <c r="D12" s="10" t="s">
        <v>238</v>
      </c>
      <c r="E12" s="10" t="s">
        <v>108</v>
      </c>
      <c r="F12" s="10" t="s">
        <v>103</v>
      </c>
      <c r="G12" s="10" t="s">
        <v>243</v>
      </c>
      <c r="H12" s="10" t="s">
        <v>244</v>
      </c>
      <c r="I12" s="7">
        <v>97259</v>
      </c>
      <c r="J12" s="7">
        <v>97259</v>
      </c>
      <c r="K12" s="51"/>
      <c r="L12" s="51"/>
      <c r="M12" s="7">
        <v>97259</v>
      </c>
      <c r="N12" s="51"/>
      <c r="O12" s="7"/>
      <c r="P12" s="7"/>
      <c r="Q12" s="7"/>
      <c r="R12" s="7"/>
      <c r="S12" s="7"/>
      <c r="T12" s="7"/>
      <c r="U12" s="7"/>
      <c r="V12" s="7"/>
      <c r="W12" s="7"/>
      <c r="X12" s="7"/>
    </row>
    <row r="13" spans="1:24" ht="20.25" customHeight="1">
      <c r="A13" s="10" t="s">
        <v>70</v>
      </c>
      <c r="B13" s="10" t="s">
        <v>70</v>
      </c>
      <c r="C13" s="10" t="s">
        <v>245</v>
      </c>
      <c r="D13" s="10" t="s">
        <v>246</v>
      </c>
      <c r="E13" s="10" t="s">
        <v>109</v>
      </c>
      <c r="F13" s="10" t="s">
        <v>110</v>
      </c>
      <c r="G13" s="10" t="s">
        <v>239</v>
      </c>
      <c r="H13" s="10" t="s">
        <v>240</v>
      </c>
      <c r="I13" s="7">
        <v>521736</v>
      </c>
      <c r="J13" s="7">
        <v>521736</v>
      </c>
      <c r="K13" s="51"/>
      <c r="L13" s="51"/>
      <c r="M13" s="7">
        <v>521736</v>
      </c>
      <c r="N13" s="51"/>
      <c r="O13" s="7"/>
      <c r="P13" s="7"/>
      <c r="Q13" s="7"/>
      <c r="R13" s="7"/>
      <c r="S13" s="7"/>
      <c r="T13" s="7"/>
      <c r="U13" s="7"/>
      <c r="V13" s="7"/>
      <c r="W13" s="7"/>
      <c r="X13" s="7"/>
    </row>
    <row r="14" spans="1:24" ht="20.25" customHeight="1">
      <c r="A14" s="10" t="s">
        <v>70</v>
      </c>
      <c r="B14" s="10" t="s">
        <v>70</v>
      </c>
      <c r="C14" s="10" t="s">
        <v>245</v>
      </c>
      <c r="D14" s="10" t="s">
        <v>246</v>
      </c>
      <c r="E14" s="10" t="s">
        <v>109</v>
      </c>
      <c r="F14" s="10" t="s">
        <v>110</v>
      </c>
      <c r="G14" s="10" t="s">
        <v>241</v>
      </c>
      <c r="H14" s="10" t="s">
        <v>242</v>
      </c>
      <c r="I14" s="7">
        <v>36960</v>
      </c>
      <c r="J14" s="7">
        <v>36960</v>
      </c>
      <c r="K14" s="51"/>
      <c r="L14" s="51"/>
      <c r="M14" s="7">
        <v>36960</v>
      </c>
      <c r="N14" s="51"/>
      <c r="O14" s="7"/>
      <c r="P14" s="7"/>
      <c r="Q14" s="7"/>
      <c r="R14" s="7"/>
      <c r="S14" s="7"/>
      <c r="T14" s="7"/>
      <c r="U14" s="7"/>
      <c r="V14" s="7"/>
      <c r="W14" s="7"/>
      <c r="X14" s="7"/>
    </row>
    <row r="15" spans="1:24" ht="20.25" customHeight="1">
      <c r="A15" s="10" t="s">
        <v>70</v>
      </c>
      <c r="B15" s="10" t="s">
        <v>70</v>
      </c>
      <c r="C15" s="10" t="s">
        <v>245</v>
      </c>
      <c r="D15" s="10" t="s">
        <v>246</v>
      </c>
      <c r="E15" s="10" t="s">
        <v>109</v>
      </c>
      <c r="F15" s="10" t="s">
        <v>110</v>
      </c>
      <c r="G15" s="10" t="s">
        <v>243</v>
      </c>
      <c r="H15" s="10" t="s">
        <v>244</v>
      </c>
      <c r="I15" s="7">
        <v>43478</v>
      </c>
      <c r="J15" s="7">
        <v>43478</v>
      </c>
      <c r="K15" s="51"/>
      <c r="L15" s="51"/>
      <c r="M15" s="7">
        <v>43478</v>
      </c>
      <c r="N15" s="51"/>
      <c r="O15" s="7"/>
      <c r="P15" s="7"/>
      <c r="Q15" s="7"/>
      <c r="R15" s="7"/>
      <c r="S15" s="7"/>
      <c r="T15" s="7"/>
      <c r="U15" s="7"/>
      <c r="V15" s="7"/>
      <c r="W15" s="7"/>
      <c r="X15" s="7"/>
    </row>
    <row r="16" spans="1:24" ht="20.25" customHeight="1">
      <c r="A16" s="10" t="s">
        <v>70</v>
      </c>
      <c r="B16" s="10" t="s">
        <v>70</v>
      </c>
      <c r="C16" s="10" t="s">
        <v>245</v>
      </c>
      <c r="D16" s="10" t="s">
        <v>246</v>
      </c>
      <c r="E16" s="10" t="s">
        <v>109</v>
      </c>
      <c r="F16" s="10" t="s">
        <v>110</v>
      </c>
      <c r="G16" s="10" t="s">
        <v>247</v>
      </c>
      <c r="H16" s="10" t="s">
        <v>248</v>
      </c>
      <c r="I16" s="7">
        <v>116880</v>
      </c>
      <c r="J16" s="7">
        <v>116880</v>
      </c>
      <c r="K16" s="51"/>
      <c r="L16" s="51"/>
      <c r="M16" s="7">
        <v>116880</v>
      </c>
      <c r="N16" s="51"/>
      <c r="O16" s="7"/>
      <c r="P16" s="7"/>
      <c r="Q16" s="7"/>
      <c r="R16" s="7"/>
      <c r="S16" s="7"/>
      <c r="T16" s="7"/>
      <c r="U16" s="7"/>
      <c r="V16" s="7"/>
      <c r="W16" s="7"/>
      <c r="X16" s="7"/>
    </row>
    <row r="17" spans="1:24" ht="20.25" customHeight="1">
      <c r="A17" s="10" t="s">
        <v>70</v>
      </c>
      <c r="B17" s="10" t="s">
        <v>70</v>
      </c>
      <c r="C17" s="10" t="s">
        <v>245</v>
      </c>
      <c r="D17" s="10" t="s">
        <v>246</v>
      </c>
      <c r="E17" s="10" t="s">
        <v>109</v>
      </c>
      <c r="F17" s="10" t="s">
        <v>110</v>
      </c>
      <c r="G17" s="10" t="s">
        <v>247</v>
      </c>
      <c r="H17" s="10" t="s">
        <v>248</v>
      </c>
      <c r="I17" s="7">
        <v>243960</v>
      </c>
      <c r="J17" s="7">
        <v>243960</v>
      </c>
      <c r="K17" s="51"/>
      <c r="L17" s="51"/>
      <c r="M17" s="7">
        <v>243960</v>
      </c>
      <c r="N17" s="51"/>
      <c r="O17" s="7"/>
      <c r="P17" s="7"/>
      <c r="Q17" s="7"/>
      <c r="R17" s="7"/>
      <c r="S17" s="7"/>
      <c r="T17" s="7"/>
      <c r="U17" s="7"/>
      <c r="V17" s="7"/>
      <c r="W17" s="7"/>
      <c r="X17" s="7"/>
    </row>
    <row r="18" spans="1:24" ht="20.25" customHeight="1">
      <c r="A18" s="10" t="s">
        <v>70</v>
      </c>
      <c r="B18" s="10" t="s">
        <v>70</v>
      </c>
      <c r="C18" s="10" t="s">
        <v>245</v>
      </c>
      <c r="D18" s="10" t="s">
        <v>246</v>
      </c>
      <c r="E18" s="10" t="s">
        <v>109</v>
      </c>
      <c r="F18" s="10" t="s">
        <v>110</v>
      </c>
      <c r="G18" s="10" t="s">
        <v>247</v>
      </c>
      <c r="H18" s="10" t="s">
        <v>248</v>
      </c>
      <c r="I18" s="7">
        <v>219720</v>
      </c>
      <c r="J18" s="7">
        <v>219720</v>
      </c>
      <c r="K18" s="51"/>
      <c r="L18" s="51"/>
      <c r="M18" s="7">
        <v>219720</v>
      </c>
      <c r="N18" s="51"/>
      <c r="O18" s="7"/>
      <c r="P18" s="7"/>
      <c r="Q18" s="7"/>
      <c r="R18" s="7"/>
      <c r="S18" s="7"/>
      <c r="T18" s="7"/>
      <c r="U18" s="7"/>
      <c r="V18" s="7"/>
      <c r="W18" s="7"/>
      <c r="X18" s="7"/>
    </row>
    <row r="19" spans="1:24" ht="20.25" customHeight="1">
      <c r="A19" s="10" t="s">
        <v>70</v>
      </c>
      <c r="B19" s="10" t="s">
        <v>70</v>
      </c>
      <c r="C19" s="10" t="s">
        <v>249</v>
      </c>
      <c r="D19" s="10" t="s">
        <v>250</v>
      </c>
      <c r="E19" s="10" t="s">
        <v>119</v>
      </c>
      <c r="F19" s="10" t="s">
        <v>120</v>
      </c>
      <c r="G19" s="10" t="s">
        <v>251</v>
      </c>
      <c r="H19" s="10" t="s">
        <v>252</v>
      </c>
      <c r="I19" s="7">
        <v>219135.35999999999</v>
      </c>
      <c r="J19" s="7">
        <v>219135.35999999999</v>
      </c>
      <c r="K19" s="51"/>
      <c r="L19" s="51"/>
      <c r="M19" s="7">
        <v>219135.35999999999</v>
      </c>
      <c r="N19" s="51"/>
      <c r="O19" s="7"/>
      <c r="P19" s="7"/>
      <c r="Q19" s="7"/>
      <c r="R19" s="7"/>
      <c r="S19" s="7"/>
      <c r="T19" s="7"/>
      <c r="U19" s="7"/>
      <c r="V19" s="7"/>
      <c r="W19" s="7"/>
      <c r="X19" s="7"/>
    </row>
    <row r="20" spans="1:24" ht="20.25" customHeight="1">
      <c r="A20" s="10" t="s">
        <v>70</v>
      </c>
      <c r="B20" s="10" t="s">
        <v>70</v>
      </c>
      <c r="C20" s="10" t="s">
        <v>249</v>
      </c>
      <c r="D20" s="10" t="s">
        <v>250</v>
      </c>
      <c r="E20" s="10" t="s">
        <v>119</v>
      </c>
      <c r="F20" s="10" t="s">
        <v>120</v>
      </c>
      <c r="G20" s="10" t="s">
        <v>251</v>
      </c>
      <c r="H20" s="10" t="s">
        <v>252</v>
      </c>
      <c r="I20" s="7">
        <v>472846.08000000002</v>
      </c>
      <c r="J20" s="7">
        <v>472846.08000000002</v>
      </c>
      <c r="K20" s="51"/>
      <c r="L20" s="51"/>
      <c r="M20" s="7">
        <v>472846.08000000002</v>
      </c>
      <c r="N20" s="51"/>
      <c r="O20" s="7"/>
      <c r="P20" s="7"/>
      <c r="Q20" s="7"/>
      <c r="R20" s="7"/>
      <c r="S20" s="7"/>
      <c r="T20" s="7"/>
      <c r="U20" s="7"/>
      <c r="V20" s="7"/>
      <c r="W20" s="7"/>
      <c r="X20" s="7"/>
    </row>
    <row r="21" spans="1:24" ht="20.25" customHeight="1">
      <c r="A21" s="10" t="s">
        <v>70</v>
      </c>
      <c r="B21" s="10" t="s">
        <v>70</v>
      </c>
      <c r="C21" s="10" t="s">
        <v>249</v>
      </c>
      <c r="D21" s="10" t="s">
        <v>250</v>
      </c>
      <c r="E21" s="10" t="s">
        <v>125</v>
      </c>
      <c r="F21" s="10" t="s">
        <v>126</v>
      </c>
      <c r="G21" s="10" t="s">
        <v>253</v>
      </c>
      <c r="H21" s="10" t="s">
        <v>254</v>
      </c>
      <c r="I21" s="7">
        <v>233467.75</v>
      </c>
      <c r="J21" s="7">
        <v>233467.75</v>
      </c>
      <c r="K21" s="51"/>
      <c r="L21" s="51"/>
      <c r="M21" s="7">
        <v>233467.75</v>
      </c>
      <c r="N21" s="51"/>
      <c r="O21" s="7"/>
      <c r="P21" s="7"/>
      <c r="Q21" s="7"/>
      <c r="R21" s="7"/>
      <c r="S21" s="7"/>
      <c r="T21" s="7"/>
      <c r="U21" s="7"/>
      <c r="V21" s="7"/>
      <c r="W21" s="7"/>
      <c r="X21" s="7"/>
    </row>
    <row r="22" spans="1:24" ht="20.25" customHeight="1">
      <c r="A22" s="10" t="s">
        <v>70</v>
      </c>
      <c r="B22" s="10" t="s">
        <v>70</v>
      </c>
      <c r="C22" s="10" t="s">
        <v>249</v>
      </c>
      <c r="D22" s="10" t="s">
        <v>250</v>
      </c>
      <c r="E22" s="10" t="s">
        <v>127</v>
      </c>
      <c r="F22" s="10" t="s">
        <v>128</v>
      </c>
      <c r="G22" s="10" t="s">
        <v>253</v>
      </c>
      <c r="H22" s="10" t="s">
        <v>254</v>
      </c>
      <c r="I22" s="7">
        <v>89996.479999999996</v>
      </c>
      <c r="J22" s="7">
        <v>89996.479999999996</v>
      </c>
      <c r="K22" s="51"/>
      <c r="L22" s="51"/>
      <c r="M22" s="7">
        <v>89996.479999999996</v>
      </c>
      <c r="N22" s="51"/>
      <c r="O22" s="7"/>
      <c r="P22" s="7"/>
      <c r="Q22" s="7"/>
      <c r="R22" s="7"/>
      <c r="S22" s="7"/>
      <c r="T22" s="7"/>
      <c r="U22" s="7"/>
      <c r="V22" s="7"/>
      <c r="W22" s="7"/>
      <c r="X22" s="7"/>
    </row>
    <row r="23" spans="1:24" ht="20.25" customHeight="1">
      <c r="A23" s="10" t="s">
        <v>70</v>
      </c>
      <c r="B23" s="10" t="s">
        <v>70</v>
      </c>
      <c r="C23" s="10" t="s">
        <v>249</v>
      </c>
      <c r="D23" s="10" t="s">
        <v>250</v>
      </c>
      <c r="E23" s="10" t="s">
        <v>129</v>
      </c>
      <c r="F23" s="10" t="s">
        <v>130</v>
      </c>
      <c r="G23" s="10" t="s">
        <v>255</v>
      </c>
      <c r="H23" s="10" t="s">
        <v>256</v>
      </c>
      <c r="I23" s="7">
        <v>147764.4</v>
      </c>
      <c r="J23" s="7">
        <v>147764.4</v>
      </c>
      <c r="K23" s="51"/>
      <c r="L23" s="51"/>
      <c r="M23" s="7">
        <v>147764.4</v>
      </c>
      <c r="N23" s="51"/>
      <c r="O23" s="7"/>
      <c r="P23" s="7"/>
      <c r="Q23" s="7"/>
      <c r="R23" s="7"/>
      <c r="S23" s="7"/>
      <c r="T23" s="7"/>
      <c r="U23" s="7"/>
      <c r="V23" s="7"/>
      <c r="W23" s="7"/>
      <c r="X23" s="7"/>
    </row>
    <row r="24" spans="1:24" ht="20.25" customHeight="1">
      <c r="A24" s="10" t="s">
        <v>70</v>
      </c>
      <c r="B24" s="10" t="s">
        <v>70</v>
      </c>
      <c r="C24" s="10" t="s">
        <v>249</v>
      </c>
      <c r="D24" s="10" t="s">
        <v>250</v>
      </c>
      <c r="E24" s="10" t="s">
        <v>129</v>
      </c>
      <c r="F24" s="10" t="s">
        <v>130</v>
      </c>
      <c r="G24" s="10" t="s">
        <v>255</v>
      </c>
      <c r="H24" s="10" t="s">
        <v>256</v>
      </c>
      <c r="I24" s="7">
        <v>56959.8</v>
      </c>
      <c r="J24" s="7">
        <v>56959.8</v>
      </c>
      <c r="K24" s="51"/>
      <c r="L24" s="51"/>
      <c r="M24" s="7">
        <v>56959.8</v>
      </c>
      <c r="N24" s="51"/>
      <c r="O24" s="7"/>
      <c r="P24" s="7"/>
      <c r="Q24" s="7"/>
      <c r="R24" s="7"/>
      <c r="S24" s="7"/>
      <c r="T24" s="7"/>
      <c r="U24" s="7"/>
      <c r="V24" s="7"/>
      <c r="W24" s="7"/>
      <c r="X24" s="7"/>
    </row>
    <row r="25" spans="1:24" ht="20.25" customHeight="1">
      <c r="A25" s="10" t="s">
        <v>70</v>
      </c>
      <c r="B25" s="10" t="s">
        <v>70</v>
      </c>
      <c r="C25" s="10" t="s">
        <v>249</v>
      </c>
      <c r="D25" s="10" t="s">
        <v>250</v>
      </c>
      <c r="E25" s="10" t="s">
        <v>129</v>
      </c>
      <c r="F25" s="10" t="s">
        <v>130</v>
      </c>
      <c r="G25" s="10" t="s">
        <v>255</v>
      </c>
      <c r="H25" s="10" t="s">
        <v>256</v>
      </c>
      <c r="I25" s="7">
        <v>8468</v>
      </c>
      <c r="J25" s="7">
        <v>8468</v>
      </c>
      <c r="K25" s="51"/>
      <c r="L25" s="51"/>
      <c r="M25" s="7">
        <v>8468</v>
      </c>
      <c r="N25" s="51"/>
      <c r="O25" s="7"/>
      <c r="P25" s="7"/>
      <c r="Q25" s="7"/>
      <c r="R25" s="7"/>
      <c r="S25" s="7"/>
      <c r="T25" s="7"/>
      <c r="U25" s="7"/>
      <c r="V25" s="7"/>
      <c r="W25" s="7"/>
      <c r="X25" s="7"/>
    </row>
    <row r="26" spans="1:24" ht="20.25" customHeight="1">
      <c r="A26" s="10" t="s">
        <v>70</v>
      </c>
      <c r="B26" s="10" t="s">
        <v>70</v>
      </c>
      <c r="C26" s="10" t="s">
        <v>249</v>
      </c>
      <c r="D26" s="10" t="s">
        <v>250</v>
      </c>
      <c r="E26" s="10" t="s">
        <v>109</v>
      </c>
      <c r="F26" s="10" t="s">
        <v>110</v>
      </c>
      <c r="G26" s="10" t="s">
        <v>257</v>
      </c>
      <c r="H26" s="10" t="s">
        <v>258</v>
      </c>
      <c r="I26" s="7">
        <v>7974.37</v>
      </c>
      <c r="J26" s="7">
        <v>7974.37</v>
      </c>
      <c r="K26" s="51"/>
      <c r="L26" s="51"/>
      <c r="M26" s="7">
        <v>7974.37</v>
      </c>
      <c r="N26" s="51"/>
      <c r="O26" s="7"/>
      <c r="P26" s="7"/>
      <c r="Q26" s="7"/>
      <c r="R26" s="7"/>
      <c r="S26" s="7"/>
      <c r="T26" s="7"/>
      <c r="U26" s="7"/>
      <c r="V26" s="7"/>
      <c r="W26" s="7"/>
      <c r="X26" s="7"/>
    </row>
    <row r="27" spans="1:24" ht="20.25" customHeight="1">
      <c r="A27" s="10" t="s">
        <v>70</v>
      </c>
      <c r="B27" s="10" t="s">
        <v>70</v>
      </c>
      <c r="C27" s="10" t="s">
        <v>249</v>
      </c>
      <c r="D27" s="10" t="s">
        <v>250</v>
      </c>
      <c r="E27" s="10" t="s">
        <v>131</v>
      </c>
      <c r="F27" s="10" t="s">
        <v>132</v>
      </c>
      <c r="G27" s="10" t="s">
        <v>257</v>
      </c>
      <c r="H27" s="10" t="s">
        <v>258</v>
      </c>
      <c r="I27" s="7">
        <v>6200.64</v>
      </c>
      <c r="J27" s="7">
        <v>6200.64</v>
      </c>
      <c r="K27" s="51"/>
      <c r="L27" s="51"/>
      <c r="M27" s="7">
        <v>6200.64</v>
      </c>
      <c r="N27" s="51"/>
      <c r="O27" s="7"/>
      <c r="P27" s="7"/>
      <c r="Q27" s="7"/>
      <c r="R27" s="7"/>
      <c r="S27" s="7"/>
      <c r="T27" s="7"/>
      <c r="U27" s="7"/>
      <c r="V27" s="7"/>
      <c r="W27" s="7"/>
      <c r="X27" s="7"/>
    </row>
    <row r="28" spans="1:24" ht="20.25" customHeight="1">
      <c r="A28" s="10" t="s">
        <v>70</v>
      </c>
      <c r="B28" s="10" t="s">
        <v>70</v>
      </c>
      <c r="C28" s="10" t="s">
        <v>249</v>
      </c>
      <c r="D28" s="10" t="s">
        <v>250</v>
      </c>
      <c r="E28" s="10" t="s">
        <v>131</v>
      </c>
      <c r="F28" s="10" t="s">
        <v>132</v>
      </c>
      <c r="G28" s="10" t="s">
        <v>257</v>
      </c>
      <c r="H28" s="10" t="s">
        <v>258</v>
      </c>
      <c r="I28" s="7">
        <v>1033.44</v>
      </c>
      <c r="J28" s="7">
        <v>1033.44</v>
      </c>
      <c r="K28" s="51"/>
      <c r="L28" s="51"/>
      <c r="M28" s="7">
        <v>1033.44</v>
      </c>
      <c r="N28" s="51"/>
      <c r="O28" s="7"/>
      <c r="P28" s="7"/>
      <c r="Q28" s="7"/>
      <c r="R28" s="7"/>
      <c r="S28" s="7"/>
      <c r="T28" s="7"/>
      <c r="U28" s="7"/>
      <c r="V28" s="7"/>
      <c r="W28" s="7"/>
      <c r="X28" s="7"/>
    </row>
    <row r="29" spans="1:24" ht="20.25" customHeight="1">
      <c r="A29" s="10" t="s">
        <v>70</v>
      </c>
      <c r="B29" s="10" t="s">
        <v>70</v>
      </c>
      <c r="C29" s="10" t="s">
        <v>249</v>
      </c>
      <c r="D29" s="10" t="s">
        <v>250</v>
      </c>
      <c r="E29" s="10" t="s">
        <v>131</v>
      </c>
      <c r="F29" s="10" t="s">
        <v>132</v>
      </c>
      <c r="G29" s="10" t="s">
        <v>257</v>
      </c>
      <c r="H29" s="10" t="s">
        <v>258</v>
      </c>
      <c r="I29" s="7">
        <v>4101.1099999999997</v>
      </c>
      <c r="J29" s="7">
        <v>4101.1099999999997</v>
      </c>
      <c r="K29" s="51"/>
      <c r="L29" s="51"/>
      <c r="M29" s="7">
        <v>4101.1099999999997</v>
      </c>
      <c r="N29" s="51"/>
      <c r="O29" s="7"/>
      <c r="P29" s="7"/>
      <c r="Q29" s="7"/>
      <c r="R29" s="7"/>
      <c r="S29" s="7"/>
      <c r="T29" s="7"/>
      <c r="U29" s="7"/>
      <c r="V29" s="7"/>
      <c r="W29" s="7"/>
      <c r="X29" s="7"/>
    </row>
    <row r="30" spans="1:24" ht="20.25" customHeight="1">
      <c r="A30" s="10" t="s">
        <v>70</v>
      </c>
      <c r="B30" s="10" t="s">
        <v>70</v>
      </c>
      <c r="C30" s="10" t="s">
        <v>249</v>
      </c>
      <c r="D30" s="10" t="s">
        <v>250</v>
      </c>
      <c r="E30" s="10" t="s">
        <v>131</v>
      </c>
      <c r="F30" s="10" t="s">
        <v>132</v>
      </c>
      <c r="G30" s="10" t="s">
        <v>257</v>
      </c>
      <c r="H30" s="10" t="s">
        <v>258</v>
      </c>
      <c r="I30" s="7">
        <v>12401.28</v>
      </c>
      <c r="J30" s="7">
        <v>12401.28</v>
      </c>
      <c r="K30" s="51"/>
      <c r="L30" s="51"/>
      <c r="M30" s="7">
        <v>12401.28</v>
      </c>
      <c r="N30" s="51"/>
      <c r="O30" s="7"/>
      <c r="P30" s="7"/>
      <c r="Q30" s="7"/>
      <c r="R30" s="7"/>
      <c r="S30" s="7"/>
      <c r="T30" s="7"/>
      <c r="U30" s="7"/>
      <c r="V30" s="7"/>
      <c r="W30" s="7"/>
      <c r="X30" s="7"/>
    </row>
    <row r="31" spans="1:24" ht="20.25" customHeight="1">
      <c r="A31" s="10" t="s">
        <v>70</v>
      </c>
      <c r="B31" s="10" t="s">
        <v>70</v>
      </c>
      <c r="C31" s="10" t="s">
        <v>249</v>
      </c>
      <c r="D31" s="10" t="s">
        <v>250</v>
      </c>
      <c r="E31" s="10" t="s">
        <v>131</v>
      </c>
      <c r="F31" s="10" t="s">
        <v>132</v>
      </c>
      <c r="G31" s="10" t="s">
        <v>257</v>
      </c>
      <c r="H31" s="10" t="s">
        <v>258</v>
      </c>
      <c r="I31" s="7">
        <v>5319.52</v>
      </c>
      <c r="J31" s="7">
        <v>5319.52</v>
      </c>
      <c r="K31" s="51"/>
      <c r="L31" s="51"/>
      <c r="M31" s="7">
        <v>5319.52</v>
      </c>
      <c r="N31" s="51"/>
      <c r="O31" s="7"/>
      <c r="P31" s="7"/>
      <c r="Q31" s="7"/>
      <c r="R31" s="7"/>
      <c r="S31" s="7"/>
      <c r="T31" s="7"/>
      <c r="U31" s="7"/>
      <c r="V31" s="7"/>
      <c r="W31" s="7"/>
      <c r="X31" s="7"/>
    </row>
    <row r="32" spans="1:24" ht="20.25" customHeight="1">
      <c r="A32" s="10" t="s">
        <v>70</v>
      </c>
      <c r="B32" s="10" t="s">
        <v>70</v>
      </c>
      <c r="C32" s="10" t="s">
        <v>259</v>
      </c>
      <c r="D32" s="10" t="s">
        <v>260</v>
      </c>
      <c r="E32" s="10" t="s">
        <v>108</v>
      </c>
      <c r="F32" s="10" t="s">
        <v>103</v>
      </c>
      <c r="G32" s="10" t="s">
        <v>261</v>
      </c>
      <c r="H32" s="10" t="s">
        <v>262</v>
      </c>
      <c r="I32" s="7">
        <v>40000</v>
      </c>
      <c r="J32" s="7">
        <v>40000</v>
      </c>
      <c r="K32" s="51"/>
      <c r="L32" s="51"/>
      <c r="M32" s="7">
        <v>40000</v>
      </c>
      <c r="N32" s="51"/>
      <c r="O32" s="7"/>
      <c r="P32" s="7"/>
      <c r="Q32" s="7"/>
      <c r="R32" s="7"/>
      <c r="S32" s="7"/>
      <c r="T32" s="7"/>
      <c r="U32" s="7"/>
      <c r="V32" s="7"/>
      <c r="W32" s="7"/>
      <c r="X32" s="7"/>
    </row>
    <row r="33" spans="1:24" ht="20.25" customHeight="1">
      <c r="A33" s="10" t="s">
        <v>70</v>
      </c>
      <c r="B33" s="10" t="s">
        <v>70</v>
      </c>
      <c r="C33" s="10" t="s">
        <v>263</v>
      </c>
      <c r="D33" s="10" t="s">
        <v>215</v>
      </c>
      <c r="E33" s="10" t="s">
        <v>108</v>
      </c>
      <c r="F33" s="10" t="s">
        <v>103</v>
      </c>
      <c r="G33" s="10" t="s">
        <v>264</v>
      </c>
      <c r="H33" s="10" t="s">
        <v>215</v>
      </c>
      <c r="I33" s="7">
        <v>100000</v>
      </c>
      <c r="J33" s="7">
        <v>100000</v>
      </c>
      <c r="K33" s="51"/>
      <c r="L33" s="51"/>
      <c r="M33" s="7">
        <v>100000</v>
      </c>
      <c r="N33" s="51"/>
      <c r="O33" s="7"/>
      <c r="P33" s="7"/>
      <c r="Q33" s="7"/>
      <c r="R33" s="7"/>
      <c r="S33" s="7"/>
      <c r="T33" s="7"/>
      <c r="U33" s="7"/>
      <c r="V33" s="7"/>
      <c r="W33" s="7"/>
      <c r="X33" s="7"/>
    </row>
    <row r="34" spans="1:24" ht="20.25" customHeight="1">
      <c r="A34" s="10" t="s">
        <v>70</v>
      </c>
      <c r="B34" s="10" t="s">
        <v>70</v>
      </c>
      <c r="C34" s="10" t="s">
        <v>265</v>
      </c>
      <c r="D34" s="10" t="s">
        <v>266</v>
      </c>
      <c r="E34" s="10" t="s">
        <v>108</v>
      </c>
      <c r="F34" s="10" t="s">
        <v>103</v>
      </c>
      <c r="G34" s="10" t="s">
        <v>267</v>
      </c>
      <c r="H34" s="10" t="s">
        <v>268</v>
      </c>
      <c r="I34" s="7">
        <v>259200</v>
      </c>
      <c r="J34" s="7">
        <v>259200</v>
      </c>
      <c r="K34" s="51"/>
      <c r="L34" s="51"/>
      <c r="M34" s="7">
        <v>259200</v>
      </c>
      <c r="N34" s="51"/>
      <c r="O34" s="7"/>
      <c r="P34" s="7"/>
      <c r="Q34" s="7"/>
      <c r="R34" s="7"/>
      <c r="S34" s="7"/>
      <c r="T34" s="7"/>
      <c r="U34" s="7"/>
      <c r="V34" s="7"/>
      <c r="W34" s="7"/>
      <c r="X34" s="7"/>
    </row>
    <row r="35" spans="1:24" ht="20.25" customHeight="1">
      <c r="A35" s="10" t="s">
        <v>70</v>
      </c>
      <c r="B35" s="10" t="s">
        <v>70</v>
      </c>
      <c r="C35" s="10" t="s">
        <v>269</v>
      </c>
      <c r="D35" s="10" t="s">
        <v>270</v>
      </c>
      <c r="E35" s="10" t="s">
        <v>108</v>
      </c>
      <c r="F35" s="10" t="s">
        <v>103</v>
      </c>
      <c r="G35" s="10" t="s">
        <v>271</v>
      </c>
      <c r="H35" s="10" t="s">
        <v>270</v>
      </c>
      <c r="I35" s="7">
        <v>65268.959999999999</v>
      </c>
      <c r="J35" s="7">
        <v>65268.959999999999</v>
      </c>
      <c r="K35" s="51"/>
      <c r="L35" s="51"/>
      <c r="M35" s="7">
        <v>65268.959999999999</v>
      </c>
      <c r="N35" s="51"/>
      <c r="O35" s="7"/>
      <c r="P35" s="7"/>
      <c r="Q35" s="7"/>
      <c r="R35" s="7"/>
      <c r="S35" s="7"/>
      <c r="T35" s="7"/>
      <c r="U35" s="7"/>
      <c r="V35" s="7"/>
      <c r="W35" s="7"/>
      <c r="X35" s="7"/>
    </row>
    <row r="36" spans="1:24" ht="20.25" customHeight="1">
      <c r="A36" s="10" t="s">
        <v>70</v>
      </c>
      <c r="B36" s="10" t="s">
        <v>70</v>
      </c>
      <c r="C36" s="10" t="s">
        <v>269</v>
      </c>
      <c r="D36" s="10" t="s">
        <v>270</v>
      </c>
      <c r="E36" s="10" t="s">
        <v>109</v>
      </c>
      <c r="F36" s="10" t="s">
        <v>110</v>
      </c>
      <c r="G36" s="10" t="s">
        <v>271</v>
      </c>
      <c r="H36" s="10" t="s">
        <v>270</v>
      </c>
      <c r="I36" s="7">
        <v>27105.119999999999</v>
      </c>
      <c r="J36" s="7">
        <v>27105.119999999999</v>
      </c>
      <c r="K36" s="51"/>
      <c r="L36" s="51"/>
      <c r="M36" s="7">
        <v>27105.119999999999</v>
      </c>
      <c r="N36" s="51"/>
      <c r="O36" s="7"/>
      <c r="P36" s="7"/>
      <c r="Q36" s="7"/>
      <c r="R36" s="7"/>
      <c r="S36" s="7"/>
      <c r="T36" s="7"/>
      <c r="U36" s="7"/>
      <c r="V36" s="7"/>
      <c r="W36" s="7"/>
      <c r="X36" s="7"/>
    </row>
    <row r="37" spans="1:24" ht="20.25" customHeight="1">
      <c r="A37" s="10" t="s">
        <v>70</v>
      </c>
      <c r="B37" s="10" t="s">
        <v>70</v>
      </c>
      <c r="C37" s="10" t="s">
        <v>272</v>
      </c>
      <c r="D37" s="10" t="s">
        <v>273</v>
      </c>
      <c r="E37" s="10" t="s">
        <v>108</v>
      </c>
      <c r="F37" s="10" t="s">
        <v>103</v>
      </c>
      <c r="G37" s="10" t="s">
        <v>274</v>
      </c>
      <c r="H37" s="10" t="s">
        <v>275</v>
      </c>
      <c r="I37" s="7">
        <v>74592</v>
      </c>
      <c r="J37" s="7">
        <v>74592</v>
      </c>
      <c r="K37" s="51"/>
      <c r="L37" s="51"/>
      <c r="M37" s="7">
        <v>74592</v>
      </c>
      <c r="N37" s="51"/>
      <c r="O37" s="7"/>
      <c r="P37" s="7"/>
      <c r="Q37" s="7"/>
      <c r="R37" s="7"/>
      <c r="S37" s="7"/>
      <c r="T37" s="7"/>
      <c r="U37" s="7"/>
      <c r="V37" s="7"/>
      <c r="W37" s="7"/>
      <c r="X37" s="7"/>
    </row>
    <row r="38" spans="1:24" ht="20.25" customHeight="1">
      <c r="A38" s="10" t="s">
        <v>70</v>
      </c>
      <c r="B38" s="10" t="s">
        <v>70</v>
      </c>
      <c r="C38" s="10" t="s">
        <v>272</v>
      </c>
      <c r="D38" s="10" t="s">
        <v>273</v>
      </c>
      <c r="E38" s="10" t="s">
        <v>109</v>
      </c>
      <c r="F38" s="10" t="s">
        <v>110</v>
      </c>
      <c r="G38" s="10" t="s">
        <v>274</v>
      </c>
      <c r="H38" s="10" t="s">
        <v>275</v>
      </c>
      <c r="I38" s="7">
        <v>37296</v>
      </c>
      <c r="J38" s="7">
        <v>37296</v>
      </c>
      <c r="K38" s="51"/>
      <c r="L38" s="51"/>
      <c r="M38" s="7">
        <v>37296</v>
      </c>
      <c r="N38" s="51"/>
      <c r="O38" s="7"/>
      <c r="P38" s="7"/>
      <c r="Q38" s="7"/>
      <c r="R38" s="7"/>
      <c r="S38" s="7"/>
      <c r="T38" s="7"/>
      <c r="U38" s="7"/>
      <c r="V38" s="7"/>
      <c r="W38" s="7"/>
      <c r="X38" s="7"/>
    </row>
    <row r="39" spans="1:24" ht="20.25" customHeight="1">
      <c r="A39" s="10" t="s">
        <v>70</v>
      </c>
      <c r="B39" s="10" t="s">
        <v>70</v>
      </c>
      <c r="C39" s="10" t="s">
        <v>272</v>
      </c>
      <c r="D39" s="10" t="s">
        <v>273</v>
      </c>
      <c r="E39" s="10" t="s">
        <v>108</v>
      </c>
      <c r="F39" s="10" t="s">
        <v>103</v>
      </c>
      <c r="G39" s="10" t="s">
        <v>276</v>
      </c>
      <c r="H39" s="10" t="s">
        <v>277</v>
      </c>
      <c r="I39" s="7">
        <v>48000</v>
      </c>
      <c r="J39" s="7">
        <v>48000</v>
      </c>
      <c r="K39" s="51"/>
      <c r="L39" s="51"/>
      <c r="M39" s="7">
        <v>48000</v>
      </c>
      <c r="N39" s="51"/>
      <c r="O39" s="7"/>
      <c r="P39" s="7"/>
      <c r="Q39" s="7"/>
      <c r="R39" s="7"/>
      <c r="S39" s="7"/>
      <c r="T39" s="7"/>
      <c r="U39" s="7"/>
      <c r="V39" s="7"/>
      <c r="W39" s="7"/>
      <c r="X39" s="7"/>
    </row>
    <row r="40" spans="1:24" ht="20.25" customHeight="1">
      <c r="A40" s="10" t="s">
        <v>70</v>
      </c>
      <c r="B40" s="10" t="s">
        <v>70</v>
      </c>
      <c r="C40" s="10" t="s">
        <v>272</v>
      </c>
      <c r="D40" s="10" t="s">
        <v>273</v>
      </c>
      <c r="E40" s="10" t="s">
        <v>109</v>
      </c>
      <c r="F40" s="10" t="s">
        <v>110</v>
      </c>
      <c r="G40" s="10" t="s">
        <v>276</v>
      </c>
      <c r="H40" s="10" t="s">
        <v>277</v>
      </c>
      <c r="I40" s="7">
        <v>24000</v>
      </c>
      <c r="J40" s="7">
        <v>24000</v>
      </c>
      <c r="K40" s="51"/>
      <c r="L40" s="51"/>
      <c r="M40" s="7">
        <v>24000</v>
      </c>
      <c r="N40" s="51"/>
      <c r="O40" s="7"/>
      <c r="P40" s="7"/>
      <c r="Q40" s="7"/>
      <c r="R40" s="7"/>
      <c r="S40" s="7"/>
      <c r="T40" s="7"/>
      <c r="U40" s="7"/>
      <c r="V40" s="7"/>
      <c r="W40" s="7"/>
      <c r="X40" s="7"/>
    </row>
    <row r="41" spans="1:24" ht="20.25" customHeight="1">
      <c r="A41" s="10" t="s">
        <v>70</v>
      </c>
      <c r="B41" s="10" t="s">
        <v>70</v>
      </c>
      <c r="C41" s="10" t="s">
        <v>272</v>
      </c>
      <c r="D41" s="10" t="s">
        <v>273</v>
      </c>
      <c r="E41" s="10" t="s">
        <v>108</v>
      </c>
      <c r="F41" s="10" t="s">
        <v>103</v>
      </c>
      <c r="G41" s="10" t="s">
        <v>278</v>
      </c>
      <c r="H41" s="10" t="s">
        <v>279</v>
      </c>
      <c r="I41" s="7">
        <v>400000</v>
      </c>
      <c r="J41" s="7">
        <v>400000</v>
      </c>
      <c r="K41" s="51"/>
      <c r="L41" s="51"/>
      <c r="M41" s="7">
        <v>400000</v>
      </c>
      <c r="N41" s="51"/>
      <c r="O41" s="7"/>
      <c r="P41" s="7"/>
      <c r="Q41" s="7"/>
      <c r="R41" s="7"/>
      <c r="S41" s="7"/>
      <c r="T41" s="7"/>
      <c r="U41" s="7"/>
      <c r="V41" s="7"/>
      <c r="W41" s="7"/>
      <c r="X41" s="7"/>
    </row>
    <row r="42" spans="1:24" ht="20.25" customHeight="1">
      <c r="A42" s="10" t="s">
        <v>70</v>
      </c>
      <c r="B42" s="10" t="s">
        <v>70</v>
      </c>
      <c r="C42" s="10" t="s">
        <v>272</v>
      </c>
      <c r="D42" s="10" t="s">
        <v>273</v>
      </c>
      <c r="E42" s="10" t="s">
        <v>108</v>
      </c>
      <c r="F42" s="10" t="s">
        <v>103</v>
      </c>
      <c r="G42" s="10" t="s">
        <v>280</v>
      </c>
      <c r="H42" s="10" t="s">
        <v>281</v>
      </c>
      <c r="I42" s="7">
        <v>67200</v>
      </c>
      <c r="J42" s="7">
        <v>67200</v>
      </c>
      <c r="K42" s="51"/>
      <c r="L42" s="51"/>
      <c r="M42" s="7">
        <v>67200</v>
      </c>
      <c r="N42" s="51"/>
      <c r="O42" s="7"/>
      <c r="P42" s="7"/>
      <c r="Q42" s="7"/>
      <c r="R42" s="7"/>
      <c r="S42" s="7"/>
      <c r="T42" s="7"/>
      <c r="U42" s="7"/>
      <c r="V42" s="7"/>
      <c r="W42" s="7"/>
      <c r="X42" s="7"/>
    </row>
    <row r="43" spans="1:24" ht="20.25" customHeight="1">
      <c r="A43" s="10" t="s">
        <v>70</v>
      </c>
      <c r="B43" s="10" t="s">
        <v>70</v>
      </c>
      <c r="C43" s="10" t="s">
        <v>272</v>
      </c>
      <c r="D43" s="10" t="s">
        <v>273</v>
      </c>
      <c r="E43" s="10" t="s">
        <v>109</v>
      </c>
      <c r="F43" s="10" t="s">
        <v>110</v>
      </c>
      <c r="G43" s="10" t="s">
        <v>280</v>
      </c>
      <c r="H43" s="10" t="s">
        <v>281</v>
      </c>
      <c r="I43" s="7">
        <v>33600</v>
      </c>
      <c r="J43" s="7">
        <v>33600</v>
      </c>
      <c r="K43" s="51"/>
      <c r="L43" s="51"/>
      <c r="M43" s="7">
        <v>33600</v>
      </c>
      <c r="N43" s="51"/>
      <c r="O43" s="7"/>
      <c r="P43" s="7"/>
      <c r="Q43" s="7"/>
      <c r="R43" s="7"/>
      <c r="S43" s="7"/>
      <c r="T43" s="7"/>
      <c r="U43" s="7"/>
      <c r="V43" s="7"/>
      <c r="W43" s="7"/>
      <c r="X43" s="7"/>
    </row>
    <row r="44" spans="1:24" ht="20.25" customHeight="1">
      <c r="A44" s="10" t="s">
        <v>70</v>
      </c>
      <c r="B44" s="10" t="s">
        <v>70</v>
      </c>
      <c r="C44" s="10" t="s">
        <v>272</v>
      </c>
      <c r="D44" s="10" t="s">
        <v>273</v>
      </c>
      <c r="E44" s="10" t="s">
        <v>117</v>
      </c>
      <c r="F44" s="10" t="s">
        <v>118</v>
      </c>
      <c r="G44" s="10" t="s">
        <v>280</v>
      </c>
      <c r="H44" s="10" t="s">
        <v>281</v>
      </c>
      <c r="I44" s="7">
        <v>1800</v>
      </c>
      <c r="J44" s="7">
        <v>1800</v>
      </c>
      <c r="K44" s="51"/>
      <c r="L44" s="51"/>
      <c r="M44" s="7">
        <v>1800</v>
      </c>
      <c r="N44" s="51"/>
      <c r="O44" s="7"/>
      <c r="P44" s="7"/>
      <c r="Q44" s="7"/>
      <c r="R44" s="7"/>
      <c r="S44" s="7"/>
      <c r="T44" s="7"/>
      <c r="U44" s="7"/>
      <c r="V44" s="7"/>
      <c r="W44" s="7"/>
      <c r="X44" s="7"/>
    </row>
    <row r="45" spans="1:24" ht="20.25" customHeight="1">
      <c r="A45" s="10" t="s">
        <v>70</v>
      </c>
      <c r="B45" s="10" t="s">
        <v>70</v>
      </c>
      <c r="C45" s="10" t="s">
        <v>282</v>
      </c>
      <c r="D45" s="10" t="s">
        <v>165</v>
      </c>
      <c r="E45" s="10" t="s">
        <v>164</v>
      </c>
      <c r="F45" s="10" t="s">
        <v>165</v>
      </c>
      <c r="G45" s="10" t="s">
        <v>283</v>
      </c>
      <c r="H45" s="10" t="s">
        <v>165</v>
      </c>
      <c r="I45" s="7">
        <v>206399.52</v>
      </c>
      <c r="J45" s="7">
        <v>206399.52</v>
      </c>
      <c r="K45" s="51"/>
      <c r="L45" s="51"/>
      <c r="M45" s="7">
        <v>206399.52</v>
      </c>
      <c r="N45" s="51"/>
      <c r="O45" s="7"/>
      <c r="P45" s="7"/>
      <c r="Q45" s="7"/>
      <c r="R45" s="7"/>
      <c r="S45" s="7"/>
      <c r="T45" s="7"/>
      <c r="U45" s="7"/>
      <c r="V45" s="7"/>
      <c r="W45" s="7"/>
      <c r="X45" s="7"/>
    </row>
    <row r="46" spans="1:24" ht="20.25" customHeight="1">
      <c r="A46" s="10" t="s">
        <v>70</v>
      </c>
      <c r="B46" s="10" t="s">
        <v>70</v>
      </c>
      <c r="C46" s="10" t="s">
        <v>282</v>
      </c>
      <c r="D46" s="10" t="s">
        <v>165</v>
      </c>
      <c r="E46" s="10" t="s">
        <v>164</v>
      </c>
      <c r="F46" s="10" t="s">
        <v>165</v>
      </c>
      <c r="G46" s="10" t="s">
        <v>283</v>
      </c>
      <c r="H46" s="10" t="s">
        <v>165</v>
      </c>
      <c r="I46" s="7">
        <v>506770.56</v>
      </c>
      <c r="J46" s="7">
        <v>506770.56</v>
      </c>
      <c r="K46" s="51"/>
      <c r="L46" s="51"/>
      <c r="M46" s="7">
        <v>506770.56</v>
      </c>
      <c r="N46" s="51"/>
      <c r="O46" s="7"/>
      <c r="P46" s="7"/>
      <c r="Q46" s="7"/>
      <c r="R46" s="7"/>
      <c r="S46" s="7"/>
      <c r="T46" s="7"/>
      <c r="U46" s="7"/>
      <c r="V46" s="7"/>
      <c r="W46" s="7"/>
      <c r="X46" s="7"/>
    </row>
    <row r="47" spans="1:24" ht="20.25" customHeight="1">
      <c r="A47" s="10" t="s">
        <v>70</v>
      </c>
      <c r="B47" s="10" t="s">
        <v>70</v>
      </c>
      <c r="C47" s="10" t="s">
        <v>284</v>
      </c>
      <c r="D47" s="10" t="s">
        <v>285</v>
      </c>
      <c r="E47" s="10" t="s">
        <v>108</v>
      </c>
      <c r="F47" s="10" t="s">
        <v>103</v>
      </c>
      <c r="G47" s="10" t="s">
        <v>243</v>
      </c>
      <c r="H47" s="10" t="s">
        <v>244</v>
      </c>
      <c r="I47" s="7">
        <v>240000</v>
      </c>
      <c r="J47" s="7">
        <v>240000</v>
      </c>
      <c r="K47" s="51"/>
      <c r="L47" s="51"/>
      <c r="M47" s="7">
        <v>240000</v>
      </c>
      <c r="N47" s="51"/>
      <c r="O47" s="7"/>
      <c r="P47" s="7"/>
      <c r="Q47" s="7"/>
      <c r="R47" s="7"/>
      <c r="S47" s="7"/>
      <c r="T47" s="7"/>
      <c r="U47" s="7"/>
      <c r="V47" s="7"/>
      <c r="W47" s="7"/>
      <c r="X47" s="7"/>
    </row>
    <row r="48" spans="1:24" ht="20.25" customHeight="1">
      <c r="A48" s="10" t="s">
        <v>70</v>
      </c>
      <c r="B48" s="10" t="s">
        <v>70</v>
      </c>
      <c r="C48" s="10" t="s">
        <v>284</v>
      </c>
      <c r="D48" s="10" t="s">
        <v>285</v>
      </c>
      <c r="E48" s="10" t="s">
        <v>108</v>
      </c>
      <c r="F48" s="10" t="s">
        <v>103</v>
      </c>
      <c r="G48" s="10" t="s">
        <v>243</v>
      </c>
      <c r="H48" s="10" t="s">
        <v>244</v>
      </c>
      <c r="I48" s="7">
        <v>431880</v>
      </c>
      <c r="J48" s="7">
        <v>431880</v>
      </c>
      <c r="K48" s="51"/>
      <c r="L48" s="51"/>
      <c r="M48" s="7">
        <v>431880</v>
      </c>
      <c r="N48" s="51"/>
      <c r="O48" s="7"/>
      <c r="P48" s="7"/>
      <c r="Q48" s="7"/>
      <c r="R48" s="7"/>
      <c r="S48" s="7"/>
      <c r="T48" s="7"/>
      <c r="U48" s="7"/>
      <c r="V48" s="7"/>
      <c r="W48" s="7"/>
      <c r="X48" s="7"/>
    </row>
    <row r="49" spans="1:24" ht="20.25" customHeight="1">
      <c r="A49" s="10" t="s">
        <v>70</v>
      </c>
      <c r="B49" s="10" t="s">
        <v>70</v>
      </c>
      <c r="C49" s="10" t="s">
        <v>286</v>
      </c>
      <c r="D49" s="10" t="s">
        <v>287</v>
      </c>
      <c r="E49" s="10" t="s">
        <v>109</v>
      </c>
      <c r="F49" s="10" t="s">
        <v>110</v>
      </c>
      <c r="G49" s="10" t="s">
        <v>243</v>
      </c>
      <c r="H49" s="10" t="s">
        <v>244</v>
      </c>
      <c r="I49" s="7">
        <v>108000</v>
      </c>
      <c r="J49" s="7">
        <v>108000</v>
      </c>
      <c r="K49" s="51"/>
      <c r="L49" s="51"/>
      <c r="M49" s="7">
        <v>108000</v>
      </c>
      <c r="N49" s="51"/>
      <c r="O49" s="7"/>
      <c r="P49" s="7"/>
      <c r="Q49" s="7"/>
      <c r="R49" s="7"/>
      <c r="S49" s="7"/>
      <c r="T49" s="7"/>
      <c r="U49" s="7"/>
      <c r="V49" s="7"/>
      <c r="W49" s="7"/>
      <c r="X49" s="7"/>
    </row>
    <row r="50" spans="1:24" ht="20.25" customHeight="1">
      <c r="A50" s="10" t="s">
        <v>70</v>
      </c>
      <c r="B50" s="10" t="s">
        <v>70</v>
      </c>
      <c r="C50" s="10" t="s">
        <v>286</v>
      </c>
      <c r="D50" s="10" t="s">
        <v>287</v>
      </c>
      <c r="E50" s="10" t="s">
        <v>109</v>
      </c>
      <c r="F50" s="10" t="s">
        <v>110</v>
      </c>
      <c r="G50" s="10" t="s">
        <v>247</v>
      </c>
      <c r="H50" s="10" t="s">
        <v>248</v>
      </c>
      <c r="I50" s="7">
        <v>115200</v>
      </c>
      <c r="J50" s="7">
        <v>115200</v>
      </c>
      <c r="K50" s="51"/>
      <c r="L50" s="51"/>
      <c r="M50" s="7">
        <v>115200</v>
      </c>
      <c r="N50" s="51"/>
      <c r="O50" s="7"/>
      <c r="P50" s="7"/>
      <c r="Q50" s="7"/>
      <c r="R50" s="7"/>
      <c r="S50" s="7"/>
      <c r="T50" s="7"/>
      <c r="U50" s="7"/>
      <c r="V50" s="7"/>
      <c r="W50" s="7"/>
      <c r="X50" s="7"/>
    </row>
    <row r="51" spans="1:24" ht="20.25" customHeight="1">
      <c r="A51" s="10" t="s">
        <v>70</v>
      </c>
      <c r="B51" s="10" t="s">
        <v>70</v>
      </c>
      <c r="C51" s="10" t="s">
        <v>286</v>
      </c>
      <c r="D51" s="10" t="s">
        <v>287</v>
      </c>
      <c r="E51" s="10" t="s">
        <v>109</v>
      </c>
      <c r="F51" s="10" t="s">
        <v>110</v>
      </c>
      <c r="G51" s="10" t="s">
        <v>247</v>
      </c>
      <c r="H51" s="10" t="s">
        <v>248</v>
      </c>
      <c r="I51" s="7">
        <v>100800</v>
      </c>
      <c r="J51" s="7">
        <v>100800</v>
      </c>
      <c r="K51" s="51"/>
      <c r="L51" s="51"/>
      <c r="M51" s="7">
        <v>100800</v>
      </c>
      <c r="N51" s="51"/>
      <c r="O51" s="7"/>
      <c r="P51" s="7"/>
      <c r="Q51" s="7"/>
      <c r="R51" s="7"/>
      <c r="S51" s="7"/>
      <c r="T51" s="7"/>
      <c r="U51" s="7"/>
      <c r="V51" s="7"/>
      <c r="W51" s="7"/>
      <c r="X51" s="7"/>
    </row>
    <row r="52" spans="1:24" ht="20.25" customHeight="1">
      <c r="A52" s="10" t="s">
        <v>70</v>
      </c>
      <c r="B52" s="10" t="s">
        <v>70</v>
      </c>
      <c r="C52" s="10" t="s">
        <v>288</v>
      </c>
      <c r="D52" s="10" t="s">
        <v>289</v>
      </c>
      <c r="E52" s="10" t="s">
        <v>111</v>
      </c>
      <c r="F52" s="10" t="s">
        <v>112</v>
      </c>
      <c r="G52" s="10" t="s">
        <v>290</v>
      </c>
      <c r="H52" s="10" t="s">
        <v>291</v>
      </c>
      <c r="I52" s="7">
        <v>2160000</v>
      </c>
      <c r="J52" s="7">
        <v>2160000</v>
      </c>
      <c r="K52" s="51"/>
      <c r="L52" s="51"/>
      <c r="M52" s="7">
        <v>2160000</v>
      </c>
      <c r="N52" s="51"/>
      <c r="O52" s="7"/>
      <c r="P52" s="7"/>
      <c r="Q52" s="7"/>
      <c r="R52" s="7"/>
      <c r="S52" s="7"/>
      <c r="T52" s="7"/>
      <c r="U52" s="7"/>
      <c r="V52" s="7"/>
      <c r="W52" s="7"/>
      <c r="X52" s="7"/>
    </row>
    <row r="53" spans="1:24" ht="20.25" customHeight="1">
      <c r="A53" s="10" t="s">
        <v>70</v>
      </c>
      <c r="B53" s="10" t="s">
        <v>70</v>
      </c>
      <c r="C53" s="10" t="s">
        <v>292</v>
      </c>
      <c r="D53" s="10" t="s">
        <v>293</v>
      </c>
      <c r="E53" s="10" t="s">
        <v>117</v>
      </c>
      <c r="F53" s="10" t="s">
        <v>118</v>
      </c>
      <c r="G53" s="10" t="s">
        <v>294</v>
      </c>
      <c r="H53" s="10" t="s">
        <v>295</v>
      </c>
      <c r="I53" s="7">
        <v>28800</v>
      </c>
      <c r="J53" s="7">
        <v>28800</v>
      </c>
      <c r="K53" s="51"/>
      <c r="L53" s="51"/>
      <c r="M53" s="7">
        <v>28800</v>
      </c>
      <c r="N53" s="51"/>
      <c r="O53" s="7"/>
      <c r="P53" s="7"/>
      <c r="Q53" s="7"/>
      <c r="R53" s="7"/>
      <c r="S53" s="7"/>
      <c r="T53" s="7"/>
      <c r="U53" s="7"/>
      <c r="V53" s="7"/>
      <c r="W53" s="7"/>
      <c r="X53" s="7"/>
    </row>
    <row r="54" spans="1:24" ht="17.25" customHeight="1">
      <c r="A54" s="165" t="s">
        <v>210</v>
      </c>
      <c r="B54" s="166"/>
      <c r="C54" s="167"/>
      <c r="D54" s="167"/>
      <c r="E54" s="167"/>
      <c r="F54" s="167"/>
      <c r="G54" s="167"/>
      <c r="H54" s="168"/>
      <c r="I54" s="7">
        <v>10453141.390000001</v>
      </c>
      <c r="J54" s="7">
        <v>10453141.390000001</v>
      </c>
      <c r="K54" s="7"/>
      <c r="L54" s="7"/>
      <c r="M54" s="7">
        <v>10453141.390000001</v>
      </c>
      <c r="N54" s="7"/>
      <c r="O54" s="7"/>
      <c r="P54" s="7"/>
      <c r="Q54" s="7"/>
      <c r="R54" s="7"/>
      <c r="S54" s="7"/>
      <c r="T54" s="7"/>
      <c r="U54" s="7"/>
      <c r="V54" s="7"/>
      <c r="W54" s="7"/>
      <c r="X54" s="7"/>
    </row>
  </sheetData>
  <mergeCells count="31">
    <mergeCell ref="A3:X3"/>
    <mergeCell ref="A4:H4"/>
    <mergeCell ref="A5:A8"/>
    <mergeCell ref="C5:C8"/>
    <mergeCell ref="D5:D8"/>
    <mergeCell ref="E5:E8"/>
    <mergeCell ref="F5:F8"/>
    <mergeCell ref="G5:G8"/>
    <mergeCell ref="H5:H8"/>
    <mergeCell ref="J6:N6"/>
    <mergeCell ref="R6:R8"/>
    <mergeCell ref="S6:X6"/>
    <mergeCell ref="Q7:Q8"/>
    <mergeCell ref="O6:Q6"/>
    <mergeCell ref="B5:B8"/>
    <mergeCell ref="J7:J8"/>
    <mergeCell ref="A54:H54"/>
    <mergeCell ref="I5:X5"/>
    <mergeCell ref="I6:I8"/>
    <mergeCell ref="K7:K8"/>
    <mergeCell ref="L7:L8"/>
    <mergeCell ref="M7:M8"/>
    <mergeCell ref="N7:N8"/>
    <mergeCell ref="S7:S8"/>
    <mergeCell ref="T7:T8"/>
    <mergeCell ref="U7:U8"/>
    <mergeCell ref="V7:V8"/>
    <mergeCell ref="W7:W8"/>
    <mergeCell ref="X7:X8"/>
    <mergeCell ref="O7:O8"/>
    <mergeCell ref="P7:P8"/>
  </mergeCells>
  <phoneticPr fontId="20"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26"/>
  <sheetViews>
    <sheetView showZeros="0" tabSelected="1" workbookViewId="0">
      <pane ySplit="1" topLeftCell="A2" activePane="bottomLeft" state="frozen"/>
      <selection pane="bottomLeft"/>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B2" s="28"/>
      <c r="E2" s="52"/>
      <c r="F2" s="52"/>
      <c r="G2" s="52"/>
      <c r="H2" s="52"/>
      <c r="U2" s="28"/>
      <c r="W2" s="4" t="s">
        <v>296</v>
      </c>
    </row>
    <row r="3" spans="1:23" ht="46.5" customHeight="1">
      <c r="A3" s="177" t="str">
        <f>"2025"&amp;"年部门项目支出预算表"</f>
        <v>2025年部门项目支出预算表</v>
      </c>
      <c r="B3" s="177"/>
      <c r="C3" s="177"/>
      <c r="D3" s="177"/>
      <c r="E3" s="177"/>
      <c r="F3" s="177"/>
      <c r="G3" s="177"/>
      <c r="H3" s="177"/>
      <c r="I3" s="177"/>
      <c r="J3" s="177"/>
      <c r="K3" s="177"/>
      <c r="L3" s="177"/>
      <c r="M3" s="177"/>
      <c r="N3" s="177"/>
      <c r="O3" s="177"/>
      <c r="P3" s="177"/>
      <c r="Q3" s="177"/>
      <c r="R3" s="177"/>
      <c r="S3" s="177"/>
      <c r="T3" s="177"/>
      <c r="U3" s="177"/>
      <c r="V3" s="177"/>
      <c r="W3" s="177"/>
    </row>
    <row r="4" spans="1:23" ht="13.5" customHeight="1">
      <c r="A4" s="178" t="str">
        <f>"单位名称："&amp;"云南晋宁产业园区管理委员会"</f>
        <v>单位名称：云南晋宁产业园区管理委员会</v>
      </c>
      <c r="B4" s="179"/>
      <c r="C4" s="179"/>
      <c r="D4" s="179"/>
      <c r="E4" s="179"/>
      <c r="F4" s="179"/>
      <c r="G4" s="179"/>
      <c r="H4" s="179"/>
      <c r="I4" s="47"/>
      <c r="J4" s="47"/>
      <c r="K4" s="47"/>
      <c r="L4" s="47"/>
      <c r="M4" s="47"/>
      <c r="N4" s="47"/>
      <c r="O4" s="47"/>
      <c r="P4" s="47"/>
      <c r="Q4" s="47"/>
      <c r="U4" s="28"/>
      <c r="W4" s="53" t="s">
        <v>1</v>
      </c>
    </row>
    <row r="5" spans="1:23" ht="21.75" customHeight="1">
      <c r="A5" s="174" t="s">
        <v>297</v>
      </c>
      <c r="B5" s="187" t="s">
        <v>221</v>
      </c>
      <c r="C5" s="174" t="s">
        <v>222</v>
      </c>
      <c r="D5" s="174" t="s">
        <v>298</v>
      </c>
      <c r="E5" s="187" t="s">
        <v>223</v>
      </c>
      <c r="F5" s="187" t="s">
        <v>224</v>
      </c>
      <c r="G5" s="187" t="s">
        <v>299</v>
      </c>
      <c r="H5" s="187" t="s">
        <v>300</v>
      </c>
      <c r="I5" s="192" t="s">
        <v>55</v>
      </c>
      <c r="J5" s="184" t="s">
        <v>301</v>
      </c>
      <c r="K5" s="151"/>
      <c r="L5" s="151"/>
      <c r="M5" s="152"/>
      <c r="N5" s="184" t="s">
        <v>229</v>
      </c>
      <c r="O5" s="151"/>
      <c r="P5" s="152"/>
      <c r="Q5" s="187" t="s">
        <v>61</v>
      </c>
      <c r="R5" s="184" t="s">
        <v>62</v>
      </c>
      <c r="S5" s="151"/>
      <c r="T5" s="151"/>
      <c r="U5" s="151"/>
      <c r="V5" s="151"/>
      <c r="W5" s="152"/>
    </row>
    <row r="6" spans="1:23" ht="21.75" customHeight="1">
      <c r="A6" s="181"/>
      <c r="B6" s="172"/>
      <c r="C6" s="181"/>
      <c r="D6" s="181"/>
      <c r="E6" s="190"/>
      <c r="F6" s="190"/>
      <c r="G6" s="190"/>
      <c r="H6" s="190"/>
      <c r="I6" s="172"/>
      <c r="J6" s="188" t="s">
        <v>58</v>
      </c>
      <c r="K6" s="148"/>
      <c r="L6" s="187" t="s">
        <v>59</v>
      </c>
      <c r="M6" s="187" t="s">
        <v>60</v>
      </c>
      <c r="N6" s="187" t="s">
        <v>58</v>
      </c>
      <c r="O6" s="187" t="s">
        <v>59</v>
      </c>
      <c r="P6" s="187" t="s">
        <v>60</v>
      </c>
      <c r="Q6" s="190"/>
      <c r="R6" s="187" t="s">
        <v>57</v>
      </c>
      <c r="S6" s="187" t="s">
        <v>64</v>
      </c>
      <c r="T6" s="187" t="s">
        <v>235</v>
      </c>
      <c r="U6" s="187" t="s">
        <v>66</v>
      </c>
      <c r="V6" s="187" t="s">
        <v>67</v>
      </c>
      <c r="W6" s="187" t="s">
        <v>68</v>
      </c>
    </row>
    <row r="7" spans="1:23" ht="21" customHeight="1">
      <c r="A7" s="172"/>
      <c r="B7" s="172"/>
      <c r="C7" s="172"/>
      <c r="D7" s="172"/>
      <c r="E7" s="172"/>
      <c r="F7" s="172"/>
      <c r="G7" s="172"/>
      <c r="H7" s="172"/>
      <c r="I7" s="172"/>
      <c r="J7" s="189" t="s">
        <v>57</v>
      </c>
      <c r="K7" s="149"/>
      <c r="L7" s="172"/>
      <c r="M7" s="172"/>
      <c r="N7" s="172"/>
      <c r="O7" s="172"/>
      <c r="P7" s="172"/>
      <c r="Q7" s="172"/>
      <c r="R7" s="172"/>
      <c r="S7" s="172"/>
      <c r="T7" s="172"/>
      <c r="U7" s="172"/>
      <c r="V7" s="172"/>
      <c r="W7" s="172"/>
    </row>
    <row r="8" spans="1:23" ht="39.75" customHeight="1">
      <c r="A8" s="175"/>
      <c r="B8" s="154"/>
      <c r="C8" s="175"/>
      <c r="D8" s="175"/>
      <c r="E8" s="191"/>
      <c r="F8" s="191"/>
      <c r="G8" s="191"/>
      <c r="H8" s="191"/>
      <c r="I8" s="154"/>
      <c r="J8" s="55" t="s">
        <v>57</v>
      </c>
      <c r="K8" s="55" t="s">
        <v>302</v>
      </c>
      <c r="L8" s="191"/>
      <c r="M8" s="191"/>
      <c r="N8" s="191"/>
      <c r="O8" s="191"/>
      <c r="P8" s="191"/>
      <c r="Q8" s="191"/>
      <c r="R8" s="191"/>
      <c r="S8" s="191"/>
      <c r="T8" s="191"/>
      <c r="U8" s="154"/>
      <c r="V8" s="191"/>
      <c r="W8" s="191"/>
    </row>
    <row r="9" spans="1:23" ht="15" customHeight="1">
      <c r="A9" s="56">
        <v>1</v>
      </c>
      <c r="B9" s="56">
        <v>2</v>
      </c>
      <c r="C9" s="56">
        <v>3</v>
      </c>
      <c r="D9" s="56">
        <v>4</v>
      </c>
      <c r="E9" s="56">
        <v>5</v>
      </c>
      <c r="F9" s="56">
        <v>6</v>
      </c>
      <c r="G9" s="56">
        <v>7</v>
      </c>
      <c r="H9" s="56">
        <v>8</v>
      </c>
      <c r="I9" s="56">
        <v>9</v>
      </c>
      <c r="J9" s="56">
        <v>10</v>
      </c>
      <c r="K9" s="56">
        <v>11</v>
      </c>
      <c r="L9" s="50">
        <v>12</v>
      </c>
      <c r="M9" s="50">
        <v>13</v>
      </c>
      <c r="N9" s="50">
        <v>14</v>
      </c>
      <c r="O9" s="50">
        <v>15</v>
      </c>
      <c r="P9" s="50">
        <v>16</v>
      </c>
      <c r="Q9" s="50">
        <v>17</v>
      </c>
      <c r="R9" s="50">
        <v>18</v>
      </c>
      <c r="S9" s="50">
        <v>19</v>
      </c>
      <c r="T9" s="50">
        <v>20</v>
      </c>
      <c r="U9" s="56">
        <v>21</v>
      </c>
      <c r="V9" s="50">
        <v>22</v>
      </c>
      <c r="W9" s="56">
        <v>23</v>
      </c>
    </row>
    <row r="10" spans="1:23" ht="21.75" customHeight="1">
      <c r="A10" s="25" t="s">
        <v>291</v>
      </c>
      <c r="B10" s="25" t="s">
        <v>303</v>
      </c>
      <c r="C10" s="25" t="s">
        <v>304</v>
      </c>
      <c r="D10" s="25" t="s">
        <v>70</v>
      </c>
      <c r="E10" s="25" t="s">
        <v>111</v>
      </c>
      <c r="F10" s="25" t="s">
        <v>112</v>
      </c>
      <c r="G10" s="25" t="s">
        <v>290</v>
      </c>
      <c r="H10" s="25" t="s">
        <v>291</v>
      </c>
      <c r="I10" s="7">
        <v>648000</v>
      </c>
      <c r="J10" s="7">
        <v>648000</v>
      </c>
      <c r="K10" s="7">
        <v>648000</v>
      </c>
      <c r="L10" s="7"/>
      <c r="M10" s="7"/>
      <c r="N10" s="7"/>
      <c r="O10" s="7"/>
      <c r="P10" s="7"/>
      <c r="Q10" s="7"/>
      <c r="R10" s="7"/>
      <c r="S10" s="7"/>
      <c r="T10" s="7"/>
      <c r="U10" s="7"/>
      <c r="V10" s="7"/>
      <c r="W10" s="7"/>
    </row>
    <row r="11" spans="1:23" ht="21.75" customHeight="1">
      <c r="A11" s="25" t="s">
        <v>305</v>
      </c>
      <c r="B11" s="25" t="s">
        <v>306</v>
      </c>
      <c r="C11" s="25" t="s">
        <v>307</v>
      </c>
      <c r="D11" s="25" t="s">
        <v>70</v>
      </c>
      <c r="E11" s="25" t="s">
        <v>156</v>
      </c>
      <c r="F11" s="25" t="s">
        <v>157</v>
      </c>
      <c r="G11" s="25" t="s">
        <v>308</v>
      </c>
      <c r="H11" s="25" t="s">
        <v>309</v>
      </c>
      <c r="I11" s="7">
        <v>1140000</v>
      </c>
      <c r="J11" s="7"/>
      <c r="K11" s="7"/>
      <c r="L11" s="7">
        <v>1140000</v>
      </c>
      <c r="M11" s="7"/>
      <c r="N11" s="7"/>
      <c r="O11" s="7"/>
      <c r="P11" s="7"/>
      <c r="Q11" s="7"/>
      <c r="R11" s="7"/>
      <c r="S11" s="7"/>
      <c r="T11" s="7"/>
      <c r="U11" s="7"/>
      <c r="V11" s="7"/>
      <c r="W11" s="7"/>
    </row>
    <row r="12" spans="1:23" ht="21.75" customHeight="1">
      <c r="A12" s="25" t="s">
        <v>305</v>
      </c>
      <c r="B12" s="25" t="s">
        <v>306</v>
      </c>
      <c r="C12" s="25" t="s">
        <v>307</v>
      </c>
      <c r="D12" s="25" t="s">
        <v>70</v>
      </c>
      <c r="E12" s="25" t="s">
        <v>158</v>
      </c>
      <c r="F12" s="25" t="s">
        <v>159</v>
      </c>
      <c r="G12" s="25" t="s">
        <v>308</v>
      </c>
      <c r="H12" s="25" t="s">
        <v>309</v>
      </c>
      <c r="I12" s="7">
        <v>60000</v>
      </c>
      <c r="J12" s="7"/>
      <c r="K12" s="7"/>
      <c r="L12" s="7">
        <v>60000</v>
      </c>
      <c r="M12" s="7"/>
      <c r="N12" s="7"/>
      <c r="O12" s="7"/>
      <c r="P12" s="7"/>
      <c r="Q12" s="7"/>
      <c r="R12" s="7"/>
      <c r="S12" s="7"/>
      <c r="T12" s="7"/>
      <c r="U12" s="7"/>
      <c r="V12" s="7"/>
      <c r="W12" s="7"/>
    </row>
    <row r="13" spans="1:23" ht="21.75" customHeight="1">
      <c r="A13" s="25" t="s">
        <v>305</v>
      </c>
      <c r="B13" s="25" t="s">
        <v>310</v>
      </c>
      <c r="C13" s="25" t="s">
        <v>311</v>
      </c>
      <c r="D13" s="25" t="s">
        <v>70</v>
      </c>
      <c r="E13" s="25" t="s">
        <v>102</v>
      </c>
      <c r="F13" s="25" t="s">
        <v>103</v>
      </c>
      <c r="G13" s="25" t="s">
        <v>274</v>
      </c>
      <c r="H13" s="25" t="s">
        <v>275</v>
      </c>
      <c r="I13" s="7">
        <v>803000</v>
      </c>
      <c r="J13" s="7">
        <v>803000</v>
      </c>
      <c r="K13" s="7">
        <v>803000</v>
      </c>
      <c r="L13" s="7"/>
      <c r="M13" s="7"/>
      <c r="N13" s="7"/>
      <c r="O13" s="7"/>
      <c r="P13" s="7"/>
      <c r="Q13" s="7"/>
      <c r="R13" s="7"/>
      <c r="S13" s="7"/>
      <c r="T13" s="7"/>
      <c r="U13" s="7"/>
      <c r="V13" s="7"/>
      <c r="W13" s="7"/>
    </row>
    <row r="14" spans="1:23" ht="21.75" customHeight="1">
      <c r="A14" s="25" t="s">
        <v>305</v>
      </c>
      <c r="B14" s="25" t="s">
        <v>310</v>
      </c>
      <c r="C14" s="25" t="s">
        <v>311</v>
      </c>
      <c r="D14" s="25" t="s">
        <v>70</v>
      </c>
      <c r="E14" s="25" t="s">
        <v>104</v>
      </c>
      <c r="F14" s="25" t="s">
        <v>105</v>
      </c>
      <c r="G14" s="25" t="s">
        <v>274</v>
      </c>
      <c r="H14" s="25" t="s">
        <v>275</v>
      </c>
      <c r="I14" s="7">
        <v>197000</v>
      </c>
      <c r="J14" s="7">
        <v>197000</v>
      </c>
      <c r="K14" s="7">
        <v>197000</v>
      </c>
      <c r="L14" s="7"/>
      <c r="M14" s="7"/>
      <c r="N14" s="7"/>
      <c r="O14" s="7"/>
      <c r="P14" s="7"/>
      <c r="Q14" s="7"/>
      <c r="R14" s="7"/>
      <c r="S14" s="7"/>
      <c r="T14" s="7"/>
      <c r="U14" s="7"/>
      <c r="V14" s="7"/>
      <c r="W14" s="7"/>
    </row>
    <row r="15" spans="1:23" ht="21.75" customHeight="1">
      <c r="A15" s="25" t="s">
        <v>305</v>
      </c>
      <c r="B15" s="25" t="s">
        <v>312</v>
      </c>
      <c r="C15" s="25" t="s">
        <v>313</v>
      </c>
      <c r="D15" s="25" t="s">
        <v>70</v>
      </c>
      <c r="E15" s="25" t="s">
        <v>137</v>
      </c>
      <c r="F15" s="25" t="s">
        <v>103</v>
      </c>
      <c r="G15" s="25" t="s">
        <v>314</v>
      </c>
      <c r="H15" s="25" t="s">
        <v>309</v>
      </c>
      <c r="I15" s="7">
        <v>30000</v>
      </c>
      <c r="J15" s="7">
        <v>30000</v>
      </c>
      <c r="K15" s="7">
        <v>30000</v>
      </c>
      <c r="L15" s="7"/>
      <c r="M15" s="7"/>
      <c r="N15" s="7"/>
      <c r="O15" s="7"/>
      <c r="P15" s="7"/>
      <c r="Q15" s="7"/>
      <c r="R15" s="7"/>
      <c r="S15" s="7"/>
      <c r="T15" s="7"/>
      <c r="U15" s="7"/>
      <c r="V15" s="7"/>
      <c r="W15" s="7"/>
    </row>
    <row r="16" spans="1:23" ht="21.75" customHeight="1">
      <c r="A16" s="25" t="s">
        <v>305</v>
      </c>
      <c r="B16" s="25" t="s">
        <v>312</v>
      </c>
      <c r="C16" s="25" t="s">
        <v>313</v>
      </c>
      <c r="D16" s="25" t="s">
        <v>70</v>
      </c>
      <c r="E16" s="25" t="s">
        <v>142</v>
      </c>
      <c r="F16" s="25" t="s">
        <v>143</v>
      </c>
      <c r="G16" s="25" t="s">
        <v>314</v>
      </c>
      <c r="H16" s="25" t="s">
        <v>309</v>
      </c>
      <c r="I16" s="7">
        <v>1808000</v>
      </c>
      <c r="J16" s="7">
        <v>1808000</v>
      </c>
      <c r="K16" s="7">
        <v>1808000</v>
      </c>
      <c r="L16" s="7"/>
      <c r="M16" s="7"/>
      <c r="N16" s="7"/>
      <c r="O16" s="7"/>
      <c r="P16" s="7"/>
      <c r="Q16" s="7"/>
      <c r="R16" s="7"/>
      <c r="S16" s="7"/>
      <c r="T16" s="7"/>
      <c r="U16" s="7"/>
      <c r="V16" s="7"/>
      <c r="W16" s="7"/>
    </row>
    <row r="17" spans="1:23" ht="21.75" customHeight="1">
      <c r="A17" s="25" t="s">
        <v>305</v>
      </c>
      <c r="B17" s="25" t="s">
        <v>315</v>
      </c>
      <c r="C17" s="25" t="s">
        <v>316</v>
      </c>
      <c r="D17" s="25" t="s">
        <v>70</v>
      </c>
      <c r="E17" s="25" t="s">
        <v>142</v>
      </c>
      <c r="F17" s="25" t="s">
        <v>143</v>
      </c>
      <c r="G17" s="25" t="s">
        <v>314</v>
      </c>
      <c r="H17" s="25" t="s">
        <v>309</v>
      </c>
      <c r="I17" s="7">
        <v>679755.08</v>
      </c>
      <c r="J17" s="7">
        <v>679755.08</v>
      </c>
      <c r="K17" s="7">
        <v>679755.08</v>
      </c>
      <c r="L17" s="7"/>
      <c r="M17" s="7"/>
      <c r="N17" s="7"/>
      <c r="O17" s="7"/>
      <c r="P17" s="7"/>
      <c r="Q17" s="7"/>
      <c r="R17" s="7"/>
      <c r="S17" s="7"/>
      <c r="T17" s="7"/>
      <c r="U17" s="7"/>
      <c r="V17" s="7"/>
      <c r="W17" s="7"/>
    </row>
    <row r="18" spans="1:23" ht="21.75" customHeight="1">
      <c r="A18" s="25" t="s">
        <v>305</v>
      </c>
      <c r="B18" s="25" t="s">
        <v>317</v>
      </c>
      <c r="C18" s="25" t="s">
        <v>318</v>
      </c>
      <c r="D18" s="25" t="s">
        <v>70</v>
      </c>
      <c r="E18" s="25" t="s">
        <v>170</v>
      </c>
      <c r="F18" s="25" t="s">
        <v>171</v>
      </c>
      <c r="G18" s="25" t="s">
        <v>308</v>
      </c>
      <c r="H18" s="25" t="s">
        <v>309</v>
      </c>
      <c r="I18" s="7">
        <v>24000000</v>
      </c>
      <c r="J18" s="7">
        <v>24000000</v>
      </c>
      <c r="K18" s="7">
        <v>24000000</v>
      </c>
      <c r="L18" s="7"/>
      <c r="M18" s="7"/>
      <c r="N18" s="7"/>
      <c r="O18" s="7"/>
      <c r="P18" s="7"/>
      <c r="Q18" s="7"/>
      <c r="R18" s="7"/>
      <c r="S18" s="7"/>
      <c r="T18" s="7"/>
      <c r="U18" s="7"/>
      <c r="V18" s="7"/>
      <c r="W18" s="7"/>
    </row>
    <row r="19" spans="1:23" ht="21.75" customHeight="1">
      <c r="A19" s="25" t="s">
        <v>305</v>
      </c>
      <c r="B19" s="25" t="s">
        <v>319</v>
      </c>
      <c r="C19" s="25" t="s">
        <v>320</v>
      </c>
      <c r="D19" s="25" t="s">
        <v>70</v>
      </c>
      <c r="E19" s="25" t="s">
        <v>138</v>
      </c>
      <c r="F19" s="25" t="s">
        <v>139</v>
      </c>
      <c r="G19" s="25" t="s">
        <v>321</v>
      </c>
      <c r="H19" s="25" t="s">
        <v>322</v>
      </c>
      <c r="I19" s="7">
        <v>351000</v>
      </c>
      <c r="J19" s="7">
        <v>351000</v>
      </c>
      <c r="K19" s="7">
        <v>351000</v>
      </c>
      <c r="L19" s="7"/>
      <c r="M19" s="7"/>
      <c r="N19" s="7"/>
      <c r="O19" s="7"/>
      <c r="P19" s="7"/>
      <c r="Q19" s="7"/>
      <c r="R19" s="7"/>
      <c r="S19" s="7"/>
      <c r="T19" s="7"/>
      <c r="U19" s="7"/>
      <c r="V19" s="7"/>
      <c r="W19" s="7"/>
    </row>
    <row r="20" spans="1:23" ht="21.75" customHeight="1">
      <c r="A20" s="25" t="s">
        <v>323</v>
      </c>
      <c r="B20" s="25" t="s">
        <v>324</v>
      </c>
      <c r="C20" s="25" t="s">
        <v>325</v>
      </c>
      <c r="D20" s="25" t="s">
        <v>70</v>
      </c>
      <c r="E20" s="25" t="s">
        <v>108</v>
      </c>
      <c r="F20" s="25" t="s">
        <v>103</v>
      </c>
      <c r="G20" s="25" t="s">
        <v>326</v>
      </c>
      <c r="H20" s="25" t="s">
        <v>327</v>
      </c>
      <c r="I20" s="7">
        <v>483244.92</v>
      </c>
      <c r="J20" s="7">
        <v>483244.92</v>
      </c>
      <c r="K20" s="7">
        <v>483244.92</v>
      </c>
      <c r="L20" s="7"/>
      <c r="M20" s="7"/>
      <c r="N20" s="7"/>
      <c r="O20" s="7"/>
      <c r="P20" s="7"/>
      <c r="Q20" s="7"/>
      <c r="R20" s="7"/>
      <c r="S20" s="7"/>
      <c r="T20" s="7"/>
      <c r="U20" s="7"/>
      <c r="V20" s="7"/>
      <c r="W20" s="7"/>
    </row>
    <row r="21" spans="1:23" ht="21.75" customHeight="1">
      <c r="A21" s="25" t="s">
        <v>328</v>
      </c>
      <c r="B21" s="25" t="s">
        <v>329</v>
      </c>
      <c r="C21" s="25" t="s">
        <v>330</v>
      </c>
      <c r="D21" s="25" t="s">
        <v>70</v>
      </c>
      <c r="E21" s="25" t="s">
        <v>146</v>
      </c>
      <c r="F21" s="25" t="s">
        <v>147</v>
      </c>
      <c r="G21" s="25" t="s">
        <v>331</v>
      </c>
      <c r="H21" s="25" t="s">
        <v>332</v>
      </c>
      <c r="I21" s="7">
        <v>115000000</v>
      </c>
      <c r="J21" s="7"/>
      <c r="K21" s="7"/>
      <c r="L21" s="7">
        <v>115000000</v>
      </c>
      <c r="M21" s="7"/>
      <c r="N21" s="7"/>
      <c r="O21" s="7"/>
      <c r="P21" s="7"/>
      <c r="Q21" s="7"/>
      <c r="R21" s="7"/>
      <c r="S21" s="7"/>
      <c r="T21" s="7"/>
      <c r="U21" s="7"/>
      <c r="V21" s="7"/>
      <c r="W21" s="7"/>
    </row>
    <row r="22" spans="1:23" ht="21.75" customHeight="1">
      <c r="A22" s="25" t="s">
        <v>328</v>
      </c>
      <c r="B22" s="25" t="s">
        <v>329</v>
      </c>
      <c r="C22" s="25" t="s">
        <v>330</v>
      </c>
      <c r="D22" s="25" t="s">
        <v>70</v>
      </c>
      <c r="E22" s="25" t="s">
        <v>148</v>
      </c>
      <c r="F22" s="25" t="s">
        <v>149</v>
      </c>
      <c r="G22" s="25" t="s">
        <v>331</v>
      </c>
      <c r="H22" s="25" t="s">
        <v>332</v>
      </c>
      <c r="I22" s="7">
        <v>68499971.25</v>
      </c>
      <c r="J22" s="7"/>
      <c r="K22" s="7"/>
      <c r="L22" s="7">
        <v>68499971.25</v>
      </c>
      <c r="M22" s="7"/>
      <c r="N22" s="7"/>
      <c r="O22" s="7"/>
      <c r="P22" s="7"/>
      <c r="Q22" s="7"/>
      <c r="R22" s="7"/>
      <c r="S22" s="7"/>
      <c r="T22" s="7"/>
      <c r="U22" s="7"/>
      <c r="V22" s="7"/>
      <c r="W22" s="7"/>
    </row>
    <row r="23" spans="1:23" ht="21.75" customHeight="1">
      <c r="A23" s="25" t="s">
        <v>328</v>
      </c>
      <c r="B23" s="25" t="s">
        <v>329</v>
      </c>
      <c r="C23" s="25" t="s">
        <v>330</v>
      </c>
      <c r="D23" s="25" t="s">
        <v>70</v>
      </c>
      <c r="E23" s="25" t="s">
        <v>150</v>
      </c>
      <c r="F23" s="25" t="s">
        <v>151</v>
      </c>
      <c r="G23" s="25" t="s">
        <v>331</v>
      </c>
      <c r="H23" s="25" t="s">
        <v>332</v>
      </c>
      <c r="I23" s="7">
        <v>34500000</v>
      </c>
      <c r="J23" s="7"/>
      <c r="K23" s="7"/>
      <c r="L23" s="7">
        <v>34500000</v>
      </c>
      <c r="M23" s="7"/>
      <c r="N23" s="7"/>
      <c r="O23" s="7"/>
      <c r="P23" s="7"/>
      <c r="Q23" s="7"/>
      <c r="R23" s="7"/>
      <c r="S23" s="7"/>
      <c r="T23" s="7"/>
      <c r="U23" s="7"/>
      <c r="V23" s="7"/>
      <c r="W23" s="7"/>
    </row>
    <row r="24" spans="1:23" ht="21.75" customHeight="1">
      <c r="A24" s="25" t="s">
        <v>328</v>
      </c>
      <c r="B24" s="25" t="s">
        <v>329</v>
      </c>
      <c r="C24" s="25" t="s">
        <v>330</v>
      </c>
      <c r="D24" s="25" t="s">
        <v>70</v>
      </c>
      <c r="E24" s="25" t="s">
        <v>152</v>
      </c>
      <c r="F24" s="25" t="s">
        <v>153</v>
      </c>
      <c r="G24" s="25" t="s">
        <v>331</v>
      </c>
      <c r="H24" s="25" t="s">
        <v>332</v>
      </c>
      <c r="I24" s="7">
        <v>1250000</v>
      </c>
      <c r="J24" s="7"/>
      <c r="K24" s="7"/>
      <c r="L24" s="7">
        <v>1250000</v>
      </c>
      <c r="M24" s="7"/>
      <c r="N24" s="7"/>
      <c r="O24" s="7"/>
      <c r="P24" s="7"/>
      <c r="Q24" s="7"/>
      <c r="R24" s="7"/>
      <c r="S24" s="7"/>
      <c r="T24" s="7"/>
      <c r="U24" s="7"/>
      <c r="V24" s="7"/>
      <c r="W24" s="7"/>
    </row>
    <row r="25" spans="1:23" ht="21.75" customHeight="1">
      <c r="A25" s="25" t="s">
        <v>328</v>
      </c>
      <c r="B25" s="25" t="s">
        <v>333</v>
      </c>
      <c r="C25" s="25" t="s">
        <v>334</v>
      </c>
      <c r="D25" s="25" t="s">
        <v>70</v>
      </c>
      <c r="E25" s="25" t="s">
        <v>137</v>
      </c>
      <c r="F25" s="25" t="s">
        <v>103</v>
      </c>
      <c r="G25" s="25" t="s">
        <v>314</v>
      </c>
      <c r="H25" s="25" t="s">
        <v>309</v>
      </c>
      <c r="I25" s="7">
        <v>2000000</v>
      </c>
      <c r="J25" s="7"/>
      <c r="K25" s="7"/>
      <c r="L25" s="7"/>
      <c r="M25" s="7"/>
      <c r="N25" s="7"/>
      <c r="O25" s="7"/>
      <c r="P25" s="7"/>
      <c r="Q25" s="7"/>
      <c r="R25" s="7">
        <v>2000000</v>
      </c>
      <c r="S25" s="7"/>
      <c r="T25" s="7"/>
      <c r="U25" s="7"/>
      <c r="V25" s="7"/>
      <c r="W25" s="7">
        <v>2000000</v>
      </c>
    </row>
    <row r="26" spans="1:23" ht="18.75" customHeight="1">
      <c r="A26" s="165" t="s">
        <v>210</v>
      </c>
      <c r="B26" s="166"/>
      <c r="C26" s="166"/>
      <c r="D26" s="166"/>
      <c r="E26" s="166"/>
      <c r="F26" s="166"/>
      <c r="G26" s="166"/>
      <c r="H26" s="132"/>
      <c r="I26" s="7">
        <v>251449971.25</v>
      </c>
      <c r="J26" s="7">
        <v>29000000</v>
      </c>
      <c r="K26" s="7">
        <v>29000000</v>
      </c>
      <c r="L26" s="7">
        <v>220449971.25</v>
      </c>
      <c r="M26" s="7"/>
      <c r="N26" s="7"/>
      <c r="O26" s="7"/>
      <c r="P26" s="7"/>
      <c r="Q26" s="7"/>
      <c r="R26" s="7">
        <v>2000000</v>
      </c>
      <c r="S26" s="7"/>
      <c r="T26" s="7"/>
      <c r="U26" s="7"/>
      <c r="V26" s="7"/>
      <c r="W26" s="7">
        <v>2000000</v>
      </c>
    </row>
  </sheetData>
  <mergeCells count="28">
    <mergeCell ref="Q5:Q8"/>
    <mergeCell ref="R5:W5"/>
    <mergeCell ref="R6:R8"/>
    <mergeCell ref="S6:S8"/>
    <mergeCell ref="T6:T8"/>
    <mergeCell ref="V6:V8"/>
    <mergeCell ref="W6:W8"/>
    <mergeCell ref="J5:M5"/>
    <mergeCell ref="N5:P5"/>
    <mergeCell ref="N6:N8"/>
    <mergeCell ref="O6:O8"/>
    <mergeCell ref="P6:P8"/>
    <mergeCell ref="A26:H26"/>
    <mergeCell ref="U6:U8"/>
    <mergeCell ref="B5:B8"/>
    <mergeCell ref="J6:K7"/>
    <mergeCell ref="A3:W3"/>
    <mergeCell ref="F5:F8"/>
    <mergeCell ref="A5:A8"/>
    <mergeCell ref="C5:C8"/>
    <mergeCell ref="A4:H4"/>
    <mergeCell ref="D5:D8"/>
    <mergeCell ref="G5:G8"/>
    <mergeCell ref="H5:H8"/>
    <mergeCell ref="I5:I8"/>
    <mergeCell ref="L6:L8"/>
    <mergeCell ref="E5:E8"/>
    <mergeCell ref="M6:M8"/>
  </mergeCells>
  <phoneticPr fontId="20"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61"/>
  <sheetViews>
    <sheetView showZeros="0" tabSelected="1" workbookViewId="0">
      <pane ySplit="1" topLeftCell="A2" activePane="bottomLeft" state="frozen"/>
      <selection pane="bottomLeft"/>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8" customHeight="1">
      <c r="J2" s="45" t="s">
        <v>335</v>
      </c>
    </row>
    <row r="3" spans="1:10" ht="39.75" customHeight="1">
      <c r="A3" s="193" t="str">
        <f>"2025"&amp;"年部门项目支出绩效目标表"</f>
        <v>2025年部门项目支出绩效目标表</v>
      </c>
      <c r="B3" s="177"/>
      <c r="C3" s="177"/>
      <c r="D3" s="177"/>
      <c r="E3" s="177"/>
      <c r="F3" s="176"/>
      <c r="G3" s="177"/>
      <c r="H3" s="176"/>
      <c r="I3" s="176"/>
      <c r="J3" s="177"/>
    </row>
    <row r="4" spans="1:10" ht="17.25" customHeight="1">
      <c r="A4" s="178" t="str">
        <f>"单位名称："&amp;"云南晋宁产业园区管理委员会"</f>
        <v>单位名称：云南晋宁产业园区管理委员会</v>
      </c>
      <c r="B4" s="107"/>
      <c r="C4" s="107"/>
      <c r="D4" s="107"/>
      <c r="E4" s="107"/>
      <c r="F4" s="107"/>
      <c r="G4" s="107"/>
      <c r="H4" s="107"/>
    </row>
    <row r="5" spans="1:10" ht="44.25" customHeight="1">
      <c r="A5" s="55" t="s">
        <v>222</v>
      </c>
      <c r="B5" s="55" t="s">
        <v>336</v>
      </c>
      <c r="C5" s="55" t="s">
        <v>337</v>
      </c>
      <c r="D5" s="55" t="s">
        <v>338</v>
      </c>
      <c r="E5" s="55" t="s">
        <v>339</v>
      </c>
      <c r="F5" s="57" t="s">
        <v>340</v>
      </c>
      <c r="G5" s="55" t="s">
        <v>341</v>
      </c>
      <c r="H5" s="57" t="s">
        <v>342</v>
      </c>
      <c r="I5" s="57" t="s">
        <v>343</v>
      </c>
      <c r="J5" s="55" t="s">
        <v>344</v>
      </c>
    </row>
    <row r="6" spans="1:10" ht="18.75" customHeight="1">
      <c r="A6" s="58">
        <v>1</v>
      </c>
      <c r="B6" s="58">
        <v>2</v>
      </c>
      <c r="C6" s="58">
        <v>3</v>
      </c>
      <c r="D6" s="58">
        <v>4</v>
      </c>
      <c r="E6" s="58">
        <v>5</v>
      </c>
      <c r="F6" s="50">
        <v>6</v>
      </c>
      <c r="G6" s="58">
        <v>7</v>
      </c>
      <c r="H6" s="50">
        <v>8</v>
      </c>
      <c r="I6" s="50">
        <v>9</v>
      </c>
      <c r="J6" s="58">
        <v>10</v>
      </c>
    </row>
    <row r="7" spans="1:10" ht="42" customHeight="1">
      <c r="A7" s="26" t="s">
        <v>70</v>
      </c>
      <c r="B7" s="25"/>
      <c r="C7" s="25"/>
      <c r="D7" s="25"/>
      <c r="E7" s="59"/>
      <c r="F7" s="14"/>
      <c r="G7" s="59"/>
      <c r="H7" s="14"/>
      <c r="I7" s="14"/>
      <c r="J7" s="59"/>
    </row>
    <row r="8" spans="1:10" ht="42" customHeight="1">
      <c r="A8" s="36" t="s">
        <v>70</v>
      </c>
      <c r="B8" s="16"/>
      <c r="C8" s="16"/>
      <c r="D8" s="16"/>
      <c r="E8" s="26"/>
      <c r="F8" s="16"/>
      <c r="G8" s="26"/>
      <c r="H8" s="16"/>
      <c r="I8" s="16"/>
      <c r="J8" s="26"/>
    </row>
    <row r="9" spans="1:10" ht="42" customHeight="1">
      <c r="A9" s="194" t="s">
        <v>313</v>
      </c>
      <c r="B9" s="195" t="s">
        <v>345</v>
      </c>
      <c r="C9" s="16" t="s">
        <v>346</v>
      </c>
      <c r="D9" s="16" t="s">
        <v>347</v>
      </c>
      <c r="E9" s="26" t="s">
        <v>348</v>
      </c>
      <c r="F9" s="16" t="s">
        <v>349</v>
      </c>
      <c r="G9" s="26" t="s">
        <v>85</v>
      </c>
      <c r="H9" s="16" t="s">
        <v>350</v>
      </c>
      <c r="I9" s="16" t="s">
        <v>351</v>
      </c>
      <c r="J9" s="26" t="s">
        <v>352</v>
      </c>
    </row>
    <row r="10" spans="1:10" ht="42" customHeight="1">
      <c r="A10" s="194" t="s">
        <v>313</v>
      </c>
      <c r="B10" s="195" t="s">
        <v>345</v>
      </c>
      <c r="C10" s="16" t="s">
        <v>346</v>
      </c>
      <c r="D10" s="16" t="s">
        <v>353</v>
      </c>
      <c r="E10" s="26" t="s">
        <v>354</v>
      </c>
      <c r="F10" s="16" t="s">
        <v>349</v>
      </c>
      <c r="G10" s="26" t="s">
        <v>355</v>
      </c>
      <c r="H10" s="16" t="s">
        <v>356</v>
      </c>
      <c r="I10" s="16" t="s">
        <v>357</v>
      </c>
      <c r="J10" s="26" t="s">
        <v>358</v>
      </c>
    </row>
    <row r="11" spans="1:10" ht="42" customHeight="1">
      <c r="A11" s="194" t="s">
        <v>313</v>
      </c>
      <c r="B11" s="195" t="s">
        <v>345</v>
      </c>
      <c r="C11" s="16" t="s">
        <v>359</v>
      </c>
      <c r="D11" s="16" t="s">
        <v>360</v>
      </c>
      <c r="E11" s="26" t="s">
        <v>361</v>
      </c>
      <c r="F11" s="16" t="s">
        <v>362</v>
      </c>
      <c r="G11" s="26" t="s">
        <v>363</v>
      </c>
      <c r="H11" s="16" t="s">
        <v>364</v>
      </c>
      <c r="I11" s="16" t="s">
        <v>351</v>
      </c>
      <c r="J11" s="26" t="s">
        <v>352</v>
      </c>
    </row>
    <row r="12" spans="1:10" ht="42" customHeight="1">
      <c r="A12" s="194" t="s">
        <v>313</v>
      </c>
      <c r="B12" s="195" t="s">
        <v>345</v>
      </c>
      <c r="C12" s="16" t="s">
        <v>365</v>
      </c>
      <c r="D12" s="16" t="s">
        <v>366</v>
      </c>
      <c r="E12" s="26" t="s">
        <v>367</v>
      </c>
      <c r="F12" s="16" t="s">
        <v>368</v>
      </c>
      <c r="G12" s="26" t="s">
        <v>369</v>
      </c>
      <c r="H12" s="16" t="s">
        <v>364</v>
      </c>
      <c r="I12" s="16" t="s">
        <v>351</v>
      </c>
      <c r="J12" s="26" t="s">
        <v>370</v>
      </c>
    </row>
    <row r="13" spans="1:10" ht="42" customHeight="1">
      <c r="A13" s="194" t="s">
        <v>318</v>
      </c>
      <c r="B13" s="195" t="s">
        <v>371</v>
      </c>
      <c r="C13" s="16" t="s">
        <v>346</v>
      </c>
      <c r="D13" s="16" t="s">
        <v>372</v>
      </c>
      <c r="E13" s="26" t="s">
        <v>373</v>
      </c>
      <c r="F13" s="16" t="s">
        <v>362</v>
      </c>
      <c r="G13" s="26" t="s">
        <v>374</v>
      </c>
      <c r="H13" s="16" t="s">
        <v>375</v>
      </c>
      <c r="I13" s="16" t="s">
        <v>357</v>
      </c>
      <c r="J13" s="26" t="s">
        <v>376</v>
      </c>
    </row>
    <row r="14" spans="1:10" ht="42" customHeight="1">
      <c r="A14" s="194" t="s">
        <v>318</v>
      </c>
      <c r="B14" s="195" t="s">
        <v>371</v>
      </c>
      <c r="C14" s="16" t="s">
        <v>346</v>
      </c>
      <c r="D14" s="16" t="s">
        <v>372</v>
      </c>
      <c r="E14" s="26" t="s">
        <v>377</v>
      </c>
      <c r="F14" s="16" t="s">
        <v>368</v>
      </c>
      <c r="G14" s="26" t="s">
        <v>88</v>
      </c>
      <c r="H14" s="16" t="s">
        <v>375</v>
      </c>
      <c r="I14" s="16" t="s">
        <v>357</v>
      </c>
      <c r="J14" s="26" t="s">
        <v>378</v>
      </c>
    </row>
    <row r="15" spans="1:10" ht="42" customHeight="1">
      <c r="A15" s="194" t="s">
        <v>318</v>
      </c>
      <c r="B15" s="195" t="s">
        <v>371</v>
      </c>
      <c r="C15" s="16" t="s">
        <v>346</v>
      </c>
      <c r="D15" s="16" t="s">
        <v>372</v>
      </c>
      <c r="E15" s="26" t="s">
        <v>379</v>
      </c>
      <c r="F15" s="16" t="s">
        <v>368</v>
      </c>
      <c r="G15" s="26" t="s">
        <v>380</v>
      </c>
      <c r="H15" s="16" t="s">
        <v>364</v>
      </c>
      <c r="I15" s="16" t="s">
        <v>351</v>
      </c>
      <c r="J15" s="26" t="s">
        <v>381</v>
      </c>
    </row>
    <row r="16" spans="1:10" ht="42" customHeight="1">
      <c r="A16" s="194" t="s">
        <v>318</v>
      </c>
      <c r="B16" s="195" t="s">
        <v>371</v>
      </c>
      <c r="C16" s="16" t="s">
        <v>346</v>
      </c>
      <c r="D16" s="16" t="s">
        <v>372</v>
      </c>
      <c r="E16" s="26" t="s">
        <v>382</v>
      </c>
      <c r="F16" s="16" t="s">
        <v>368</v>
      </c>
      <c r="G16" s="26" t="s">
        <v>380</v>
      </c>
      <c r="H16" s="16" t="s">
        <v>364</v>
      </c>
      <c r="I16" s="16" t="s">
        <v>351</v>
      </c>
      <c r="J16" s="26" t="s">
        <v>383</v>
      </c>
    </row>
    <row r="17" spans="1:10" ht="42" customHeight="1">
      <c r="A17" s="194" t="s">
        <v>318</v>
      </c>
      <c r="B17" s="195" t="s">
        <v>371</v>
      </c>
      <c r="C17" s="16" t="s">
        <v>346</v>
      </c>
      <c r="D17" s="16" t="s">
        <v>372</v>
      </c>
      <c r="E17" s="26" t="s">
        <v>384</v>
      </c>
      <c r="F17" s="16" t="s">
        <v>368</v>
      </c>
      <c r="G17" s="26" t="s">
        <v>385</v>
      </c>
      <c r="H17" s="16" t="s">
        <v>364</v>
      </c>
      <c r="I17" s="16" t="s">
        <v>351</v>
      </c>
      <c r="J17" s="26" t="s">
        <v>386</v>
      </c>
    </row>
    <row r="18" spans="1:10" ht="42" customHeight="1">
      <c r="A18" s="194" t="s">
        <v>318</v>
      </c>
      <c r="B18" s="195" t="s">
        <v>371</v>
      </c>
      <c r="C18" s="16" t="s">
        <v>346</v>
      </c>
      <c r="D18" s="16" t="s">
        <v>372</v>
      </c>
      <c r="E18" s="26" t="s">
        <v>387</v>
      </c>
      <c r="F18" s="16" t="s">
        <v>368</v>
      </c>
      <c r="G18" s="26" t="s">
        <v>385</v>
      </c>
      <c r="H18" s="16" t="s">
        <v>364</v>
      </c>
      <c r="I18" s="16" t="s">
        <v>351</v>
      </c>
      <c r="J18" s="26" t="s">
        <v>388</v>
      </c>
    </row>
    <row r="19" spans="1:10" ht="42" customHeight="1">
      <c r="A19" s="194" t="s">
        <v>318</v>
      </c>
      <c r="B19" s="195" t="s">
        <v>371</v>
      </c>
      <c r="C19" s="16" t="s">
        <v>346</v>
      </c>
      <c r="D19" s="16" t="s">
        <v>347</v>
      </c>
      <c r="E19" s="26" t="s">
        <v>389</v>
      </c>
      <c r="F19" s="16" t="s">
        <v>362</v>
      </c>
      <c r="G19" s="26" t="s">
        <v>390</v>
      </c>
      <c r="H19" s="16" t="s">
        <v>391</v>
      </c>
      <c r="I19" s="16" t="s">
        <v>351</v>
      </c>
      <c r="J19" s="26" t="s">
        <v>392</v>
      </c>
    </row>
    <row r="20" spans="1:10" ht="42" customHeight="1">
      <c r="A20" s="194" t="s">
        <v>318</v>
      </c>
      <c r="B20" s="195" t="s">
        <v>371</v>
      </c>
      <c r="C20" s="16" t="s">
        <v>346</v>
      </c>
      <c r="D20" s="16" t="s">
        <v>347</v>
      </c>
      <c r="E20" s="26" t="s">
        <v>393</v>
      </c>
      <c r="F20" s="16" t="s">
        <v>368</v>
      </c>
      <c r="G20" s="26" t="s">
        <v>394</v>
      </c>
      <c r="H20" s="16" t="s">
        <v>395</v>
      </c>
      <c r="I20" s="16" t="s">
        <v>351</v>
      </c>
      <c r="J20" s="26" t="s">
        <v>396</v>
      </c>
    </row>
    <row r="21" spans="1:10" ht="42" customHeight="1">
      <c r="A21" s="194" t="s">
        <v>318</v>
      </c>
      <c r="B21" s="195" t="s">
        <v>371</v>
      </c>
      <c r="C21" s="16" t="s">
        <v>346</v>
      </c>
      <c r="D21" s="16" t="s">
        <v>347</v>
      </c>
      <c r="E21" s="26" t="s">
        <v>397</v>
      </c>
      <c r="F21" s="16" t="s">
        <v>368</v>
      </c>
      <c r="G21" s="26" t="s">
        <v>369</v>
      </c>
      <c r="H21" s="16" t="s">
        <v>364</v>
      </c>
      <c r="I21" s="16" t="s">
        <v>351</v>
      </c>
      <c r="J21" s="26" t="s">
        <v>398</v>
      </c>
    </row>
    <row r="22" spans="1:10" ht="42" customHeight="1">
      <c r="A22" s="194" t="s">
        <v>318</v>
      </c>
      <c r="B22" s="195" t="s">
        <v>371</v>
      </c>
      <c r="C22" s="16" t="s">
        <v>346</v>
      </c>
      <c r="D22" s="16" t="s">
        <v>347</v>
      </c>
      <c r="E22" s="26" t="s">
        <v>399</v>
      </c>
      <c r="F22" s="16" t="s">
        <v>362</v>
      </c>
      <c r="G22" s="26" t="s">
        <v>363</v>
      </c>
      <c r="H22" s="16" t="s">
        <v>364</v>
      </c>
      <c r="I22" s="16" t="s">
        <v>351</v>
      </c>
      <c r="J22" s="26" t="s">
        <v>400</v>
      </c>
    </row>
    <row r="23" spans="1:10" ht="42" customHeight="1">
      <c r="A23" s="194" t="s">
        <v>318</v>
      </c>
      <c r="B23" s="195" t="s">
        <v>371</v>
      </c>
      <c r="C23" s="16" t="s">
        <v>346</v>
      </c>
      <c r="D23" s="16" t="s">
        <v>401</v>
      </c>
      <c r="E23" s="26" t="s">
        <v>402</v>
      </c>
      <c r="F23" s="16" t="s">
        <v>349</v>
      </c>
      <c r="G23" s="26" t="s">
        <v>403</v>
      </c>
      <c r="H23" s="16" t="s">
        <v>404</v>
      </c>
      <c r="I23" s="16" t="s">
        <v>357</v>
      </c>
      <c r="J23" s="26" t="s">
        <v>405</v>
      </c>
    </row>
    <row r="24" spans="1:10" ht="42" customHeight="1">
      <c r="A24" s="194" t="s">
        <v>318</v>
      </c>
      <c r="B24" s="195" t="s">
        <v>371</v>
      </c>
      <c r="C24" s="16" t="s">
        <v>346</v>
      </c>
      <c r="D24" s="16" t="s">
        <v>401</v>
      </c>
      <c r="E24" s="26" t="s">
        <v>406</v>
      </c>
      <c r="F24" s="16" t="s">
        <v>407</v>
      </c>
      <c r="G24" s="26" t="s">
        <v>408</v>
      </c>
      <c r="H24" s="16" t="s">
        <v>409</v>
      </c>
      <c r="I24" s="16" t="s">
        <v>351</v>
      </c>
      <c r="J24" s="26" t="s">
        <v>410</v>
      </c>
    </row>
    <row r="25" spans="1:10" ht="42" customHeight="1">
      <c r="A25" s="194" t="s">
        <v>318</v>
      </c>
      <c r="B25" s="195" t="s">
        <v>371</v>
      </c>
      <c r="C25" s="16" t="s">
        <v>359</v>
      </c>
      <c r="D25" s="16" t="s">
        <v>411</v>
      </c>
      <c r="E25" s="26" t="s">
        <v>412</v>
      </c>
      <c r="F25" s="16" t="s">
        <v>407</v>
      </c>
      <c r="G25" s="26" t="s">
        <v>408</v>
      </c>
      <c r="H25" s="16" t="s">
        <v>409</v>
      </c>
      <c r="I25" s="16" t="s">
        <v>351</v>
      </c>
      <c r="J25" s="26" t="s">
        <v>413</v>
      </c>
    </row>
    <row r="26" spans="1:10" ht="42" customHeight="1">
      <c r="A26" s="194" t="s">
        <v>318</v>
      </c>
      <c r="B26" s="195" t="s">
        <v>371</v>
      </c>
      <c r="C26" s="16" t="s">
        <v>359</v>
      </c>
      <c r="D26" s="16" t="s">
        <v>411</v>
      </c>
      <c r="E26" s="26" t="s">
        <v>414</v>
      </c>
      <c r="F26" s="16" t="s">
        <v>368</v>
      </c>
      <c r="G26" s="26" t="s">
        <v>380</v>
      </c>
      <c r="H26" s="16" t="s">
        <v>364</v>
      </c>
      <c r="I26" s="16" t="s">
        <v>351</v>
      </c>
      <c r="J26" s="26" t="s">
        <v>415</v>
      </c>
    </row>
    <row r="27" spans="1:10" ht="42" customHeight="1">
      <c r="A27" s="194" t="s">
        <v>318</v>
      </c>
      <c r="B27" s="195" t="s">
        <v>371</v>
      </c>
      <c r="C27" s="16" t="s">
        <v>365</v>
      </c>
      <c r="D27" s="16" t="s">
        <v>366</v>
      </c>
      <c r="E27" s="26" t="s">
        <v>414</v>
      </c>
      <c r="F27" s="16" t="s">
        <v>368</v>
      </c>
      <c r="G27" s="26" t="s">
        <v>380</v>
      </c>
      <c r="H27" s="16" t="s">
        <v>364</v>
      </c>
      <c r="I27" s="16" t="s">
        <v>351</v>
      </c>
      <c r="J27" s="26" t="s">
        <v>415</v>
      </c>
    </row>
    <row r="28" spans="1:10" ht="42" customHeight="1">
      <c r="A28" s="194" t="s">
        <v>311</v>
      </c>
      <c r="B28" s="195" t="s">
        <v>416</v>
      </c>
      <c r="C28" s="16" t="s">
        <v>346</v>
      </c>
      <c r="D28" s="16" t="s">
        <v>372</v>
      </c>
      <c r="E28" s="26" t="s">
        <v>417</v>
      </c>
      <c r="F28" s="16" t="s">
        <v>349</v>
      </c>
      <c r="G28" s="26" t="s">
        <v>418</v>
      </c>
      <c r="H28" s="16" t="s">
        <v>356</v>
      </c>
      <c r="I28" s="16" t="s">
        <v>357</v>
      </c>
      <c r="J28" s="26" t="s">
        <v>419</v>
      </c>
    </row>
    <row r="29" spans="1:10" ht="42" customHeight="1">
      <c r="A29" s="194" t="s">
        <v>311</v>
      </c>
      <c r="B29" s="195" t="s">
        <v>416</v>
      </c>
      <c r="C29" s="16" t="s">
        <v>359</v>
      </c>
      <c r="D29" s="16" t="s">
        <v>411</v>
      </c>
      <c r="E29" s="26" t="s">
        <v>420</v>
      </c>
      <c r="F29" s="16" t="s">
        <v>368</v>
      </c>
      <c r="G29" s="26" t="s">
        <v>421</v>
      </c>
      <c r="H29" s="16" t="s">
        <v>364</v>
      </c>
      <c r="I29" s="16" t="s">
        <v>351</v>
      </c>
      <c r="J29" s="26" t="s">
        <v>422</v>
      </c>
    </row>
    <row r="30" spans="1:10" ht="42" customHeight="1">
      <c r="A30" s="194" t="s">
        <v>311</v>
      </c>
      <c r="B30" s="195" t="s">
        <v>416</v>
      </c>
      <c r="C30" s="16" t="s">
        <v>365</v>
      </c>
      <c r="D30" s="16" t="s">
        <v>366</v>
      </c>
      <c r="E30" s="26" t="s">
        <v>423</v>
      </c>
      <c r="F30" s="16" t="s">
        <v>368</v>
      </c>
      <c r="G30" s="26" t="s">
        <v>424</v>
      </c>
      <c r="H30" s="16" t="s">
        <v>364</v>
      </c>
      <c r="I30" s="16" t="s">
        <v>351</v>
      </c>
      <c r="J30" s="26" t="s">
        <v>425</v>
      </c>
    </row>
    <row r="31" spans="1:10" ht="42" customHeight="1">
      <c r="A31" s="194" t="s">
        <v>316</v>
      </c>
      <c r="B31" s="195" t="s">
        <v>426</v>
      </c>
      <c r="C31" s="16" t="s">
        <v>346</v>
      </c>
      <c r="D31" s="16" t="s">
        <v>372</v>
      </c>
      <c r="E31" s="26" t="s">
        <v>427</v>
      </c>
      <c r="F31" s="16" t="s">
        <v>368</v>
      </c>
      <c r="G31" s="26" t="s">
        <v>84</v>
      </c>
      <c r="H31" s="16" t="s">
        <v>375</v>
      </c>
      <c r="I31" s="16" t="s">
        <v>357</v>
      </c>
      <c r="J31" s="26" t="s">
        <v>428</v>
      </c>
    </row>
    <row r="32" spans="1:10" ht="42" customHeight="1">
      <c r="A32" s="194" t="s">
        <v>316</v>
      </c>
      <c r="B32" s="195" t="s">
        <v>426</v>
      </c>
      <c r="C32" s="16" t="s">
        <v>359</v>
      </c>
      <c r="D32" s="16" t="s">
        <v>411</v>
      </c>
      <c r="E32" s="26" t="s">
        <v>427</v>
      </c>
      <c r="F32" s="16" t="s">
        <v>368</v>
      </c>
      <c r="G32" s="26" t="s">
        <v>363</v>
      </c>
      <c r="H32" s="16" t="s">
        <v>364</v>
      </c>
      <c r="I32" s="16" t="s">
        <v>357</v>
      </c>
      <c r="J32" s="26" t="s">
        <v>428</v>
      </c>
    </row>
    <row r="33" spans="1:10" ht="42" customHeight="1">
      <c r="A33" s="194" t="s">
        <v>316</v>
      </c>
      <c r="B33" s="195" t="s">
        <v>426</v>
      </c>
      <c r="C33" s="16" t="s">
        <v>359</v>
      </c>
      <c r="D33" s="16" t="s">
        <v>429</v>
      </c>
      <c r="E33" s="26" t="s">
        <v>430</v>
      </c>
      <c r="F33" s="16" t="s">
        <v>368</v>
      </c>
      <c r="G33" s="26" t="s">
        <v>380</v>
      </c>
      <c r="H33" s="16" t="s">
        <v>364</v>
      </c>
      <c r="I33" s="16" t="s">
        <v>357</v>
      </c>
      <c r="J33" s="26" t="s">
        <v>430</v>
      </c>
    </row>
    <row r="34" spans="1:10" ht="42" customHeight="1">
      <c r="A34" s="194" t="s">
        <v>316</v>
      </c>
      <c r="B34" s="195" t="s">
        <v>426</v>
      </c>
      <c r="C34" s="16" t="s">
        <v>365</v>
      </c>
      <c r="D34" s="16" t="s">
        <v>366</v>
      </c>
      <c r="E34" s="26" t="s">
        <v>430</v>
      </c>
      <c r="F34" s="16" t="s">
        <v>368</v>
      </c>
      <c r="G34" s="26" t="s">
        <v>431</v>
      </c>
      <c r="H34" s="16" t="s">
        <v>364</v>
      </c>
      <c r="I34" s="16" t="s">
        <v>357</v>
      </c>
      <c r="J34" s="26" t="s">
        <v>430</v>
      </c>
    </row>
    <row r="35" spans="1:10" ht="42" customHeight="1">
      <c r="A35" s="194" t="s">
        <v>320</v>
      </c>
      <c r="B35" s="195" t="s">
        <v>432</v>
      </c>
      <c r="C35" s="16" t="s">
        <v>346</v>
      </c>
      <c r="D35" s="16" t="s">
        <v>347</v>
      </c>
      <c r="E35" s="26" t="s">
        <v>433</v>
      </c>
      <c r="F35" s="16" t="s">
        <v>362</v>
      </c>
      <c r="G35" s="26" t="s">
        <v>363</v>
      </c>
      <c r="H35" s="16" t="s">
        <v>364</v>
      </c>
      <c r="I35" s="16" t="s">
        <v>351</v>
      </c>
      <c r="J35" s="26" t="s">
        <v>434</v>
      </c>
    </row>
    <row r="36" spans="1:10" ht="42" customHeight="1">
      <c r="A36" s="194" t="s">
        <v>320</v>
      </c>
      <c r="B36" s="195" t="s">
        <v>432</v>
      </c>
      <c r="C36" s="16" t="s">
        <v>346</v>
      </c>
      <c r="D36" s="16" t="s">
        <v>353</v>
      </c>
      <c r="E36" s="26" t="s">
        <v>435</v>
      </c>
      <c r="F36" s="16" t="s">
        <v>436</v>
      </c>
      <c r="G36" s="26" t="s">
        <v>374</v>
      </c>
      <c r="H36" s="16" t="s">
        <v>364</v>
      </c>
      <c r="I36" s="16" t="s">
        <v>351</v>
      </c>
      <c r="J36" s="26" t="s">
        <v>437</v>
      </c>
    </row>
    <row r="37" spans="1:10" ht="42" customHeight="1">
      <c r="A37" s="194" t="s">
        <v>320</v>
      </c>
      <c r="B37" s="195" t="s">
        <v>432</v>
      </c>
      <c r="C37" s="16" t="s">
        <v>359</v>
      </c>
      <c r="D37" s="16" t="s">
        <v>411</v>
      </c>
      <c r="E37" s="26" t="s">
        <v>438</v>
      </c>
      <c r="F37" s="16" t="s">
        <v>407</v>
      </c>
      <c r="G37" s="26" t="s">
        <v>92</v>
      </c>
      <c r="H37" s="16" t="s">
        <v>364</v>
      </c>
      <c r="I37" s="16" t="s">
        <v>351</v>
      </c>
      <c r="J37" s="26" t="s">
        <v>439</v>
      </c>
    </row>
    <row r="38" spans="1:10" ht="42" customHeight="1">
      <c r="A38" s="194" t="s">
        <v>320</v>
      </c>
      <c r="B38" s="195" t="s">
        <v>432</v>
      </c>
      <c r="C38" s="16" t="s">
        <v>365</v>
      </c>
      <c r="D38" s="16" t="s">
        <v>366</v>
      </c>
      <c r="E38" s="26" t="s">
        <v>440</v>
      </c>
      <c r="F38" s="16" t="s">
        <v>407</v>
      </c>
      <c r="G38" s="26" t="s">
        <v>369</v>
      </c>
      <c r="H38" s="16" t="s">
        <v>364</v>
      </c>
      <c r="I38" s="16" t="s">
        <v>351</v>
      </c>
      <c r="J38" s="26" t="s">
        <v>441</v>
      </c>
    </row>
    <row r="39" spans="1:10" ht="42" customHeight="1">
      <c r="A39" s="194" t="s">
        <v>334</v>
      </c>
      <c r="B39" s="195" t="s">
        <v>442</v>
      </c>
      <c r="C39" s="16" t="s">
        <v>346</v>
      </c>
      <c r="D39" s="16" t="s">
        <v>372</v>
      </c>
      <c r="E39" s="26" t="s">
        <v>443</v>
      </c>
      <c r="F39" s="16" t="s">
        <v>349</v>
      </c>
      <c r="G39" s="26" t="s">
        <v>444</v>
      </c>
      <c r="H39" s="16" t="s">
        <v>445</v>
      </c>
      <c r="I39" s="16" t="s">
        <v>357</v>
      </c>
      <c r="J39" s="26" t="s">
        <v>446</v>
      </c>
    </row>
    <row r="40" spans="1:10" ht="42" customHeight="1">
      <c r="A40" s="194" t="s">
        <v>334</v>
      </c>
      <c r="B40" s="195" t="s">
        <v>442</v>
      </c>
      <c r="C40" s="16" t="s">
        <v>359</v>
      </c>
      <c r="D40" s="16" t="s">
        <v>447</v>
      </c>
      <c r="E40" s="26" t="s">
        <v>448</v>
      </c>
      <c r="F40" s="16" t="s">
        <v>368</v>
      </c>
      <c r="G40" s="26" t="s">
        <v>374</v>
      </c>
      <c r="H40" s="16" t="s">
        <v>364</v>
      </c>
      <c r="I40" s="16" t="s">
        <v>351</v>
      </c>
      <c r="J40" s="26" t="s">
        <v>449</v>
      </c>
    </row>
    <row r="41" spans="1:10" ht="42" customHeight="1">
      <c r="A41" s="194" t="s">
        <v>334</v>
      </c>
      <c r="B41" s="195" t="s">
        <v>442</v>
      </c>
      <c r="C41" s="16" t="s">
        <v>365</v>
      </c>
      <c r="D41" s="16" t="s">
        <v>366</v>
      </c>
      <c r="E41" s="26" t="s">
        <v>450</v>
      </c>
      <c r="F41" s="16" t="s">
        <v>368</v>
      </c>
      <c r="G41" s="26" t="s">
        <v>451</v>
      </c>
      <c r="H41" s="16" t="s">
        <v>364</v>
      </c>
      <c r="I41" s="16" t="s">
        <v>351</v>
      </c>
      <c r="J41" s="26" t="s">
        <v>452</v>
      </c>
    </row>
    <row r="42" spans="1:10" ht="42" customHeight="1">
      <c r="A42" s="194" t="s">
        <v>325</v>
      </c>
      <c r="B42" s="195" t="s">
        <v>453</v>
      </c>
      <c r="C42" s="16" t="s">
        <v>346</v>
      </c>
      <c r="D42" s="16" t="s">
        <v>372</v>
      </c>
      <c r="E42" s="26" t="s">
        <v>454</v>
      </c>
      <c r="F42" s="16" t="s">
        <v>349</v>
      </c>
      <c r="G42" s="26" t="s">
        <v>455</v>
      </c>
      <c r="H42" s="16" t="s">
        <v>356</v>
      </c>
      <c r="I42" s="16" t="s">
        <v>357</v>
      </c>
      <c r="J42" s="26" t="s">
        <v>456</v>
      </c>
    </row>
    <row r="43" spans="1:10" ht="42" customHeight="1">
      <c r="A43" s="194" t="s">
        <v>325</v>
      </c>
      <c r="B43" s="195" t="s">
        <v>453</v>
      </c>
      <c r="C43" s="16" t="s">
        <v>346</v>
      </c>
      <c r="D43" s="16" t="s">
        <v>401</v>
      </c>
      <c r="E43" s="26" t="s">
        <v>457</v>
      </c>
      <c r="F43" s="16" t="s">
        <v>349</v>
      </c>
      <c r="G43" s="26" t="s">
        <v>458</v>
      </c>
      <c r="H43" s="16" t="s">
        <v>459</v>
      </c>
      <c r="I43" s="16" t="s">
        <v>357</v>
      </c>
      <c r="J43" s="26" t="s">
        <v>460</v>
      </c>
    </row>
    <row r="44" spans="1:10" ht="42" customHeight="1">
      <c r="A44" s="194" t="s">
        <v>325</v>
      </c>
      <c r="B44" s="195" t="s">
        <v>453</v>
      </c>
      <c r="C44" s="16" t="s">
        <v>359</v>
      </c>
      <c r="D44" s="16" t="s">
        <v>411</v>
      </c>
      <c r="E44" s="26" t="s">
        <v>461</v>
      </c>
      <c r="F44" s="16" t="s">
        <v>362</v>
      </c>
      <c r="G44" s="26" t="s">
        <v>462</v>
      </c>
      <c r="H44" s="16" t="s">
        <v>364</v>
      </c>
      <c r="I44" s="16" t="s">
        <v>351</v>
      </c>
      <c r="J44" s="26" t="s">
        <v>463</v>
      </c>
    </row>
    <row r="45" spans="1:10" ht="42" customHeight="1">
      <c r="A45" s="194" t="s">
        <v>325</v>
      </c>
      <c r="B45" s="195" t="s">
        <v>453</v>
      </c>
      <c r="C45" s="16" t="s">
        <v>365</v>
      </c>
      <c r="D45" s="16" t="s">
        <v>366</v>
      </c>
      <c r="E45" s="26" t="s">
        <v>464</v>
      </c>
      <c r="F45" s="16" t="s">
        <v>368</v>
      </c>
      <c r="G45" s="26" t="s">
        <v>451</v>
      </c>
      <c r="H45" s="16" t="s">
        <v>364</v>
      </c>
      <c r="I45" s="16" t="s">
        <v>351</v>
      </c>
      <c r="J45" s="26" t="s">
        <v>452</v>
      </c>
    </row>
    <row r="46" spans="1:10" ht="42" customHeight="1">
      <c r="A46" s="194" t="s">
        <v>307</v>
      </c>
      <c r="B46" s="195" t="s">
        <v>465</v>
      </c>
      <c r="C46" s="16" t="s">
        <v>346</v>
      </c>
      <c r="D46" s="16" t="s">
        <v>372</v>
      </c>
      <c r="E46" s="26" t="s">
        <v>466</v>
      </c>
      <c r="F46" s="16" t="s">
        <v>368</v>
      </c>
      <c r="G46" s="26" t="s">
        <v>467</v>
      </c>
      <c r="H46" s="16" t="s">
        <v>445</v>
      </c>
      <c r="I46" s="16" t="s">
        <v>357</v>
      </c>
      <c r="J46" s="26" t="s">
        <v>468</v>
      </c>
    </row>
    <row r="47" spans="1:10" ht="42" customHeight="1">
      <c r="A47" s="194" t="s">
        <v>307</v>
      </c>
      <c r="B47" s="195" t="s">
        <v>465</v>
      </c>
      <c r="C47" s="16" t="s">
        <v>346</v>
      </c>
      <c r="D47" s="16" t="s">
        <v>347</v>
      </c>
      <c r="E47" s="26" t="s">
        <v>469</v>
      </c>
      <c r="F47" s="16" t="s">
        <v>368</v>
      </c>
      <c r="G47" s="26" t="s">
        <v>467</v>
      </c>
      <c r="H47" s="16" t="s">
        <v>445</v>
      </c>
      <c r="I47" s="16" t="s">
        <v>357</v>
      </c>
      <c r="J47" s="26" t="s">
        <v>468</v>
      </c>
    </row>
    <row r="48" spans="1:10" ht="42" customHeight="1">
      <c r="A48" s="194" t="s">
        <v>307</v>
      </c>
      <c r="B48" s="195" t="s">
        <v>465</v>
      </c>
      <c r="C48" s="16" t="s">
        <v>346</v>
      </c>
      <c r="D48" s="16" t="s">
        <v>401</v>
      </c>
      <c r="E48" s="26" t="s">
        <v>470</v>
      </c>
      <c r="F48" s="16" t="s">
        <v>368</v>
      </c>
      <c r="G48" s="26" t="s">
        <v>471</v>
      </c>
      <c r="H48" s="16" t="s">
        <v>445</v>
      </c>
      <c r="I48" s="16" t="s">
        <v>357</v>
      </c>
      <c r="J48" s="26" t="s">
        <v>468</v>
      </c>
    </row>
    <row r="49" spans="1:10" ht="42" customHeight="1">
      <c r="A49" s="194" t="s">
        <v>307</v>
      </c>
      <c r="B49" s="195" t="s">
        <v>465</v>
      </c>
      <c r="C49" s="16" t="s">
        <v>346</v>
      </c>
      <c r="D49" s="16" t="s">
        <v>401</v>
      </c>
      <c r="E49" s="26" t="s">
        <v>472</v>
      </c>
      <c r="F49" s="16" t="s">
        <v>368</v>
      </c>
      <c r="G49" s="26" t="s">
        <v>473</v>
      </c>
      <c r="H49" s="16" t="s">
        <v>445</v>
      </c>
      <c r="I49" s="16" t="s">
        <v>357</v>
      </c>
      <c r="J49" s="26" t="s">
        <v>474</v>
      </c>
    </row>
    <row r="50" spans="1:10" ht="42" customHeight="1">
      <c r="A50" s="194" t="s">
        <v>307</v>
      </c>
      <c r="B50" s="195" t="s">
        <v>465</v>
      </c>
      <c r="C50" s="16" t="s">
        <v>359</v>
      </c>
      <c r="D50" s="16" t="s">
        <v>411</v>
      </c>
      <c r="E50" s="26" t="s">
        <v>475</v>
      </c>
      <c r="F50" s="16" t="s">
        <v>368</v>
      </c>
      <c r="G50" s="26" t="s">
        <v>369</v>
      </c>
      <c r="H50" s="16" t="s">
        <v>364</v>
      </c>
      <c r="I50" s="16" t="s">
        <v>351</v>
      </c>
      <c r="J50" s="26" t="s">
        <v>476</v>
      </c>
    </row>
    <row r="51" spans="1:10" ht="42" customHeight="1">
      <c r="A51" s="194" t="s">
        <v>307</v>
      </c>
      <c r="B51" s="195" t="s">
        <v>465</v>
      </c>
      <c r="C51" s="16" t="s">
        <v>359</v>
      </c>
      <c r="D51" s="16" t="s">
        <v>429</v>
      </c>
      <c r="E51" s="26" t="s">
        <v>477</v>
      </c>
      <c r="F51" s="16" t="s">
        <v>368</v>
      </c>
      <c r="G51" s="26" t="s">
        <v>380</v>
      </c>
      <c r="H51" s="16" t="s">
        <v>364</v>
      </c>
      <c r="I51" s="16" t="s">
        <v>351</v>
      </c>
      <c r="J51" s="26" t="s">
        <v>478</v>
      </c>
    </row>
    <row r="52" spans="1:10" ht="42" customHeight="1">
      <c r="A52" s="194" t="s">
        <v>307</v>
      </c>
      <c r="B52" s="195" t="s">
        <v>465</v>
      </c>
      <c r="C52" s="16" t="s">
        <v>365</v>
      </c>
      <c r="D52" s="16" t="s">
        <v>366</v>
      </c>
      <c r="E52" s="26" t="s">
        <v>479</v>
      </c>
      <c r="F52" s="16" t="s">
        <v>362</v>
      </c>
      <c r="G52" s="26" t="s">
        <v>380</v>
      </c>
      <c r="H52" s="16" t="s">
        <v>364</v>
      </c>
      <c r="I52" s="16" t="s">
        <v>351</v>
      </c>
      <c r="J52" s="26" t="s">
        <v>480</v>
      </c>
    </row>
    <row r="53" spans="1:10" ht="42" customHeight="1">
      <c r="A53" s="194" t="s">
        <v>304</v>
      </c>
      <c r="B53" s="195" t="s">
        <v>481</v>
      </c>
      <c r="C53" s="16" t="s">
        <v>346</v>
      </c>
      <c r="D53" s="16" t="s">
        <v>372</v>
      </c>
      <c r="E53" s="26" t="s">
        <v>482</v>
      </c>
      <c r="F53" s="16" t="s">
        <v>362</v>
      </c>
      <c r="G53" s="26" t="s">
        <v>483</v>
      </c>
      <c r="H53" s="16" t="s">
        <v>445</v>
      </c>
      <c r="I53" s="16" t="s">
        <v>357</v>
      </c>
      <c r="J53" s="26" t="s">
        <v>484</v>
      </c>
    </row>
    <row r="54" spans="1:10" ht="42" customHeight="1">
      <c r="A54" s="194" t="s">
        <v>304</v>
      </c>
      <c r="B54" s="195" t="s">
        <v>481</v>
      </c>
      <c r="C54" s="16" t="s">
        <v>346</v>
      </c>
      <c r="D54" s="16" t="s">
        <v>347</v>
      </c>
      <c r="E54" s="26" t="s">
        <v>485</v>
      </c>
      <c r="F54" s="16" t="s">
        <v>362</v>
      </c>
      <c r="G54" s="26" t="s">
        <v>363</v>
      </c>
      <c r="H54" s="16" t="s">
        <v>364</v>
      </c>
      <c r="I54" s="16" t="s">
        <v>351</v>
      </c>
      <c r="J54" s="26" t="s">
        <v>484</v>
      </c>
    </row>
    <row r="55" spans="1:10" ht="42" customHeight="1">
      <c r="A55" s="194" t="s">
        <v>304</v>
      </c>
      <c r="B55" s="195" t="s">
        <v>481</v>
      </c>
      <c r="C55" s="16" t="s">
        <v>346</v>
      </c>
      <c r="D55" s="16" t="s">
        <v>401</v>
      </c>
      <c r="E55" s="26" t="s">
        <v>486</v>
      </c>
      <c r="F55" s="16" t="s">
        <v>362</v>
      </c>
      <c r="G55" s="26" t="s">
        <v>87</v>
      </c>
      <c r="H55" s="16" t="s">
        <v>459</v>
      </c>
      <c r="I55" s="16" t="s">
        <v>357</v>
      </c>
      <c r="J55" s="26" t="s">
        <v>487</v>
      </c>
    </row>
    <row r="56" spans="1:10" ht="42" customHeight="1">
      <c r="A56" s="194" t="s">
        <v>304</v>
      </c>
      <c r="B56" s="195" t="s">
        <v>481</v>
      </c>
      <c r="C56" s="16" t="s">
        <v>359</v>
      </c>
      <c r="D56" s="16" t="s">
        <v>411</v>
      </c>
      <c r="E56" s="26" t="s">
        <v>488</v>
      </c>
      <c r="F56" s="16" t="s">
        <v>362</v>
      </c>
      <c r="G56" s="26" t="s">
        <v>363</v>
      </c>
      <c r="H56" s="16" t="s">
        <v>364</v>
      </c>
      <c r="I56" s="16" t="s">
        <v>351</v>
      </c>
      <c r="J56" s="26" t="s">
        <v>487</v>
      </c>
    </row>
    <row r="57" spans="1:10" ht="42" customHeight="1">
      <c r="A57" s="194" t="s">
        <v>304</v>
      </c>
      <c r="B57" s="195" t="s">
        <v>481</v>
      </c>
      <c r="C57" s="16" t="s">
        <v>359</v>
      </c>
      <c r="D57" s="16" t="s">
        <v>360</v>
      </c>
      <c r="E57" s="26" t="s">
        <v>489</v>
      </c>
      <c r="F57" s="16" t="s">
        <v>368</v>
      </c>
      <c r="G57" s="26" t="s">
        <v>490</v>
      </c>
      <c r="H57" s="16" t="s">
        <v>364</v>
      </c>
      <c r="I57" s="16" t="s">
        <v>357</v>
      </c>
      <c r="J57" s="26" t="s">
        <v>487</v>
      </c>
    </row>
    <row r="58" spans="1:10" ht="42" customHeight="1">
      <c r="A58" s="194" t="s">
        <v>304</v>
      </c>
      <c r="B58" s="195" t="s">
        <v>481</v>
      </c>
      <c r="C58" s="16" t="s">
        <v>365</v>
      </c>
      <c r="D58" s="16" t="s">
        <v>366</v>
      </c>
      <c r="E58" s="26" t="s">
        <v>491</v>
      </c>
      <c r="F58" s="16" t="s">
        <v>362</v>
      </c>
      <c r="G58" s="26" t="s">
        <v>369</v>
      </c>
      <c r="H58" s="16" t="s">
        <v>364</v>
      </c>
      <c r="I58" s="16" t="s">
        <v>351</v>
      </c>
      <c r="J58" s="26" t="s">
        <v>492</v>
      </c>
    </row>
    <row r="59" spans="1:10" ht="42" customHeight="1">
      <c r="A59" s="194" t="s">
        <v>330</v>
      </c>
      <c r="B59" s="195" t="s">
        <v>493</v>
      </c>
      <c r="C59" s="16" t="s">
        <v>346</v>
      </c>
      <c r="D59" s="16" t="s">
        <v>372</v>
      </c>
      <c r="E59" s="26" t="s">
        <v>494</v>
      </c>
      <c r="F59" s="16" t="s">
        <v>349</v>
      </c>
      <c r="G59" s="26" t="s">
        <v>495</v>
      </c>
      <c r="H59" s="16" t="s">
        <v>496</v>
      </c>
      <c r="I59" s="16" t="s">
        <v>357</v>
      </c>
      <c r="J59" s="26" t="s">
        <v>497</v>
      </c>
    </row>
    <row r="60" spans="1:10" ht="42" customHeight="1">
      <c r="A60" s="194" t="s">
        <v>330</v>
      </c>
      <c r="B60" s="195" t="s">
        <v>493</v>
      </c>
      <c r="C60" s="16" t="s">
        <v>359</v>
      </c>
      <c r="D60" s="16" t="s">
        <v>447</v>
      </c>
      <c r="E60" s="26" t="s">
        <v>498</v>
      </c>
      <c r="F60" s="16" t="s">
        <v>368</v>
      </c>
      <c r="G60" s="26" t="s">
        <v>499</v>
      </c>
      <c r="H60" s="16" t="s">
        <v>356</v>
      </c>
      <c r="I60" s="16" t="s">
        <v>357</v>
      </c>
      <c r="J60" s="26" t="s">
        <v>500</v>
      </c>
    </row>
    <row r="61" spans="1:10" ht="42" customHeight="1">
      <c r="A61" s="194" t="s">
        <v>330</v>
      </c>
      <c r="B61" s="195" t="s">
        <v>493</v>
      </c>
      <c r="C61" s="16" t="s">
        <v>365</v>
      </c>
      <c r="D61" s="16" t="s">
        <v>366</v>
      </c>
      <c r="E61" s="26" t="s">
        <v>501</v>
      </c>
      <c r="F61" s="16" t="s">
        <v>368</v>
      </c>
      <c r="G61" s="26" t="s">
        <v>451</v>
      </c>
      <c r="H61" s="16" t="s">
        <v>364</v>
      </c>
      <c r="I61" s="16" t="s">
        <v>351</v>
      </c>
      <c r="J61" s="26" t="s">
        <v>502</v>
      </c>
    </row>
  </sheetData>
  <mergeCells count="22">
    <mergeCell ref="A53:A58"/>
    <mergeCell ref="B53:B58"/>
    <mergeCell ref="A59:A61"/>
    <mergeCell ref="B59:B61"/>
    <mergeCell ref="A39:A41"/>
    <mergeCell ref="B39:B41"/>
    <mergeCell ref="A42:A45"/>
    <mergeCell ref="B42:B45"/>
    <mergeCell ref="A46:A52"/>
    <mergeCell ref="B46:B52"/>
    <mergeCell ref="A28:A30"/>
    <mergeCell ref="B28:B30"/>
    <mergeCell ref="A31:A34"/>
    <mergeCell ref="B31:B34"/>
    <mergeCell ref="A35:A38"/>
    <mergeCell ref="B35:B38"/>
    <mergeCell ref="A3:J3"/>
    <mergeCell ref="A4:H4"/>
    <mergeCell ref="A9:A12"/>
    <mergeCell ref="B9:B12"/>
    <mergeCell ref="A13:A27"/>
    <mergeCell ref="B13:B27"/>
  </mergeCells>
  <phoneticPr fontId="20"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部门整体支出绩效目标表13!Print_Titles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匿名用户</cp:lastModifiedBy>
  <dcterms:created xsi:type="dcterms:W3CDTF">2025-03-12T01:31:14Z</dcterms:created>
  <dcterms:modified xsi:type="dcterms:W3CDTF">2025-03-12T01:31:15Z</dcterms:modified>
</cp:coreProperties>
</file>