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7" r:id="rId13"/>
    <sheet name="对上转移支付绩效目标表09-2 " sheetId="18" r:id="rId14"/>
    <sheet name="新增资产配置表10" sheetId="13" r:id="rId15"/>
    <sheet name="上级转移支付补助项目支出预算表11" sheetId="14" r:id="rId16"/>
    <sheet name="部门项目中期规划预算表12" sheetId="15" r:id="rId17"/>
    <sheet name="部门整体支出绩效目标表 13" sheetId="16" r:id="rId18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'一般公共预算支出预算表02-2'!$A:$A,'一般公共预算支出预算表02-2'!$1:$1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  <definedName name="_xlnm.Print_Titles" localSheetId="17">'部门整体支出绩效目标表 13'!$A:$A,'部门整体支出绩效目标表 13'!$1:$1</definedName>
    <definedName name="_xlnm.Print_Titles" localSheetId="12">'对下转移支付预算表09-1'!$A:$A,'对下转移支付预算表09-1'!$1:$1</definedName>
    <definedName name="_xlnm.Print_Titles" localSheetId="13">'对上转移支付绩效目标表09-2 '!$A:$A,'对上转移支付绩效目标表09-2 '!$1:$1</definedName>
  </definedNames>
  <calcPr calcId="144525"/>
</workbook>
</file>

<file path=xl/sharedStrings.xml><?xml version="1.0" encoding="utf-8"?>
<sst xmlns="http://schemas.openxmlformats.org/spreadsheetml/2006/main" count="1042" uniqueCount="415">
  <si>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</si>
  <si>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</si>
  <si>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</si>
  <si>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</si>
  <si>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</si>
  <si>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</si>
  <si>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</si>
  <si>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</si>
  <si>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</si>
  <si>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</si>
  <si>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</si>
  <si>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</si>
  <si>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</si>
  <si>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</si>
  <si>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</si>
  <si>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</si>
  <si>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</si>
  <si>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</si>
  <si>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</si>
  <si>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</si>
  <si>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</si>
  <si>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</si>
  <si>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</si>
  <si>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</si>
  <si>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</si>
  <si>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</si>
  <si>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</si>
  <si>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</si>
  <si>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</si>
  <si>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</si>
  <si>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</si>
  <si>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</si>
  <si>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</si>
  <si>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</si>
  <si>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</si>
  <si>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</si>
  <si>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</si>
  <si>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</si>
  <si>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</si>
  <si>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</si>
  <si>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</si>
  <si>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</si>
  <si>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</si>
  <si>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</si>
  <si>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</si>
  <si>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</si>
  <si>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</si>
  <si>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</si>
  <si>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</si>
  <si>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</si>
  <si>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</si>
  <si>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</si>
  <si>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</si>
  <si>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</si>
  <si>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</si>
  <si>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</si>
  <si>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</si>
  <si>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</si>
  <si>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</si>
  <si>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</si>
  <si>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</si>
  <si>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</si>
  <si>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</si>
  <si>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</si>
  <si>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</si>
  <si>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</si>
  <si>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</si>
  <si>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</si>
  <si>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105011</t>
  </si>
  <si>
    <t>昆明市晋宁区昆阳九年一贯制学校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</si>
  <si>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</si>
  <si>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</si>
  <si>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</si>
  <si>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</si>
  <si>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</si>
  <si>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</si>
  <si>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</si>
  <si>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</si>
  <si>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</si>
  <si>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</si>
  <si>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</si>
  <si>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</si>
  <si>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</si>
  <si>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</si>
  <si>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</si>
  <si>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</si>
  <si>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</si>
  <si>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</si>
  <si>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</si>
  <si>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</si>
  <si>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</si>
  <si>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</si>
  <si>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</si>
  <si>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</si>
  <si>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</si>
  <si>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</si>
  <si>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</si>
  <si>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</si>
  <si>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</si>
  <si>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</si>
  <si>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2050202</t>
  </si>
  <si>
    <t>小学教育</t>
  </si>
  <si>
    <t>2050203</t>
  </si>
  <si>
    <t>初中教育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</si>
  <si>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</si>
  <si>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</si>
  <si>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</si>
  <si>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</si>
  <si>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</si>
  <si>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</si>
  <si>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</si>
  <si>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</si>
  <si>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</si>
  <si>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</si>
  <si>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</si>
  <si>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</si>
  <si>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</si>
  <si>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</si>
  <si>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</si>
  <si>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</si>
  <si>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</si>
  <si>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</si>
  <si>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</si>
  <si>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</si>
  <si>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</si>
  <si>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</si>
  <si>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</si>
  <si>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</si>
  <si>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</si>
  <si>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</si>
  <si>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</si>
  <si>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</si>
  <si>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</si>
  <si>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</si>
  <si>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</si>
  <si>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</t>
  </si>
  <si>
    <t>（一）一般公共服务支出</t>
  </si>
  <si>
    <t>（二）政府性基金预算</t>
  </si>
  <si>
    <t>（二）外交支出</t>
  </si>
  <si>
    <t>（三）国有资本经营预算</t>
  </si>
  <si>
    <t>（三）国防支出</t>
  </si>
  <si>
    <t>二、上年结转结余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</si>
  <si>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</si>
  <si>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</si>
  <si>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</si>
  <si>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</si>
  <si>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</si>
  <si>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</si>
  <si>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</si>
  <si>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</si>
  <si>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</si>
  <si>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</si>
  <si>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</si>
  <si>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</si>
  <si>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</si>
  <si>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</si>
  <si>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</si>
  <si>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</si>
  <si>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</si>
  <si>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</si>
  <si>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（二十二）国有资本经营预算支出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</si>
  <si>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</si>
  <si>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</si>
  <si>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</si>
  <si>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</si>
  <si>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</si>
  <si>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</si>
  <si>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</si>
  <si>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</si>
  <si>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</si>
  <si>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</si>
  <si>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r>
      <rPr>
        <sz val="10"/>
        <color rgb="FF000000"/>
        <rFont val="宋体"/>
        <charset val="134"/>
      </rPr>
      <t>预算</t>
    </r>
    <r>
      <rPr>
        <sz val="10"/>
        <color rgb="FF000000"/>
        <rFont val="Arial"/>
        <charset val="134"/>
      </rPr>
      <t>03</t>
    </r>
    <r>
      <rPr>
        <sz val="10"/>
        <color rgb="FF000000"/>
        <rFont val="宋体"/>
        <charset val="134"/>
      </rPr>
      <t>表</t>
    </r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</si>
  <si>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</si>
  <si>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</si>
  <si>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</si>
  <si>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</si>
  <si>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</si>
  <si>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</si>
  <si>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</si>
  <si>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</si>
  <si>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</si>
  <si>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</si>
  <si>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</si>
  <si>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</si>
  <si>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</si>
  <si>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</si>
  <si>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</si>
  <si>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</si>
  <si>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</si>
  <si>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</si>
  <si>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</si>
  <si>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</si>
  <si>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</si>
  <si>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</si>
  <si>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</si>
  <si>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</si>
  <si>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</si>
  <si>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昆明市晋宁区教育体育局</t>
  </si>
  <si>
    <t>530122210000000002992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</si>
  <si>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</si>
  <si>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</si>
  <si>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</si>
  <si>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</si>
  <si>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</si>
  <si>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</si>
  <si>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</si>
  <si>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</si>
  <si>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</si>
  <si>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530122210000000002993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</si>
  <si>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</si>
  <si>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</si>
  <si>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</si>
  <si>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</si>
  <si>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</si>
  <si>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</si>
  <si>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</si>
  <si>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</si>
  <si>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</si>
  <si>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530122210000000002994</t>
  </si>
  <si>
    <t>30113</t>
  </si>
  <si>
    <t>530122210000000002995</t>
  </si>
  <si>
    <t>对个人和家庭的补助</t>
  </si>
  <si>
    <t>30305</t>
  </si>
  <si>
    <t>生活补助</t>
  </si>
  <si>
    <t>530122210000000002997</t>
  </si>
  <si>
    <t>30217</t>
  </si>
  <si>
    <t>530122210000000002999</t>
  </si>
  <si>
    <t>工会经费</t>
  </si>
  <si>
    <t>30228</t>
  </si>
  <si>
    <t>530122210000000003000</t>
  </si>
  <si>
    <t>一般公用经费</t>
  </si>
  <si>
    <t>30201</t>
  </si>
  <si>
    <t>办公费</t>
  </si>
  <si>
    <t>30211</t>
  </si>
  <si>
    <t>差旅费</t>
  </si>
  <si>
    <t>30216</t>
  </si>
  <si>
    <t>培训费</t>
  </si>
  <si>
    <t>30229</t>
  </si>
  <si>
    <t>福利费</t>
  </si>
  <si>
    <t>530122231100001224591</t>
  </si>
  <si>
    <t>离退休人员支出</t>
  </si>
  <si>
    <t>30302</t>
  </si>
  <si>
    <t>退休费</t>
  </si>
  <si>
    <t>530122231100001486147</t>
  </si>
  <si>
    <t>事业人员绩效奖励</t>
  </si>
  <si>
    <t>530122231100001486155</t>
  </si>
  <si>
    <t>其他事业人员支出工资</t>
  </si>
  <si>
    <t>530122241100002244625</t>
  </si>
  <si>
    <t>其他人员支出</t>
  </si>
  <si>
    <t>30199</t>
  </si>
  <si>
    <t>其他工资福利支出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</si>
  <si>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</si>
  <si>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</si>
  <si>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</si>
  <si>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</si>
  <si>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</si>
  <si>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</si>
  <si>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</si>
  <si>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</si>
  <si>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530122231100002111774</t>
  </si>
  <si>
    <t>2023年个税工作经费</t>
  </si>
  <si>
    <t>事业发展类</t>
  </si>
  <si>
    <t>530122241100002808338</t>
  </si>
  <si>
    <t>（收支专户）2024年个税工作经费</t>
  </si>
  <si>
    <t>530122241100003010690</t>
  </si>
  <si>
    <t>（收支专户）2024年个税工作资金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</si>
  <si>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</si>
  <si>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</si>
  <si>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</si>
  <si>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</si>
  <si>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</si>
  <si>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</si>
  <si>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</si>
  <si>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</si>
  <si>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</si>
  <si>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</si>
  <si>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退个税手续费。</t>
  </si>
  <si>
    <t>产出指标</t>
  </si>
  <si>
    <t>质量指标</t>
  </si>
  <si>
    <t>部分办公用采购</t>
  </si>
  <si>
    <t>&gt;</t>
  </si>
  <si>
    <t>批次</t>
  </si>
  <si>
    <t>定量指标</t>
  </si>
  <si>
    <t>完成学校办公用品采购，反映资金的使用情况。</t>
  </si>
  <si>
    <t>效益指标</t>
  </si>
  <si>
    <t>社会效益</t>
  </si>
  <si>
    <t>用于教育教学工作</t>
  </si>
  <si>
    <t>用于学校办公用品采购，反映资金的使用的对象。</t>
  </si>
  <si>
    <t>满意度指标</t>
  </si>
  <si>
    <t>服务对象满意度</t>
  </si>
  <si>
    <t>受益对象满意度</t>
  </si>
  <si>
    <t>&gt;=</t>
  </si>
  <si>
    <t>95</t>
  </si>
  <si>
    <t>%</t>
  </si>
  <si>
    <t>反映受益对象的满意程度。</t>
  </si>
  <si>
    <t>用于学校办公费支出，促进学校发展。</t>
  </si>
  <si>
    <t>数量指标</t>
  </si>
  <si>
    <t>获补对象数</t>
  </si>
  <si>
    <t>100</t>
  </si>
  <si>
    <t>人次</t>
  </si>
  <si>
    <t>反映获补助对象的人次。</t>
  </si>
  <si>
    <t>获补对象准确率</t>
  </si>
  <si>
    <t>90</t>
  </si>
  <si>
    <t>反映获补助对象认定的准确性情况。
获补对象准确率=抽检符合标准的补助对象数/抽检实际补助对象数*100%</t>
  </si>
  <si>
    <t>反映获补助受益对象的满意程度</t>
  </si>
  <si>
    <t>公用经费使用合规</t>
  </si>
  <si>
    <t>反映各学校严格按照规定使用公用经费情况。公用经费支出范围：教学业务与管理、教师培训、实验实习、文体活动、水电、取暖、交通差旅、邮电，仪器设备及图书资料等购置，房屋、建筑物及仪器设备的日常维修维护等。不得用于人员经费、基本建设投资、偿还债务等方面的支出。</t>
  </si>
  <si>
    <t>学校日常运转</t>
  </si>
  <si>
    <t>反映项目实施对学校运转的影响。</t>
  </si>
  <si>
    <t>社会满意度</t>
  </si>
  <si>
    <t>反映社会对公用经费维持学校运转效果等方面的满意程度。</t>
  </si>
  <si>
    <t>预算06表</t>
  </si>
  <si>
    <t>政府性基金预算支出预算表</t>
  </si>
  <si>
    <t>单位名称：昆明市发展和改革委员会</t>
  </si>
  <si>
    <t>政府性基金预算支出</t>
  </si>
  <si>
    <t>备注：我单位无政府性基金预算支出预算相关内容，该表以空表进行公开。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</si>
  <si>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</si>
  <si>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</si>
  <si>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</si>
  <si>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</si>
  <si>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</si>
  <si>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</si>
  <si>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</si>
  <si>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</si>
  <si>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</si>
  <si>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</si>
  <si>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</si>
  <si>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备注：因没有符合政府集中采购目录和限额标准范围内的支出项目，我单位无部门政府采购预算相关内容，该表以空表进行公开。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</si>
  <si>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</si>
  <si>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</si>
  <si>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</si>
  <si>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</si>
  <si>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</si>
  <si>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</si>
  <si>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</si>
  <si>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备注：因没有符合政府采购服务的支出项目，我单位无政府购买服务预算相关内容，该表以空表进行公开。</t>
  </si>
  <si>
    <t>预算09-1表</t>
  </si>
  <si>
    <t>单位名称：昆明市晋宁区昆阳九年一贯制学校</t>
  </si>
  <si>
    <t>单位名称（项目）</t>
  </si>
  <si>
    <t>地区</t>
  </si>
  <si>
    <t>备注：我部门无对下转移支付绩效目标，此表无数据。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</si>
  <si>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</si>
  <si>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</si>
  <si>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</si>
  <si>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</si>
  <si>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</si>
  <si>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</si>
  <si>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</si>
  <si>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</si>
  <si>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</si>
  <si>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A02 设备</t>
  </si>
  <si>
    <t>A02010202 交换设备</t>
  </si>
  <si>
    <t>视频监控设备-交换机</t>
  </si>
  <si>
    <t>个</t>
  </si>
  <si>
    <t>A02010499 其他终端设备</t>
  </si>
  <si>
    <t>高清网络球机</t>
  </si>
  <si>
    <t>A02010599 其他存储设备</t>
  </si>
  <si>
    <t>视频监控设备-硬盘</t>
  </si>
  <si>
    <t>A02019900 其他信息化设备</t>
  </si>
  <si>
    <t>高清展台</t>
  </si>
  <si>
    <t>A02020800 触控一体机</t>
  </si>
  <si>
    <t>触控一体机</t>
  </si>
  <si>
    <t>套</t>
  </si>
  <si>
    <t>A02021103 LED显示屏</t>
  </si>
  <si>
    <t>视频监控设备-监视器</t>
  </si>
  <si>
    <t>A02021199 其他输入输出设备</t>
  </si>
  <si>
    <t>监控摄像头</t>
  </si>
  <si>
    <t>A02029900 其他办公设备</t>
  </si>
  <si>
    <t>理化生实验室设备</t>
  </si>
  <si>
    <t>组合套装黑板</t>
  </si>
  <si>
    <t>A05 家具和用品</t>
  </si>
  <si>
    <t>A05010203 教学、实验用桌</t>
  </si>
  <si>
    <t>学生课桌椅</t>
  </si>
  <si>
    <t>A05019900 其他家具</t>
  </si>
  <si>
    <t>四人餐桌</t>
  </si>
  <si>
    <t>A05020199 其他厨卫用具</t>
  </si>
  <si>
    <t>冰箱</t>
  </si>
  <si>
    <t>两门消毒柜</t>
  </si>
  <si>
    <t>油烟机</t>
  </si>
  <si>
    <t>台</t>
  </si>
  <si>
    <t>单头电磁大锅灶</t>
  </si>
  <si>
    <t>提货机</t>
  </si>
  <si>
    <t>蒸饭车</t>
  </si>
  <si>
    <t>洗碗机</t>
  </si>
  <si>
    <t>预算11表</t>
  </si>
  <si>
    <t>上级补助</t>
  </si>
  <si>
    <t>备注：因我单位无提前下达的上级转移支付补助项目支出预算，该表以空表进行公开。</t>
  </si>
  <si>
    <t>预算12表</t>
  </si>
  <si>
    <t>项目级次</t>
  </si>
  <si>
    <t/>
  </si>
  <si>
    <t>备注：此表为一级预算单位及主管部门公开，我单位为二级预算单位故以空表公开。</t>
  </si>
  <si>
    <t>预算13表</t>
  </si>
  <si>
    <t>部门编码</t>
  </si>
  <si>
    <t>部门名称</t>
  </si>
  <si>
    <t>内容</t>
  </si>
  <si>
    <t>说明</t>
  </si>
  <si>
    <t>部门总体目标</t>
  </si>
  <si>
    <t>部门职责</t>
  </si>
  <si>
    <t>根据三定方案归纳</t>
  </si>
  <si>
    <t>根据部门职责，中长期规划，各级党委，各级政府要求归纳</t>
  </si>
  <si>
    <t>部门年度目标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</si>
  <si>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</si>
  <si>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</si>
  <si>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</si>
  <si>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</si>
  <si>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对应项目</t>
  </si>
  <si>
    <t>预算申报金额（元）</t>
  </si>
  <si>
    <t>总额</t>
  </si>
  <si>
    <t>财政拨款</t>
  </si>
  <si>
    <t>其他资金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</si>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</sst>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/mm/dd\ hh:mm:ss"/>
    <numFmt numFmtId="177" formatCode="yyyy/mm/dd"/>
    <numFmt numFmtId="178" formatCode="#,##0.00;\-#,##0.00;;@"/>
    <numFmt numFmtId="179" formatCode="#,##0;\-#,##0;;@"/>
    <numFmt numFmtId="180" formatCode="hh:mm:ss"/>
    <numFmt numFmtId="43" formatCode="_ * #,##0.00_ ;_ * \-#,##0.00_ ;_ * &quot;-&quot;??_ ;_ @_ "/>
    <numFmt numFmtId="42" formatCode="_ &quot;￥&quot;* #,##0_ ;_ &quot;￥&quot;* \-#,##0_ ;_ &quot;￥&quot;* &quot;-&quot;_ ;_ @_ "/>
  </numFmts>
  <fonts count="42">
    <font>
      <sz val="11"/>
      <color theme="1"/>
      <name val="宋体"/>
      <charset val="134"/>
      <scheme val="minor"/>
    </font>
    <font>
      <b/>
      <sz val="24"/>
      <color rgb="FF000000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"/>
    </font>
    <font>
      <sz val="10"/>
      <name val="Arial"/>
      <charset val="0"/>
    </font>
    <font>
      <b/>
      <sz val="23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10"/>
      <color rgb="FF000000"/>
      <name val="SimSun"/>
      <charset val="134"/>
    </font>
    <font>
      <b/>
      <sz val="9"/>
      <color rgb="FF000000"/>
      <name val="宋体"/>
      <charset val="134"/>
    </font>
    <font>
      <sz val="9.75"/>
      <color rgb="FF000000"/>
      <name val="SimSu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9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BEEF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8">
    <xf numFmtId="0" fontId="0" fillId="0" borderId="0"/>
    <xf numFmtId="42" fontId="0" fillId="0" borderId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7" fillId="26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6" fontId="28" fillId="0" borderId="1">
      <alignment horizontal="right" vertical="center"/>
    </xf>
    <xf numFmtId="0" fontId="23" fillId="1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28" fillId="0" borderId="1">
      <alignment horizontal="right" vertical="center"/>
    </xf>
    <xf numFmtId="0" fontId="26" fillId="0" borderId="0" applyNumberFormat="0" applyFill="0" applyBorder="0" applyAlignment="0" applyProtection="0">
      <alignment vertical="center"/>
    </xf>
    <xf numFmtId="0" fontId="0" fillId="22" borderId="20" applyNumberFormat="0" applyFon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0" fillId="9" borderId="17" applyNumberFormat="0" applyAlignment="0" applyProtection="0">
      <alignment vertical="center"/>
    </xf>
    <xf numFmtId="0" fontId="24" fillId="9" borderId="15" applyNumberFormat="0" applyAlignment="0" applyProtection="0">
      <alignment vertical="center"/>
    </xf>
    <xf numFmtId="0" fontId="41" fillId="33" borderId="22" applyNumberForma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10" fontId="28" fillId="0" borderId="1">
      <alignment horizontal="right" vertical="center"/>
    </xf>
    <xf numFmtId="0" fontId="23" fillId="20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178" fontId="28" fillId="0" borderId="1">
      <alignment horizontal="right" vertical="center"/>
    </xf>
    <xf numFmtId="49" fontId="28" fillId="0" borderId="1">
      <alignment horizontal="left" vertical="center" wrapText="1"/>
    </xf>
    <xf numFmtId="178" fontId="28" fillId="0" borderId="1">
      <alignment horizontal="right" vertical="center"/>
    </xf>
    <xf numFmtId="180" fontId="28" fillId="0" borderId="1">
      <alignment horizontal="right" vertical="center"/>
    </xf>
    <xf numFmtId="179" fontId="28" fillId="0" borderId="1">
      <alignment horizontal="right" vertical="center"/>
    </xf>
    <xf numFmtId="0" fontId="28" fillId="0" borderId="0">
      <alignment vertical="top"/>
      <protection locked="0"/>
    </xf>
  </cellStyleXfs>
  <cellXfs count="266">
    <xf numFmtId="0" fontId="0" fillId="0" borderId="0" xfId="0" applyFont="1" applyBorder="1"/>
    <xf numFmtId="0" fontId="1" fillId="2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4" fontId="2" fillId="2" borderId="1" xfId="0" applyNumberFormat="1" applyFont="1" applyFill="1" applyBorder="1" applyAlignment="1" applyProtection="1">
      <alignment horizontal="right" vertical="center"/>
      <protection locked="0"/>
    </xf>
    <xf numFmtId="0" fontId="5" fillId="0" borderId="1" xfId="0" applyFont="1" applyBorder="1"/>
    <xf numFmtId="4" fontId="2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8" fillId="0" borderId="0" xfId="57" applyFont="1" applyFill="1" applyBorder="1" applyAlignment="1" applyProtection="1">
      <alignment vertical="top"/>
    </xf>
    <xf numFmtId="0" fontId="9" fillId="0" borderId="0" xfId="0" applyFont="1" applyFill="1" applyBorder="1" applyAlignment="1"/>
    <xf numFmtId="0" fontId="2" fillId="2" borderId="0" xfId="0" applyFont="1" applyFill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Border="1"/>
    <xf numFmtId="0" fontId="3" fillId="0" borderId="0" xfId="0" applyFont="1" applyBorder="1" applyAlignment="1" applyProtection="1">
      <alignment horizontal="right" vertical="center"/>
      <protection locked="0"/>
    </xf>
    <xf numFmtId="0" fontId="10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/>
    <xf numFmtId="0" fontId="3" fillId="0" borderId="0" xfId="0" applyFont="1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8" fontId="11" fillId="0" borderId="1" xfId="54" applyNumberFormat="1" applyFont="1" applyBorder="1" applyAlignment="1">
      <alignment horizontal="left" vertical="center"/>
    </xf>
    <xf numFmtId="178" fontId="11" fillId="0" borderId="1" xfId="54" applyNumberFormat="1" applyFont="1" applyBorder="1">
      <alignment horizontal="right" vertical="center"/>
    </xf>
    <xf numFmtId="0" fontId="2" fillId="2" borderId="1" xfId="0" applyFont="1" applyFill="1" applyBorder="1" applyAlignment="1" applyProtection="1">
      <alignment horizontal="left" vertical="center"/>
      <protection locked="0"/>
    </xf>
    <xf numFmtId="178" fontId="11" fillId="0" borderId="1" xfId="0" applyNumberFormat="1" applyFont="1" applyBorder="1" applyAlignment="1">
      <alignment horizontal="right"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/>
    <xf numFmtId="49" fontId="11" fillId="0" borderId="1" xfId="53" applyNumberFormat="1" applyFont="1" applyBorder="1">
      <alignment horizontal="left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12" fillId="0" borderId="0" xfId="0" applyFont="1" applyBorder="1" applyAlignment="1" applyProtection="1">
      <alignment vertical="top"/>
      <protection locked="0"/>
    </xf>
    <xf numFmtId="0" fontId="12" fillId="0" borderId="0" xfId="0" applyFont="1" applyBorder="1" applyAlignment="1">
      <alignment vertical="top"/>
    </xf>
    <xf numFmtId="0" fontId="13" fillId="2" borderId="0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Border="1" applyProtection="1">
      <protection locked="0"/>
    </xf>
    <xf numFmtId="0" fontId="12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Border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right" vertical="center"/>
      <protection locked="0"/>
    </xf>
    <xf numFmtId="0" fontId="3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3" fontId="2" fillId="2" borderId="1" xfId="0" applyNumberFormat="1" applyFont="1" applyFill="1" applyBorder="1" applyAlignment="1" applyProtection="1">
      <alignment horizontal="right" vertical="center"/>
      <protection locked="0"/>
    </xf>
    <xf numFmtId="4" fontId="2" fillId="0" borderId="1" xfId="0" applyNumberFormat="1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14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Fill="1" applyBorder="1" applyAlignment="1">
      <alignment horizontal="left" vertical="center"/>
    </xf>
    <xf numFmtId="0" fontId="0" fillId="0" borderId="0" xfId="0" applyFont="1" applyBorder="1" applyAlignment="1"/>
    <xf numFmtId="0" fontId="3" fillId="0" borderId="0" xfId="0" applyFont="1" applyBorder="1" applyAlignment="1">
      <alignment wrapText="1"/>
    </xf>
    <xf numFmtId="0" fontId="2" fillId="0" borderId="0" xfId="0" applyFont="1" applyBorder="1" applyAlignment="1" applyProtection="1">
      <alignment vertical="top" wrapText="1"/>
      <protection locked="0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 applyProtection="1">
      <alignment vertical="center" wrapText="1"/>
      <protection locked="0"/>
    </xf>
    <xf numFmtId="0" fontId="5" fillId="0" borderId="0" xfId="0" applyFont="1" applyBorder="1" applyAlignment="1">
      <alignment wrapText="1"/>
    </xf>
    <xf numFmtId="0" fontId="14" fillId="0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 applyProtection="1">
      <alignment vertical="center" wrapText="1"/>
      <protection locked="0"/>
    </xf>
    <xf numFmtId="0" fontId="2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8" fontId="11" fillId="0" borderId="0" xfId="0" applyNumberFormat="1" applyFont="1" applyBorder="1" applyAlignment="1">
      <alignment vertical="center"/>
    </xf>
    <xf numFmtId="178" fontId="11" fillId="0" borderId="0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14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protection locked="0"/>
    </xf>
    <xf numFmtId="0" fontId="5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>
      <alignment horizontal="right" vertical="center"/>
    </xf>
    <xf numFmtId="0" fontId="3" fillId="0" borderId="0" xfId="0" applyFont="1" applyAlignment="1">
      <alignment wrapText="1"/>
    </xf>
    <xf numFmtId="0" fontId="3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right" wrapText="1"/>
    </xf>
    <xf numFmtId="0" fontId="2" fillId="0" borderId="0" xfId="0" applyFont="1" applyFill="1" applyBorder="1" applyAlignment="1" applyProtection="1">
      <alignment horizontal="right"/>
      <protection locked="0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  <protection locked="0"/>
    </xf>
    <xf numFmtId="178" fontId="11" fillId="0" borderId="1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wrapText="1"/>
    </xf>
    <xf numFmtId="0" fontId="3" fillId="0" borderId="0" xfId="0" applyFont="1" applyBorder="1" applyProtection="1">
      <protection locked="0"/>
    </xf>
    <xf numFmtId="0" fontId="14" fillId="0" borderId="0" xfId="0" applyFont="1" applyBorder="1" applyAlignment="1">
      <alignment horizontal="center" vertical="center" wrapText="1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5" fillId="0" borderId="0" xfId="0" applyFont="1" applyBorder="1" applyProtection="1"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>
      <alignment horizontal="left" vertical="center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79" fontId="11" fillId="0" borderId="1" xfId="56" applyNumberFormat="1" applyFont="1" applyBorder="1" applyAlignment="1">
      <alignment horizontal="center" vertical="center"/>
    </xf>
    <xf numFmtId="179" fontId="11" fillId="0" borderId="1" xfId="0" applyNumberFormat="1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right" vertical="center"/>
    </xf>
    <xf numFmtId="0" fontId="2" fillId="2" borderId="12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11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2" fillId="0" borderId="0" xfId="0" applyFont="1" applyBorder="1" applyAlignment="1">
      <alignment horizontal="right"/>
    </xf>
    <xf numFmtId="0" fontId="16" fillId="0" borderId="0" xfId="0" applyFont="1" applyBorder="1" applyAlignment="1" applyProtection="1">
      <alignment horizontal="right"/>
      <protection locked="0"/>
    </xf>
    <xf numFmtId="49" fontId="16" fillId="0" borderId="0" xfId="0" applyNumberFormat="1" applyFont="1" applyBorder="1" applyProtection="1">
      <protection locked="0"/>
    </xf>
    <xf numFmtId="0" fontId="3" fillId="0" borderId="0" xfId="0" applyFont="1" applyBorder="1" applyAlignment="1">
      <alignment horizontal="right"/>
    </xf>
    <xf numFmtId="0" fontId="17" fillId="0" borderId="0" xfId="0" applyFont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49" fontId="5" fillId="0" borderId="5" xfId="0" applyNumberFormat="1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49" fontId="5" fillId="0" borderId="6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49" fontId="11" fillId="0" borderId="1" xfId="53" applyNumberFormat="1" applyFont="1" applyBorder="1" applyAlignment="1">
      <alignment horizontal="left" vertical="center" wrapText="1" indent="1"/>
    </xf>
    <xf numFmtId="0" fontId="3" fillId="0" borderId="0" xfId="0" applyFont="1" applyBorder="1" applyAlignment="1">
      <alignment vertical="top"/>
    </xf>
    <xf numFmtId="0" fontId="5" fillId="0" borderId="6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 applyBorder="1" applyAlignment="1" applyProtection="1">
      <alignment vertical="top"/>
      <protection locked="0"/>
    </xf>
    <xf numFmtId="49" fontId="3" fillId="0" borderId="0" xfId="0" applyNumberFormat="1" applyFont="1" applyBorder="1" applyProtection="1"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>
      <alignment horizontal="center" vertical="center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19" fillId="0" borderId="0" xfId="0" applyFont="1" applyBorder="1" applyAlignment="1">
      <alignment horizontal="right"/>
    </xf>
    <xf numFmtId="0" fontId="12" fillId="2" borderId="1" xfId="0" applyFont="1" applyFill="1" applyBorder="1" applyAlignment="1" applyProtection="1">
      <alignment vertical="top" wrapText="1"/>
      <protection locked="0"/>
    </xf>
    <xf numFmtId="4" fontId="2" fillId="2" borderId="1" xfId="0" applyNumberFormat="1" applyFont="1" applyFill="1" applyBorder="1" applyAlignment="1">
      <alignment horizontal="right" vertical="top"/>
    </xf>
    <xf numFmtId="0" fontId="3" fillId="0" borderId="0" xfId="0" applyFont="1" applyBorder="1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 applyProtection="1">
      <alignment horizontal="right" vertical="center" wrapText="1"/>
      <protection locked="0"/>
    </xf>
    <xf numFmtId="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2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>
      <alignment horizontal="left" vertical="center"/>
    </xf>
    <xf numFmtId="0" fontId="1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0" fillId="0" borderId="1" xfId="0" applyFont="1" applyBorder="1" applyAlignment="1" applyProtection="1">
      <alignment horizontal="center" vertical="center" wrapText="1"/>
      <protection locked="0"/>
    </xf>
    <xf numFmtId="4" fontId="20" fillId="0" borderId="1" xfId="0" applyNumberFormat="1" applyFont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left" vertical="center" wrapText="1" indent="2"/>
    </xf>
    <xf numFmtId="0" fontId="2" fillId="2" borderId="0" xfId="0" applyFont="1" applyFill="1" applyBorder="1" applyAlignment="1" applyProtection="1">
      <alignment vertical="center" wrapText="1"/>
      <protection locked="0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49" fontId="11" fillId="0" borderId="1" xfId="53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right" vertical="center"/>
      <protection locked="0"/>
    </xf>
    <xf numFmtId="0" fontId="21" fillId="0" borderId="0" xfId="0" applyFont="1" applyBorder="1" applyAlignment="1">
      <alignment horizontal="right" vertical="center"/>
    </xf>
    <xf numFmtId="0" fontId="21" fillId="0" borderId="1" xfId="0" applyFont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2" borderId="0" xfId="0" applyFont="1" applyFill="1" applyBorder="1" applyAlignment="1" quotePrefix="1">
      <alignment horizontal="right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GridLines="0" showZeros="0" tabSelected="1" workbookViewId="0">
      <selection activeCell="D1" sqref="D1"/>
    </sheetView>
  </sheetViews>
  <sheetFormatPr defaultColWidth="8.575" defaultRowHeight="12.75" customHeight="1" outlineLevelCol="3"/>
  <cols>
    <col min="1" max="4" width="41" customWidth="1"/>
  </cols>
  <sheetData>
    <row r="1" ht="15" customHeight="1" spans="1:4">
      <c r="A1" s="79"/>
      <c r="B1" s="79"/>
      <c r="C1" s="79"/>
      <c r="D1" s="93" t="s">
        <v>0</v>
      </c>
    </row>
    <row r="2" ht="41.25" customHeight="1" spans="1:1">
      <c r="A2" s="74" t="str">
        <f>"2025"&amp;"年部门财务收支预算总表"</f>
        <v>2025年部门财务收支预算总表</v>
      </c>
    </row>
    <row r="3" ht="17.25" customHeight="1" spans="1:4">
      <c r="A3" s="77" t="str">
        <f>"单位名称："&amp;"昆明市晋宁区昆阳九年一贯制学校"</f>
        <v>单位名称：昆明市晋宁区昆阳九年一贯制学校</v>
      </c>
      <c r="B3" s="246"/>
      <c r="D3" s="224" t="s">
        <v>1</v>
      </c>
    </row>
    <row r="4" ht="23.25" customHeight="1" spans="1:4">
      <c r="A4" s="263" t="s">
        <v>2</v>
      </c>
      <c r="B4" s="264"/>
      <c r="C4" s="263" t="s">
        <v>3</v>
      </c>
      <c r="D4" s="264"/>
    </row>
    <row r="5" ht="24" customHeight="1" spans="1:4">
      <c r="A5" s="263" t="s">
        <v>4</v>
      </c>
      <c r="B5" s="263" t="s">
        <v>5</v>
      </c>
      <c r="C5" s="263" t="s">
        <v>6</v>
      </c>
      <c r="D5" s="263" t="s">
        <v>5</v>
      </c>
    </row>
    <row r="6" ht="17.25" customHeight="1" spans="1:4">
      <c r="A6" s="248" t="s">
        <v>7</v>
      </c>
      <c r="B6" s="61">
        <v>21780896.41</v>
      </c>
      <c r="C6" s="248" t="s">
        <v>8</v>
      </c>
      <c r="D6" s="61"/>
    </row>
    <row r="7" ht="17.25" customHeight="1" spans="1:4">
      <c r="A7" s="248" t="s">
        <v>9</v>
      </c>
      <c r="B7" s="61"/>
      <c r="C7" s="248" t="s">
        <v>10</v>
      </c>
      <c r="D7" s="61"/>
    </row>
    <row r="8" ht="17.25" customHeight="1" spans="1:4">
      <c r="A8" s="248" t="s">
        <v>11</v>
      </c>
      <c r="B8" s="61"/>
      <c r="C8" s="265" t="s">
        <v>12</v>
      </c>
      <c r="D8" s="61"/>
    </row>
    <row r="9" ht="17.25" customHeight="1" spans="1:4">
      <c r="A9" s="248" t="s">
        <v>13</v>
      </c>
      <c r="B9" s="61"/>
      <c r="C9" s="265" t="s">
        <v>14</v>
      </c>
      <c r="D9" s="61"/>
    </row>
    <row r="10" ht="17.25" customHeight="1" spans="1:4">
      <c r="A10" s="248" t="s">
        <v>15</v>
      </c>
      <c r="B10" s="61">
        <v>3473.56</v>
      </c>
      <c r="C10" s="265" t="s">
        <v>16</v>
      </c>
      <c r="D10" s="61">
        <v>15213272.54</v>
      </c>
    </row>
    <row r="11" ht="17.25" customHeight="1" spans="1:4">
      <c r="A11" s="248" t="s">
        <v>17</v>
      </c>
      <c r="B11" s="61"/>
      <c r="C11" s="265" t="s">
        <v>18</v>
      </c>
      <c r="D11" s="61"/>
    </row>
    <row r="12" ht="17.25" customHeight="1" spans="1:4">
      <c r="A12" s="248" t="s">
        <v>19</v>
      </c>
      <c r="B12" s="61"/>
      <c r="C12" s="87" t="s">
        <v>20</v>
      </c>
      <c r="D12" s="61"/>
    </row>
    <row r="13" ht="17.25" customHeight="1" spans="1:4">
      <c r="A13" s="248" t="s">
        <v>21</v>
      </c>
      <c r="B13" s="61"/>
      <c r="C13" s="87" t="s">
        <v>22</v>
      </c>
      <c r="D13" s="61">
        <v>3238123.24</v>
      </c>
    </row>
    <row r="14" ht="17.25" customHeight="1" spans="1:4">
      <c r="A14" s="248" t="s">
        <v>23</v>
      </c>
      <c r="B14" s="61"/>
      <c r="C14" s="87" t="s">
        <v>24</v>
      </c>
      <c r="D14" s="61">
        <v>1597704.59</v>
      </c>
    </row>
    <row r="15" ht="17.25" customHeight="1" spans="1:4">
      <c r="A15" s="248" t="s">
        <v>25</v>
      </c>
      <c r="B15" s="61">
        <v>3473.56</v>
      </c>
      <c r="C15" s="87" t="s">
        <v>26</v>
      </c>
      <c r="D15" s="61"/>
    </row>
    <row r="16" ht="17.25" customHeight="1" spans="1:4">
      <c r="A16" s="21"/>
      <c r="B16" s="61"/>
      <c r="C16" s="87" t="s">
        <v>27</v>
      </c>
      <c r="D16" s="61"/>
    </row>
    <row r="17" ht="17.25" customHeight="1" spans="1:4">
      <c r="A17" s="249"/>
      <c r="B17" s="61"/>
      <c r="C17" s="87" t="s">
        <v>28</v>
      </c>
      <c r="D17" s="61"/>
    </row>
    <row r="18" ht="17.25" customHeight="1" spans="1:4">
      <c r="A18" s="249"/>
      <c r="B18" s="61"/>
      <c r="C18" s="87" t="s">
        <v>29</v>
      </c>
      <c r="D18" s="61"/>
    </row>
    <row r="19" ht="17.25" customHeight="1" spans="1:4">
      <c r="A19" s="249"/>
      <c r="B19" s="61"/>
      <c r="C19" s="87" t="s">
        <v>30</v>
      </c>
      <c r="D19" s="61"/>
    </row>
    <row r="20" ht="17.25" customHeight="1" spans="1:4">
      <c r="A20" s="249"/>
      <c r="B20" s="61"/>
      <c r="C20" s="87" t="s">
        <v>31</v>
      </c>
      <c r="D20" s="61"/>
    </row>
    <row r="21" ht="17.25" customHeight="1" spans="1:4">
      <c r="A21" s="249"/>
      <c r="B21" s="61"/>
      <c r="C21" s="87" t="s">
        <v>32</v>
      </c>
      <c r="D21" s="61"/>
    </row>
    <row r="22" ht="17.25" customHeight="1" spans="1:4">
      <c r="A22" s="249"/>
      <c r="B22" s="61"/>
      <c r="C22" s="87" t="s">
        <v>33</v>
      </c>
      <c r="D22" s="61"/>
    </row>
    <row r="23" ht="17.25" customHeight="1" spans="1:4">
      <c r="A23" s="249"/>
      <c r="B23" s="61"/>
      <c r="C23" s="87" t="s">
        <v>34</v>
      </c>
      <c r="D23" s="61"/>
    </row>
    <row r="24" ht="17.25" customHeight="1" spans="1:4">
      <c r="A24" s="249"/>
      <c r="B24" s="61"/>
      <c r="C24" s="87" t="s">
        <v>35</v>
      </c>
      <c r="D24" s="61">
        <v>1735269.6</v>
      </c>
    </row>
    <row r="25" ht="17.25" customHeight="1" spans="1:4">
      <c r="A25" s="249"/>
      <c r="B25" s="61"/>
      <c r="C25" s="87" t="s">
        <v>36</v>
      </c>
      <c r="D25" s="61"/>
    </row>
    <row r="26" ht="17.25" customHeight="1" spans="1:4">
      <c r="A26" s="249"/>
      <c r="B26" s="61"/>
      <c r="C26" s="21" t="s">
        <v>37</v>
      </c>
      <c r="D26" s="61"/>
    </row>
    <row r="27" ht="17.25" customHeight="1" spans="1:4">
      <c r="A27" s="249"/>
      <c r="B27" s="61"/>
      <c r="C27" s="87" t="s">
        <v>38</v>
      </c>
      <c r="D27" s="61"/>
    </row>
    <row r="28" ht="16.5" customHeight="1" spans="1:4">
      <c r="A28" s="249"/>
      <c r="B28" s="61"/>
      <c r="C28" s="87" t="s">
        <v>39</v>
      </c>
      <c r="D28" s="61"/>
    </row>
    <row r="29" ht="16.5" customHeight="1" spans="1:4">
      <c r="A29" s="249"/>
      <c r="B29" s="61"/>
      <c r="C29" s="21" t="s">
        <v>40</v>
      </c>
      <c r="D29" s="61"/>
    </row>
    <row r="30" ht="17.25" customHeight="1" spans="1:4">
      <c r="A30" s="249"/>
      <c r="B30" s="61"/>
      <c r="C30" s="21" t="s">
        <v>41</v>
      </c>
      <c r="D30" s="61"/>
    </row>
    <row r="31" ht="17.25" customHeight="1" spans="1:4">
      <c r="A31" s="249"/>
      <c r="B31" s="61"/>
      <c r="C31" s="87" t="s">
        <v>42</v>
      </c>
      <c r="D31" s="61"/>
    </row>
    <row r="32" ht="16.5" customHeight="1" spans="1:4">
      <c r="A32" s="249" t="s">
        <v>43</v>
      </c>
      <c r="B32" s="61">
        <v>21784369.97</v>
      </c>
      <c r="C32" s="249" t="s">
        <v>44</v>
      </c>
      <c r="D32" s="61">
        <v>21784369.97</v>
      </c>
    </row>
    <row r="33" ht="16.5" customHeight="1" spans="1:4">
      <c r="A33" s="21" t="s">
        <v>45</v>
      </c>
      <c r="B33" s="61"/>
      <c r="C33" s="21" t="s">
        <v>46</v>
      </c>
      <c r="D33" s="61"/>
    </row>
    <row r="34" ht="16.5" customHeight="1" spans="1:4">
      <c r="A34" s="87" t="s">
        <v>47</v>
      </c>
      <c r="B34" s="61"/>
      <c r="C34" s="87" t="s">
        <v>47</v>
      </c>
      <c r="D34" s="61"/>
    </row>
    <row r="35" ht="16.5" customHeight="1" spans="1:4">
      <c r="A35" s="87" t="s">
        <v>48</v>
      </c>
      <c r="B35" s="61"/>
      <c r="C35" s="87" t="s">
        <v>49</v>
      </c>
      <c r="D35" s="61"/>
    </row>
    <row r="36" ht="16.5" customHeight="1" spans="1:4">
      <c r="A36" s="252" t="s">
        <v>50</v>
      </c>
      <c r="B36" s="61">
        <v>21784369.97</v>
      </c>
      <c r="C36" s="252" t="s">
        <v>51</v>
      </c>
      <c r="D36" s="61">
        <v>21784369.97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9"/>
  <sheetViews>
    <sheetView showZeros="0" topLeftCell="N1" workbookViewId="0">
      <selection activeCell="T13" sqref="T13"/>
    </sheetView>
  </sheetViews>
  <sheetFormatPr defaultColWidth="8.41666666666667" defaultRowHeight="12.75" customHeight="1"/>
  <cols>
    <col min="1" max="1" width="26.575" customWidth="1"/>
    <col min="2" max="2" width="39.7083333333333" customWidth="1"/>
    <col min="3" max="3" width="20.2833333333333" customWidth="1"/>
    <col min="4" max="5" width="20.7083333333333" customWidth="1"/>
    <col min="6" max="6" width="19.1333333333333" customWidth="1"/>
    <col min="7" max="7" width="24.575" customWidth="1"/>
    <col min="8" max="8" width="20.4166666666667" customWidth="1"/>
    <col min="9" max="9" width="22.7083333333333" customWidth="1"/>
    <col min="10" max="10" width="25" customWidth="1"/>
    <col min="11" max="11" width="20.2833333333333" customWidth="1"/>
    <col min="12" max="12" width="20.575" customWidth="1"/>
    <col min="13" max="13" width="25.7083333333333" customWidth="1"/>
    <col min="14" max="14" width="19" customWidth="1"/>
    <col min="15" max="16" width="23.8583333333333" customWidth="1"/>
    <col min="17" max="17" width="24.1333333333333" customWidth="1"/>
    <col min="18" max="18" width="27.575" customWidth="1"/>
    <col min="19" max="19" width="21.1333333333333" customWidth="1"/>
    <col min="20" max="20" width="32.4166666666667" customWidth="1"/>
  </cols>
  <sheetData>
    <row r="1" ht="17.25" customHeight="1" spans="1:20">
      <c r="A1" s="256"/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 t="s">
        <v>52</v>
      </c>
    </row>
    <row r="2" ht="41.25" customHeight="1" spans="1:1">
      <c r="A2" s="74" t="str">
        <f>"2025"&amp;"年部门收入预算表"</f>
        <v>2025年部门收入预算表</v>
      </c>
    </row>
    <row r="3" ht="17.25" customHeight="1" spans="1:20">
      <c r="A3" s="235" t="str">
        <f>"单位名称："&amp;"昆明市晋宁区昆阳九年一贯制学校"</f>
        <v>单位名称：昆明市晋宁区昆阳九年一贯制学校</v>
      </c>
      <c r="B3" s="257"/>
      <c r="C3" s="79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62" t="s">
        <v>1</v>
      </c>
    </row>
    <row r="4" ht="21.75" customHeight="1" spans="1:20">
      <c r="A4" s="69" t="s">
        <v>53</v>
      </c>
      <c r="B4" s="69" t="s">
        <v>54</v>
      </c>
      <c r="C4" s="69" t="s">
        <v>55</v>
      </c>
      <c r="D4" s="69" t="s">
        <v>56</v>
      </c>
      <c r="E4" s="69"/>
      <c r="F4" s="69"/>
      <c r="G4" s="69"/>
      <c r="H4" s="69"/>
      <c r="I4" s="70"/>
      <c r="J4" s="69"/>
      <c r="K4" s="69"/>
      <c r="L4" s="69"/>
      <c r="M4" s="69"/>
      <c r="N4" s="69"/>
      <c r="O4" s="69" t="s">
        <v>45</v>
      </c>
      <c r="P4" s="69"/>
      <c r="Q4" s="69"/>
      <c r="R4" s="69"/>
      <c r="S4" s="69"/>
      <c r="T4" s="69"/>
    </row>
    <row r="5" ht="27" customHeight="1" spans="1:20">
      <c r="A5" s="69"/>
      <c r="B5" s="69"/>
      <c r="C5" s="69"/>
      <c r="D5" s="69" t="s">
        <v>57</v>
      </c>
      <c r="E5" s="69" t="s">
        <v>58</v>
      </c>
      <c r="F5" s="69" t="s">
        <v>59</v>
      </c>
      <c r="G5" s="69" t="s">
        <v>60</v>
      </c>
      <c r="H5" s="69" t="s">
        <v>61</v>
      </c>
      <c r="I5" s="70" t="s">
        <v>62</v>
      </c>
      <c r="J5" s="69"/>
      <c r="K5" s="69"/>
      <c r="L5" s="69"/>
      <c r="M5" s="69"/>
      <c r="N5" s="69"/>
      <c r="O5" s="69" t="s">
        <v>57</v>
      </c>
      <c r="P5" s="69" t="s">
        <v>58</v>
      </c>
      <c r="Q5" s="69" t="s">
        <v>59</v>
      </c>
      <c r="R5" s="69" t="s">
        <v>60</v>
      </c>
      <c r="S5" s="69" t="s">
        <v>61</v>
      </c>
      <c r="T5" s="69" t="s">
        <v>62</v>
      </c>
    </row>
    <row r="6" ht="30" customHeight="1" spans="1:20">
      <c r="A6" s="22"/>
      <c r="B6" s="22"/>
      <c r="C6" s="92"/>
      <c r="D6" s="92"/>
      <c r="E6" s="92"/>
      <c r="F6" s="92"/>
      <c r="G6" s="92"/>
      <c r="H6" s="92"/>
      <c r="I6" s="212" t="s">
        <v>57</v>
      </c>
      <c r="J6" s="69" t="s">
        <v>63</v>
      </c>
      <c r="K6" s="69" t="s">
        <v>64</v>
      </c>
      <c r="L6" s="69" t="s">
        <v>65</v>
      </c>
      <c r="M6" s="69" t="s">
        <v>66</v>
      </c>
      <c r="N6" s="69" t="s">
        <v>67</v>
      </c>
      <c r="O6" s="261"/>
      <c r="P6" s="261"/>
      <c r="Q6" s="261"/>
      <c r="R6" s="261"/>
      <c r="S6" s="261"/>
      <c r="T6" s="92"/>
    </row>
    <row r="7" ht="15" customHeight="1" spans="1:20">
      <c r="A7" s="259">
        <v>1</v>
      </c>
      <c r="B7" s="259">
        <v>2</v>
      </c>
      <c r="C7" s="259">
        <v>3</v>
      </c>
      <c r="D7" s="259">
        <v>4</v>
      </c>
      <c r="E7" s="259">
        <v>5</v>
      </c>
      <c r="F7" s="259">
        <v>6</v>
      </c>
      <c r="G7" s="259">
        <v>7</v>
      </c>
      <c r="H7" s="259">
        <v>8</v>
      </c>
      <c r="I7" s="212">
        <v>9</v>
      </c>
      <c r="J7" s="259">
        <v>10</v>
      </c>
      <c r="K7" s="259">
        <v>11</v>
      </c>
      <c r="L7" s="259">
        <v>12</v>
      </c>
      <c r="M7" s="259">
        <v>13</v>
      </c>
      <c r="N7" s="259">
        <v>14</v>
      </c>
      <c r="O7" s="259">
        <v>15</v>
      </c>
      <c r="P7" s="259">
        <v>16</v>
      </c>
      <c r="Q7" s="259">
        <v>17</v>
      </c>
      <c r="R7" s="259">
        <v>18</v>
      </c>
      <c r="S7" s="259">
        <v>19</v>
      </c>
      <c r="T7" s="259">
        <v>20</v>
      </c>
    </row>
    <row r="8" ht="18" customHeight="1" spans="1:20">
      <c r="A8" s="32" t="s">
        <v>68</v>
      </c>
      <c r="B8" s="32" t="s">
        <v>69</v>
      </c>
      <c r="C8" s="23">
        <v>21784369.97</v>
      </c>
      <c r="D8" s="23">
        <v>21784369.97</v>
      </c>
      <c r="E8" s="23">
        <v>21780896.41</v>
      </c>
      <c r="F8" s="23"/>
      <c r="G8" s="23"/>
      <c r="H8" s="23"/>
      <c r="I8" s="23">
        <v>3473.56</v>
      </c>
      <c r="J8" s="23"/>
      <c r="K8" s="23"/>
      <c r="L8" s="23"/>
      <c r="M8" s="23"/>
      <c r="N8" s="23">
        <v>3473.56</v>
      </c>
      <c r="O8" s="23"/>
      <c r="P8" s="23"/>
      <c r="Q8" s="23"/>
      <c r="R8" s="23"/>
      <c r="S8" s="23"/>
      <c r="T8" s="23"/>
    </row>
    <row r="9" ht="18" customHeight="1" spans="1:20">
      <c r="A9" s="260" t="s">
        <v>55</v>
      </c>
      <c r="B9" s="260"/>
      <c r="C9" s="23">
        <v>21784369.97</v>
      </c>
      <c r="D9" s="23">
        <v>21784369.97</v>
      </c>
      <c r="E9" s="23">
        <v>21780896.41</v>
      </c>
      <c r="F9" s="23"/>
      <c r="G9" s="23"/>
      <c r="H9" s="23"/>
      <c r="I9" s="23">
        <v>3473.56</v>
      </c>
      <c r="J9" s="23"/>
      <c r="K9" s="23"/>
      <c r="L9" s="23"/>
      <c r="M9" s="23"/>
      <c r="N9" s="23">
        <v>3473.56</v>
      </c>
      <c r="O9" s="23"/>
      <c r="P9" s="23"/>
      <c r="Q9" s="23"/>
      <c r="R9" s="23"/>
      <c r="S9" s="23"/>
      <c r="T9" s="23"/>
    </row>
  </sheetData>
  <mergeCells count="20">
    <mergeCell ref="A2:T2"/>
    <mergeCell ref="A3:B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9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5"/>
  <sheetViews>
    <sheetView showZeros="0" topLeftCell="A4" workbookViewId="0">
      <selection activeCell="P11" sqref="P11"/>
    </sheetView>
  </sheetViews>
  <sheetFormatPr defaultColWidth="14" defaultRowHeight="12.75" customHeight="1"/>
  <cols>
    <col min="1" max="1" width="14.8583333333333" customWidth="1"/>
    <col min="2" max="2" width="28.8583333333333" customWidth="1"/>
    <col min="3" max="3" width="19.2833333333333" customWidth="1"/>
    <col min="4" max="4" width="20.2833333333333" customWidth="1"/>
    <col min="5" max="5" width="17" customWidth="1"/>
    <col min="6" max="6" width="22" customWidth="1"/>
    <col min="7" max="7" width="16" customWidth="1"/>
    <col min="8" max="8" width="16.2833333333333" customWidth="1"/>
    <col min="9" max="9" width="15.7083333333333" customWidth="1"/>
    <col min="10" max="10" width="18.575" customWidth="1"/>
    <col min="11" max="11" width="16.7083333333333" customWidth="1"/>
    <col min="12" max="12" width="16.2833333333333" customWidth="1"/>
  </cols>
  <sheetData>
    <row r="1" ht="17.25" customHeight="1" spans="1:1">
      <c r="A1" s="79" t="s">
        <v>70</v>
      </c>
    </row>
    <row r="2" ht="41.25" customHeight="1" spans="1:1">
      <c r="A2" s="74" t="str">
        <f>"2025"&amp;"年部门支出预算表"</f>
        <v>2025年部门支出预算表</v>
      </c>
    </row>
    <row r="3" ht="17.25" customHeight="1" spans="1:15">
      <c r="A3" s="235" t="str">
        <f>"单位名称："&amp;"昆明市晋宁区昆阳九年一贯制学校"</f>
        <v>单位名称：昆明市晋宁区昆阳九年一贯制学校</v>
      </c>
      <c r="O3" s="79" t="s">
        <v>1</v>
      </c>
    </row>
    <row r="4" ht="27" customHeight="1" spans="1:15">
      <c r="A4" s="38" t="s">
        <v>71</v>
      </c>
      <c r="B4" s="38" t="s">
        <v>72</v>
      </c>
      <c r="C4" s="38" t="s">
        <v>55</v>
      </c>
      <c r="D4" s="205" t="s">
        <v>58</v>
      </c>
      <c r="E4" s="205"/>
      <c r="F4" s="205"/>
      <c r="G4" s="205" t="s">
        <v>59</v>
      </c>
      <c r="H4" s="205" t="s">
        <v>60</v>
      </c>
      <c r="I4" s="205" t="s">
        <v>73</v>
      </c>
      <c r="J4" s="205" t="s">
        <v>62</v>
      </c>
      <c r="K4" s="205"/>
      <c r="L4" s="205"/>
      <c r="M4" s="205"/>
      <c r="N4" s="14"/>
      <c r="O4" s="14"/>
    </row>
    <row r="5" ht="42" customHeight="1" spans="1:15">
      <c r="A5" s="66"/>
      <c r="B5" s="66"/>
      <c r="C5" s="205"/>
      <c r="D5" s="205" t="s">
        <v>57</v>
      </c>
      <c r="E5" s="205" t="s">
        <v>74</v>
      </c>
      <c r="F5" s="205" t="s">
        <v>75</v>
      </c>
      <c r="G5" s="205"/>
      <c r="H5" s="205"/>
      <c r="I5" s="65"/>
      <c r="J5" s="205" t="s">
        <v>57</v>
      </c>
      <c r="K5" s="65" t="s">
        <v>76</v>
      </c>
      <c r="L5" s="65" t="s">
        <v>77</v>
      </c>
      <c r="M5" s="65" t="s">
        <v>78</v>
      </c>
      <c r="N5" s="65" t="s">
        <v>79</v>
      </c>
      <c r="O5" s="65" t="s">
        <v>80</v>
      </c>
    </row>
    <row r="6" ht="18" customHeight="1" spans="1:15">
      <c r="A6" s="84" t="s">
        <v>81</v>
      </c>
      <c r="B6" s="84" t="s">
        <v>82</v>
      </c>
      <c r="C6" s="84" t="s">
        <v>83</v>
      </c>
      <c r="D6" s="85" t="s">
        <v>84</v>
      </c>
      <c r="E6" s="85" t="s">
        <v>85</v>
      </c>
      <c r="F6" s="85" t="s">
        <v>86</v>
      </c>
      <c r="G6" s="85" t="s">
        <v>87</v>
      </c>
      <c r="H6" s="85" t="s">
        <v>88</v>
      </c>
      <c r="I6" s="85" t="s">
        <v>89</v>
      </c>
      <c r="J6" s="85" t="s">
        <v>90</v>
      </c>
      <c r="K6" s="85" t="s">
        <v>91</v>
      </c>
      <c r="L6" s="85" t="s">
        <v>92</v>
      </c>
      <c r="M6" s="85" t="s">
        <v>93</v>
      </c>
      <c r="N6" s="84" t="s">
        <v>94</v>
      </c>
      <c r="O6" s="85" t="s">
        <v>95</v>
      </c>
    </row>
    <row r="7" ht="21" customHeight="1" spans="1:15">
      <c r="A7" s="86" t="s">
        <v>96</v>
      </c>
      <c r="B7" s="86" t="s">
        <v>97</v>
      </c>
      <c r="C7" s="25">
        <v>15213272.54</v>
      </c>
      <c r="D7" s="23">
        <v>15209798.98</v>
      </c>
      <c r="E7" s="23">
        <v>15209798.98</v>
      </c>
      <c r="F7" s="23"/>
      <c r="G7" s="23"/>
      <c r="H7" s="23"/>
      <c r="I7" s="23"/>
      <c r="J7" s="23">
        <v>3473.56</v>
      </c>
      <c r="K7" s="23"/>
      <c r="L7" s="23"/>
      <c r="M7" s="23"/>
      <c r="N7" s="25"/>
      <c r="O7" s="25">
        <v>3473.56</v>
      </c>
    </row>
    <row r="8" ht="21" customHeight="1" spans="1:15">
      <c r="A8" s="254" t="s">
        <v>98</v>
      </c>
      <c r="B8" s="254" t="s">
        <v>99</v>
      </c>
      <c r="C8" s="25">
        <v>15213272.54</v>
      </c>
      <c r="D8" s="23">
        <v>15209798.98</v>
      </c>
      <c r="E8" s="23">
        <v>15209798.98</v>
      </c>
      <c r="F8" s="23"/>
      <c r="G8" s="23"/>
      <c r="H8" s="23"/>
      <c r="I8" s="23"/>
      <c r="J8" s="23">
        <v>3473.56</v>
      </c>
      <c r="K8" s="23"/>
      <c r="L8" s="23"/>
      <c r="M8" s="23"/>
      <c r="N8" s="25"/>
      <c r="O8" s="25">
        <v>3473.56</v>
      </c>
    </row>
    <row r="9" ht="21" customHeight="1" spans="1:15">
      <c r="A9" s="255" t="s">
        <v>100</v>
      </c>
      <c r="B9" s="255" t="s">
        <v>101</v>
      </c>
      <c r="C9" s="25">
        <v>843662</v>
      </c>
      <c r="D9" s="23">
        <v>843662</v>
      </c>
      <c r="E9" s="23">
        <v>843662</v>
      </c>
      <c r="F9" s="23"/>
      <c r="G9" s="23"/>
      <c r="H9" s="23"/>
      <c r="I9" s="23"/>
      <c r="J9" s="23"/>
      <c r="K9" s="23"/>
      <c r="L9" s="23"/>
      <c r="M9" s="23"/>
      <c r="N9" s="25"/>
      <c r="O9" s="25"/>
    </row>
    <row r="10" ht="21" customHeight="1" spans="1:15">
      <c r="A10" s="255" t="s">
        <v>102</v>
      </c>
      <c r="B10" s="255" t="s">
        <v>103</v>
      </c>
      <c r="C10" s="25">
        <v>14369610.54</v>
      </c>
      <c r="D10" s="23">
        <v>14366136.98</v>
      </c>
      <c r="E10" s="23">
        <v>14366136.98</v>
      </c>
      <c r="F10" s="23"/>
      <c r="G10" s="23"/>
      <c r="H10" s="23"/>
      <c r="I10" s="23"/>
      <c r="J10" s="23">
        <v>3473.56</v>
      </c>
      <c r="K10" s="23"/>
      <c r="L10" s="23"/>
      <c r="M10" s="23"/>
      <c r="N10" s="25"/>
      <c r="O10" s="25">
        <v>3473.56</v>
      </c>
    </row>
    <row r="11" ht="21" customHeight="1" spans="1:15">
      <c r="A11" s="86" t="s">
        <v>104</v>
      </c>
      <c r="B11" s="86" t="s">
        <v>105</v>
      </c>
      <c r="C11" s="25">
        <v>3238123.24</v>
      </c>
      <c r="D11" s="23">
        <v>3238123.24</v>
      </c>
      <c r="E11" s="23">
        <v>3238123.24</v>
      </c>
      <c r="F11" s="23"/>
      <c r="G11" s="23"/>
      <c r="H11" s="23"/>
      <c r="I11" s="23"/>
      <c r="J11" s="23"/>
      <c r="K11" s="23"/>
      <c r="L11" s="23"/>
      <c r="M11" s="23"/>
      <c r="N11" s="25"/>
      <c r="O11" s="25"/>
    </row>
    <row r="12" ht="21" customHeight="1" spans="1:15">
      <c r="A12" s="254" t="s">
        <v>106</v>
      </c>
      <c r="B12" s="254" t="s">
        <v>107</v>
      </c>
      <c r="C12" s="25">
        <v>3176220.96</v>
      </c>
      <c r="D12" s="23">
        <v>3176220.96</v>
      </c>
      <c r="E12" s="23">
        <v>3176220.96</v>
      </c>
      <c r="F12" s="23"/>
      <c r="G12" s="23"/>
      <c r="H12" s="23"/>
      <c r="I12" s="23"/>
      <c r="J12" s="23"/>
      <c r="K12" s="23"/>
      <c r="L12" s="23"/>
      <c r="M12" s="23"/>
      <c r="N12" s="25"/>
      <c r="O12" s="25"/>
    </row>
    <row r="13" ht="21" customHeight="1" spans="1:15">
      <c r="A13" s="255" t="s">
        <v>108</v>
      </c>
      <c r="B13" s="255" t="s">
        <v>109</v>
      </c>
      <c r="C13" s="25">
        <v>1273664.16</v>
      </c>
      <c r="D13" s="23">
        <v>1273664.16</v>
      </c>
      <c r="E13" s="23">
        <v>1273664.16</v>
      </c>
      <c r="F13" s="23"/>
      <c r="G13" s="23"/>
      <c r="H13" s="23"/>
      <c r="I13" s="23"/>
      <c r="J13" s="23"/>
      <c r="K13" s="23"/>
      <c r="L13" s="23"/>
      <c r="M13" s="23"/>
      <c r="N13" s="25"/>
      <c r="O13" s="25"/>
    </row>
    <row r="14" ht="21" customHeight="1" spans="1:15">
      <c r="A14" s="255" t="s">
        <v>110</v>
      </c>
      <c r="B14" s="255" t="s">
        <v>111</v>
      </c>
      <c r="C14" s="25">
        <v>1902556.8</v>
      </c>
      <c r="D14" s="23">
        <v>1902556.8</v>
      </c>
      <c r="E14" s="23">
        <v>1902556.8</v>
      </c>
      <c r="F14" s="23"/>
      <c r="G14" s="23"/>
      <c r="H14" s="23"/>
      <c r="I14" s="23"/>
      <c r="J14" s="23"/>
      <c r="K14" s="23"/>
      <c r="L14" s="23"/>
      <c r="M14" s="23"/>
      <c r="N14" s="25"/>
      <c r="O14" s="25"/>
    </row>
    <row r="15" ht="21" customHeight="1" spans="1:15">
      <c r="A15" s="254" t="s">
        <v>112</v>
      </c>
      <c r="B15" s="254" t="s">
        <v>113</v>
      </c>
      <c r="C15" s="25">
        <v>61902.28</v>
      </c>
      <c r="D15" s="23">
        <v>61902.28</v>
      </c>
      <c r="E15" s="23">
        <v>61902.28</v>
      </c>
      <c r="F15" s="23"/>
      <c r="G15" s="23"/>
      <c r="H15" s="23"/>
      <c r="I15" s="23"/>
      <c r="J15" s="23"/>
      <c r="K15" s="23"/>
      <c r="L15" s="23"/>
      <c r="M15" s="23"/>
      <c r="N15" s="25"/>
      <c r="O15" s="25"/>
    </row>
    <row r="16" ht="21" customHeight="1" spans="1:15">
      <c r="A16" s="255" t="s">
        <v>114</v>
      </c>
      <c r="B16" s="255" t="s">
        <v>115</v>
      </c>
      <c r="C16" s="25">
        <v>61902.28</v>
      </c>
      <c r="D16" s="23">
        <v>61902.28</v>
      </c>
      <c r="E16" s="23">
        <v>61902.28</v>
      </c>
      <c r="F16" s="23"/>
      <c r="G16" s="23"/>
      <c r="H16" s="23"/>
      <c r="I16" s="23"/>
      <c r="J16" s="23"/>
      <c r="K16" s="23"/>
      <c r="L16" s="23"/>
      <c r="M16" s="23"/>
      <c r="N16" s="25"/>
      <c r="O16" s="25"/>
    </row>
    <row r="17" ht="21" customHeight="1" spans="1:15">
      <c r="A17" s="86" t="s">
        <v>116</v>
      </c>
      <c r="B17" s="86" t="s">
        <v>117</v>
      </c>
      <c r="C17" s="25">
        <v>1597704.59</v>
      </c>
      <c r="D17" s="23">
        <v>1597704.59</v>
      </c>
      <c r="E17" s="23">
        <v>1597704.59</v>
      </c>
      <c r="F17" s="23"/>
      <c r="G17" s="23"/>
      <c r="H17" s="23"/>
      <c r="I17" s="23"/>
      <c r="J17" s="23"/>
      <c r="K17" s="23"/>
      <c r="L17" s="23"/>
      <c r="M17" s="23"/>
      <c r="N17" s="25"/>
      <c r="O17" s="25"/>
    </row>
    <row r="18" ht="21" customHeight="1" spans="1:15">
      <c r="A18" s="254" t="s">
        <v>118</v>
      </c>
      <c r="B18" s="254" t="s">
        <v>119</v>
      </c>
      <c r="C18" s="25">
        <v>1597704.59</v>
      </c>
      <c r="D18" s="23">
        <v>1597704.59</v>
      </c>
      <c r="E18" s="23">
        <v>1597704.59</v>
      </c>
      <c r="F18" s="23"/>
      <c r="G18" s="23"/>
      <c r="H18" s="23"/>
      <c r="I18" s="23"/>
      <c r="J18" s="23"/>
      <c r="K18" s="23"/>
      <c r="L18" s="23"/>
      <c r="M18" s="23"/>
      <c r="N18" s="25"/>
      <c r="O18" s="25"/>
    </row>
    <row r="19" ht="21" customHeight="1" spans="1:15">
      <c r="A19" s="255" t="s">
        <v>120</v>
      </c>
      <c r="B19" s="255" t="s">
        <v>121</v>
      </c>
      <c r="C19" s="25">
        <v>805909.02</v>
      </c>
      <c r="D19" s="23">
        <v>805909.02</v>
      </c>
      <c r="E19" s="23">
        <v>805909.02</v>
      </c>
      <c r="F19" s="23"/>
      <c r="G19" s="23"/>
      <c r="H19" s="23"/>
      <c r="I19" s="23"/>
      <c r="J19" s="23"/>
      <c r="K19" s="23"/>
      <c r="L19" s="23"/>
      <c r="M19" s="23"/>
      <c r="N19" s="25"/>
      <c r="O19" s="25"/>
    </row>
    <row r="20" ht="21" customHeight="1" spans="1:15">
      <c r="A20" s="255" t="s">
        <v>122</v>
      </c>
      <c r="B20" s="255" t="s">
        <v>123</v>
      </c>
      <c r="C20" s="25">
        <v>687897</v>
      </c>
      <c r="D20" s="23">
        <v>687897</v>
      </c>
      <c r="E20" s="23">
        <v>687897</v>
      </c>
      <c r="F20" s="23"/>
      <c r="G20" s="23"/>
      <c r="H20" s="23"/>
      <c r="I20" s="23"/>
      <c r="J20" s="23"/>
      <c r="K20" s="23"/>
      <c r="L20" s="23"/>
      <c r="M20" s="23"/>
      <c r="N20" s="25"/>
      <c r="O20" s="25"/>
    </row>
    <row r="21" ht="21" customHeight="1" spans="1:15">
      <c r="A21" s="255" t="s">
        <v>124</v>
      </c>
      <c r="B21" s="255" t="s">
        <v>125</v>
      </c>
      <c r="C21" s="25">
        <v>103898.57</v>
      </c>
      <c r="D21" s="23">
        <v>103898.57</v>
      </c>
      <c r="E21" s="23">
        <v>103898.57</v>
      </c>
      <c r="F21" s="23"/>
      <c r="G21" s="23"/>
      <c r="H21" s="23"/>
      <c r="I21" s="23"/>
      <c r="J21" s="23"/>
      <c r="K21" s="23"/>
      <c r="L21" s="23"/>
      <c r="M21" s="23"/>
      <c r="N21" s="25"/>
      <c r="O21" s="25"/>
    </row>
    <row r="22" ht="21" customHeight="1" spans="1:15">
      <c r="A22" s="86" t="s">
        <v>126</v>
      </c>
      <c r="B22" s="86" t="s">
        <v>127</v>
      </c>
      <c r="C22" s="25">
        <v>1735269.6</v>
      </c>
      <c r="D22" s="23">
        <v>1735269.6</v>
      </c>
      <c r="E22" s="23">
        <v>1735269.6</v>
      </c>
      <c r="F22" s="23"/>
      <c r="G22" s="23"/>
      <c r="H22" s="23"/>
      <c r="I22" s="23"/>
      <c r="J22" s="23"/>
      <c r="K22" s="23"/>
      <c r="L22" s="23"/>
      <c r="M22" s="23"/>
      <c r="N22" s="25"/>
      <c r="O22" s="25"/>
    </row>
    <row r="23" ht="21" customHeight="1" spans="1:15">
      <c r="A23" s="254" t="s">
        <v>128</v>
      </c>
      <c r="B23" s="254" t="s">
        <v>129</v>
      </c>
      <c r="C23" s="25">
        <v>1735269.6</v>
      </c>
      <c r="D23" s="23">
        <v>1735269.6</v>
      </c>
      <c r="E23" s="23">
        <v>1735269.6</v>
      </c>
      <c r="F23" s="23"/>
      <c r="G23" s="23"/>
      <c r="H23" s="23"/>
      <c r="I23" s="23"/>
      <c r="J23" s="23"/>
      <c r="K23" s="23"/>
      <c r="L23" s="23"/>
      <c r="M23" s="23"/>
      <c r="N23" s="25"/>
      <c r="O23" s="25"/>
    </row>
    <row r="24" ht="21" customHeight="1" spans="1:15">
      <c r="A24" s="255" t="s">
        <v>130</v>
      </c>
      <c r="B24" s="255" t="s">
        <v>131</v>
      </c>
      <c r="C24" s="25">
        <v>1735269.6</v>
      </c>
      <c r="D24" s="23">
        <v>1735269.6</v>
      </c>
      <c r="E24" s="23">
        <v>1735269.6</v>
      </c>
      <c r="F24" s="23"/>
      <c r="G24" s="23"/>
      <c r="H24" s="23"/>
      <c r="I24" s="23"/>
      <c r="J24" s="23"/>
      <c r="K24" s="23"/>
      <c r="L24" s="23"/>
      <c r="M24" s="23"/>
      <c r="N24" s="25"/>
      <c r="O24" s="25"/>
    </row>
    <row r="25" ht="21" customHeight="1" spans="1:15">
      <c r="A25" s="84" t="s">
        <v>55</v>
      </c>
      <c r="B25" s="22"/>
      <c r="C25" s="23">
        <v>21784369.97</v>
      </c>
      <c r="D25" s="23">
        <v>21780896.41</v>
      </c>
      <c r="E25" s="23">
        <v>21780896.41</v>
      </c>
      <c r="F25" s="23"/>
      <c r="G25" s="23"/>
      <c r="H25" s="23"/>
      <c r="I25" s="23"/>
      <c r="J25" s="23">
        <v>3473.56</v>
      </c>
      <c r="K25" s="23"/>
      <c r="L25" s="23"/>
      <c r="M25" s="23"/>
      <c r="N25" s="23"/>
      <c r="O25" s="23">
        <v>3473.56</v>
      </c>
    </row>
  </sheetData>
  <mergeCells count="12">
    <mergeCell ref="A1:O1"/>
    <mergeCell ref="A2:O2"/>
    <mergeCell ref="A3:C3"/>
    <mergeCell ref="D4:F4"/>
    <mergeCell ref="J4:O4"/>
    <mergeCell ref="A25:B25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9" fitToWidth="0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Zeros="0" topLeftCell="A13" workbookViewId="0">
      <selection activeCell="G13" sqref="G13"/>
    </sheetView>
  </sheetViews>
  <sheetFormatPr defaultColWidth="8.575" defaultRowHeight="12.75" customHeight="1" outlineLevelCol="3"/>
  <cols>
    <col min="1" max="4" width="35.575" customWidth="1"/>
  </cols>
  <sheetData>
    <row r="1" ht="15" customHeight="1" spans="1:4">
      <c r="A1" s="75"/>
      <c r="B1" s="79"/>
      <c r="C1" s="79"/>
      <c r="D1" s="79" t="s">
        <v>132</v>
      </c>
    </row>
    <row r="2" ht="41.25" customHeight="1" spans="1:1">
      <c r="A2" s="74" t="str">
        <f>"2025"&amp;"年部门财政拨款收支预算总表"</f>
        <v>2025年部门财政拨款收支预算总表</v>
      </c>
    </row>
    <row r="3" ht="17.25" customHeight="1" spans="1:4">
      <c r="A3" s="245" t="str">
        <f>"单位名称："&amp;"昆明市晋宁区昆阳九年一贯制学校"</f>
        <v>单位名称：昆明市晋宁区昆阳九年一贯制学校</v>
      </c>
      <c r="B3" s="246"/>
      <c r="D3" s="79" t="s">
        <v>1</v>
      </c>
    </row>
    <row r="4" ht="17.25" customHeight="1" spans="1:4">
      <c r="A4" s="65" t="s">
        <v>2</v>
      </c>
      <c r="B4" s="247"/>
      <c r="C4" s="65" t="s">
        <v>3</v>
      </c>
      <c r="D4" s="247"/>
    </row>
    <row r="5" ht="18.75" customHeight="1" spans="1:4">
      <c r="A5" s="65" t="s">
        <v>4</v>
      </c>
      <c r="B5" s="65" t="str">
        <f>"2025"&amp;"年预算"</f>
        <v>2025年预算</v>
      </c>
      <c r="C5" s="65" t="s">
        <v>6</v>
      </c>
      <c r="D5" s="65" t="str">
        <f>"2025"&amp;"年预算"</f>
        <v>2025年预算</v>
      </c>
    </row>
    <row r="6" ht="16.5" customHeight="1" spans="1:4">
      <c r="A6" s="248" t="s">
        <v>133</v>
      </c>
      <c r="B6" s="89">
        <v>21780896.41</v>
      </c>
      <c r="C6" s="248" t="s">
        <v>134</v>
      </c>
      <c r="D6" s="89">
        <v>21780896.41</v>
      </c>
    </row>
    <row r="7" ht="16.5" customHeight="1" spans="1:4">
      <c r="A7" s="248" t="s">
        <v>135</v>
      </c>
      <c r="B7" s="89">
        <v>21780896.41</v>
      </c>
      <c r="C7" s="248" t="s">
        <v>136</v>
      </c>
      <c r="D7" s="89"/>
    </row>
    <row r="8" ht="16.5" customHeight="1" spans="1:4">
      <c r="A8" s="248" t="s">
        <v>137</v>
      </c>
      <c r="B8" s="89"/>
      <c r="C8" s="248" t="s">
        <v>138</v>
      </c>
      <c r="D8" s="89"/>
    </row>
    <row r="9" ht="16.5" customHeight="1" spans="1:4">
      <c r="A9" s="248" t="s">
        <v>139</v>
      </c>
      <c r="B9" s="89"/>
      <c r="C9" s="248" t="s">
        <v>140</v>
      </c>
      <c r="D9" s="89"/>
    </row>
    <row r="10" ht="16.5" customHeight="1" spans="1:4">
      <c r="A10" s="248" t="s">
        <v>141</v>
      </c>
      <c r="B10" s="89"/>
      <c r="C10" s="248" t="s">
        <v>142</v>
      </c>
      <c r="D10" s="89"/>
    </row>
    <row r="11" ht="16.5" customHeight="1" spans="1:4">
      <c r="A11" s="248" t="s">
        <v>135</v>
      </c>
      <c r="B11" s="89"/>
      <c r="C11" s="248" t="s">
        <v>143</v>
      </c>
      <c r="D11" s="89">
        <v>15209798.98</v>
      </c>
    </row>
    <row r="12" ht="16.5" customHeight="1" spans="1:4">
      <c r="A12" s="21" t="s">
        <v>137</v>
      </c>
      <c r="B12" s="25"/>
      <c r="C12" s="211" t="s">
        <v>144</v>
      </c>
      <c r="D12" s="25"/>
    </row>
    <row r="13" ht="16.5" customHeight="1" spans="1:4">
      <c r="A13" s="21" t="s">
        <v>139</v>
      </c>
      <c r="B13" s="25"/>
      <c r="C13" s="211" t="s">
        <v>145</v>
      </c>
      <c r="D13" s="25"/>
    </row>
    <row r="14" ht="16.5" customHeight="1" spans="1:4">
      <c r="A14" s="249"/>
      <c r="B14" s="250"/>
      <c r="C14" s="211" t="s">
        <v>146</v>
      </c>
      <c r="D14" s="25">
        <v>3238123.24</v>
      </c>
    </row>
    <row r="15" ht="16.5" customHeight="1" spans="1:4">
      <c r="A15" s="249"/>
      <c r="B15" s="250"/>
      <c r="C15" s="211" t="s">
        <v>147</v>
      </c>
      <c r="D15" s="25">
        <v>1597704.59</v>
      </c>
    </row>
    <row r="16" ht="16.5" customHeight="1" spans="1:4">
      <c r="A16" s="249"/>
      <c r="B16" s="250"/>
      <c r="C16" s="211" t="s">
        <v>148</v>
      </c>
      <c r="D16" s="25"/>
    </row>
    <row r="17" ht="16.5" customHeight="1" spans="1:4">
      <c r="A17" s="249"/>
      <c r="B17" s="250"/>
      <c r="C17" s="211" t="s">
        <v>149</v>
      </c>
      <c r="D17" s="25"/>
    </row>
    <row r="18" ht="16.5" customHeight="1" spans="1:4">
      <c r="A18" s="249"/>
      <c r="B18" s="250"/>
      <c r="C18" s="211" t="s">
        <v>150</v>
      </c>
      <c r="D18" s="25"/>
    </row>
    <row r="19" ht="16.5" customHeight="1" spans="1:4">
      <c r="A19" s="249"/>
      <c r="B19" s="250"/>
      <c r="C19" s="211" t="s">
        <v>151</v>
      </c>
      <c r="D19" s="25"/>
    </row>
    <row r="20" ht="16.5" customHeight="1" spans="1:4">
      <c r="A20" s="249"/>
      <c r="B20" s="250"/>
      <c r="C20" s="211" t="s">
        <v>152</v>
      </c>
      <c r="D20" s="25"/>
    </row>
    <row r="21" ht="16.5" customHeight="1" spans="1:4">
      <c r="A21" s="249"/>
      <c r="B21" s="250"/>
      <c r="C21" s="211" t="s">
        <v>153</v>
      </c>
      <c r="D21" s="25"/>
    </row>
    <row r="22" ht="16.5" customHeight="1" spans="1:4">
      <c r="A22" s="249"/>
      <c r="B22" s="250"/>
      <c r="C22" s="211" t="s">
        <v>154</v>
      </c>
      <c r="D22" s="25"/>
    </row>
    <row r="23" ht="16.5" customHeight="1" spans="1:4">
      <c r="A23" s="249"/>
      <c r="B23" s="250"/>
      <c r="C23" s="211" t="s">
        <v>155</v>
      </c>
      <c r="D23" s="25"/>
    </row>
    <row r="24" ht="16.5" customHeight="1" spans="1:4">
      <c r="A24" s="249"/>
      <c r="B24" s="250"/>
      <c r="C24" s="211" t="s">
        <v>156</v>
      </c>
      <c r="D24" s="25"/>
    </row>
    <row r="25" ht="16.5" customHeight="1" spans="1:4">
      <c r="A25" s="249"/>
      <c r="B25" s="250"/>
      <c r="C25" s="211" t="s">
        <v>157</v>
      </c>
      <c r="D25" s="25">
        <v>1735269.6</v>
      </c>
    </row>
    <row r="26" ht="16.5" customHeight="1" spans="1:4">
      <c r="A26" s="249"/>
      <c r="B26" s="250"/>
      <c r="C26" s="211" t="s">
        <v>158</v>
      </c>
      <c r="D26" s="25"/>
    </row>
    <row r="27" ht="16.5" customHeight="1" spans="1:4">
      <c r="A27" s="249"/>
      <c r="B27" s="250"/>
      <c r="C27" s="211" t="s">
        <v>159</v>
      </c>
      <c r="D27" s="25"/>
    </row>
    <row r="28" ht="16.5" customHeight="1" spans="1:4">
      <c r="A28" s="249"/>
      <c r="B28" s="250"/>
      <c r="C28" s="211" t="s">
        <v>160</v>
      </c>
      <c r="D28" s="25"/>
    </row>
    <row r="29" ht="16.5" customHeight="1" spans="1:4">
      <c r="A29" s="249"/>
      <c r="B29" s="250"/>
      <c r="C29" s="211" t="s">
        <v>161</v>
      </c>
      <c r="D29" s="25"/>
    </row>
    <row r="30" ht="16.5" customHeight="1" spans="1:4">
      <c r="A30" s="249"/>
      <c r="B30" s="250"/>
      <c r="C30" s="211" t="s">
        <v>162</v>
      </c>
      <c r="D30" s="25"/>
    </row>
    <row r="31" ht="16.5" customHeight="1" spans="1:4">
      <c r="A31" s="249"/>
      <c r="B31" s="250"/>
      <c r="C31" s="21" t="s">
        <v>163</v>
      </c>
      <c r="D31" s="25"/>
    </row>
    <row r="32" ht="16.5" customHeight="1" spans="1:4">
      <c r="A32" s="249"/>
      <c r="B32" s="250"/>
      <c r="C32" s="21" t="s">
        <v>164</v>
      </c>
      <c r="D32" s="25"/>
    </row>
    <row r="33" ht="16.5" customHeight="1" spans="1:4">
      <c r="A33" s="249"/>
      <c r="B33" s="250"/>
      <c r="C33" s="18" t="s">
        <v>165</v>
      </c>
      <c r="D33" s="251"/>
    </row>
    <row r="34" ht="15" customHeight="1" spans="1:4">
      <c r="A34" s="252" t="s">
        <v>50</v>
      </c>
      <c r="B34" s="253">
        <v>21780896.41</v>
      </c>
      <c r="C34" s="252" t="s">
        <v>51</v>
      </c>
      <c r="D34" s="253">
        <v>21780896.41</v>
      </c>
    </row>
  </sheetData>
  <mergeCells count="4">
    <mergeCell ref="A2:D2"/>
    <mergeCell ref="A3:B3"/>
    <mergeCell ref="A4:B4"/>
    <mergeCell ref="C4:D4"/>
  </mergeCells>
  <pageMargins left="0.75" right="0.75" top="1" bottom="1" header="0.5" footer="0.5"/>
  <pageSetup paperSize="9" fitToWidth="0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5"/>
  <sheetViews>
    <sheetView showZeros="0" topLeftCell="B1" workbookViewId="0">
      <selection activeCell="F15" sqref="F15"/>
    </sheetView>
  </sheetViews>
  <sheetFormatPr defaultColWidth="9.13333333333333" defaultRowHeight="14.25" customHeight="1" outlineLevelCol="6"/>
  <cols>
    <col min="1" max="1" width="20.1333333333333" customWidth="1"/>
    <col min="2" max="2" width="44" customWidth="1"/>
    <col min="3" max="7" width="24.1333333333333" customWidth="1"/>
  </cols>
  <sheetData>
    <row r="1" customHeight="1" spans="4:7">
      <c r="D1" s="214"/>
      <c r="F1" s="239"/>
      <c r="G1" s="224" t="s">
        <v>166</v>
      </c>
    </row>
    <row r="2" ht="41.25" customHeight="1" spans="1:7">
      <c r="A2" s="200" t="str">
        <f>"2025"&amp;"年一般公共预算支出预算表（按功能科目分类）"</f>
        <v>2025年一般公共预算支出预算表（按功能科目分类）</v>
      </c>
      <c r="B2" s="200"/>
      <c r="C2" s="200"/>
      <c r="D2" s="200"/>
      <c r="E2" s="200"/>
      <c r="F2" s="200"/>
      <c r="G2" s="200"/>
    </row>
    <row r="3" ht="18" customHeight="1" spans="1:7">
      <c r="A3" s="45" t="str">
        <f>"单位名称："&amp;"昆明市晋宁区昆阳九年一贯制学校"</f>
        <v>单位名称：昆明市晋宁区昆阳九年一贯制学校</v>
      </c>
      <c r="F3" s="197"/>
      <c r="G3" s="194" t="s">
        <v>1</v>
      </c>
    </row>
    <row r="4" ht="20.25" customHeight="1" spans="1:7">
      <c r="A4" s="15" t="s">
        <v>167</v>
      </c>
      <c r="B4" s="15"/>
      <c r="C4" s="205" t="s">
        <v>55</v>
      </c>
      <c r="D4" s="205" t="s">
        <v>74</v>
      </c>
      <c r="E4" s="14"/>
      <c r="F4" s="14"/>
      <c r="G4" s="14" t="s">
        <v>75</v>
      </c>
    </row>
    <row r="5" ht="20.25" customHeight="1" spans="1:7">
      <c r="A5" s="240" t="s">
        <v>71</v>
      </c>
      <c r="B5" s="240" t="s">
        <v>72</v>
      </c>
      <c r="C5" s="14"/>
      <c r="D5" s="14" t="s">
        <v>57</v>
      </c>
      <c r="E5" s="14" t="s">
        <v>168</v>
      </c>
      <c r="F5" s="14" t="s">
        <v>169</v>
      </c>
      <c r="G5" s="14"/>
    </row>
    <row r="6" ht="15" customHeight="1" spans="1:7">
      <c r="A6" s="20" t="s">
        <v>81</v>
      </c>
      <c r="B6" s="20" t="s">
        <v>82</v>
      </c>
      <c r="C6" s="20" t="s">
        <v>83</v>
      </c>
      <c r="D6" s="20" t="s">
        <v>84</v>
      </c>
      <c r="E6" s="20" t="s">
        <v>85</v>
      </c>
      <c r="F6" s="20" t="s">
        <v>86</v>
      </c>
      <c r="G6" s="20" t="s">
        <v>87</v>
      </c>
    </row>
    <row r="7" ht="18" customHeight="1" spans="1:7">
      <c r="A7" s="18" t="s">
        <v>96</v>
      </c>
      <c r="B7" s="18" t="s">
        <v>97</v>
      </c>
      <c r="C7" s="241">
        <v>15209798.98</v>
      </c>
      <c r="D7" s="242">
        <v>15209798.98</v>
      </c>
      <c r="E7" s="242">
        <v>14467954.66</v>
      </c>
      <c r="F7" s="242">
        <v>741844.32</v>
      </c>
      <c r="G7" s="242"/>
    </row>
    <row r="8" ht="18" customHeight="1" spans="1:7">
      <c r="A8" s="243" t="s">
        <v>98</v>
      </c>
      <c r="B8" s="243" t="s">
        <v>99</v>
      </c>
      <c r="C8" s="241">
        <v>15209798.98</v>
      </c>
      <c r="D8" s="242">
        <v>15209798.98</v>
      </c>
      <c r="E8" s="242">
        <v>14467954.66</v>
      </c>
      <c r="F8" s="242">
        <v>741844.32</v>
      </c>
      <c r="G8" s="242"/>
    </row>
    <row r="9" ht="18" customHeight="1" spans="1:7">
      <c r="A9" s="244" t="s">
        <v>100</v>
      </c>
      <c r="B9" s="244" t="s">
        <v>101</v>
      </c>
      <c r="C9" s="241">
        <v>843662</v>
      </c>
      <c r="D9" s="242">
        <v>843662</v>
      </c>
      <c r="E9" s="242">
        <v>751200</v>
      </c>
      <c r="F9" s="242">
        <v>92462</v>
      </c>
      <c r="G9" s="242"/>
    </row>
    <row r="10" ht="18" customHeight="1" spans="1:7">
      <c r="A10" s="244" t="s">
        <v>102</v>
      </c>
      <c r="B10" s="244" t="s">
        <v>103</v>
      </c>
      <c r="C10" s="241">
        <v>14366136.98</v>
      </c>
      <c r="D10" s="242">
        <v>14366136.98</v>
      </c>
      <c r="E10" s="242">
        <v>13716754.66</v>
      </c>
      <c r="F10" s="242">
        <v>649382.32</v>
      </c>
      <c r="G10" s="242"/>
    </row>
    <row r="11" ht="18" customHeight="1" spans="1:7">
      <c r="A11" s="18" t="s">
        <v>104</v>
      </c>
      <c r="B11" s="18" t="s">
        <v>105</v>
      </c>
      <c r="C11" s="241">
        <v>3238123.24</v>
      </c>
      <c r="D11" s="242">
        <v>3238123.24</v>
      </c>
      <c r="E11" s="242">
        <v>3200323.24</v>
      </c>
      <c r="F11" s="242">
        <v>37800</v>
      </c>
      <c r="G11" s="242"/>
    </row>
    <row r="12" ht="18" customHeight="1" spans="1:7">
      <c r="A12" s="243" t="s">
        <v>106</v>
      </c>
      <c r="B12" s="243" t="s">
        <v>107</v>
      </c>
      <c r="C12" s="241">
        <v>3176220.96</v>
      </c>
      <c r="D12" s="242">
        <v>3176220.96</v>
      </c>
      <c r="E12" s="242">
        <v>3138420.96</v>
      </c>
      <c r="F12" s="242">
        <v>37800</v>
      </c>
      <c r="G12" s="242"/>
    </row>
    <row r="13" ht="18" customHeight="1" spans="1:7">
      <c r="A13" s="244" t="s">
        <v>108</v>
      </c>
      <c r="B13" s="244" t="s">
        <v>109</v>
      </c>
      <c r="C13" s="241">
        <v>1273664.16</v>
      </c>
      <c r="D13" s="242">
        <v>1273664.16</v>
      </c>
      <c r="E13" s="242">
        <v>1235864.16</v>
      </c>
      <c r="F13" s="242">
        <v>37800</v>
      </c>
      <c r="G13" s="242"/>
    </row>
    <row r="14" ht="18" customHeight="1" spans="1:7">
      <c r="A14" s="244" t="s">
        <v>110</v>
      </c>
      <c r="B14" s="244" t="s">
        <v>111</v>
      </c>
      <c r="C14" s="241">
        <v>1902556.8</v>
      </c>
      <c r="D14" s="242">
        <v>1902556.8</v>
      </c>
      <c r="E14" s="242">
        <v>1902556.8</v>
      </c>
      <c r="F14" s="242"/>
      <c r="G14" s="242"/>
    </row>
    <row r="15" ht="18" customHeight="1" spans="1:7">
      <c r="A15" s="243" t="s">
        <v>112</v>
      </c>
      <c r="B15" s="243" t="s">
        <v>113</v>
      </c>
      <c r="C15" s="241">
        <v>61902.28</v>
      </c>
      <c r="D15" s="242">
        <v>61902.28</v>
      </c>
      <c r="E15" s="242">
        <v>61902.28</v>
      </c>
      <c r="F15" s="242"/>
      <c r="G15" s="242"/>
    </row>
    <row r="16" ht="18" customHeight="1" spans="1:7">
      <c r="A16" s="244" t="s">
        <v>114</v>
      </c>
      <c r="B16" s="244" t="s">
        <v>115</v>
      </c>
      <c r="C16" s="241">
        <v>61902.28</v>
      </c>
      <c r="D16" s="242">
        <v>61902.28</v>
      </c>
      <c r="E16" s="242">
        <v>61902.28</v>
      </c>
      <c r="F16" s="242"/>
      <c r="G16" s="242"/>
    </row>
    <row r="17" ht="18" customHeight="1" spans="1:7">
      <c r="A17" s="18" t="s">
        <v>116</v>
      </c>
      <c r="B17" s="18" t="s">
        <v>117</v>
      </c>
      <c r="C17" s="241">
        <v>1597704.59</v>
      </c>
      <c r="D17" s="242">
        <v>1597704.59</v>
      </c>
      <c r="E17" s="242">
        <v>1597704.59</v>
      </c>
      <c r="F17" s="242"/>
      <c r="G17" s="242"/>
    </row>
    <row r="18" ht="18" customHeight="1" spans="1:7">
      <c r="A18" s="243" t="s">
        <v>118</v>
      </c>
      <c r="B18" s="243" t="s">
        <v>119</v>
      </c>
      <c r="C18" s="241">
        <v>1597704.59</v>
      </c>
      <c r="D18" s="242">
        <v>1597704.59</v>
      </c>
      <c r="E18" s="242">
        <v>1597704.59</v>
      </c>
      <c r="F18" s="242"/>
      <c r="G18" s="242"/>
    </row>
    <row r="19" ht="18" customHeight="1" spans="1:7">
      <c r="A19" s="244" t="s">
        <v>120</v>
      </c>
      <c r="B19" s="244" t="s">
        <v>121</v>
      </c>
      <c r="C19" s="241">
        <v>805909.02</v>
      </c>
      <c r="D19" s="242">
        <v>805909.02</v>
      </c>
      <c r="E19" s="242">
        <v>805909.02</v>
      </c>
      <c r="F19" s="242"/>
      <c r="G19" s="242"/>
    </row>
    <row r="20" ht="18" customHeight="1" spans="1:7">
      <c r="A20" s="244" t="s">
        <v>122</v>
      </c>
      <c r="B20" s="244" t="s">
        <v>123</v>
      </c>
      <c r="C20" s="241">
        <v>687897</v>
      </c>
      <c r="D20" s="242">
        <v>687897</v>
      </c>
      <c r="E20" s="242">
        <v>687897</v>
      </c>
      <c r="F20" s="242"/>
      <c r="G20" s="242"/>
    </row>
    <row r="21" ht="18" customHeight="1" spans="1:7">
      <c r="A21" s="244" t="s">
        <v>124</v>
      </c>
      <c r="B21" s="244" t="s">
        <v>125</v>
      </c>
      <c r="C21" s="241">
        <v>103898.57</v>
      </c>
      <c r="D21" s="242">
        <v>103898.57</v>
      </c>
      <c r="E21" s="242">
        <v>103898.57</v>
      </c>
      <c r="F21" s="242"/>
      <c r="G21" s="242"/>
    </row>
    <row r="22" ht="18" customHeight="1" spans="1:7">
      <c r="A22" s="18" t="s">
        <v>126</v>
      </c>
      <c r="B22" s="18" t="s">
        <v>127</v>
      </c>
      <c r="C22" s="241">
        <v>1735269.6</v>
      </c>
      <c r="D22" s="242">
        <v>1735269.6</v>
      </c>
      <c r="E22" s="242">
        <v>1735269.6</v>
      </c>
      <c r="F22" s="242"/>
      <c r="G22" s="242"/>
    </row>
    <row r="23" ht="18" customHeight="1" spans="1:7">
      <c r="A23" s="243" t="s">
        <v>128</v>
      </c>
      <c r="B23" s="243" t="s">
        <v>129</v>
      </c>
      <c r="C23" s="241">
        <v>1735269.6</v>
      </c>
      <c r="D23" s="242">
        <v>1735269.6</v>
      </c>
      <c r="E23" s="242">
        <v>1735269.6</v>
      </c>
      <c r="F23" s="242"/>
      <c r="G23" s="242"/>
    </row>
    <row r="24" ht="18" customHeight="1" spans="1:7">
      <c r="A24" s="244" t="s">
        <v>130</v>
      </c>
      <c r="B24" s="244" t="s">
        <v>131</v>
      </c>
      <c r="C24" s="241">
        <v>1735269.6</v>
      </c>
      <c r="D24" s="242">
        <v>1735269.6</v>
      </c>
      <c r="E24" s="242">
        <v>1735269.6</v>
      </c>
      <c r="F24" s="242"/>
      <c r="G24" s="242"/>
    </row>
    <row r="25" ht="18" customHeight="1" spans="1:7">
      <c r="A25" s="57" t="s">
        <v>170</v>
      </c>
      <c r="B25" s="57" t="s">
        <v>170</v>
      </c>
      <c r="C25" s="241">
        <v>21780896.41</v>
      </c>
      <c r="D25" s="242">
        <v>21780896.41</v>
      </c>
      <c r="E25" s="241">
        <v>21001252.09</v>
      </c>
      <c r="F25" s="241">
        <v>779644.32</v>
      </c>
      <c r="G25" s="241"/>
    </row>
  </sheetData>
  <mergeCells count="7">
    <mergeCell ref="A2:G2"/>
    <mergeCell ref="A3:E3"/>
    <mergeCell ref="A4:B4"/>
    <mergeCell ref="D4:F4"/>
    <mergeCell ref="A25:B25"/>
    <mergeCell ref="C4:C5"/>
    <mergeCell ref="G4:G5"/>
  </mergeCells>
  <pageMargins left="0.75" right="0.75" top="1" bottom="1" header="0.5" footer="0.5"/>
  <pageSetup paperSize="9" fitToWidth="0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topLeftCell="A4" workbookViewId="0">
      <selection activeCell="F1" sqref="F1"/>
    </sheetView>
  </sheetViews>
  <sheetFormatPr defaultColWidth="10.4166666666667" defaultRowHeight="14.25" customHeight="1" outlineLevelRow="6" outlineLevelCol="5"/>
  <cols>
    <col min="1" max="6" width="28.1333333333333" customWidth="1"/>
  </cols>
  <sheetData>
    <row r="1" customHeight="1" spans="1:6">
      <c r="A1" s="76"/>
      <c r="B1" s="76"/>
      <c r="C1" s="76"/>
      <c r="D1" s="76"/>
      <c r="E1" s="75"/>
      <c r="F1" s="197" t="s">
        <v>171</v>
      </c>
    </row>
    <row r="2" ht="41.25" customHeight="1" spans="1:6">
      <c r="A2" s="234" t="str">
        <f>"2025"&amp;"年一般公共预算“三公”经费支出预算表"</f>
        <v>2025年一般公共预算“三公”经费支出预算表</v>
      </c>
      <c r="B2" s="76"/>
      <c r="C2" s="76"/>
      <c r="D2" s="76"/>
      <c r="E2" s="75"/>
      <c r="F2" s="76"/>
    </row>
    <row r="3" customHeight="1" spans="1:6">
      <c r="A3" s="185" t="str">
        <f>"单位名称："&amp;"昆明市晋宁区昆阳九年一贯制学校"</f>
        <v>单位名称：昆明市晋宁区昆阳九年一贯制学校</v>
      </c>
      <c r="B3" s="235"/>
      <c r="C3" s="93"/>
      <c r="D3" s="76"/>
      <c r="E3" s="75"/>
      <c r="F3" s="236" t="s">
        <v>1</v>
      </c>
    </row>
    <row r="4" ht="27" customHeight="1" spans="1:6">
      <c r="A4" s="69" t="s">
        <v>172</v>
      </c>
      <c r="B4" s="69" t="s">
        <v>173</v>
      </c>
      <c r="C4" s="81" t="s">
        <v>174</v>
      </c>
      <c r="D4" s="69"/>
      <c r="E4" s="80"/>
      <c r="F4" s="69" t="s">
        <v>175</v>
      </c>
    </row>
    <row r="5" ht="28.5" customHeight="1" spans="1:6">
      <c r="A5" s="237"/>
      <c r="B5" s="83"/>
      <c r="C5" s="80" t="s">
        <v>57</v>
      </c>
      <c r="D5" s="80" t="s">
        <v>176</v>
      </c>
      <c r="E5" s="80" t="s">
        <v>177</v>
      </c>
      <c r="F5" s="82"/>
    </row>
    <row r="6" ht="17.25" customHeight="1" spans="1:6">
      <c r="A6" s="85" t="s">
        <v>81</v>
      </c>
      <c r="B6" s="85" t="s">
        <v>82</v>
      </c>
      <c r="C6" s="85" t="s">
        <v>83</v>
      </c>
      <c r="D6" s="85" t="s">
        <v>84</v>
      </c>
      <c r="E6" s="85" t="s">
        <v>85</v>
      </c>
      <c r="F6" s="85" t="s">
        <v>86</v>
      </c>
    </row>
    <row r="7" ht="17.25" customHeight="1" spans="1:6">
      <c r="A7" s="238">
        <v>30000</v>
      </c>
      <c r="B7" s="25"/>
      <c r="C7" s="23"/>
      <c r="D7" s="23"/>
      <c r="E7" s="23"/>
      <c r="F7" s="23">
        <v>30000</v>
      </c>
    </row>
  </sheetData>
  <mergeCells count="6">
    <mergeCell ref="A2:F2"/>
    <mergeCell ref="A3:B3"/>
    <mergeCell ref="C4:E4"/>
    <mergeCell ref="A4:A5"/>
    <mergeCell ref="B4:B5"/>
    <mergeCell ref="F4:F5"/>
  </mergeCells>
  <pageMargins left="0.75" right="0.75" top="1" bottom="1" header="0.5" footer="0.5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44"/>
  <sheetViews>
    <sheetView showZeros="0" topLeftCell="B22" workbookViewId="0">
      <selection activeCell="V14" sqref="V14"/>
    </sheetView>
  </sheetViews>
  <sheetFormatPr defaultColWidth="9.13333333333333" defaultRowHeight="14.25" customHeight="1"/>
  <cols>
    <col min="1" max="2" width="32.8583333333333" customWidth="1"/>
    <col min="3" max="3" width="20.7083333333333" customWidth="1"/>
    <col min="4" max="4" width="31.2833333333333" customWidth="1"/>
    <col min="5" max="5" width="10.1333333333333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ht="13.5" customHeight="1" spans="2:24">
      <c r="B1" s="214"/>
      <c r="C1" s="225"/>
      <c r="E1" s="226"/>
      <c r="F1" s="226"/>
      <c r="G1" s="226"/>
      <c r="H1" s="226"/>
      <c r="I1" s="154"/>
      <c r="J1" s="154"/>
      <c r="K1" s="154"/>
      <c r="L1" s="154"/>
      <c r="M1" s="154"/>
      <c r="N1" s="154"/>
      <c r="R1" s="154"/>
      <c r="V1" s="225"/>
      <c r="X1" s="192" t="s">
        <v>178</v>
      </c>
    </row>
    <row r="2" ht="45.75" customHeight="1" spans="1:24">
      <c r="A2" s="156" t="str">
        <f>"2025"&amp;"年部门基本支出预算表"</f>
        <v>2025年部门基本支出预算表</v>
      </c>
      <c r="B2" s="44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44"/>
      <c r="P2" s="44"/>
      <c r="Q2" s="44"/>
      <c r="R2" s="156"/>
      <c r="S2" s="156"/>
      <c r="T2" s="156"/>
      <c r="U2" s="156"/>
      <c r="V2" s="156"/>
      <c r="W2" s="156"/>
      <c r="X2" s="156"/>
    </row>
    <row r="3" ht="18.75" customHeight="1" spans="1:24">
      <c r="A3" s="45" t="str">
        <f>"单位名称："&amp;"昆明市晋宁区昆阳九年一贯制学校"</f>
        <v>单位名称：昆明市晋宁区昆阳九年一贯制学校</v>
      </c>
      <c r="B3" s="46"/>
      <c r="C3" s="227"/>
      <c r="D3" s="227"/>
      <c r="E3" s="227"/>
      <c r="F3" s="227"/>
      <c r="G3" s="227"/>
      <c r="H3" s="227"/>
      <c r="I3" s="159"/>
      <c r="J3" s="159"/>
      <c r="K3" s="159"/>
      <c r="L3" s="159"/>
      <c r="M3" s="159"/>
      <c r="N3" s="159"/>
      <c r="O3" s="47"/>
      <c r="P3" s="47"/>
      <c r="Q3" s="47"/>
      <c r="R3" s="159"/>
      <c r="V3" s="225"/>
      <c r="X3" s="192" t="s">
        <v>1</v>
      </c>
    </row>
    <row r="4" ht="18" customHeight="1" spans="1:24">
      <c r="A4" s="49" t="s">
        <v>179</v>
      </c>
      <c r="B4" s="49" t="s">
        <v>180</v>
      </c>
      <c r="C4" s="49" t="s">
        <v>181</v>
      </c>
      <c r="D4" s="49" t="s">
        <v>182</v>
      </c>
      <c r="E4" s="49" t="s">
        <v>183</v>
      </c>
      <c r="F4" s="49" t="s">
        <v>184</v>
      </c>
      <c r="G4" s="49" t="s">
        <v>185</v>
      </c>
      <c r="H4" s="49" t="s">
        <v>186</v>
      </c>
      <c r="I4" s="231" t="s">
        <v>187</v>
      </c>
      <c r="J4" s="181" t="s">
        <v>187</v>
      </c>
      <c r="K4" s="181"/>
      <c r="L4" s="181"/>
      <c r="M4" s="181"/>
      <c r="N4" s="181"/>
      <c r="O4" s="13"/>
      <c r="P4" s="13"/>
      <c r="Q4" s="13"/>
      <c r="R4" s="174" t="s">
        <v>61</v>
      </c>
      <c r="S4" s="181" t="s">
        <v>62</v>
      </c>
      <c r="T4" s="181"/>
      <c r="U4" s="181"/>
      <c r="V4" s="181"/>
      <c r="W4" s="181"/>
      <c r="X4" s="182"/>
    </row>
    <row r="5" ht="18" customHeight="1" spans="1:24">
      <c r="A5" s="51"/>
      <c r="B5" s="215"/>
      <c r="C5" s="203"/>
      <c r="D5" s="51"/>
      <c r="E5" s="51"/>
      <c r="F5" s="51"/>
      <c r="G5" s="51"/>
      <c r="H5" s="51"/>
      <c r="I5" s="201" t="s">
        <v>188</v>
      </c>
      <c r="J5" s="231" t="s">
        <v>58</v>
      </c>
      <c r="K5" s="181"/>
      <c r="L5" s="181"/>
      <c r="M5" s="181"/>
      <c r="N5" s="182"/>
      <c r="O5" s="12" t="s">
        <v>189</v>
      </c>
      <c r="P5" s="13"/>
      <c r="Q5" s="37"/>
      <c r="R5" s="49" t="s">
        <v>61</v>
      </c>
      <c r="S5" s="231" t="s">
        <v>62</v>
      </c>
      <c r="T5" s="174" t="s">
        <v>63</v>
      </c>
      <c r="U5" s="181" t="s">
        <v>62</v>
      </c>
      <c r="V5" s="174" t="s">
        <v>65</v>
      </c>
      <c r="W5" s="174" t="s">
        <v>66</v>
      </c>
      <c r="X5" s="233" t="s">
        <v>67</v>
      </c>
    </row>
    <row r="6" ht="19.5" customHeight="1" spans="1:24">
      <c r="A6" s="215"/>
      <c r="B6" s="215"/>
      <c r="C6" s="215"/>
      <c r="D6" s="215"/>
      <c r="E6" s="215"/>
      <c r="F6" s="215"/>
      <c r="G6" s="215"/>
      <c r="H6" s="215"/>
      <c r="I6" s="215"/>
      <c r="J6" s="232" t="s">
        <v>190</v>
      </c>
      <c r="K6" s="49" t="s">
        <v>191</v>
      </c>
      <c r="L6" s="49" t="s">
        <v>192</v>
      </c>
      <c r="M6" s="49" t="s">
        <v>193</v>
      </c>
      <c r="N6" s="49" t="s">
        <v>194</v>
      </c>
      <c r="O6" s="49" t="s">
        <v>58</v>
      </c>
      <c r="P6" s="49" t="s">
        <v>59</v>
      </c>
      <c r="Q6" s="49" t="s">
        <v>60</v>
      </c>
      <c r="R6" s="215"/>
      <c r="S6" s="49" t="s">
        <v>57</v>
      </c>
      <c r="T6" s="49" t="s">
        <v>63</v>
      </c>
      <c r="U6" s="49" t="s">
        <v>195</v>
      </c>
      <c r="V6" s="49" t="s">
        <v>65</v>
      </c>
      <c r="W6" s="49" t="s">
        <v>66</v>
      </c>
      <c r="X6" s="49" t="s">
        <v>67</v>
      </c>
    </row>
    <row r="7" ht="37.5" customHeight="1" spans="1:24">
      <c r="A7" s="228"/>
      <c r="B7" s="56"/>
      <c r="C7" s="228"/>
      <c r="D7" s="228"/>
      <c r="E7" s="228"/>
      <c r="F7" s="228"/>
      <c r="G7" s="228"/>
      <c r="H7" s="228"/>
      <c r="I7" s="228"/>
      <c r="J7" s="65" t="s">
        <v>57</v>
      </c>
      <c r="K7" s="54" t="s">
        <v>196</v>
      </c>
      <c r="L7" s="54" t="s">
        <v>192</v>
      </c>
      <c r="M7" s="54" t="s">
        <v>193</v>
      </c>
      <c r="N7" s="54" t="s">
        <v>194</v>
      </c>
      <c r="O7" s="54" t="s">
        <v>192</v>
      </c>
      <c r="P7" s="54" t="s">
        <v>193</v>
      </c>
      <c r="Q7" s="54" t="s">
        <v>194</v>
      </c>
      <c r="R7" s="54" t="s">
        <v>61</v>
      </c>
      <c r="S7" s="54" t="s">
        <v>57</v>
      </c>
      <c r="T7" s="54" t="s">
        <v>63</v>
      </c>
      <c r="U7" s="54" t="s">
        <v>195</v>
      </c>
      <c r="V7" s="54" t="s">
        <v>65</v>
      </c>
      <c r="W7" s="54" t="s">
        <v>66</v>
      </c>
      <c r="X7" s="54" t="s">
        <v>67</v>
      </c>
    </row>
    <row r="8" customHeight="1" spans="1:24">
      <c r="A8" s="70">
        <v>1</v>
      </c>
      <c r="B8" s="70">
        <v>2</v>
      </c>
      <c r="C8" s="70">
        <v>3</v>
      </c>
      <c r="D8" s="70">
        <v>4</v>
      </c>
      <c r="E8" s="70">
        <v>5</v>
      </c>
      <c r="F8" s="70">
        <v>6</v>
      </c>
      <c r="G8" s="70">
        <v>7</v>
      </c>
      <c r="H8" s="70">
        <v>8</v>
      </c>
      <c r="I8" s="70">
        <v>9</v>
      </c>
      <c r="J8" s="70">
        <v>10</v>
      </c>
      <c r="K8" s="70">
        <v>11</v>
      </c>
      <c r="L8" s="70">
        <v>12</v>
      </c>
      <c r="M8" s="70">
        <v>13</v>
      </c>
      <c r="N8" s="70">
        <v>14</v>
      </c>
      <c r="O8" s="70">
        <v>15</v>
      </c>
      <c r="P8" s="70">
        <v>16</v>
      </c>
      <c r="Q8" s="70">
        <v>17</v>
      </c>
      <c r="R8" s="70">
        <v>18</v>
      </c>
      <c r="S8" s="70">
        <v>19</v>
      </c>
      <c r="T8" s="70">
        <v>20</v>
      </c>
      <c r="U8" s="70">
        <v>21</v>
      </c>
      <c r="V8" s="70">
        <v>22</v>
      </c>
      <c r="W8" s="70">
        <v>23</v>
      </c>
      <c r="X8" s="70">
        <v>24</v>
      </c>
    </row>
    <row r="9" ht="20.25" customHeight="1" spans="1:24">
      <c r="A9" s="21" t="s">
        <v>197</v>
      </c>
      <c r="B9" s="21" t="s">
        <v>69</v>
      </c>
      <c r="C9" s="21" t="s">
        <v>198</v>
      </c>
      <c r="D9" s="21" t="s">
        <v>199</v>
      </c>
      <c r="E9" s="21" t="s">
        <v>102</v>
      </c>
      <c r="F9" s="21" t="s">
        <v>103</v>
      </c>
      <c r="G9" s="21" t="s">
        <v>200</v>
      </c>
      <c r="H9" s="21" t="s">
        <v>201</v>
      </c>
      <c r="I9" s="61">
        <v>5221500</v>
      </c>
      <c r="J9" s="61">
        <v>5221500</v>
      </c>
      <c r="K9" s="61"/>
      <c r="L9" s="61"/>
      <c r="M9" s="61">
        <v>5221500</v>
      </c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</row>
    <row r="10" ht="20.25" customHeight="1" spans="1:24">
      <c r="A10" s="21" t="s">
        <v>197</v>
      </c>
      <c r="B10" s="21" t="s">
        <v>69</v>
      </c>
      <c r="C10" s="21" t="s">
        <v>198</v>
      </c>
      <c r="D10" s="21" t="s">
        <v>199</v>
      </c>
      <c r="E10" s="21" t="s">
        <v>102</v>
      </c>
      <c r="F10" s="21" t="s">
        <v>103</v>
      </c>
      <c r="G10" s="21" t="s">
        <v>202</v>
      </c>
      <c r="H10" s="21" t="s">
        <v>203</v>
      </c>
      <c r="I10" s="61">
        <v>323400</v>
      </c>
      <c r="J10" s="61">
        <v>323400</v>
      </c>
      <c r="K10" s="68"/>
      <c r="L10" s="68"/>
      <c r="M10" s="61">
        <v>323400</v>
      </c>
      <c r="N10" s="68"/>
      <c r="O10" s="61"/>
      <c r="P10" s="61"/>
      <c r="Q10" s="61"/>
      <c r="R10" s="61"/>
      <c r="S10" s="61"/>
      <c r="T10" s="61"/>
      <c r="U10" s="61"/>
      <c r="V10" s="61"/>
      <c r="W10" s="61"/>
      <c r="X10" s="61"/>
    </row>
    <row r="11" ht="20.25" customHeight="1" spans="1:24">
      <c r="A11" s="21" t="s">
        <v>197</v>
      </c>
      <c r="B11" s="21" t="s">
        <v>69</v>
      </c>
      <c r="C11" s="21" t="s">
        <v>198</v>
      </c>
      <c r="D11" s="21" t="s">
        <v>199</v>
      </c>
      <c r="E11" s="21" t="s">
        <v>102</v>
      </c>
      <c r="F11" s="21" t="s">
        <v>103</v>
      </c>
      <c r="G11" s="21" t="s">
        <v>202</v>
      </c>
      <c r="H11" s="21" t="s">
        <v>203</v>
      </c>
      <c r="I11" s="61">
        <v>48000</v>
      </c>
      <c r="J11" s="61">
        <v>48000</v>
      </c>
      <c r="K11" s="68"/>
      <c r="L11" s="68"/>
      <c r="M11" s="61">
        <v>48000</v>
      </c>
      <c r="N11" s="68"/>
      <c r="O11" s="61"/>
      <c r="P11" s="61"/>
      <c r="Q11" s="61"/>
      <c r="R11" s="61"/>
      <c r="S11" s="61"/>
      <c r="T11" s="61"/>
      <c r="U11" s="61"/>
      <c r="V11" s="61"/>
      <c r="W11" s="61"/>
      <c r="X11" s="61"/>
    </row>
    <row r="12" ht="20.25" customHeight="1" spans="1:24">
      <c r="A12" s="21" t="s">
        <v>197</v>
      </c>
      <c r="B12" s="21" t="s">
        <v>69</v>
      </c>
      <c r="C12" s="21" t="s">
        <v>198</v>
      </c>
      <c r="D12" s="21" t="s">
        <v>199</v>
      </c>
      <c r="E12" s="21" t="s">
        <v>102</v>
      </c>
      <c r="F12" s="21" t="s">
        <v>103</v>
      </c>
      <c r="G12" s="21" t="s">
        <v>202</v>
      </c>
      <c r="H12" s="21" t="s">
        <v>203</v>
      </c>
      <c r="I12" s="61">
        <v>516000</v>
      </c>
      <c r="J12" s="61">
        <v>516000</v>
      </c>
      <c r="K12" s="68"/>
      <c r="L12" s="68"/>
      <c r="M12" s="61">
        <v>516000</v>
      </c>
      <c r="N12" s="68"/>
      <c r="O12" s="61"/>
      <c r="P12" s="61"/>
      <c r="Q12" s="61"/>
      <c r="R12" s="61"/>
      <c r="S12" s="61"/>
      <c r="T12" s="61"/>
      <c r="U12" s="61"/>
      <c r="V12" s="61"/>
      <c r="W12" s="61"/>
      <c r="X12" s="61"/>
    </row>
    <row r="13" ht="20.25" customHeight="1" spans="1:24">
      <c r="A13" s="21" t="s">
        <v>197</v>
      </c>
      <c r="B13" s="21" t="s">
        <v>69</v>
      </c>
      <c r="C13" s="21" t="s">
        <v>198</v>
      </c>
      <c r="D13" s="21" t="s">
        <v>199</v>
      </c>
      <c r="E13" s="21" t="s">
        <v>102</v>
      </c>
      <c r="F13" s="21" t="s">
        <v>103</v>
      </c>
      <c r="G13" s="21" t="s">
        <v>204</v>
      </c>
      <c r="H13" s="21" t="s">
        <v>205</v>
      </c>
      <c r="I13" s="61">
        <v>435125</v>
      </c>
      <c r="J13" s="61">
        <v>435125</v>
      </c>
      <c r="K13" s="68"/>
      <c r="L13" s="68"/>
      <c r="M13" s="61">
        <v>435125</v>
      </c>
      <c r="N13" s="68"/>
      <c r="O13" s="61"/>
      <c r="P13" s="61"/>
      <c r="Q13" s="61"/>
      <c r="R13" s="61"/>
      <c r="S13" s="61"/>
      <c r="T13" s="61"/>
      <c r="U13" s="61"/>
      <c r="V13" s="61"/>
      <c r="W13" s="61"/>
      <c r="X13" s="61"/>
    </row>
    <row r="14" ht="20.25" customHeight="1" spans="1:24">
      <c r="A14" s="21" t="s">
        <v>197</v>
      </c>
      <c r="B14" s="21" t="s">
        <v>69</v>
      </c>
      <c r="C14" s="21" t="s">
        <v>198</v>
      </c>
      <c r="D14" s="21" t="s">
        <v>199</v>
      </c>
      <c r="E14" s="21" t="s">
        <v>102</v>
      </c>
      <c r="F14" s="21" t="s">
        <v>103</v>
      </c>
      <c r="G14" s="21" t="s">
        <v>206</v>
      </c>
      <c r="H14" s="21" t="s">
        <v>207</v>
      </c>
      <c r="I14" s="61">
        <v>1911300</v>
      </c>
      <c r="J14" s="61">
        <v>1911300</v>
      </c>
      <c r="K14" s="68"/>
      <c r="L14" s="68"/>
      <c r="M14" s="61">
        <v>1911300</v>
      </c>
      <c r="N14" s="68"/>
      <c r="O14" s="61"/>
      <c r="P14" s="61"/>
      <c r="Q14" s="61"/>
      <c r="R14" s="61"/>
      <c r="S14" s="61"/>
      <c r="T14" s="61"/>
      <c r="U14" s="61"/>
      <c r="V14" s="61"/>
      <c r="W14" s="61"/>
      <c r="X14" s="61"/>
    </row>
    <row r="15" ht="20.25" customHeight="1" spans="1:24">
      <c r="A15" s="21" t="s">
        <v>197</v>
      </c>
      <c r="B15" s="21" t="s">
        <v>69</v>
      </c>
      <c r="C15" s="21" t="s">
        <v>198</v>
      </c>
      <c r="D15" s="21" t="s">
        <v>199</v>
      </c>
      <c r="E15" s="21" t="s">
        <v>102</v>
      </c>
      <c r="F15" s="21" t="s">
        <v>103</v>
      </c>
      <c r="G15" s="21" t="s">
        <v>206</v>
      </c>
      <c r="H15" s="21" t="s">
        <v>207</v>
      </c>
      <c r="I15" s="61">
        <v>1731540</v>
      </c>
      <c r="J15" s="61">
        <v>1731540</v>
      </c>
      <c r="K15" s="68"/>
      <c r="L15" s="68"/>
      <c r="M15" s="61">
        <v>1731540</v>
      </c>
      <c r="N15" s="68"/>
      <c r="O15" s="61"/>
      <c r="P15" s="61"/>
      <c r="Q15" s="61"/>
      <c r="R15" s="61"/>
      <c r="S15" s="61"/>
      <c r="T15" s="61"/>
      <c r="U15" s="61"/>
      <c r="V15" s="61"/>
      <c r="W15" s="61"/>
      <c r="X15" s="61"/>
    </row>
    <row r="16" ht="20.25" customHeight="1" spans="1:24">
      <c r="A16" s="21" t="s">
        <v>197</v>
      </c>
      <c r="B16" s="21" t="s">
        <v>69</v>
      </c>
      <c r="C16" s="21" t="s">
        <v>198</v>
      </c>
      <c r="D16" s="21" t="s">
        <v>199</v>
      </c>
      <c r="E16" s="21" t="s">
        <v>102</v>
      </c>
      <c r="F16" s="21" t="s">
        <v>103</v>
      </c>
      <c r="G16" s="21" t="s">
        <v>206</v>
      </c>
      <c r="H16" s="21" t="s">
        <v>207</v>
      </c>
      <c r="I16" s="61">
        <v>966480</v>
      </c>
      <c r="J16" s="61">
        <v>966480</v>
      </c>
      <c r="K16" s="68"/>
      <c r="L16" s="68"/>
      <c r="M16" s="61">
        <v>966480</v>
      </c>
      <c r="N16" s="68"/>
      <c r="O16" s="61"/>
      <c r="P16" s="61"/>
      <c r="Q16" s="61"/>
      <c r="R16" s="61"/>
      <c r="S16" s="61"/>
      <c r="T16" s="61"/>
      <c r="U16" s="61"/>
      <c r="V16" s="61"/>
      <c r="W16" s="61"/>
      <c r="X16" s="61"/>
    </row>
    <row r="17" ht="20.25" customHeight="1" spans="1:24">
      <c r="A17" s="21" t="s">
        <v>197</v>
      </c>
      <c r="B17" s="21" t="s">
        <v>69</v>
      </c>
      <c r="C17" s="21" t="s">
        <v>208</v>
      </c>
      <c r="D17" s="21" t="s">
        <v>209</v>
      </c>
      <c r="E17" s="21" t="s">
        <v>110</v>
      </c>
      <c r="F17" s="21" t="s">
        <v>111</v>
      </c>
      <c r="G17" s="21" t="s">
        <v>210</v>
      </c>
      <c r="H17" s="21" t="s">
        <v>211</v>
      </c>
      <c r="I17" s="61">
        <v>1902556.8</v>
      </c>
      <c r="J17" s="61">
        <v>1902556.8</v>
      </c>
      <c r="K17" s="68"/>
      <c r="L17" s="68"/>
      <c r="M17" s="61">
        <v>1902556.8</v>
      </c>
      <c r="N17" s="68"/>
      <c r="O17" s="61"/>
      <c r="P17" s="61"/>
      <c r="Q17" s="61"/>
      <c r="R17" s="61"/>
      <c r="S17" s="61"/>
      <c r="T17" s="61"/>
      <c r="U17" s="61"/>
      <c r="V17" s="61"/>
      <c r="W17" s="61"/>
      <c r="X17" s="61"/>
    </row>
    <row r="18" ht="20.25" customHeight="1" spans="1:24">
      <c r="A18" s="21" t="s">
        <v>197</v>
      </c>
      <c r="B18" s="21" t="s">
        <v>69</v>
      </c>
      <c r="C18" s="21" t="s">
        <v>208</v>
      </c>
      <c r="D18" s="21" t="s">
        <v>209</v>
      </c>
      <c r="E18" s="21" t="s">
        <v>120</v>
      </c>
      <c r="F18" s="21" t="s">
        <v>121</v>
      </c>
      <c r="G18" s="21" t="s">
        <v>212</v>
      </c>
      <c r="H18" s="21" t="s">
        <v>213</v>
      </c>
      <c r="I18" s="61">
        <v>805909.02</v>
      </c>
      <c r="J18" s="61">
        <v>805909.02</v>
      </c>
      <c r="K18" s="68"/>
      <c r="L18" s="68"/>
      <c r="M18" s="61">
        <v>805909.02</v>
      </c>
      <c r="N18" s="68"/>
      <c r="O18" s="61"/>
      <c r="P18" s="61"/>
      <c r="Q18" s="61"/>
      <c r="R18" s="61"/>
      <c r="S18" s="61"/>
      <c r="T18" s="61"/>
      <c r="U18" s="61"/>
      <c r="V18" s="61"/>
      <c r="W18" s="61"/>
      <c r="X18" s="61"/>
    </row>
    <row r="19" ht="20.25" customHeight="1" spans="1:24">
      <c r="A19" s="21" t="s">
        <v>197</v>
      </c>
      <c r="B19" s="21" t="s">
        <v>69</v>
      </c>
      <c r="C19" s="21" t="s">
        <v>208</v>
      </c>
      <c r="D19" s="21" t="s">
        <v>209</v>
      </c>
      <c r="E19" s="21" t="s">
        <v>122</v>
      </c>
      <c r="F19" s="21" t="s">
        <v>123</v>
      </c>
      <c r="G19" s="21" t="s">
        <v>214</v>
      </c>
      <c r="H19" s="21" t="s">
        <v>215</v>
      </c>
      <c r="I19" s="61">
        <v>510069</v>
      </c>
      <c r="J19" s="61">
        <v>510069</v>
      </c>
      <c r="K19" s="68"/>
      <c r="L19" s="68"/>
      <c r="M19" s="61">
        <v>510069</v>
      </c>
      <c r="N19" s="68"/>
      <c r="O19" s="61"/>
      <c r="P19" s="61"/>
      <c r="Q19" s="61"/>
      <c r="R19" s="61"/>
      <c r="S19" s="61"/>
      <c r="T19" s="61"/>
      <c r="U19" s="61"/>
      <c r="V19" s="61"/>
      <c r="W19" s="61"/>
      <c r="X19" s="61"/>
    </row>
    <row r="20" ht="20.25" customHeight="1" spans="1:24">
      <c r="A20" s="21" t="s">
        <v>197</v>
      </c>
      <c r="B20" s="21" t="s">
        <v>69</v>
      </c>
      <c r="C20" s="21" t="s">
        <v>208</v>
      </c>
      <c r="D20" s="21" t="s">
        <v>209</v>
      </c>
      <c r="E20" s="21" t="s">
        <v>122</v>
      </c>
      <c r="F20" s="21" t="s">
        <v>123</v>
      </c>
      <c r="G20" s="21" t="s">
        <v>214</v>
      </c>
      <c r="H20" s="21" t="s">
        <v>215</v>
      </c>
      <c r="I20" s="61">
        <v>177828</v>
      </c>
      <c r="J20" s="61">
        <v>177828</v>
      </c>
      <c r="K20" s="68"/>
      <c r="L20" s="68"/>
      <c r="M20" s="61">
        <v>177828</v>
      </c>
      <c r="N20" s="68"/>
      <c r="O20" s="61"/>
      <c r="P20" s="61"/>
      <c r="Q20" s="61"/>
      <c r="R20" s="61"/>
      <c r="S20" s="61"/>
      <c r="T20" s="61"/>
      <c r="U20" s="61"/>
      <c r="V20" s="61"/>
      <c r="W20" s="61"/>
      <c r="X20" s="61"/>
    </row>
    <row r="21" ht="20.25" customHeight="1" spans="1:24">
      <c r="A21" s="21" t="s">
        <v>197</v>
      </c>
      <c r="B21" s="21" t="s">
        <v>69</v>
      </c>
      <c r="C21" s="21" t="s">
        <v>208</v>
      </c>
      <c r="D21" s="21" t="s">
        <v>209</v>
      </c>
      <c r="E21" s="21" t="s">
        <v>102</v>
      </c>
      <c r="F21" s="21" t="s">
        <v>103</v>
      </c>
      <c r="G21" s="21" t="s">
        <v>216</v>
      </c>
      <c r="H21" s="21" t="s">
        <v>217</v>
      </c>
      <c r="I21" s="61">
        <v>71409.66</v>
      </c>
      <c r="J21" s="61">
        <v>71409.66</v>
      </c>
      <c r="K21" s="68"/>
      <c r="L21" s="68"/>
      <c r="M21" s="61">
        <v>71409.66</v>
      </c>
      <c r="N21" s="68"/>
      <c r="O21" s="61"/>
      <c r="P21" s="61"/>
      <c r="Q21" s="61"/>
      <c r="R21" s="61"/>
      <c r="S21" s="61"/>
      <c r="T21" s="61"/>
      <c r="U21" s="61"/>
      <c r="V21" s="61"/>
      <c r="W21" s="61"/>
      <c r="X21" s="61"/>
    </row>
    <row r="22" ht="20.25" customHeight="1" spans="1:24">
      <c r="A22" s="21" t="s">
        <v>197</v>
      </c>
      <c r="B22" s="21" t="s">
        <v>69</v>
      </c>
      <c r="C22" s="21" t="s">
        <v>208</v>
      </c>
      <c r="D22" s="21" t="s">
        <v>209</v>
      </c>
      <c r="E22" s="21" t="s">
        <v>124</v>
      </c>
      <c r="F22" s="21" t="s">
        <v>125</v>
      </c>
      <c r="G22" s="21" t="s">
        <v>216</v>
      </c>
      <c r="H22" s="21" t="s">
        <v>217</v>
      </c>
      <c r="I22" s="61">
        <v>45471.36</v>
      </c>
      <c r="J22" s="61">
        <v>45471.36</v>
      </c>
      <c r="K22" s="68"/>
      <c r="L22" s="68"/>
      <c r="M22" s="61">
        <v>45471.36</v>
      </c>
      <c r="N22" s="68"/>
      <c r="O22" s="61"/>
      <c r="P22" s="61"/>
      <c r="Q22" s="61"/>
      <c r="R22" s="61"/>
      <c r="S22" s="61"/>
      <c r="T22" s="61"/>
      <c r="U22" s="61"/>
      <c r="V22" s="61"/>
      <c r="W22" s="61"/>
      <c r="X22" s="61"/>
    </row>
    <row r="23" ht="20.25" customHeight="1" spans="1:24">
      <c r="A23" s="21" t="s">
        <v>197</v>
      </c>
      <c r="B23" s="21" t="s">
        <v>69</v>
      </c>
      <c r="C23" s="21" t="s">
        <v>208</v>
      </c>
      <c r="D23" s="21" t="s">
        <v>209</v>
      </c>
      <c r="E23" s="21" t="s">
        <v>124</v>
      </c>
      <c r="F23" s="21" t="s">
        <v>125</v>
      </c>
      <c r="G23" s="21" t="s">
        <v>216</v>
      </c>
      <c r="H23" s="21" t="s">
        <v>217</v>
      </c>
      <c r="I23" s="61">
        <v>21702.24</v>
      </c>
      <c r="J23" s="61">
        <v>21702.24</v>
      </c>
      <c r="K23" s="68"/>
      <c r="L23" s="68"/>
      <c r="M23" s="61">
        <v>21702.24</v>
      </c>
      <c r="N23" s="68"/>
      <c r="O23" s="61"/>
      <c r="P23" s="61"/>
      <c r="Q23" s="61"/>
      <c r="R23" s="61"/>
      <c r="S23" s="61"/>
      <c r="T23" s="61"/>
      <c r="U23" s="61"/>
      <c r="V23" s="61"/>
      <c r="W23" s="61"/>
      <c r="X23" s="61"/>
    </row>
    <row r="24" ht="20.25" customHeight="1" spans="1:24">
      <c r="A24" s="21" t="s">
        <v>197</v>
      </c>
      <c r="B24" s="21" t="s">
        <v>69</v>
      </c>
      <c r="C24" s="21" t="s">
        <v>208</v>
      </c>
      <c r="D24" s="21" t="s">
        <v>209</v>
      </c>
      <c r="E24" s="21" t="s">
        <v>124</v>
      </c>
      <c r="F24" s="21" t="s">
        <v>125</v>
      </c>
      <c r="G24" s="21" t="s">
        <v>216</v>
      </c>
      <c r="H24" s="21" t="s">
        <v>217</v>
      </c>
      <c r="I24" s="61">
        <v>36724.97</v>
      </c>
      <c r="J24" s="61">
        <v>36724.97</v>
      </c>
      <c r="K24" s="68"/>
      <c r="L24" s="68"/>
      <c r="M24" s="61">
        <v>36724.97</v>
      </c>
      <c r="N24" s="68"/>
      <c r="O24" s="61"/>
      <c r="P24" s="61"/>
      <c r="Q24" s="61"/>
      <c r="R24" s="61"/>
      <c r="S24" s="61"/>
      <c r="T24" s="61"/>
      <c r="U24" s="61"/>
      <c r="V24" s="61"/>
      <c r="W24" s="61"/>
      <c r="X24" s="61"/>
    </row>
    <row r="25" ht="20.25" customHeight="1" spans="1:24">
      <c r="A25" s="21" t="s">
        <v>197</v>
      </c>
      <c r="B25" s="21" t="s">
        <v>69</v>
      </c>
      <c r="C25" s="21" t="s">
        <v>218</v>
      </c>
      <c r="D25" s="21" t="s">
        <v>131</v>
      </c>
      <c r="E25" s="21" t="s">
        <v>130</v>
      </c>
      <c r="F25" s="21" t="s">
        <v>131</v>
      </c>
      <c r="G25" s="21" t="s">
        <v>219</v>
      </c>
      <c r="H25" s="21" t="s">
        <v>131</v>
      </c>
      <c r="I25" s="61">
        <v>1735269.6</v>
      </c>
      <c r="J25" s="61">
        <v>1735269.6</v>
      </c>
      <c r="K25" s="68"/>
      <c r="L25" s="68"/>
      <c r="M25" s="61">
        <v>1735269.6</v>
      </c>
      <c r="N25" s="68"/>
      <c r="O25" s="61"/>
      <c r="P25" s="61"/>
      <c r="Q25" s="61"/>
      <c r="R25" s="61"/>
      <c r="S25" s="61"/>
      <c r="T25" s="61"/>
      <c r="U25" s="61"/>
      <c r="V25" s="61"/>
      <c r="W25" s="61"/>
      <c r="X25" s="61"/>
    </row>
    <row r="26" ht="20.25" customHeight="1" spans="1:24">
      <c r="A26" s="21" t="s">
        <v>197</v>
      </c>
      <c r="B26" s="21" t="s">
        <v>69</v>
      </c>
      <c r="C26" s="21" t="s">
        <v>220</v>
      </c>
      <c r="D26" s="21" t="s">
        <v>221</v>
      </c>
      <c r="E26" s="21" t="s">
        <v>114</v>
      </c>
      <c r="F26" s="21" t="s">
        <v>115</v>
      </c>
      <c r="G26" s="21" t="s">
        <v>222</v>
      </c>
      <c r="H26" s="21" t="s">
        <v>223</v>
      </c>
      <c r="I26" s="61">
        <v>61902.28</v>
      </c>
      <c r="J26" s="61">
        <v>61902.28</v>
      </c>
      <c r="K26" s="68"/>
      <c r="L26" s="68"/>
      <c r="M26" s="61">
        <v>61902.28</v>
      </c>
      <c r="N26" s="68"/>
      <c r="O26" s="61"/>
      <c r="P26" s="61"/>
      <c r="Q26" s="61"/>
      <c r="R26" s="61"/>
      <c r="S26" s="61"/>
      <c r="T26" s="61"/>
      <c r="U26" s="61"/>
      <c r="V26" s="61"/>
      <c r="W26" s="61"/>
      <c r="X26" s="61"/>
    </row>
    <row r="27" ht="20.25" customHeight="1" spans="1:24">
      <c r="A27" s="21" t="s">
        <v>197</v>
      </c>
      <c r="B27" s="21" t="s">
        <v>69</v>
      </c>
      <c r="C27" s="21" t="s">
        <v>224</v>
      </c>
      <c r="D27" s="21" t="s">
        <v>175</v>
      </c>
      <c r="E27" s="21" t="s">
        <v>102</v>
      </c>
      <c r="F27" s="21" t="s">
        <v>103</v>
      </c>
      <c r="G27" s="21" t="s">
        <v>225</v>
      </c>
      <c r="H27" s="21" t="s">
        <v>175</v>
      </c>
      <c r="I27" s="61">
        <v>30000</v>
      </c>
      <c r="J27" s="61">
        <v>30000</v>
      </c>
      <c r="K27" s="68"/>
      <c r="L27" s="68"/>
      <c r="M27" s="61">
        <v>30000</v>
      </c>
      <c r="N27" s="68"/>
      <c r="O27" s="61"/>
      <c r="P27" s="61"/>
      <c r="Q27" s="61"/>
      <c r="R27" s="61"/>
      <c r="S27" s="61"/>
      <c r="T27" s="61"/>
      <c r="U27" s="61"/>
      <c r="V27" s="61"/>
      <c r="W27" s="61"/>
      <c r="X27" s="61"/>
    </row>
    <row r="28" ht="20.25" customHeight="1" spans="1:24">
      <c r="A28" s="21" t="s">
        <v>197</v>
      </c>
      <c r="B28" s="21" t="s">
        <v>69</v>
      </c>
      <c r="C28" s="21" t="s">
        <v>226</v>
      </c>
      <c r="D28" s="21" t="s">
        <v>227</v>
      </c>
      <c r="E28" s="21" t="s">
        <v>102</v>
      </c>
      <c r="F28" s="21" t="s">
        <v>103</v>
      </c>
      <c r="G28" s="21" t="s">
        <v>228</v>
      </c>
      <c r="H28" s="21" t="s">
        <v>227</v>
      </c>
      <c r="I28" s="61">
        <v>246044.4</v>
      </c>
      <c r="J28" s="61">
        <v>246044.4</v>
      </c>
      <c r="K28" s="68"/>
      <c r="L28" s="68"/>
      <c r="M28" s="61">
        <v>246044.4</v>
      </c>
      <c r="N28" s="68"/>
      <c r="O28" s="61"/>
      <c r="P28" s="61"/>
      <c r="Q28" s="61"/>
      <c r="R28" s="61"/>
      <c r="S28" s="61"/>
      <c r="T28" s="61"/>
      <c r="U28" s="61"/>
      <c r="V28" s="61"/>
      <c r="W28" s="61"/>
      <c r="X28" s="61"/>
    </row>
    <row r="29" ht="20.25" customHeight="1" spans="1:24">
      <c r="A29" s="21" t="s">
        <v>197</v>
      </c>
      <c r="B29" s="21" t="s">
        <v>69</v>
      </c>
      <c r="C29" s="21" t="s">
        <v>229</v>
      </c>
      <c r="D29" s="21" t="s">
        <v>230</v>
      </c>
      <c r="E29" s="21" t="s">
        <v>100</v>
      </c>
      <c r="F29" s="21" t="s">
        <v>101</v>
      </c>
      <c r="G29" s="21" t="s">
        <v>231</v>
      </c>
      <c r="H29" s="21" t="s">
        <v>232</v>
      </c>
      <c r="I29" s="61">
        <v>92462</v>
      </c>
      <c r="J29" s="61">
        <v>92462</v>
      </c>
      <c r="K29" s="68"/>
      <c r="L29" s="68"/>
      <c r="M29" s="61">
        <v>92462</v>
      </c>
      <c r="N29" s="68"/>
      <c r="O29" s="61"/>
      <c r="P29" s="61"/>
      <c r="Q29" s="61"/>
      <c r="R29" s="61"/>
      <c r="S29" s="61"/>
      <c r="T29" s="61"/>
      <c r="U29" s="61"/>
      <c r="V29" s="61"/>
      <c r="W29" s="61"/>
      <c r="X29" s="61"/>
    </row>
    <row r="30" ht="20.25" customHeight="1" spans="1:24">
      <c r="A30" s="21" t="s">
        <v>197</v>
      </c>
      <c r="B30" s="21" t="s">
        <v>69</v>
      </c>
      <c r="C30" s="21" t="s">
        <v>229</v>
      </c>
      <c r="D30" s="21" t="s">
        <v>230</v>
      </c>
      <c r="E30" s="21" t="s">
        <v>102</v>
      </c>
      <c r="F30" s="21" t="s">
        <v>103</v>
      </c>
      <c r="G30" s="21" t="s">
        <v>231</v>
      </c>
      <c r="H30" s="21" t="s">
        <v>232</v>
      </c>
      <c r="I30" s="61">
        <v>39805.92</v>
      </c>
      <c r="J30" s="61">
        <v>39805.92</v>
      </c>
      <c r="K30" s="68"/>
      <c r="L30" s="68"/>
      <c r="M30" s="61">
        <v>39805.92</v>
      </c>
      <c r="N30" s="68"/>
      <c r="O30" s="61"/>
      <c r="P30" s="61"/>
      <c r="Q30" s="61"/>
      <c r="R30" s="61"/>
      <c r="S30" s="61"/>
      <c r="T30" s="61"/>
      <c r="U30" s="61"/>
      <c r="V30" s="61"/>
      <c r="W30" s="61"/>
      <c r="X30" s="61"/>
    </row>
    <row r="31" ht="20.25" customHeight="1" spans="1:24">
      <c r="A31" s="21" t="s">
        <v>197</v>
      </c>
      <c r="B31" s="21" t="s">
        <v>69</v>
      </c>
      <c r="C31" s="21" t="s">
        <v>229</v>
      </c>
      <c r="D31" s="21" t="s">
        <v>230</v>
      </c>
      <c r="E31" s="21" t="s">
        <v>102</v>
      </c>
      <c r="F31" s="21" t="s">
        <v>103</v>
      </c>
      <c r="G31" s="21" t="s">
        <v>231</v>
      </c>
      <c r="H31" s="21" t="s">
        <v>232</v>
      </c>
      <c r="I31" s="61">
        <v>43732</v>
      </c>
      <c r="J31" s="61">
        <v>43732</v>
      </c>
      <c r="K31" s="68"/>
      <c r="L31" s="68"/>
      <c r="M31" s="61">
        <v>43732</v>
      </c>
      <c r="N31" s="68"/>
      <c r="O31" s="61"/>
      <c r="P31" s="61"/>
      <c r="Q31" s="61"/>
      <c r="R31" s="61"/>
      <c r="S31" s="61"/>
      <c r="T31" s="61"/>
      <c r="U31" s="61"/>
      <c r="V31" s="61"/>
      <c r="W31" s="61"/>
      <c r="X31" s="61"/>
    </row>
    <row r="32" ht="20.25" customHeight="1" spans="1:24">
      <c r="A32" s="21" t="s">
        <v>197</v>
      </c>
      <c r="B32" s="21" t="s">
        <v>69</v>
      </c>
      <c r="C32" s="21" t="s">
        <v>229</v>
      </c>
      <c r="D32" s="21" t="s">
        <v>230</v>
      </c>
      <c r="E32" s="21" t="s">
        <v>102</v>
      </c>
      <c r="F32" s="21" t="s">
        <v>103</v>
      </c>
      <c r="G32" s="21" t="s">
        <v>233</v>
      </c>
      <c r="H32" s="21" t="s">
        <v>234</v>
      </c>
      <c r="I32" s="61">
        <v>17600</v>
      </c>
      <c r="J32" s="61">
        <v>17600</v>
      </c>
      <c r="K32" s="68"/>
      <c r="L32" s="68"/>
      <c r="M32" s="61">
        <v>17600</v>
      </c>
      <c r="N32" s="68"/>
      <c r="O32" s="61"/>
      <c r="P32" s="61"/>
      <c r="Q32" s="61"/>
      <c r="R32" s="61"/>
      <c r="S32" s="61"/>
      <c r="T32" s="61"/>
      <c r="U32" s="61"/>
      <c r="V32" s="61"/>
      <c r="W32" s="61"/>
      <c r="X32" s="61"/>
    </row>
    <row r="33" ht="20.25" customHeight="1" spans="1:24">
      <c r="A33" s="21" t="s">
        <v>197</v>
      </c>
      <c r="B33" s="21" t="s">
        <v>69</v>
      </c>
      <c r="C33" s="21" t="s">
        <v>229</v>
      </c>
      <c r="D33" s="21" t="s">
        <v>230</v>
      </c>
      <c r="E33" s="21" t="s">
        <v>102</v>
      </c>
      <c r="F33" s="21" t="s">
        <v>103</v>
      </c>
      <c r="G33" s="21" t="s">
        <v>235</v>
      </c>
      <c r="H33" s="21" t="s">
        <v>236</v>
      </c>
      <c r="I33" s="61">
        <v>25800</v>
      </c>
      <c r="J33" s="61">
        <v>25800</v>
      </c>
      <c r="K33" s="68"/>
      <c r="L33" s="68"/>
      <c r="M33" s="61">
        <v>25800</v>
      </c>
      <c r="N33" s="68"/>
      <c r="O33" s="61"/>
      <c r="P33" s="61"/>
      <c r="Q33" s="61"/>
      <c r="R33" s="61"/>
      <c r="S33" s="61"/>
      <c r="T33" s="61"/>
      <c r="U33" s="61"/>
      <c r="V33" s="61"/>
      <c r="W33" s="61"/>
      <c r="X33" s="61"/>
    </row>
    <row r="34" ht="20.25" customHeight="1" spans="1:24">
      <c r="A34" s="21" t="s">
        <v>197</v>
      </c>
      <c r="B34" s="21" t="s">
        <v>69</v>
      </c>
      <c r="C34" s="21" t="s">
        <v>229</v>
      </c>
      <c r="D34" s="21" t="s">
        <v>230</v>
      </c>
      <c r="E34" s="21" t="s">
        <v>102</v>
      </c>
      <c r="F34" s="21" t="s">
        <v>103</v>
      </c>
      <c r="G34" s="21" t="s">
        <v>237</v>
      </c>
      <c r="H34" s="21" t="s">
        <v>238</v>
      </c>
      <c r="I34" s="61">
        <v>246400</v>
      </c>
      <c r="J34" s="61">
        <v>246400</v>
      </c>
      <c r="K34" s="68"/>
      <c r="L34" s="68"/>
      <c r="M34" s="61">
        <v>246400</v>
      </c>
      <c r="N34" s="68"/>
      <c r="O34" s="61"/>
      <c r="P34" s="61"/>
      <c r="Q34" s="61"/>
      <c r="R34" s="61"/>
      <c r="S34" s="61"/>
      <c r="T34" s="61"/>
      <c r="U34" s="61"/>
      <c r="V34" s="61"/>
      <c r="W34" s="61"/>
      <c r="X34" s="61"/>
    </row>
    <row r="35" ht="20.25" customHeight="1" spans="1:24">
      <c r="A35" s="21" t="s">
        <v>197</v>
      </c>
      <c r="B35" s="21" t="s">
        <v>69</v>
      </c>
      <c r="C35" s="21" t="s">
        <v>229</v>
      </c>
      <c r="D35" s="21" t="s">
        <v>230</v>
      </c>
      <c r="E35" s="21" t="s">
        <v>108</v>
      </c>
      <c r="F35" s="21" t="s">
        <v>109</v>
      </c>
      <c r="G35" s="21" t="s">
        <v>237</v>
      </c>
      <c r="H35" s="21" t="s">
        <v>238</v>
      </c>
      <c r="I35" s="61">
        <v>37800</v>
      </c>
      <c r="J35" s="61">
        <v>37800</v>
      </c>
      <c r="K35" s="68"/>
      <c r="L35" s="68"/>
      <c r="M35" s="61">
        <v>37800</v>
      </c>
      <c r="N35" s="68"/>
      <c r="O35" s="61"/>
      <c r="P35" s="61"/>
      <c r="Q35" s="61"/>
      <c r="R35" s="61"/>
      <c r="S35" s="61"/>
      <c r="T35" s="61"/>
      <c r="U35" s="61"/>
      <c r="V35" s="61"/>
      <c r="W35" s="61"/>
      <c r="X35" s="61"/>
    </row>
    <row r="36" ht="20.25" customHeight="1" spans="1:24">
      <c r="A36" s="21" t="s">
        <v>197</v>
      </c>
      <c r="B36" s="21" t="s">
        <v>69</v>
      </c>
      <c r="C36" s="21" t="s">
        <v>239</v>
      </c>
      <c r="D36" s="21" t="s">
        <v>240</v>
      </c>
      <c r="E36" s="21" t="s">
        <v>108</v>
      </c>
      <c r="F36" s="21" t="s">
        <v>109</v>
      </c>
      <c r="G36" s="21" t="s">
        <v>241</v>
      </c>
      <c r="H36" s="21" t="s">
        <v>242</v>
      </c>
      <c r="I36" s="61">
        <v>631064.16</v>
      </c>
      <c r="J36" s="61">
        <v>631064.16</v>
      </c>
      <c r="K36" s="68"/>
      <c r="L36" s="68"/>
      <c r="M36" s="61">
        <v>631064.16</v>
      </c>
      <c r="N36" s="68"/>
      <c r="O36" s="61"/>
      <c r="P36" s="61"/>
      <c r="Q36" s="61"/>
      <c r="R36" s="61"/>
      <c r="S36" s="61"/>
      <c r="T36" s="61"/>
      <c r="U36" s="61"/>
      <c r="V36" s="61"/>
      <c r="W36" s="61"/>
      <c r="X36" s="61"/>
    </row>
    <row r="37" ht="20.25" customHeight="1" spans="1:24">
      <c r="A37" s="21" t="s">
        <v>197</v>
      </c>
      <c r="B37" s="21" t="s">
        <v>69</v>
      </c>
      <c r="C37" s="21" t="s">
        <v>239</v>
      </c>
      <c r="D37" s="21" t="s">
        <v>240</v>
      </c>
      <c r="E37" s="21" t="s">
        <v>108</v>
      </c>
      <c r="F37" s="21" t="s">
        <v>109</v>
      </c>
      <c r="G37" s="21" t="s">
        <v>222</v>
      </c>
      <c r="H37" s="21" t="s">
        <v>223</v>
      </c>
      <c r="I37" s="61">
        <v>604800</v>
      </c>
      <c r="J37" s="61">
        <v>604800</v>
      </c>
      <c r="K37" s="68"/>
      <c r="L37" s="68"/>
      <c r="M37" s="61">
        <v>604800</v>
      </c>
      <c r="N37" s="68"/>
      <c r="O37" s="61"/>
      <c r="P37" s="61"/>
      <c r="Q37" s="61"/>
      <c r="R37" s="61"/>
      <c r="S37" s="61"/>
      <c r="T37" s="61"/>
      <c r="U37" s="61"/>
      <c r="V37" s="61"/>
      <c r="W37" s="61"/>
      <c r="X37" s="61"/>
    </row>
    <row r="38" ht="20.25" customHeight="1" spans="1:24">
      <c r="A38" s="21" t="s">
        <v>197</v>
      </c>
      <c r="B38" s="21" t="s">
        <v>69</v>
      </c>
      <c r="C38" s="21" t="s">
        <v>243</v>
      </c>
      <c r="D38" s="21" t="s">
        <v>244</v>
      </c>
      <c r="E38" s="21" t="s">
        <v>102</v>
      </c>
      <c r="F38" s="21" t="s">
        <v>103</v>
      </c>
      <c r="G38" s="21" t="s">
        <v>204</v>
      </c>
      <c r="H38" s="21" t="s">
        <v>205</v>
      </c>
      <c r="I38" s="61">
        <v>792000</v>
      </c>
      <c r="J38" s="61">
        <v>792000</v>
      </c>
      <c r="K38" s="68"/>
      <c r="L38" s="68"/>
      <c r="M38" s="61">
        <v>792000</v>
      </c>
      <c r="N38" s="68"/>
      <c r="O38" s="61"/>
      <c r="P38" s="61"/>
      <c r="Q38" s="61"/>
      <c r="R38" s="61"/>
      <c r="S38" s="61"/>
      <c r="T38" s="61"/>
      <c r="U38" s="61"/>
      <c r="V38" s="61"/>
      <c r="W38" s="61"/>
      <c r="X38" s="61"/>
    </row>
    <row r="39" ht="20.25" customHeight="1" spans="1:24">
      <c r="A39" s="21" t="s">
        <v>197</v>
      </c>
      <c r="B39" s="21" t="s">
        <v>69</v>
      </c>
      <c r="C39" s="21" t="s">
        <v>243</v>
      </c>
      <c r="D39" s="21" t="s">
        <v>244</v>
      </c>
      <c r="E39" s="21" t="s">
        <v>102</v>
      </c>
      <c r="F39" s="21" t="s">
        <v>103</v>
      </c>
      <c r="G39" s="21" t="s">
        <v>206</v>
      </c>
      <c r="H39" s="21" t="s">
        <v>207</v>
      </c>
      <c r="I39" s="61">
        <v>739200</v>
      </c>
      <c r="J39" s="61">
        <v>739200</v>
      </c>
      <c r="K39" s="68"/>
      <c r="L39" s="68"/>
      <c r="M39" s="61">
        <v>739200</v>
      </c>
      <c r="N39" s="68"/>
      <c r="O39" s="61"/>
      <c r="P39" s="61"/>
      <c r="Q39" s="61"/>
      <c r="R39" s="61"/>
      <c r="S39" s="61"/>
      <c r="T39" s="61"/>
      <c r="U39" s="61"/>
      <c r="V39" s="61"/>
      <c r="W39" s="61"/>
      <c r="X39" s="61"/>
    </row>
    <row r="40" ht="20.25" customHeight="1" spans="1:24">
      <c r="A40" s="21" t="s">
        <v>197</v>
      </c>
      <c r="B40" s="21" t="s">
        <v>69</v>
      </c>
      <c r="C40" s="21" t="s">
        <v>243</v>
      </c>
      <c r="D40" s="21" t="s">
        <v>244</v>
      </c>
      <c r="E40" s="21" t="s">
        <v>102</v>
      </c>
      <c r="F40" s="21" t="s">
        <v>103</v>
      </c>
      <c r="G40" s="21" t="s">
        <v>206</v>
      </c>
      <c r="H40" s="21" t="s">
        <v>207</v>
      </c>
      <c r="I40" s="61">
        <v>844800</v>
      </c>
      <c r="J40" s="61">
        <v>844800</v>
      </c>
      <c r="K40" s="68"/>
      <c r="L40" s="68"/>
      <c r="M40" s="61">
        <v>844800</v>
      </c>
      <c r="N40" s="68"/>
      <c r="O40" s="61"/>
      <c r="P40" s="61"/>
      <c r="Q40" s="61"/>
      <c r="R40" s="61"/>
      <c r="S40" s="61"/>
      <c r="T40" s="61"/>
      <c r="U40" s="61"/>
      <c r="V40" s="61"/>
      <c r="W40" s="61"/>
      <c r="X40" s="61"/>
    </row>
    <row r="41" ht="20.25" customHeight="1" spans="1:24">
      <c r="A41" s="21" t="s">
        <v>197</v>
      </c>
      <c r="B41" s="21" t="s">
        <v>69</v>
      </c>
      <c r="C41" s="21" t="s">
        <v>245</v>
      </c>
      <c r="D41" s="21" t="s">
        <v>246</v>
      </c>
      <c r="E41" s="21" t="s">
        <v>102</v>
      </c>
      <c r="F41" s="21" t="s">
        <v>103</v>
      </c>
      <c r="G41" s="21" t="s">
        <v>202</v>
      </c>
      <c r="H41" s="21" t="s">
        <v>203</v>
      </c>
      <c r="I41" s="61">
        <v>116000</v>
      </c>
      <c r="J41" s="61">
        <v>116000</v>
      </c>
      <c r="K41" s="68"/>
      <c r="L41" s="68"/>
      <c r="M41" s="61">
        <v>116000</v>
      </c>
      <c r="N41" s="68"/>
      <c r="O41" s="61"/>
      <c r="P41" s="61"/>
      <c r="Q41" s="61"/>
      <c r="R41" s="61"/>
      <c r="S41" s="61"/>
      <c r="T41" s="61"/>
      <c r="U41" s="61"/>
      <c r="V41" s="61"/>
      <c r="W41" s="61"/>
      <c r="X41" s="61"/>
    </row>
    <row r="42" ht="20.25" customHeight="1" spans="1:24">
      <c r="A42" s="21" t="s">
        <v>197</v>
      </c>
      <c r="B42" s="21" t="s">
        <v>69</v>
      </c>
      <c r="C42" s="21" t="s">
        <v>247</v>
      </c>
      <c r="D42" s="21" t="s">
        <v>248</v>
      </c>
      <c r="E42" s="21" t="s">
        <v>100</v>
      </c>
      <c r="F42" s="21" t="s">
        <v>101</v>
      </c>
      <c r="G42" s="21" t="s">
        <v>249</v>
      </c>
      <c r="H42" s="21" t="s">
        <v>250</v>
      </c>
      <c r="I42" s="61">
        <v>127200</v>
      </c>
      <c r="J42" s="61">
        <v>127200</v>
      </c>
      <c r="K42" s="68"/>
      <c r="L42" s="68"/>
      <c r="M42" s="61">
        <v>127200</v>
      </c>
      <c r="N42" s="68"/>
      <c r="O42" s="61"/>
      <c r="P42" s="61"/>
      <c r="Q42" s="61"/>
      <c r="R42" s="61"/>
      <c r="S42" s="61"/>
      <c r="T42" s="61"/>
      <c r="U42" s="61"/>
      <c r="V42" s="61"/>
      <c r="W42" s="61"/>
      <c r="X42" s="61"/>
    </row>
    <row r="43" ht="20.25" customHeight="1" spans="1:24">
      <c r="A43" s="21" t="s">
        <v>197</v>
      </c>
      <c r="B43" s="21" t="s">
        <v>69</v>
      </c>
      <c r="C43" s="21" t="s">
        <v>247</v>
      </c>
      <c r="D43" s="21" t="s">
        <v>248</v>
      </c>
      <c r="E43" s="21" t="s">
        <v>100</v>
      </c>
      <c r="F43" s="21" t="s">
        <v>101</v>
      </c>
      <c r="G43" s="21" t="s">
        <v>249</v>
      </c>
      <c r="H43" s="21" t="s">
        <v>250</v>
      </c>
      <c r="I43" s="61">
        <v>624000</v>
      </c>
      <c r="J43" s="61">
        <v>624000</v>
      </c>
      <c r="K43" s="68"/>
      <c r="L43" s="68"/>
      <c r="M43" s="61">
        <v>624000</v>
      </c>
      <c r="N43" s="68"/>
      <c r="O43" s="61"/>
      <c r="P43" s="61"/>
      <c r="Q43" s="61"/>
      <c r="R43" s="61"/>
      <c r="S43" s="61"/>
      <c r="T43" s="61"/>
      <c r="U43" s="61"/>
      <c r="V43" s="61"/>
      <c r="W43" s="61"/>
      <c r="X43" s="61"/>
    </row>
    <row r="44" ht="17.25" customHeight="1" spans="1:24">
      <c r="A44" s="216" t="s">
        <v>170</v>
      </c>
      <c r="B44" s="217"/>
      <c r="C44" s="229"/>
      <c r="D44" s="229"/>
      <c r="E44" s="229"/>
      <c r="F44" s="229"/>
      <c r="G44" s="229"/>
      <c r="H44" s="230"/>
      <c r="I44" s="61">
        <v>21780896.41</v>
      </c>
      <c r="J44" s="61">
        <v>21780896.41</v>
      </c>
      <c r="K44" s="61"/>
      <c r="L44" s="61"/>
      <c r="M44" s="61">
        <v>21780896.41</v>
      </c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</row>
  </sheetData>
  <mergeCells count="31">
    <mergeCell ref="A2:X2"/>
    <mergeCell ref="A3:H3"/>
    <mergeCell ref="I4:X4"/>
    <mergeCell ref="J5:N5"/>
    <mergeCell ref="O5:Q5"/>
    <mergeCell ref="S5:X5"/>
    <mergeCell ref="A44:H44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2"/>
  <sheetViews>
    <sheetView showZeros="0" topLeftCell="O1" workbookViewId="0">
      <selection activeCell="A2" sqref="A2:W2"/>
    </sheetView>
  </sheetViews>
  <sheetFormatPr defaultColWidth="9.13333333333333" defaultRowHeight="14.25" customHeight="1"/>
  <cols>
    <col min="1" max="1" width="10.2833333333333" customWidth="1"/>
    <col min="2" max="2" width="13.4166666666667" customWidth="1"/>
    <col min="3" max="3" width="32.8583333333333" customWidth="1"/>
    <col min="4" max="4" width="23.8583333333333" customWidth="1"/>
    <col min="5" max="5" width="11.1333333333333" customWidth="1"/>
    <col min="6" max="6" width="17.7083333333333" customWidth="1"/>
    <col min="7" max="7" width="9.85833333333333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333333333333" customWidth="1"/>
    <col min="17" max="21" width="19.8583333333333" customWidth="1"/>
    <col min="22" max="22" width="20" customWidth="1"/>
    <col min="23" max="23" width="19.8583333333333" customWidth="1"/>
  </cols>
  <sheetData>
    <row r="1" ht="13.5" customHeight="1" spans="2:23">
      <c r="B1" s="214"/>
      <c r="E1" s="42"/>
      <c r="F1" s="42"/>
      <c r="G1" s="42"/>
      <c r="H1" s="42"/>
      <c r="U1" s="214"/>
      <c r="W1" s="224" t="s">
        <v>251</v>
      </c>
    </row>
    <row r="2" ht="46.5" customHeight="1" spans="1:23">
      <c r="A2" s="44" t="str">
        <f>"2025"&amp;"年部门项目支出预算表"</f>
        <v>2025年部门项目支出预算表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</row>
    <row r="3" ht="13.5" customHeight="1" spans="1:23">
      <c r="A3" s="45" t="str">
        <f>"单位名称："&amp;"昆明市晋宁区昆阳九年一贯制学校"</f>
        <v>单位名称：昆明市晋宁区昆阳九年一贯制学校</v>
      </c>
      <c r="B3" s="46"/>
      <c r="C3" s="46"/>
      <c r="D3" s="46"/>
      <c r="E3" s="46"/>
      <c r="F3" s="46"/>
      <c r="G3" s="46"/>
      <c r="H3" s="46"/>
      <c r="I3" s="47"/>
      <c r="J3" s="47"/>
      <c r="K3" s="47"/>
      <c r="L3" s="47"/>
      <c r="M3" s="47"/>
      <c r="N3" s="47"/>
      <c r="O3" s="47"/>
      <c r="P3" s="47"/>
      <c r="Q3" s="47"/>
      <c r="U3" s="214"/>
      <c r="W3" s="194" t="s">
        <v>1</v>
      </c>
    </row>
    <row r="4" ht="21.75" customHeight="1" spans="1:23">
      <c r="A4" s="49" t="s">
        <v>252</v>
      </c>
      <c r="B4" s="50" t="s">
        <v>181</v>
      </c>
      <c r="C4" s="49" t="s">
        <v>182</v>
      </c>
      <c r="D4" s="49" t="s">
        <v>253</v>
      </c>
      <c r="E4" s="50" t="s">
        <v>183</v>
      </c>
      <c r="F4" s="50" t="s">
        <v>184</v>
      </c>
      <c r="G4" s="50" t="s">
        <v>254</v>
      </c>
      <c r="H4" s="50" t="s">
        <v>255</v>
      </c>
      <c r="I4" s="219" t="s">
        <v>55</v>
      </c>
      <c r="J4" s="12" t="s">
        <v>256</v>
      </c>
      <c r="K4" s="13"/>
      <c r="L4" s="13"/>
      <c r="M4" s="37"/>
      <c r="N4" s="12" t="s">
        <v>189</v>
      </c>
      <c r="O4" s="13"/>
      <c r="P4" s="37"/>
      <c r="Q4" s="50" t="s">
        <v>61</v>
      </c>
      <c r="R4" s="12" t="s">
        <v>62</v>
      </c>
      <c r="S4" s="13"/>
      <c r="T4" s="13"/>
      <c r="U4" s="13"/>
      <c r="V4" s="13"/>
      <c r="W4" s="37"/>
    </row>
    <row r="5" ht="21.75" customHeight="1" spans="1:23">
      <c r="A5" s="51"/>
      <c r="B5" s="215"/>
      <c r="C5" s="51"/>
      <c r="D5" s="51"/>
      <c r="E5" s="52"/>
      <c r="F5" s="52"/>
      <c r="G5" s="52"/>
      <c r="H5" s="52"/>
      <c r="I5" s="215"/>
      <c r="J5" s="220" t="s">
        <v>58</v>
      </c>
      <c r="K5" s="221"/>
      <c r="L5" s="50" t="s">
        <v>59</v>
      </c>
      <c r="M5" s="50" t="s">
        <v>60</v>
      </c>
      <c r="N5" s="50" t="s">
        <v>58</v>
      </c>
      <c r="O5" s="50" t="s">
        <v>59</v>
      </c>
      <c r="P5" s="50" t="s">
        <v>60</v>
      </c>
      <c r="Q5" s="52"/>
      <c r="R5" s="50" t="s">
        <v>57</v>
      </c>
      <c r="S5" s="50" t="s">
        <v>63</v>
      </c>
      <c r="T5" s="50" t="s">
        <v>195</v>
      </c>
      <c r="U5" s="50" t="s">
        <v>65</v>
      </c>
      <c r="V5" s="50" t="s">
        <v>66</v>
      </c>
      <c r="W5" s="50" t="s">
        <v>67</v>
      </c>
    </row>
    <row r="6" ht="21" customHeight="1" spans="1:23">
      <c r="A6" s="215"/>
      <c r="B6" s="215"/>
      <c r="C6" s="215"/>
      <c r="D6" s="215"/>
      <c r="E6" s="215"/>
      <c r="F6" s="215"/>
      <c r="G6" s="215"/>
      <c r="H6" s="215"/>
      <c r="I6" s="215"/>
      <c r="J6" s="222" t="s">
        <v>57</v>
      </c>
      <c r="K6" s="223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</row>
    <row r="7" ht="39.75" customHeight="1" spans="1:23">
      <c r="A7" s="54"/>
      <c r="B7" s="56"/>
      <c r="C7" s="54"/>
      <c r="D7" s="54"/>
      <c r="E7" s="55"/>
      <c r="F7" s="55"/>
      <c r="G7" s="55"/>
      <c r="H7" s="55"/>
      <c r="I7" s="56"/>
      <c r="J7" s="17" t="s">
        <v>57</v>
      </c>
      <c r="K7" s="17" t="s">
        <v>257</v>
      </c>
      <c r="L7" s="55"/>
      <c r="M7" s="55"/>
      <c r="N7" s="55"/>
      <c r="O7" s="55"/>
      <c r="P7" s="55"/>
      <c r="Q7" s="55"/>
      <c r="R7" s="55"/>
      <c r="S7" s="55"/>
      <c r="T7" s="55"/>
      <c r="U7" s="56"/>
      <c r="V7" s="55"/>
      <c r="W7" s="55"/>
    </row>
    <row r="8" ht="15" customHeight="1" spans="1:23">
      <c r="A8" s="57">
        <v>1</v>
      </c>
      <c r="B8" s="57">
        <v>2</v>
      </c>
      <c r="C8" s="57">
        <v>3</v>
      </c>
      <c r="D8" s="57">
        <v>4</v>
      </c>
      <c r="E8" s="57">
        <v>5</v>
      </c>
      <c r="F8" s="57">
        <v>6</v>
      </c>
      <c r="G8" s="57">
        <v>7</v>
      </c>
      <c r="H8" s="57">
        <v>8</v>
      </c>
      <c r="I8" s="57">
        <v>9</v>
      </c>
      <c r="J8" s="57">
        <v>10</v>
      </c>
      <c r="K8" s="57">
        <v>11</v>
      </c>
      <c r="L8" s="70">
        <v>12</v>
      </c>
      <c r="M8" s="70">
        <v>13</v>
      </c>
      <c r="N8" s="70">
        <v>14</v>
      </c>
      <c r="O8" s="70">
        <v>15</v>
      </c>
      <c r="P8" s="70">
        <v>16</v>
      </c>
      <c r="Q8" s="70">
        <v>17</v>
      </c>
      <c r="R8" s="70">
        <v>18</v>
      </c>
      <c r="S8" s="70">
        <v>19</v>
      </c>
      <c r="T8" s="70">
        <v>20</v>
      </c>
      <c r="U8" s="57">
        <v>21</v>
      </c>
      <c r="V8" s="70">
        <v>22</v>
      </c>
      <c r="W8" s="57">
        <v>23</v>
      </c>
    </row>
    <row r="9" ht="21.75" customHeight="1" spans="1:23">
      <c r="A9" s="211" t="s">
        <v>258</v>
      </c>
      <c r="B9" s="211" t="s">
        <v>259</v>
      </c>
      <c r="C9" s="211" t="s">
        <v>260</v>
      </c>
      <c r="D9" s="211" t="s">
        <v>69</v>
      </c>
      <c r="E9" s="211" t="s">
        <v>102</v>
      </c>
      <c r="F9" s="211" t="s">
        <v>103</v>
      </c>
      <c r="G9" s="211" t="s">
        <v>231</v>
      </c>
      <c r="H9" s="211" t="s">
        <v>232</v>
      </c>
      <c r="I9" s="61">
        <v>1331.63</v>
      </c>
      <c r="J9" s="61"/>
      <c r="K9" s="61"/>
      <c r="L9" s="61"/>
      <c r="M9" s="61"/>
      <c r="N9" s="61"/>
      <c r="O9" s="61"/>
      <c r="P9" s="61"/>
      <c r="Q9" s="61"/>
      <c r="R9" s="61">
        <v>1331.63</v>
      </c>
      <c r="S9" s="61"/>
      <c r="T9" s="61"/>
      <c r="U9" s="61"/>
      <c r="V9" s="61"/>
      <c r="W9" s="61">
        <v>1331.63</v>
      </c>
    </row>
    <row r="10" ht="21.75" customHeight="1" spans="1:23">
      <c r="A10" s="211" t="s">
        <v>261</v>
      </c>
      <c r="B10" s="211" t="s">
        <v>262</v>
      </c>
      <c r="C10" s="211" t="s">
        <v>263</v>
      </c>
      <c r="D10" s="211" t="s">
        <v>69</v>
      </c>
      <c r="E10" s="211" t="s">
        <v>102</v>
      </c>
      <c r="F10" s="211" t="s">
        <v>103</v>
      </c>
      <c r="G10" s="211" t="s">
        <v>231</v>
      </c>
      <c r="H10" s="211" t="s">
        <v>232</v>
      </c>
      <c r="I10" s="61">
        <v>2141.39</v>
      </c>
      <c r="J10" s="61"/>
      <c r="K10" s="61"/>
      <c r="L10" s="61"/>
      <c r="M10" s="61"/>
      <c r="N10" s="61"/>
      <c r="O10" s="61"/>
      <c r="P10" s="61"/>
      <c r="Q10" s="61"/>
      <c r="R10" s="61">
        <v>2141.39</v>
      </c>
      <c r="S10" s="61"/>
      <c r="T10" s="61"/>
      <c r="U10" s="61"/>
      <c r="V10" s="61"/>
      <c r="W10" s="61">
        <v>2141.39</v>
      </c>
    </row>
    <row r="11" ht="21.75" customHeight="1" spans="1:23">
      <c r="A11" s="211" t="s">
        <v>261</v>
      </c>
      <c r="B11" s="211" t="s">
        <v>264</v>
      </c>
      <c r="C11" s="211" t="s">
        <v>265</v>
      </c>
      <c r="D11" s="211" t="s">
        <v>69</v>
      </c>
      <c r="E11" s="211" t="s">
        <v>102</v>
      </c>
      <c r="F11" s="211" t="s">
        <v>103</v>
      </c>
      <c r="G11" s="211" t="s">
        <v>231</v>
      </c>
      <c r="H11" s="211" t="s">
        <v>232</v>
      </c>
      <c r="I11" s="61">
        <v>0.54</v>
      </c>
      <c r="J11" s="61"/>
      <c r="K11" s="61"/>
      <c r="L11" s="61"/>
      <c r="M11" s="61"/>
      <c r="N11" s="61"/>
      <c r="O11" s="61"/>
      <c r="P11" s="61"/>
      <c r="Q11" s="61"/>
      <c r="R11" s="61">
        <v>0.54</v>
      </c>
      <c r="S11" s="61"/>
      <c r="T11" s="61"/>
      <c r="U11" s="61"/>
      <c r="V11" s="61"/>
      <c r="W11" s="61">
        <v>0.54</v>
      </c>
    </row>
    <row r="12" ht="18.75" customHeight="1" spans="1:23">
      <c r="A12" s="216" t="s">
        <v>170</v>
      </c>
      <c r="B12" s="217"/>
      <c r="C12" s="217"/>
      <c r="D12" s="217"/>
      <c r="E12" s="217"/>
      <c r="F12" s="217"/>
      <c r="G12" s="217"/>
      <c r="H12" s="218"/>
      <c r="I12" s="61">
        <v>3473.56</v>
      </c>
      <c r="J12" s="61"/>
      <c r="K12" s="61"/>
      <c r="L12" s="61"/>
      <c r="M12" s="61"/>
      <c r="N12" s="61"/>
      <c r="O12" s="61"/>
      <c r="P12" s="61"/>
      <c r="Q12" s="61"/>
      <c r="R12" s="61">
        <v>3473.56</v>
      </c>
      <c r="S12" s="61"/>
      <c r="T12" s="61"/>
      <c r="U12" s="61"/>
      <c r="V12" s="61"/>
      <c r="W12" s="61">
        <v>3473.56</v>
      </c>
    </row>
  </sheetData>
  <mergeCells count="28">
    <mergeCell ref="A2:W2"/>
    <mergeCell ref="A3:H3"/>
    <mergeCell ref="J4:M4"/>
    <mergeCell ref="N4:P4"/>
    <mergeCell ref="R4:W4"/>
    <mergeCell ref="A12:H1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5"/>
  <sheetViews>
    <sheetView showZeros="0" topLeftCell="D1" workbookViewId="0">
      <selection activeCell="I8" sqref="I8"/>
    </sheetView>
  </sheetViews>
  <sheetFormatPr defaultColWidth="9.13333333333333" defaultRowHeight="12" customHeight="1"/>
  <cols>
    <col min="1" max="1" width="34.2833333333333" customWidth="1"/>
    <col min="2" max="2" width="29" customWidth="1"/>
    <col min="3" max="6" width="23.575" customWidth="1"/>
    <col min="7" max="7" width="25.1333333333333" customWidth="1"/>
    <col min="8" max="9" width="23.575" customWidth="1"/>
    <col min="10" max="10" width="36.8583333333333" customWidth="1"/>
  </cols>
  <sheetData>
    <row r="1" ht="18" customHeight="1" spans="10:10">
      <c r="J1" s="192" t="s">
        <v>266</v>
      </c>
    </row>
    <row r="2" ht="39.75" customHeight="1" spans="1:10">
      <c r="A2" s="209" t="str">
        <f>"2025"&amp;"年部门项目支出绩效目标表（本级）"</f>
        <v>2025年部门项目支出绩效目标表（本级）</v>
      </c>
      <c r="B2" s="44"/>
      <c r="C2" s="44"/>
      <c r="D2" s="44"/>
      <c r="E2" s="44"/>
      <c r="F2" s="156"/>
      <c r="G2" s="44"/>
      <c r="H2" s="156"/>
      <c r="I2" s="156"/>
      <c r="J2" s="44"/>
    </row>
    <row r="3" ht="17.25" customHeight="1" spans="1:1">
      <c r="A3" s="45" t="str">
        <f>"单位名称："&amp;"昆明市晋宁区昆阳九年一贯制学校"</f>
        <v>单位名称：昆明市晋宁区昆阳九年一贯制学校</v>
      </c>
    </row>
    <row r="4" ht="44.25" customHeight="1" spans="1:10">
      <c r="A4" s="17" t="s">
        <v>182</v>
      </c>
      <c r="B4" s="17" t="s">
        <v>267</v>
      </c>
      <c r="C4" s="17" t="s">
        <v>268</v>
      </c>
      <c r="D4" s="17" t="s">
        <v>269</v>
      </c>
      <c r="E4" s="17" t="s">
        <v>270</v>
      </c>
      <c r="F4" s="205" t="s">
        <v>271</v>
      </c>
      <c r="G4" s="17" t="s">
        <v>272</v>
      </c>
      <c r="H4" s="205" t="s">
        <v>273</v>
      </c>
      <c r="I4" s="205" t="s">
        <v>274</v>
      </c>
      <c r="J4" s="17" t="s">
        <v>275</v>
      </c>
    </row>
    <row r="5" ht="18.75" customHeight="1" spans="1:10">
      <c r="A5" s="210">
        <v>1</v>
      </c>
      <c r="B5" s="210">
        <v>2</v>
      </c>
      <c r="C5" s="210">
        <v>3</v>
      </c>
      <c r="D5" s="210">
        <v>4</v>
      </c>
      <c r="E5" s="210">
        <v>5</v>
      </c>
      <c r="F5" s="70">
        <v>6</v>
      </c>
      <c r="G5" s="210">
        <v>7</v>
      </c>
      <c r="H5" s="70">
        <v>8</v>
      </c>
      <c r="I5" s="70">
        <v>9</v>
      </c>
      <c r="J5" s="210">
        <v>10</v>
      </c>
    </row>
    <row r="6" ht="27.75" customHeight="1" spans="1:10">
      <c r="A6" s="18" t="s">
        <v>69</v>
      </c>
      <c r="B6" s="211"/>
      <c r="C6" s="211"/>
      <c r="D6" s="211"/>
      <c r="E6" s="33"/>
      <c r="F6" s="212"/>
      <c r="G6" s="33"/>
      <c r="H6" s="212"/>
      <c r="I6" s="212"/>
      <c r="J6" s="33"/>
    </row>
    <row r="7" ht="30" customHeight="1" spans="1:10">
      <c r="A7" s="213" t="s">
        <v>260</v>
      </c>
      <c r="B7" s="68" t="s">
        <v>276</v>
      </c>
      <c r="C7" s="68" t="s">
        <v>277</v>
      </c>
      <c r="D7" s="68" t="s">
        <v>278</v>
      </c>
      <c r="E7" s="68" t="s">
        <v>279</v>
      </c>
      <c r="F7" s="68" t="s">
        <v>280</v>
      </c>
      <c r="G7" s="68" t="s">
        <v>81</v>
      </c>
      <c r="H7" s="68" t="s">
        <v>281</v>
      </c>
      <c r="I7" s="68" t="s">
        <v>282</v>
      </c>
      <c r="J7" s="68" t="s">
        <v>283</v>
      </c>
    </row>
    <row r="8" ht="30" customHeight="1" spans="1:10">
      <c r="A8" s="213" t="s">
        <v>260</v>
      </c>
      <c r="B8" s="68" t="s">
        <v>276</v>
      </c>
      <c r="C8" s="68" t="s">
        <v>284</v>
      </c>
      <c r="D8" s="68" t="s">
        <v>285</v>
      </c>
      <c r="E8" s="68" t="s">
        <v>286</v>
      </c>
      <c r="F8" s="68" t="s">
        <v>280</v>
      </c>
      <c r="G8" s="68" t="s">
        <v>81</v>
      </c>
      <c r="H8" s="68" t="s">
        <v>281</v>
      </c>
      <c r="I8" s="68" t="s">
        <v>282</v>
      </c>
      <c r="J8" s="68" t="s">
        <v>287</v>
      </c>
    </row>
    <row r="9" ht="30" customHeight="1" spans="1:10">
      <c r="A9" s="213" t="s">
        <v>260</v>
      </c>
      <c r="B9" s="68" t="s">
        <v>276</v>
      </c>
      <c r="C9" s="68" t="s">
        <v>288</v>
      </c>
      <c r="D9" s="68" t="s">
        <v>289</v>
      </c>
      <c r="E9" s="68" t="s">
        <v>290</v>
      </c>
      <c r="F9" s="68" t="s">
        <v>291</v>
      </c>
      <c r="G9" s="68" t="s">
        <v>292</v>
      </c>
      <c r="H9" s="68" t="s">
        <v>293</v>
      </c>
      <c r="I9" s="68" t="s">
        <v>282</v>
      </c>
      <c r="J9" s="68" t="s">
        <v>294</v>
      </c>
    </row>
    <row r="10" ht="30" customHeight="1" spans="1:10">
      <c r="A10" s="213" t="s">
        <v>263</v>
      </c>
      <c r="B10" s="68" t="s">
        <v>295</v>
      </c>
      <c r="C10" s="68" t="s">
        <v>277</v>
      </c>
      <c r="D10" s="68" t="s">
        <v>296</v>
      </c>
      <c r="E10" s="68" t="s">
        <v>297</v>
      </c>
      <c r="F10" s="68" t="s">
        <v>291</v>
      </c>
      <c r="G10" s="68" t="s">
        <v>298</v>
      </c>
      <c r="H10" s="68" t="s">
        <v>299</v>
      </c>
      <c r="I10" s="68" t="s">
        <v>282</v>
      </c>
      <c r="J10" s="68" t="s">
        <v>300</v>
      </c>
    </row>
    <row r="11" ht="30" customHeight="1" spans="1:10">
      <c r="A11" s="213" t="s">
        <v>263</v>
      </c>
      <c r="B11" s="68" t="s">
        <v>295</v>
      </c>
      <c r="C11" s="68" t="s">
        <v>284</v>
      </c>
      <c r="D11" s="68" t="s">
        <v>285</v>
      </c>
      <c r="E11" s="68" t="s">
        <v>301</v>
      </c>
      <c r="F11" s="68" t="s">
        <v>291</v>
      </c>
      <c r="G11" s="68" t="s">
        <v>302</v>
      </c>
      <c r="H11" s="68" t="s">
        <v>293</v>
      </c>
      <c r="I11" s="68" t="s">
        <v>282</v>
      </c>
      <c r="J11" s="68" t="s">
        <v>303</v>
      </c>
    </row>
    <row r="12" ht="30" customHeight="1" spans="1:10">
      <c r="A12" s="213" t="s">
        <v>263</v>
      </c>
      <c r="B12" s="68" t="s">
        <v>295</v>
      </c>
      <c r="C12" s="68" t="s">
        <v>288</v>
      </c>
      <c r="D12" s="68" t="s">
        <v>289</v>
      </c>
      <c r="E12" s="68" t="s">
        <v>290</v>
      </c>
      <c r="F12" s="68" t="s">
        <v>291</v>
      </c>
      <c r="G12" s="68" t="s">
        <v>302</v>
      </c>
      <c r="H12" s="68" t="s">
        <v>293</v>
      </c>
      <c r="I12" s="68" t="s">
        <v>282</v>
      </c>
      <c r="J12" s="68" t="s">
        <v>304</v>
      </c>
    </row>
    <row r="13" ht="30" customHeight="1" spans="1:10">
      <c r="A13" s="213" t="s">
        <v>265</v>
      </c>
      <c r="B13" s="68" t="s">
        <v>276</v>
      </c>
      <c r="C13" s="68" t="s">
        <v>277</v>
      </c>
      <c r="D13" s="68" t="s">
        <v>278</v>
      </c>
      <c r="E13" s="68" t="s">
        <v>305</v>
      </c>
      <c r="F13" s="68" t="s">
        <v>291</v>
      </c>
      <c r="G13" s="68" t="s">
        <v>298</v>
      </c>
      <c r="H13" s="68" t="s">
        <v>293</v>
      </c>
      <c r="I13" s="68" t="s">
        <v>282</v>
      </c>
      <c r="J13" s="68" t="s">
        <v>306</v>
      </c>
    </row>
    <row r="14" ht="30" customHeight="1" spans="1:10">
      <c r="A14" s="213" t="s">
        <v>265</v>
      </c>
      <c r="B14" s="68" t="s">
        <v>276</v>
      </c>
      <c r="C14" s="68" t="s">
        <v>284</v>
      </c>
      <c r="D14" s="68" t="s">
        <v>285</v>
      </c>
      <c r="E14" s="68" t="s">
        <v>307</v>
      </c>
      <c r="F14" s="68" t="s">
        <v>291</v>
      </c>
      <c r="G14" s="68" t="s">
        <v>302</v>
      </c>
      <c r="H14" s="68" t="s">
        <v>293</v>
      </c>
      <c r="I14" s="68" t="s">
        <v>282</v>
      </c>
      <c r="J14" s="68" t="s">
        <v>308</v>
      </c>
    </row>
    <row r="15" ht="30" customHeight="1" spans="1:10">
      <c r="A15" s="213" t="s">
        <v>265</v>
      </c>
      <c r="B15" s="68" t="s">
        <v>276</v>
      </c>
      <c r="C15" s="68" t="s">
        <v>288</v>
      </c>
      <c r="D15" s="68" t="s">
        <v>289</v>
      </c>
      <c r="E15" s="68" t="s">
        <v>309</v>
      </c>
      <c r="F15" s="68" t="s">
        <v>291</v>
      </c>
      <c r="G15" s="68" t="s">
        <v>302</v>
      </c>
      <c r="H15" s="68" t="s">
        <v>293</v>
      </c>
      <c r="I15" s="68" t="s">
        <v>282</v>
      </c>
      <c r="J15" s="68" t="s">
        <v>310</v>
      </c>
    </row>
  </sheetData>
  <mergeCells count="8">
    <mergeCell ref="A2:J2"/>
    <mergeCell ref="A3:H3"/>
    <mergeCell ref="A7:A9"/>
    <mergeCell ref="A10:A12"/>
    <mergeCell ref="A13:A15"/>
    <mergeCell ref="B7:B9"/>
    <mergeCell ref="B10:B12"/>
    <mergeCell ref="B13:B15"/>
  </mergeCells>
  <pageMargins left="0.75" right="0.75" top="1" bottom="1" header="0.5" footer="0.5"/>
  <pageSetup paperSize="9" fitToWidth="0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topLeftCell="C1" workbookViewId="0">
      <selection activeCell="E13" sqref="E13"/>
    </sheetView>
  </sheetViews>
  <sheetFormatPr defaultColWidth="9.13333333333333" defaultRowHeight="14.25" customHeight="1" outlineLevelCol="5"/>
  <cols>
    <col min="1" max="1" width="32.1333333333333" customWidth="1"/>
    <col min="2" max="2" width="20.7083333333333" customWidth="1"/>
    <col min="3" max="3" width="32.1333333333333" customWidth="1"/>
    <col min="4" max="4" width="27.7083333333333" customWidth="1"/>
    <col min="5" max="6" width="36.7083333333333" customWidth="1"/>
  </cols>
  <sheetData>
    <row r="1" ht="12" customHeight="1" spans="1:6">
      <c r="A1" s="195">
        <v>1</v>
      </c>
      <c r="B1" s="196">
        <v>0</v>
      </c>
      <c r="C1" s="195">
        <v>1</v>
      </c>
      <c r="D1" s="197"/>
      <c r="E1" s="197"/>
      <c r="F1" s="194" t="s">
        <v>311</v>
      </c>
    </row>
    <row r="2" ht="42" customHeight="1" spans="1:6">
      <c r="A2" s="198" t="str">
        <f>"2025"&amp;"年部门政府性基金预算支出预算表"</f>
        <v>2025年部门政府性基金预算支出预算表</v>
      </c>
      <c r="B2" s="198" t="s">
        <v>312</v>
      </c>
      <c r="C2" s="199"/>
      <c r="D2" s="200"/>
      <c r="E2" s="200"/>
      <c r="F2" s="200"/>
    </row>
    <row r="3" ht="13.5" customHeight="1" spans="1:6">
      <c r="A3" s="45" t="str">
        <f>"单位名称："&amp;"昆明市晋宁区昆阳九年一贯制学校"</f>
        <v>单位名称：昆明市晋宁区昆阳九年一贯制学校</v>
      </c>
      <c r="B3" s="45" t="s">
        <v>313</v>
      </c>
      <c r="C3" s="195"/>
      <c r="D3" s="197"/>
      <c r="E3" s="197"/>
      <c r="F3" s="194" t="s">
        <v>1</v>
      </c>
    </row>
    <row r="4" ht="19.5" customHeight="1" spans="1:6">
      <c r="A4" s="201" t="s">
        <v>180</v>
      </c>
      <c r="B4" s="202" t="s">
        <v>71</v>
      </c>
      <c r="C4" s="201" t="s">
        <v>72</v>
      </c>
      <c r="D4" s="12" t="s">
        <v>314</v>
      </c>
      <c r="E4" s="13"/>
      <c r="F4" s="37"/>
    </row>
    <row r="5" ht="18.75" customHeight="1" spans="1:6">
      <c r="A5" s="203"/>
      <c r="B5" s="204"/>
      <c r="C5" s="203"/>
      <c r="D5" s="53" t="s">
        <v>55</v>
      </c>
      <c r="E5" s="12" t="s">
        <v>74</v>
      </c>
      <c r="F5" s="53" t="s">
        <v>75</v>
      </c>
    </row>
    <row r="6" ht="18.75" customHeight="1" spans="1:6">
      <c r="A6" s="205">
        <v>1</v>
      </c>
      <c r="B6" s="206" t="s">
        <v>82</v>
      </c>
      <c r="C6" s="205">
        <v>3</v>
      </c>
      <c r="D6" s="14">
        <v>4</v>
      </c>
      <c r="E6" s="14">
        <v>5</v>
      </c>
      <c r="F6" s="14">
        <v>6</v>
      </c>
    </row>
    <row r="7" ht="21" customHeight="1" spans="1:6">
      <c r="A7" s="32"/>
      <c r="B7" s="32"/>
      <c r="C7" s="32"/>
      <c r="D7" s="61"/>
      <c r="E7" s="61"/>
      <c r="F7" s="61"/>
    </row>
    <row r="8" ht="21" customHeight="1" spans="1:6">
      <c r="A8" s="32"/>
      <c r="B8" s="32"/>
      <c r="C8" s="32"/>
      <c r="D8" s="61"/>
      <c r="E8" s="61"/>
      <c r="F8" s="61"/>
    </row>
    <row r="9" ht="18.75" customHeight="1" spans="1:6">
      <c r="A9" s="207" t="s">
        <v>170</v>
      </c>
      <c r="B9" s="207" t="s">
        <v>170</v>
      </c>
      <c r="C9" s="208" t="s">
        <v>170</v>
      </c>
      <c r="D9" s="61"/>
      <c r="E9" s="61"/>
      <c r="F9" s="61"/>
    </row>
    <row r="10" customHeight="1" spans="1:1">
      <c r="A10" t="s">
        <v>315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Zeros="0" topLeftCell="A4" workbookViewId="0">
      <selection activeCell="O12" sqref="O12"/>
    </sheetView>
  </sheetViews>
  <sheetFormatPr defaultColWidth="9.13333333333333" defaultRowHeight="14.25" customHeight="1"/>
  <cols>
    <col min="1" max="2" width="32.575" customWidth="1"/>
    <col min="3" max="3" width="41.1333333333333" customWidth="1"/>
    <col min="4" max="4" width="21.7083333333333" customWidth="1"/>
    <col min="5" max="5" width="35.2833333333333" customWidth="1"/>
    <col min="6" max="6" width="7.70833333333333" customWidth="1"/>
    <col min="7" max="7" width="11.1333333333333" customWidth="1"/>
    <col min="8" max="8" width="13.2833333333333" customWidth="1"/>
    <col min="9" max="18" width="20" customWidth="1"/>
    <col min="19" max="19" width="19.8583333333333" customWidth="1"/>
  </cols>
  <sheetData>
    <row r="1" ht="15.75" customHeight="1" spans="2:19">
      <c r="B1" s="154"/>
      <c r="C1" s="154"/>
      <c r="R1" s="192"/>
      <c r="S1" s="192" t="s">
        <v>316</v>
      </c>
    </row>
    <row r="2" ht="41.25" customHeight="1" spans="1:19">
      <c r="A2" s="155" t="str">
        <f>"2025"&amp;"年部门政府采购预算表"</f>
        <v>2025年部门政府采购预算表</v>
      </c>
      <c r="B2" s="156"/>
      <c r="C2" s="156"/>
      <c r="D2" s="44"/>
      <c r="E2" s="44"/>
      <c r="F2" s="44"/>
      <c r="G2" s="44"/>
      <c r="H2" s="44"/>
      <c r="I2" s="44"/>
      <c r="J2" s="44"/>
      <c r="K2" s="44"/>
      <c r="L2" s="44"/>
      <c r="M2" s="156"/>
      <c r="N2" s="44"/>
      <c r="O2" s="44"/>
      <c r="P2" s="156"/>
      <c r="Q2" s="44"/>
      <c r="R2" s="156"/>
      <c r="S2" s="156"/>
    </row>
    <row r="3" ht="18.75" customHeight="1" spans="1:19">
      <c r="A3" s="185" t="str">
        <f>"单位名称："&amp;"昆明市晋宁区昆阳九年一贯制学校"</f>
        <v>单位名称：昆明市晋宁区昆阳九年一贯制学校</v>
      </c>
      <c r="B3" s="159"/>
      <c r="C3" s="159"/>
      <c r="D3" s="47"/>
      <c r="E3" s="47"/>
      <c r="F3" s="47"/>
      <c r="G3" s="47"/>
      <c r="H3" s="47"/>
      <c r="I3" s="47"/>
      <c r="J3" s="47"/>
      <c r="K3" s="47"/>
      <c r="L3" s="47"/>
      <c r="R3" s="193"/>
      <c r="S3" s="194" t="s">
        <v>1</v>
      </c>
    </row>
    <row r="4" ht="15.75" customHeight="1" spans="1:19">
      <c r="A4" s="50" t="s">
        <v>179</v>
      </c>
      <c r="B4" s="160" t="s">
        <v>180</v>
      </c>
      <c r="C4" s="160" t="s">
        <v>317</v>
      </c>
      <c r="D4" s="161" t="s">
        <v>318</v>
      </c>
      <c r="E4" s="161" t="s">
        <v>319</v>
      </c>
      <c r="F4" s="161" t="s">
        <v>320</v>
      </c>
      <c r="G4" s="161" t="s">
        <v>321</v>
      </c>
      <c r="H4" s="161" t="s">
        <v>322</v>
      </c>
      <c r="I4" s="173" t="s">
        <v>187</v>
      </c>
      <c r="J4" s="173"/>
      <c r="K4" s="173"/>
      <c r="L4" s="173"/>
      <c r="M4" s="174"/>
      <c r="N4" s="173"/>
      <c r="O4" s="173"/>
      <c r="P4" s="181"/>
      <c r="Q4" s="173"/>
      <c r="R4" s="174"/>
      <c r="S4" s="182"/>
    </row>
    <row r="5" ht="17.25" customHeight="1" spans="1:19">
      <c r="A5" s="52"/>
      <c r="B5" s="162"/>
      <c r="C5" s="162"/>
      <c r="D5" s="163"/>
      <c r="E5" s="163"/>
      <c r="F5" s="163"/>
      <c r="G5" s="163"/>
      <c r="H5" s="163"/>
      <c r="I5" s="163" t="s">
        <v>55</v>
      </c>
      <c r="J5" s="163" t="s">
        <v>58</v>
      </c>
      <c r="K5" s="163" t="s">
        <v>323</v>
      </c>
      <c r="L5" s="163" t="s">
        <v>324</v>
      </c>
      <c r="M5" s="175" t="s">
        <v>325</v>
      </c>
      <c r="N5" s="176" t="s">
        <v>326</v>
      </c>
      <c r="O5" s="176"/>
      <c r="P5" s="183"/>
      <c r="Q5" s="176"/>
      <c r="R5" s="184"/>
      <c r="S5" s="164"/>
    </row>
    <row r="6" ht="54" customHeight="1" spans="1:19">
      <c r="A6" s="55"/>
      <c r="B6" s="164"/>
      <c r="C6" s="164"/>
      <c r="D6" s="165"/>
      <c r="E6" s="165"/>
      <c r="F6" s="165"/>
      <c r="G6" s="165"/>
      <c r="H6" s="165"/>
      <c r="I6" s="165"/>
      <c r="J6" s="165" t="s">
        <v>57</v>
      </c>
      <c r="K6" s="165"/>
      <c r="L6" s="165"/>
      <c r="M6" s="177"/>
      <c r="N6" s="165" t="s">
        <v>57</v>
      </c>
      <c r="O6" s="165" t="s">
        <v>63</v>
      </c>
      <c r="P6" s="164" t="s">
        <v>64</v>
      </c>
      <c r="Q6" s="165" t="s">
        <v>65</v>
      </c>
      <c r="R6" s="177" t="s">
        <v>66</v>
      </c>
      <c r="S6" s="164" t="s">
        <v>67</v>
      </c>
    </row>
    <row r="7" ht="18" customHeight="1" spans="1:19">
      <c r="A7" s="186">
        <v>1</v>
      </c>
      <c r="B7" s="186" t="s">
        <v>82</v>
      </c>
      <c r="C7" s="187">
        <v>3</v>
      </c>
      <c r="D7" s="187">
        <v>4</v>
      </c>
      <c r="E7" s="186">
        <v>5</v>
      </c>
      <c r="F7" s="186">
        <v>6</v>
      </c>
      <c r="G7" s="186">
        <v>7</v>
      </c>
      <c r="H7" s="186">
        <v>8</v>
      </c>
      <c r="I7" s="186">
        <v>9</v>
      </c>
      <c r="J7" s="186">
        <v>10</v>
      </c>
      <c r="K7" s="186">
        <v>11</v>
      </c>
      <c r="L7" s="186">
        <v>12</v>
      </c>
      <c r="M7" s="186">
        <v>13</v>
      </c>
      <c r="N7" s="186">
        <v>14</v>
      </c>
      <c r="O7" s="186">
        <v>15</v>
      </c>
      <c r="P7" s="186">
        <v>16</v>
      </c>
      <c r="Q7" s="186">
        <v>17</v>
      </c>
      <c r="R7" s="186">
        <v>18</v>
      </c>
      <c r="S7" s="186">
        <v>19</v>
      </c>
    </row>
    <row r="8" ht="21" customHeight="1" spans="1:19">
      <c r="A8" s="166"/>
      <c r="B8" s="167"/>
      <c r="C8" s="167"/>
      <c r="D8" s="168"/>
      <c r="E8" s="168"/>
      <c r="F8" s="168"/>
      <c r="G8" s="188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</row>
    <row r="9" ht="21" customHeight="1" spans="1:19">
      <c r="A9" s="169" t="s">
        <v>170</v>
      </c>
      <c r="B9" s="170"/>
      <c r="C9" s="170"/>
      <c r="D9" s="171"/>
      <c r="E9" s="171"/>
      <c r="F9" s="171"/>
      <c r="G9" s="189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</row>
    <row r="10" ht="21" customHeight="1" spans="1:19">
      <c r="A10" s="185" t="s">
        <v>327</v>
      </c>
      <c r="B10" s="45"/>
      <c r="C10" s="45"/>
      <c r="D10" s="185"/>
      <c r="E10" s="185"/>
      <c r="F10" s="185"/>
      <c r="G10" s="190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</row>
  </sheetData>
  <mergeCells count="19">
    <mergeCell ref="A2:S2"/>
    <mergeCell ref="A3:H3"/>
    <mergeCell ref="I4:S4"/>
    <mergeCell ref="N5:S5"/>
    <mergeCell ref="A9:G9"/>
    <mergeCell ref="A10:S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Zeros="0" topLeftCell="B1" workbookViewId="0">
      <selection activeCell="R13" sqref="R13"/>
    </sheetView>
  </sheetViews>
  <sheetFormatPr defaultColWidth="9.13333333333333" defaultRowHeight="14.25" customHeight="1"/>
  <cols>
    <col min="1" max="5" width="39.1333333333333" customWidth="1"/>
    <col min="6" max="6" width="27.575" customWidth="1"/>
    <col min="7" max="7" width="28.575" customWidth="1"/>
    <col min="8" max="8" width="28.1333333333333" customWidth="1"/>
    <col min="9" max="9" width="39.1333333333333" customWidth="1"/>
    <col min="10" max="18" width="20.4166666666667" customWidth="1"/>
    <col min="19" max="20" width="20.2833333333333" customWidth="1"/>
  </cols>
  <sheetData>
    <row r="1" ht="16.5" customHeight="1" spans="1:20">
      <c r="A1" s="109"/>
      <c r="B1" s="154"/>
      <c r="C1" s="154"/>
      <c r="D1" s="154"/>
      <c r="E1" s="154"/>
      <c r="F1" s="154"/>
      <c r="G1" s="154"/>
      <c r="H1" s="109"/>
      <c r="I1" s="109"/>
      <c r="J1" s="109"/>
      <c r="K1" s="109"/>
      <c r="L1" s="109"/>
      <c r="M1" s="109"/>
      <c r="N1" s="110"/>
      <c r="O1" s="109"/>
      <c r="P1" s="109"/>
      <c r="Q1" s="154"/>
      <c r="R1" s="109"/>
      <c r="S1" s="179"/>
      <c r="T1" s="179" t="s">
        <v>328</v>
      </c>
    </row>
    <row r="2" ht="41.25" customHeight="1" spans="1:20">
      <c r="A2" s="155" t="str">
        <f>"2025"&amp;"年部门政府购买服务预算表"</f>
        <v>2025年部门政府购买服务预算表</v>
      </c>
      <c r="B2" s="156"/>
      <c r="C2" s="156"/>
      <c r="D2" s="156"/>
      <c r="E2" s="156"/>
      <c r="F2" s="156"/>
      <c r="G2" s="156"/>
      <c r="H2" s="157"/>
      <c r="I2" s="157"/>
      <c r="J2" s="157"/>
      <c r="K2" s="157"/>
      <c r="L2" s="157"/>
      <c r="M2" s="157"/>
      <c r="N2" s="172"/>
      <c r="O2" s="157"/>
      <c r="P2" s="157"/>
      <c r="Q2" s="156"/>
      <c r="R2" s="157"/>
      <c r="S2" s="172"/>
      <c r="T2" s="156"/>
    </row>
    <row r="3" ht="22.5" customHeight="1" spans="1:20">
      <c r="A3" s="158" t="str">
        <f>"单位名称："&amp;"昆明市晋宁区昆阳九年一贯制学校"</f>
        <v>单位名称：昆明市晋宁区昆阳九年一贯制学校</v>
      </c>
      <c r="B3" s="159"/>
      <c r="C3" s="159"/>
      <c r="D3" s="159"/>
      <c r="E3" s="159"/>
      <c r="F3" s="159"/>
      <c r="G3" s="159"/>
      <c r="H3" s="115"/>
      <c r="I3" s="115"/>
      <c r="J3" s="115"/>
      <c r="K3" s="115"/>
      <c r="L3" s="115"/>
      <c r="M3" s="115"/>
      <c r="N3" s="110"/>
      <c r="O3" s="109"/>
      <c r="P3" s="109"/>
      <c r="Q3" s="154"/>
      <c r="R3" s="109"/>
      <c r="S3" s="180"/>
      <c r="T3" s="179" t="s">
        <v>1</v>
      </c>
    </row>
    <row r="4" ht="24" customHeight="1" spans="1:20">
      <c r="A4" s="50" t="s">
        <v>179</v>
      </c>
      <c r="B4" s="160" t="s">
        <v>180</v>
      </c>
      <c r="C4" s="160" t="s">
        <v>317</v>
      </c>
      <c r="D4" s="160" t="s">
        <v>329</v>
      </c>
      <c r="E4" s="160" t="s">
        <v>330</v>
      </c>
      <c r="F4" s="160" t="s">
        <v>331</v>
      </c>
      <c r="G4" s="160" t="s">
        <v>332</v>
      </c>
      <c r="H4" s="161" t="s">
        <v>333</v>
      </c>
      <c r="I4" s="161" t="s">
        <v>334</v>
      </c>
      <c r="J4" s="173" t="s">
        <v>187</v>
      </c>
      <c r="K4" s="173"/>
      <c r="L4" s="173"/>
      <c r="M4" s="173"/>
      <c r="N4" s="174"/>
      <c r="O4" s="173"/>
      <c r="P4" s="173"/>
      <c r="Q4" s="181"/>
      <c r="R4" s="173"/>
      <c r="S4" s="174"/>
      <c r="T4" s="182"/>
    </row>
    <row r="5" ht="24" customHeight="1" spans="1:20">
      <c r="A5" s="52"/>
      <c r="B5" s="162"/>
      <c r="C5" s="162"/>
      <c r="D5" s="162"/>
      <c r="E5" s="162"/>
      <c r="F5" s="162"/>
      <c r="G5" s="162"/>
      <c r="H5" s="163"/>
      <c r="I5" s="163"/>
      <c r="J5" s="163" t="s">
        <v>55</v>
      </c>
      <c r="K5" s="163" t="s">
        <v>58</v>
      </c>
      <c r="L5" s="163" t="s">
        <v>323</v>
      </c>
      <c r="M5" s="163" t="s">
        <v>324</v>
      </c>
      <c r="N5" s="175" t="s">
        <v>325</v>
      </c>
      <c r="O5" s="176" t="s">
        <v>326</v>
      </c>
      <c r="P5" s="176"/>
      <c r="Q5" s="183"/>
      <c r="R5" s="176"/>
      <c r="S5" s="184"/>
      <c r="T5" s="164"/>
    </row>
    <row r="6" ht="54" customHeight="1" spans="1:20">
      <c r="A6" s="55"/>
      <c r="B6" s="164"/>
      <c r="C6" s="164"/>
      <c r="D6" s="164"/>
      <c r="E6" s="164"/>
      <c r="F6" s="164"/>
      <c r="G6" s="164"/>
      <c r="H6" s="165"/>
      <c r="I6" s="165"/>
      <c r="J6" s="165"/>
      <c r="K6" s="165" t="s">
        <v>57</v>
      </c>
      <c r="L6" s="165"/>
      <c r="M6" s="165"/>
      <c r="N6" s="177"/>
      <c r="O6" s="165" t="s">
        <v>57</v>
      </c>
      <c r="P6" s="165" t="s">
        <v>63</v>
      </c>
      <c r="Q6" s="164" t="s">
        <v>64</v>
      </c>
      <c r="R6" s="165" t="s">
        <v>65</v>
      </c>
      <c r="S6" s="177" t="s">
        <v>66</v>
      </c>
      <c r="T6" s="164" t="s">
        <v>67</v>
      </c>
    </row>
    <row r="7" ht="17.25" customHeight="1" spans="1:20">
      <c r="A7" s="56">
        <v>1</v>
      </c>
      <c r="B7" s="164">
        <v>2</v>
      </c>
      <c r="C7" s="56">
        <v>3</v>
      </c>
      <c r="D7" s="56">
        <v>4</v>
      </c>
      <c r="E7" s="164">
        <v>5</v>
      </c>
      <c r="F7" s="56">
        <v>6</v>
      </c>
      <c r="G7" s="56">
        <v>7</v>
      </c>
      <c r="H7" s="164">
        <v>8</v>
      </c>
      <c r="I7" s="56">
        <v>9</v>
      </c>
      <c r="J7" s="56">
        <v>10</v>
      </c>
      <c r="K7" s="164">
        <v>11</v>
      </c>
      <c r="L7" s="56">
        <v>12</v>
      </c>
      <c r="M7" s="56">
        <v>13</v>
      </c>
      <c r="N7" s="164">
        <v>14</v>
      </c>
      <c r="O7" s="56">
        <v>15</v>
      </c>
      <c r="P7" s="56">
        <v>16</v>
      </c>
      <c r="Q7" s="164">
        <v>17</v>
      </c>
      <c r="R7" s="56">
        <v>18</v>
      </c>
      <c r="S7" s="56">
        <v>19</v>
      </c>
      <c r="T7" s="56">
        <v>20</v>
      </c>
    </row>
    <row r="8" ht="21" customHeight="1" spans="1:20">
      <c r="A8" s="166"/>
      <c r="B8" s="167"/>
      <c r="C8" s="167"/>
      <c r="D8" s="167"/>
      <c r="E8" s="167"/>
      <c r="F8" s="167"/>
      <c r="G8" s="167"/>
      <c r="H8" s="168"/>
      <c r="I8" s="168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</row>
    <row r="9" ht="21" customHeight="1" spans="1:20">
      <c r="A9" s="169" t="s">
        <v>170</v>
      </c>
      <c r="B9" s="170"/>
      <c r="C9" s="170"/>
      <c r="D9" s="170"/>
      <c r="E9" s="170"/>
      <c r="F9" s="170"/>
      <c r="G9" s="170"/>
      <c r="H9" s="171"/>
      <c r="I9" s="178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</row>
    <row r="10" customHeight="1" spans="1:1">
      <c r="A10" t="s">
        <v>335</v>
      </c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Zeros="0" workbookViewId="0">
      <selection activeCell="C12" sqref="C12"/>
    </sheetView>
  </sheetViews>
  <sheetFormatPr defaultColWidth="9.13333333333333" defaultRowHeight="14.25" customHeight="1"/>
  <cols>
    <col min="1" max="5" width="39.1333333333333" customWidth="1"/>
    <col min="6" max="6" width="27.575" customWidth="1"/>
    <col min="7" max="7" width="28.575" customWidth="1"/>
    <col min="8" max="8" width="28.1333333333333" customWidth="1"/>
    <col min="9" max="9" width="39.1333333333333" customWidth="1"/>
    <col min="10" max="18" width="20.4166666666667" customWidth="1"/>
    <col min="19" max="20" width="20.2833333333333" customWidth="1"/>
  </cols>
  <sheetData>
    <row r="1" ht="16.5" customHeight="1" spans="1:20">
      <c r="A1" s="94"/>
      <c r="B1" s="94"/>
      <c r="C1" s="94"/>
      <c r="D1" s="133" t="s">
        <v>336</v>
      </c>
      <c r="E1" s="94"/>
      <c r="F1" s="134"/>
      <c r="G1" s="134"/>
      <c r="H1" s="134"/>
      <c r="I1" s="134"/>
      <c r="J1" s="134"/>
      <c r="K1" s="134"/>
      <c r="L1" s="134"/>
      <c r="M1" s="134"/>
      <c r="N1" s="134"/>
      <c r="O1" s="153"/>
      <c r="P1" s="153"/>
      <c r="Q1" s="153"/>
      <c r="R1" s="153"/>
      <c r="S1" s="153"/>
      <c r="T1" s="134"/>
    </row>
    <row r="2" ht="41.25" customHeight="1" spans="1:20">
      <c r="A2" s="95"/>
      <c r="B2" s="95"/>
      <c r="C2" s="95"/>
      <c r="D2" s="135"/>
      <c r="E2" s="112" t="s">
        <v>336</v>
      </c>
      <c r="F2" s="134"/>
      <c r="G2" s="134"/>
      <c r="H2" s="134"/>
      <c r="I2" s="134"/>
      <c r="J2" s="134"/>
      <c r="K2" s="134"/>
      <c r="L2" s="134"/>
      <c r="M2" s="134"/>
      <c r="N2" s="134"/>
      <c r="O2" s="153"/>
      <c r="P2" s="153"/>
      <c r="Q2" s="153"/>
      <c r="R2" s="153"/>
      <c r="S2" s="153"/>
      <c r="T2" s="134"/>
    </row>
    <row r="3" ht="22.5" customHeight="1" spans="1:20">
      <c r="A3" s="136" t="str">
        <f>"2025"&amp;"年对下转移支付预算表"</f>
        <v>2025年对下转移支付预算表</v>
      </c>
      <c r="B3" s="97"/>
      <c r="C3" s="97"/>
      <c r="D3" s="97"/>
      <c r="E3" s="98"/>
      <c r="F3" s="134"/>
      <c r="G3" s="134"/>
      <c r="H3" s="134"/>
      <c r="I3" s="134"/>
      <c r="J3" s="134"/>
      <c r="K3" s="134"/>
      <c r="L3" s="134"/>
      <c r="M3" s="134"/>
      <c r="N3" s="134"/>
      <c r="O3" s="153"/>
      <c r="P3" s="153"/>
      <c r="Q3" s="153"/>
      <c r="R3" s="153"/>
      <c r="S3" s="153"/>
      <c r="T3" s="134"/>
    </row>
    <row r="4" ht="24" customHeight="1" spans="1:20">
      <c r="A4" s="137" t="s">
        <v>337</v>
      </c>
      <c r="B4" s="138"/>
      <c r="C4" s="138"/>
      <c r="D4" s="139"/>
      <c r="E4" s="140" t="s">
        <v>1</v>
      </c>
      <c r="F4" s="134"/>
      <c r="G4" s="134"/>
      <c r="H4" s="134"/>
      <c r="I4" s="134"/>
      <c r="J4" s="134"/>
      <c r="K4" s="134"/>
      <c r="L4" s="134"/>
      <c r="M4" s="134"/>
      <c r="N4" s="134"/>
      <c r="O4" s="153"/>
      <c r="P4" s="153"/>
      <c r="Q4" s="153"/>
      <c r="R4" s="153"/>
      <c r="S4" s="153"/>
      <c r="T4" s="134"/>
    </row>
    <row r="5" ht="24" customHeight="1" spans="1:20">
      <c r="A5" s="141" t="s">
        <v>338</v>
      </c>
      <c r="B5" s="142" t="s">
        <v>187</v>
      </c>
      <c r="C5" s="143"/>
      <c r="D5" s="143"/>
      <c r="E5" s="144" t="s">
        <v>339</v>
      </c>
      <c r="F5" s="134"/>
      <c r="G5" s="134"/>
      <c r="H5" s="134"/>
      <c r="I5" s="134"/>
      <c r="J5" s="134"/>
      <c r="K5" s="134"/>
      <c r="L5" s="134"/>
      <c r="M5" s="134"/>
      <c r="N5" s="134"/>
      <c r="O5" s="153"/>
      <c r="P5" s="153"/>
      <c r="Q5" s="153"/>
      <c r="R5" s="153"/>
      <c r="S5" s="153"/>
      <c r="T5" s="134"/>
    </row>
    <row r="6" ht="54" customHeight="1" spans="1:20">
      <c r="A6" s="145"/>
      <c r="B6" s="146" t="s">
        <v>55</v>
      </c>
      <c r="C6" s="147" t="s">
        <v>58</v>
      </c>
      <c r="D6" s="148" t="s">
        <v>323</v>
      </c>
      <c r="E6" s="144"/>
      <c r="F6" s="134"/>
      <c r="G6" s="134"/>
      <c r="H6" s="134"/>
      <c r="I6" s="134"/>
      <c r="J6" s="134"/>
      <c r="K6" s="134"/>
      <c r="L6" s="134"/>
      <c r="M6" s="134"/>
      <c r="N6" s="134"/>
      <c r="O6" s="153"/>
      <c r="P6" s="153"/>
      <c r="Q6" s="153"/>
      <c r="R6" s="153"/>
      <c r="S6" s="153"/>
      <c r="T6" s="134"/>
    </row>
    <row r="7" ht="17.25" customHeight="1" spans="1:20">
      <c r="A7" s="149">
        <v>1</v>
      </c>
      <c r="B7" s="149">
        <v>2</v>
      </c>
      <c r="C7" s="149">
        <v>3</v>
      </c>
      <c r="D7" s="150">
        <v>4</v>
      </c>
      <c r="E7" s="151">
        <v>24</v>
      </c>
      <c r="F7" s="134"/>
      <c r="G7" s="134"/>
      <c r="H7" s="134"/>
      <c r="I7" s="134"/>
      <c r="J7" s="134"/>
      <c r="K7" s="134"/>
      <c r="L7" s="134"/>
      <c r="M7" s="134"/>
      <c r="N7" s="134"/>
      <c r="O7" s="153"/>
      <c r="P7" s="153"/>
      <c r="Q7" s="153"/>
      <c r="R7" s="153"/>
      <c r="S7" s="153"/>
      <c r="T7" s="134"/>
    </row>
    <row r="8" ht="21" customHeight="1" spans="1:20">
      <c r="A8" s="102"/>
      <c r="B8" s="152"/>
      <c r="C8" s="152"/>
      <c r="D8" s="152"/>
      <c r="E8" s="152"/>
      <c r="F8" s="134"/>
      <c r="G8" s="134"/>
      <c r="H8" s="134"/>
      <c r="I8" s="134"/>
      <c r="J8" s="134"/>
      <c r="K8" s="134"/>
      <c r="L8" s="134"/>
      <c r="M8" s="134"/>
      <c r="N8" s="134"/>
      <c r="O8" s="153"/>
      <c r="P8" s="153"/>
      <c r="Q8" s="153"/>
      <c r="R8" s="153"/>
      <c r="S8" s="153"/>
      <c r="T8" s="134"/>
    </row>
    <row r="9" ht="21" customHeight="1" spans="1:20">
      <c r="A9" s="103"/>
      <c r="B9" s="152"/>
      <c r="C9" s="152"/>
      <c r="D9" s="152"/>
      <c r="E9" s="152"/>
      <c r="F9" s="134"/>
      <c r="G9" s="134"/>
      <c r="H9" s="134"/>
      <c r="I9" s="153"/>
      <c r="J9" s="134"/>
      <c r="K9" s="134"/>
      <c r="L9" s="134"/>
      <c r="M9" s="134"/>
      <c r="N9" s="134"/>
      <c r="O9" s="153"/>
      <c r="P9" s="153"/>
      <c r="Q9" s="153"/>
      <c r="R9" s="153"/>
      <c r="S9" s="153"/>
      <c r="T9" s="134"/>
    </row>
    <row r="10" customHeight="1" spans="1:20">
      <c r="A10" s="107" t="s">
        <v>340</v>
      </c>
      <c r="B10" s="95"/>
      <c r="C10" s="95"/>
      <c r="D10" s="95"/>
      <c r="E10" s="95"/>
      <c r="F10" s="134"/>
      <c r="G10" s="134"/>
      <c r="H10" s="134"/>
      <c r="I10" s="134"/>
      <c r="J10" s="134"/>
      <c r="K10" s="134"/>
      <c r="L10" s="134"/>
      <c r="M10" s="134"/>
      <c r="N10" s="134"/>
      <c r="O10" s="153"/>
      <c r="P10" s="153"/>
      <c r="Q10" s="153"/>
      <c r="R10" s="153"/>
      <c r="S10" s="153"/>
      <c r="T10" s="134"/>
    </row>
  </sheetData>
  <mergeCells count="5">
    <mergeCell ref="A3:E3"/>
    <mergeCell ref="A4:D4"/>
    <mergeCell ref="B5:D5"/>
    <mergeCell ref="A5:A6"/>
    <mergeCell ref="E5:E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1"/>
  <sheetViews>
    <sheetView showZeros="0" workbookViewId="0">
      <selection activeCell="A4" sqref="A4:H4"/>
    </sheetView>
  </sheetViews>
  <sheetFormatPr defaultColWidth="9.13333333333333" defaultRowHeight="14.25" customHeight="1"/>
  <cols>
    <col min="1" max="5" width="39.1333333333333" customWidth="1"/>
    <col min="6" max="6" width="27.575" customWidth="1"/>
    <col min="7" max="7" width="28.575" customWidth="1"/>
    <col min="8" max="8" width="28.1333333333333" customWidth="1"/>
    <col min="9" max="9" width="39.1333333333333" customWidth="1"/>
    <col min="10" max="18" width="20.4166666666667" customWidth="1"/>
    <col min="19" max="20" width="20.2833333333333" customWidth="1"/>
  </cols>
  <sheetData>
    <row r="1" ht="16.5" customHeight="1" spans="1:23">
      <c r="A1" s="94"/>
      <c r="B1" s="94"/>
      <c r="C1" s="94"/>
      <c r="D1" s="94"/>
      <c r="E1" s="94"/>
      <c r="F1" s="94"/>
      <c r="G1" s="94"/>
      <c r="H1" s="94"/>
      <c r="I1" s="94"/>
      <c r="J1" s="94"/>
      <c r="K1" s="109"/>
      <c r="L1" s="109"/>
      <c r="M1" s="109"/>
      <c r="N1" s="110"/>
      <c r="O1" s="111"/>
      <c r="P1" s="111"/>
      <c r="Q1" s="111"/>
      <c r="R1" s="111"/>
      <c r="S1" s="111"/>
      <c r="T1" s="127"/>
      <c r="U1" s="108"/>
      <c r="V1" s="108"/>
      <c r="W1" s="108"/>
    </row>
    <row r="2" ht="41.25" customHeight="1" spans="1:23">
      <c r="A2" s="95"/>
      <c r="B2" s="95"/>
      <c r="C2" s="95"/>
      <c r="D2" s="95"/>
      <c r="E2" s="95"/>
      <c r="F2" s="95"/>
      <c r="G2" s="95"/>
      <c r="H2" s="95"/>
      <c r="I2" s="95"/>
      <c r="J2" s="112" t="s">
        <v>341</v>
      </c>
      <c r="K2" s="113"/>
      <c r="L2" s="113"/>
      <c r="M2" s="113"/>
      <c r="N2" s="114"/>
      <c r="O2" s="95"/>
      <c r="P2" s="95"/>
      <c r="Q2" s="95"/>
      <c r="R2" s="123"/>
      <c r="S2" s="128"/>
      <c r="T2" s="114"/>
      <c r="U2" s="108"/>
      <c r="V2" s="108"/>
      <c r="W2" s="108"/>
    </row>
    <row r="3" ht="22.5" customHeight="1" spans="1:23">
      <c r="A3" s="96" t="str">
        <f>"2025"&amp;"年对下转移支付绩效目标表"</f>
        <v>2025年对下转移支付绩效目标表</v>
      </c>
      <c r="B3" s="97"/>
      <c r="C3" s="97"/>
      <c r="D3" s="97"/>
      <c r="E3" s="97"/>
      <c r="F3" s="98"/>
      <c r="G3" s="97"/>
      <c r="H3" s="98"/>
      <c r="I3" s="98"/>
      <c r="J3" s="97"/>
      <c r="K3" s="115"/>
      <c r="L3" s="115"/>
      <c r="M3" s="115"/>
      <c r="N3" s="110"/>
      <c r="O3" s="116"/>
      <c r="P3" s="116"/>
      <c r="Q3" s="116"/>
      <c r="R3" s="116"/>
      <c r="S3" s="129"/>
      <c r="T3" s="127"/>
      <c r="U3" s="108"/>
      <c r="V3" s="108"/>
      <c r="W3" s="108"/>
    </row>
    <row r="4" ht="24" customHeight="1" spans="1:23">
      <c r="A4" s="99" t="str">
        <f>"单位名称："&amp;"昆明市晋宁区昆阳九年一贯制学校"</f>
        <v>单位名称：昆明市晋宁区昆阳九年一贯制学校</v>
      </c>
      <c r="B4" s="95"/>
      <c r="C4" s="95"/>
      <c r="D4" s="95"/>
      <c r="E4" s="95"/>
      <c r="F4" s="95"/>
      <c r="G4" s="95"/>
      <c r="H4" s="95"/>
      <c r="I4" s="95"/>
      <c r="J4" s="95"/>
      <c r="K4" s="117"/>
      <c r="L4" s="117"/>
      <c r="M4" s="117"/>
      <c r="N4" s="118"/>
      <c r="O4" s="119"/>
      <c r="P4" s="119"/>
      <c r="Q4" s="119"/>
      <c r="R4" s="119"/>
      <c r="S4" s="130"/>
      <c r="T4" s="118"/>
      <c r="U4" s="108"/>
      <c r="V4" s="108"/>
      <c r="W4" s="108"/>
    </row>
    <row r="5" ht="24" customHeight="1" spans="1:23">
      <c r="A5" s="100" t="s">
        <v>338</v>
      </c>
      <c r="B5" s="100" t="s">
        <v>267</v>
      </c>
      <c r="C5" s="100" t="s">
        <v>268</v>
      </c>
      <c r="D5" s="100" t="s">
        <v>269</v>
      </c>
      <c r="E5" s="100" t="s">
        <v>270</v>
      </c>
      <c r="F5" s="101" t="s">
        <v>271</v>
      </c>
      <c r="G5" s="100" t="s">
        <v>272</v>
      </c>
      <c r="H5" s="101" t="s">
        <v>273</v>
      </c>
      <c r="I5" s="101" t="s">
        <v>274</v>
      </c>
      <c r="J5" s="100" t="s">
        <v>275</v>
      </c>
      <c r="K5" s="117"/>
      <c r="L5" s="117"/>
      <c r="M5" s="117"/>
      <c r="N5" s="118"/>
      <c r="O5" s="120"/>
      <c r="P5" s="120"/>
      <c r="Q5" s="120"/>
      <c r="R5" s="120"/>
      <c r="S5" s="120"/>
      <c r="T5" s="118"/>
      <c r="U5" s="108"/>
      <c r="V5" s="108"/>
      <c r="W5" s="108"/>
    </row>
    <row r="6" ht="54" customHeight="1" spans="1:23">
      <c r="A6" s="100">
        <v>1</v>
      </c>
      <c r="B6" s="100">
        <v>2</v>
      </c>
      <c r="C6" s="100">
        <v>3</v>
      </c>
      <c r="D6" s="100">
        <v>4</v>
      </c>
      <c r="E6" s="100">
        <v>5</v>
      </c>
      <c r="F6" s="101">
        <v>6</v>
      </c>
      <c r="G6" s="100">
        <v>7</v>
      </c>
      <c r="H6" s="101">
        <v>8</v>
      </c>
      <c r="I6" s="101">
        <v>9</v>
      </c>
      <c r="J6" s="100">
        <v>10</v>
      </c>
      <c r="K6" s="117"/>
      <c r="L6" s="117"/>
      <c r="M6" s="117"/>
      <c r="N6" s="118"/>
      <c r="O6" s="120"/>
      <c r="P6" s="120"/>
      <c r="Q6" s="131"/>
      <c r="R6" s="131"/>
      <c r="S6" s="120"/>
      <c r="T6" s="121"/>
      <c r="U6" s="108"/>
      <c r="V6" s="108"/>
      <c r="W6" s="108"/>
    </row>
    <row r="7" ht="17.25" customHeight="1" spans="1:23">
      <c r="A7" s="102"/>
      <c r="B7" s="103"/>
      <c r="C7" s="103"/>
      <c r="D7" s="103"/>
      <c r="E7" s="104"/>
      <c r="F7" s="105"/>
      <c r="G7" s="104"/>
      <c r="H7" s="105"/>
      <c r="I7" s="105"/>
      <c r="J7" s="104"/>
      <c r="K7" s="121"/>
      <c r="L7" s="122"/>
      <c r="M7" s="122"/>
      <c r="N7" s="121"/>
      <c r="O7" s="123"/>
      <c r="P7" s="123"/>
      <c r="Q7" s="123"/>
      <c r="R7" s="123"/>
      <c r="S7" s="132"/>
      <c r="T7" s="122"/>
      <c r="U7" s="108"/>
      <c r="V7" s="108"/>
      <c r="W7" s="108"/>
    </row>
    <row r="8" ht="21" customHeight="1" spans="1:23">
      <c r="A8" s="102"/>
      <c r="B8" s="106"/>
      <c r="C8" s="106"/>
      <c r="D8" s="106"/>
      <c r="E8" s="102"/>
      <c r="F8" s="106"/>
      <c r="G8" s="102"/>
      <c r="H8" s="106"/>
      <c r="I8" s="106"/>
      <c r="J8" s="102"/>
      <c r="K8" s="124"/>
      <c r="L8" s="124"/>
      <c r="M8" s="124"/>
      <c r="N8" s="124"/>
      <c r="O8" s="119"/>
      <c r="P8" s="125"/>
      <c r="Q8" s="125"/>
      <c r="R8" s="125"/>
      <c r="S8" s="125"/>
      <c r="T8" s="124"/>
      <c r="U8" s="108"/>
      <c r="V8" s="108"/>
      <c r="W8" s="108"/>
    </row>
    <row r="9" ht="21" customHeight="1" spans="1:23">
      <c r="A9" s="107" t="s">
        <v>340</v>
      </c>
      <c r="B9" s="95"/>
      <c r="C9" s="95"/>
      <c r="D9" s="95"/>
      <c r="E9" s="95"/>
      <c r="F9" s="95"/>
      <c r="G9" s="95"/>
      <c r="H9" s="95"/>
      <c r="I9" s="95"/>
      <c r="J9" s="95"/>
      <c r="K9" s="124"/>
      <c r="L9" s="124"/>
      <c r="M9" s="124"/>
      <c r="N9" s="124"/>
      <c r="O9" s="119"/>
      <c r="P9" s="125"/>
      <c r="Q9" s="125"/>
      <c r="R9" s="125"/>
      <c r="S9" s="125"/>
      <c r="T9" s="124"/>
      <c r="U9" s="108"/>
      <c r="V9" s="108"/>
      <c r="W9" s="108"/>
    </row>
    <row r="10" customHeight="1" spans="1:23">
      <c r="A10" s="108"/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26"/>
      <c r="P10" s="95"/>
      <c r="Q10" s="95"/>
      <c r="R10" s="95"/>
      <c r="S10" s="95"/>
      <c r="T10" s="108"/>
      <c r="U10" s="108"/>
      <c r="V10" s="108"/>
      <c r="W10" s="108"/>
    </row>
    <row r="11" customHeight="1" spans="1:23">
      <c r="A11" s="108"/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25"/>
  <sheetViews>
    <sheetView showZeros="0" topLeftCell="D1" workbookViewId="0">
      <selection activeCell="J3" sqref="J3"/>
    </sheetView>
  </sheetViews>
  <sheetFormatPr defaultColWidth="10.4166666666667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71" t="s">
        <v>342</v>
      </c>
      <c r="B1" s="72"/>
      <c r="C1" s="72"/>
      <c r="D1" s="73"/>
      <c r="E1" s="73"/>
      <c r="F1" s="73"/>
      <c r="G1" s="72"/>
      <c r="H1" s="72"/>
      <c r="I1" s="73"/>
    </row>
    <row r="2" ht="41.25" customHeight="1" spans="1:9">
      <c r="A2" s="74" t="str">
        <f>"2025"&amp;"年新增资产配置预算表"</f>
        <v>2025年新增资产配置预算表</v>
      </c>
      <c r="B2" s="75"/>
      <c r="C2" s="75"/>
      <c r="D2" s="76"/>
      <c r="E2" s="76"/>
      <c r="F2" s="76"/>
      <c r="G2" s="75"/>
      <c r="H2" s="75"/>
      <c r="I2" s="76"/>
    </row>
    <row r="3" customHeight="1" spans="1:9">
      <c r="A3" s="77" t="str">
        <f>"单位名称："&amp;"昆明市晋宁区昆阳九年一贯制学校"</f>
        <v>单位名称：昆明市晋宁区昆阳九年一贯制学校</v>
      </c>
      <c r="B3" s="78"/>
      <c r="C3" s="78"/>
      <c r="D3" s="79"/>
      <c r="F3" s="76"/>
      <c r="G3" s="75"/>
      <c r="H3" s="75"/>
      <c r="I3" s="93" t="s">
        <v>1</v>
      </c>
    </row>
    <row r="4" ht="28.5" customHeight="1" spans="1:9">
      <c r="A4" s="69" t="s">
        <v>179</v>
      </c>
      <c r="B4" s="80" t="s">
        <v>180</v>
      </c>
      <c r="C4" s="81" t="s">
        <v>343</v>
      </c>
      <c r="D4" s="69" t="s">
        <v>344</v>
      </c>
      <c r="E4" s="69" t="s">
        <v>345</v>
      </c>
      <c r="F4" s="69" t="s">
        <v>346</v>
      </c>
      <c r="G4" s="80" t="s">
        <v>347</v>
      </c>
      <c r="H4" s="70"/>
      <c r="I4" s="69"/>
    </row>
    <row r="5" ht="21" customHeight="1" spans="1:9">
      <c r="A5" s="81"/>
      <c r="B5" s="82"/>
      <c r="C5" s="82"/>
      <c r="D5" s="83"/>
      <c r="E5" s="82"/>
      <c r="F5" s="82"/>
      <c r="G5" s="80" t="s">
        <v>321</v>
      </c>
      <c r="H5" s="80" t="s">
        <v>348</v>
      </c>
      <c r="I5" s="80" t="s">
        <v>349</v>
      </c>
    </row>
    <row r="6" ht="17.25" customHeight="1" spans="1:9">
      <c r="A6" s="84" t="s">
        <v>81</v>
      </c>
      <c r="B6" s="31" t="s">
        <v>82</v>
      </c>
      <c r="C6" s="84" t="s">
        <v>83</v>
      </c>
      <c r="D6" s="33" t="s">
        <v>84</v>
      </c>
      <c r="E6" s="84" t="s">
        <v>85</v>
      </c>
      <c r="F6" s="31" t="s">
        <v>86</v>
      </c>
      <c r="G6" s="85" t="s">
        <v>87</v>
      </c>
      <c r="H6" s="33" t="s">
        <v>88</v>
      </c>
      <c r="I6" s="33">
        <v>9</v>
      </c>
    </row>
    <row r="7" ht="19.5" customHeight="1" spans="1:9">
      <c r="A7" s="86" t="s">
        <v>197</v>
      </c>
      <c r="B7" s="87" t="s">
        <v>69</v>
      </c>
      <c r="C7" s="87" t="s">
        <v>350</v>
      </c>
      <c r="D7" s="18" t="s">
        <v>351</v>
      </c>
      <c r="E7" s="32" t="s">
        <v>352</v>
      </c>
      <c r="F7" s="85" t="s">
        <v>353</v>
      </c>
      <c r="G7" s="88">
        <v>3</v>
      </c>
      <c r="H7" s="89">
        <v>1680</v>
      </c>
      <c r="I7" s="89">
        <v>5040</v>
      </c>
    </row>
    <row r="8" ht="19.5" customHeight="1" spans="1:9">
      <c r="A8" s="86" t="s">
        <v>197</v>
      </c>
      <c r="B8" s="87" t="s">
        <v>69</v>
      </c>
      <c r="C8" s="87" t="s">
        <v>350</v>
      </c>
      <c r="D8" s="18" t="s">
        <v>354</v>
      </c>
      <c r="E8" s="32" t="s">
        <v>355</v>
      </c>
      <c r="F8" s="85" t="s">
        <v>353</v>
      </c>
      <c r="G8" s="88">
        <v>10</v>
      </c>
      <c r="H8" s="89">
        <v>3000</v>
      </c>
      <c r="I8" s="89">
        <v>30000</v>
      </c>
    </row>
    <row r="9" ht="19.5" customHeight="1" spans="1:9">
      <c r="A9" s="86" t="s">
        <v>197</v>
      </c>
      <c r="B9" s="87" t="s">
        <v>69</v>
      </c>
      <c r="C9" s="87" t="s">
        <v>350</v>
      </c>
      <c r="D9" s="18" t="s">
        <v>356</v>
      </c>
      <c r="E9" s="32" t="s">
        <v>357</v>
      </c>
      <c r="F9" s="85" t="s">
        <v>353</v>
      </c>
      <c r="G9" s="88">
        <v>8</v>
      </c>
      <c r="H9" s="89">
        <v>1750</v>
      </c>
      <c r="I9" s="89">
        <v>14000</v>
      </c>
    </row>
    <row r="10" ht="19.5" customHeight="1" spans="1:9">
      <c r="A10" s="86" t="s">
        <v>197</v>
      </c>
      <c r="B10" s="87" t="s">
        <v>69</v>
      </c>
      <c r="C10" s="87" t="s">
        <v>350</v>
      </c>
      <c r="D10" s="18" t="s">
        <v>358</v>
      </c>
      <c r="E10" s="32" t="s">
        <v>359</v>
      </c>
      <c r="F10" s="85" t="s">
        <v>353</v>
      </c>
      <c r="G10" s="88">
        <v>9</v>
      </c>
      <c r="H10" s="89">
        <v>490</v>
      </c>
      <c r="I10" s="89">
        <v>4410</v>
      </c>
    </row>
    <row r="11" ht="19.5" customHeight="1" spans="1:9">
      <c r="A11" s="86" t="s">
        <v>197</v>
      </c>
      <c r="B11" s="87" t="s">
        <v>69</v>
      </c>
      <c r="C11" s="87" t="s">
        <v>350</v>
      </c>
      <c r="D11" s="18" t="s">
        <v>360</v>
      </c>
      <c r="E11" s="32" t="s">
        <v>361</v>
      </c>
      <c r="F11" s="85" t="s">
        <v>362</v>
      </c>
      <c r="G11" s="88">
        <v>9</v>
      </c>
      <c r="H11" s="89">
        <v>15000</v>
      </c>
      <c r="I11" s="89">
        <v>135000</v>
      </c>
    </row>
    <row r="12" ht="19.5" customHeight="1" spans="1:9">
      <c r="A12" s="86" t="s">
        <v>197</v>
      </c>
      <c r="B12" s="87" t="s">
        <v>69</v>
      </c>
      <c r="C12" s="87" t="s">
        <v>350</v>
      </c>
      <c r="D12" s="18" t="s">
        <v>363</v>
      </c>
      <c r="E12" s="32" t="s">
        <v>364</v>
      </c>
      <c r="F12" s="85" t="s">
        <v>353</v>
      </c>
      <c r="G12" s="88">
        <v>4</v>
      </c>
      <c r="H12" s="89">
        <v>2680</v>
      </c>
      <c r="I12" s="89">
        <v>10720</v>
      </c>
    </row>
    <row r="13" ht="19.5" customHeight="1" spans="1:9">
      <c r="A13" s="86" t="s">
        <v>197</v>
      </c>
      <c r="B13" s="87" t="s">
        <v>69</v>
      </c>
      <c r="C13" s="87" t="s">
        <v>350</v>
      </c>
      <c r="D13" s="18" t="s">
        <v>365</v>
      </c>
      <c r="E13" s="32" t="s">
        <v>366</v>
      </c>
      <c r="F13" s="85" t="s">
        <v>353</v>
      </c>
      <c r="G13" s="88">
        <v>2</v>
      </c>
      <c r="H13" s="89">
        <v>3000</v>
      </c>
      <c r="I13" s="89">
        <v>6000</v>
      </c>
    </row>
    <row r="14" ht="19.5" customHeight="1" spans="1:9">
      <c r="A14" s="86" t="s">
        <v>197</v>
      </c>
      <c r="B14" s="87" t="s">
        <v>69</v>
      </c>
      <c r="C14" s="87" t="s">
        <v>350</v>
      </c>
      <c r="D14" s="18" t="s">
        <v>367</v>
      </c>
      <c r="E14" s="32" t="s">
        <v>368</v>
      </c>
      <c r="F14" s="85" t="s">
        <v>362</v>
      </c>
      <c r="G14" s="88">
        <v>3</v>
      </c>
      <c r="H14" s="89">
        <v>100000</v>
      </c>
      <c r="I14" s="89">
        <v>300000</v>
      </c>
    </row>
    <row r="15" ht="19.5" customHeight="1" spans="1:9">
      <c r="A15" s="86" t="s">
        <v>197</v>
      </c>
      <c r="B15" s="87" t="s">
        <v>69</v>
      </c>
      <c r="C15" s="87" t="s">
        <v>350</v>
      </c>
      <c r="D15" s="18" t="s">
        <v>367</v>
      </c>
      <c r="E15" s="32" t="s">
        <v>369</v>
      </c>
      <c r="F15" s="85" t="s">
        <v>353</v>
      </c>
      <c r="G15" s="88">
        <v>9</v>
      </c>
      <c r="H15" s="89">
        <v>900</v>
      </c>
      <c r="I15" s="89">
        <v>8100</v>
      </c>
    </row>
    <row r="16" ht="19.5" customHeight="1" spans="1:9">
      <c r="A16" s="86" t="s">
        <v>197</v>
      </c>
      <c r="B16" s="87" t="s">
        <v>69</v>
      </c>
      <c r="C16" s="87" t="s">
        <v>370</v>
      </c>
      <c r="D16" s="18" t="s">
        <v>371</v>
      </c>
      <c r="E16" s="32" t="s">
        <v>372</v>
      </c>
      <c r="F16" s="85" t="s">
        <v>362</v>
      </c>
      <c r="G16" s="88">
        <v>450</v>
      </c>
      <c r="H16" s="89">
        <v>300</v>
      </c>
      <c r="I16" s="89">
        <v>135000</v>
      </c>
    </row>
    <row r="17" ht="19.5" customHeight="1" spans="1:9">
      <c r="A17" s="86" t="s">
        <v>197</v>
      </c>
      <c r="B17" s="87" t="s">
        <v>69</v>
      </c>
      <c r="C17" s="87" t="s">
        <v>370</v>
      </c>
      <c r="D17" s="18" t="s">
        <v>373</v>
      </c>
      <c r="E17" s="32" t="s">
        <v>374</v>
      </c>
      <c r="F17" s="85" t="s">
        <v>362</v>
      </c>
      <c r="G17" s="88">
        <v>500</v>
      </c>
      <c r="H17" s="89">
        <v>600</v>
      </c>
      <c r="I17" s="89">
        <v>300000</v>
      </c>
    </row>
    <row r="18" ht="19.5" customHeight="1" spans="1:9">
      <c r="A18" s="86" t="s">
        <v>197</v>
      </c>
      <c r="B18" s="87" t="s">
        <v>69</v>
      </c>
      <c r="C18" s="87" t="s">
        <v>370</v>
      </c>
      <c r="D18" s="18" t="s">
        <v>375</v>
      </c>
      <c r="E18" s="32" t="s">
        <v>376</v>
      </c>
      <c r="F18" s="85" t="s">
        <v>353</v>
      </c>
      <c r="G18" s="88">
        <v>2</v>
      </c>
      <c r="H18" s="89">
        <v>6000</v>
      </c>
      <c r="I18" s="89">
        <v>12000</v>
      </c>
    </row>
    <row r="19" ht="19.5" customHeight="1" spans="1:9">
      <c r="A19" s="86" t="s">
        <v>197</v>
      </c>
      <c r="B19" s="87" t="s">
        <v>69</v>
      </c>
      <c r="C19" s="87" t="s">
        <v>370</v>
      </c>
      <c r="D19" s="18" t="s">
        <v>375</v>
      </c>
      <c r="E19" s="32" t="s">
        <v>377</v>
      </c>
      <c r="F19" s="85" t="s">
        <v>353</v>
      </c>
      <c r="G19" s="88">
        <v>6</v>
      </c>
      <c r="H19" s="89">
        <v>2200</v>
      </c>
      <c r="I19" s="89">
        <v>13200</v>
      </c>
    </row>
    <row r="20" ht="19.5" customHeight="1" spans="1:9">
      <c r="A20" s="86" t="s">
        <v>197</v>
      </c>
      <c r="B20" s="87" t="s">
        <v>69</v>
      </c>
      <c r="C20" s="87" t="s">
        <v>370</v>
      </c>
      <c r="D20" s="18" t="s">
        <v>375</v>
      </c>
      <c r="E20" s="32" t="s">
        <v>378</v>
      </c>
      <c r="F20" s="85" t="s">
        <v>379</v>
      </c>
      <c r="G20" s="88">
        <v>1</v>
      </c>
      <c r="H20" s="89">
        <v>30000</v>
      </c>
      <c r="I20" s="89">
        <v>30000</v>
      </c>
    </row>
    <row r="21" ht="19.5" customHeight="1" spans="1:9">
      <c r="A21" s="86" t="s">
        <v>197</v>
      </c>
      <c r="B21" s="87" t="s">
        <v>69</v>
      </c>
      <c r="C21" s="87" t="s">
        <v>370</v>
      </c>
      <c r="D21" s="18" t="s">
        <v>375</v>
      </c>
      <c r="E21" s="32" t="s">
        <v>380</v>
      </c>
      <c r="F21" s="85" t="s">
        <v>353</v>
      </c>
      <c r="G21" s="88">
        <v>4</v>
      </c>
      <c r="H21" s="89">
        <v>11000</v>
      </c>
      <c r="I21" s="89">
        <v>44000</v>
      </c>
    </row>
    <row r="22" ht="19.5" customHeight="1" spans="1:9">
      <c r="A22" s="86" t="s">
        <v>197</v>
      </c>
      <c r="B22" s="87" t="s">
        <v>69</v>
      </c>
      <c r="C22" s="87" t="s">
        <v>370</v>
      </c>
      <c r="D22" s="18" t="s">
        <v>375</v>
      </c>
      <c r="E22" s="32" t="s">
        <v>381</v>
      </c>
      <c r="F22" s="85" t="s">
        <v>379</v>
      </c>
      <c r="G22" s="88">
        <v>2</v>
      </c>
      <c r="H22" s="89">
        <v>30000</v>
      </c>
      <c r="I22" s="89">
        <v>60000</v>
      </c>
    </row>
    <row r="23" ht="19.5" customHeight="1" spans="1:9">
      <c r="A23" s="86" t="s">
        <v>197</v>
      </c>
      <c r="B23" s="87" t="s">
        <v>69</v>
      </c>
      <c r="C23" s="87" t="s">
        <v>370</v>
      </c>
      <c r="D23" s="18" t="s">
        <v>375</v>
      </c>
      <c r="E23" s="32" t="s">
        <v>382</v>
      </c>
      <c r="F23" s="85" t="s">
        <v>353</v>
      </c>
      <c r="G23" s="88">
        <v>3</v>
      </c>
      <c r="H23" s="89">
        <v>6000</v>
      </c>
      <c r="I23" s="89">
        <v>18000</v>
      </c>
    </row>
    <row r="24" ht="19.5" customHeight="1" spans="1:9">
      <c r="A24" s="86" t="s">
        <v>197</v>
      </c>
      <c r="B24" s="87" t="s">
        <v>69</v>
      </c>
      <c r="C24" s="87" t="s">
        <v>370</v>
      </c>
      <c r="D24" s="18" t="s">
        <v>375</v>
      </c>
      <c r="E24" s="32" t="s">
        <v>383</v>
      </c>
      <c r="F24" s="85" t="s">
        <v>379</v>
      </c>
      <c r="G24" s="88">
        <v>1</v>
      </c>
      <c r="H24" s="89">
        <v>30000</v>
      </c>
      <c r="I24" s="89">
        <v>30000</v>
      </c>
    </row>
    <row r="25" ht="19.5" customHeight="1" spans="1:9">
      <c r="A25" s="20" t="s">
        <v>55</v>
      </c>
      <c r="B25" s="90"/>
      <c r="C25" s="90"/>
      <c r="D25" s="91"/>
      <c r="E25" s="92"/>
      <c r="F25" s="92"/>
      <c r="G25" s="88">
        <v>1026</v>
      </c>
      <c r="H25" s="89">
        <v>244600</v>
      </c>
      <c r="I25" s="89">
        <v>1155470</v>
      </c>
    </row>
  </sheetData>
  <mergeCells count="11">
    <mergeCell ref="A1:I1"/>
    <mergeCell ref="A2:I2"/>
    <mergeCell ref="A3:C3"/>
    <mergeCell ref="G4:I4"/>
    <mergeCell ref="A25:F25"/>
    <mergeCell ref="A4:A5"/>
    <mergeCell ref="B4:B5"/>
    <mergeCell ref="C4:C5"/>
    <mergeCell ref="D4:D5"/>
    <mergeCell ref="E4:E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topLeftCell="A2" workbookViewId="0">
      <selection activeCell="C19" sqref="C19"/>
    </sheetView>
  </sheetViews>
  <sheetFormatPr defaultColWidth="9.13333333333333" defaultRowHeight="14.25" customHeight="1"/>
  <cols>
    <col min="1" max="1" width="10.2833333333333" customWidth="1"/>
    <col min="2" max="2" width="30.4166666666667" customWidth="1"/>
    <col min="3" max="3" width="23.8583333333333" customWidth="1"/>
    <col min="4" max="4" width="11.1333333333333" customWidth="1"/>
    <col min="5" max="5" width="32.7083333333333" customWidth="1"/>
    <col min="6" max="6" width="9.85833333333333" customWidth="1"/>
    <col min="7" max="7" width="17.7083333333333" customWidth="1"/>
    <col min="8" max="11" width="23.1333333333333" customWidth="1"/>
  </cols>
  <sheetData>
    <row r="1" ht="13.5" customHeight="1" spans="4:11">
      <c r="D1" s="42"/>
      <c r="E1" s="42"/>
      <c r="F1" s="42"/>
      <c r="G1" s="42"/>
      <c r="K1" s="43"/>
    </row>
    <row r="2" ht="13.5" customHeight="1" spans="4:11">
      <c r="D2" s="42"/>
      <c r="E2" s="42"/>
      <c r="F2" s="42"/>
      <c r="G2" s="42"/>
      <c r="K2" s="43" t="s">
        <v>384</v>
      </c>
    </row>
    <row r="3" ht="41.25" customHeight="1" spans="1:11">
      <c r="A3" s="44" t="str">
        <f>"2025"&amp;"年上级转移支付补助项目支出预算表"</f>
        <v>2025年上级转移支付补助项目支出预算表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ht="13.5" customHeight="1" spans="1:11">
      <c r="A4" s="45" t="str">
        <f>"单位名称："&amp;"昆明市晋宁区昆阳九年一贯制学校"</f>
        <v>单位名称：昆明市晋宁区昆阳九年一贯制学校</v>
      </c>
      <c r="B4" s="46"/>
      <c r="C4" s="46"/>
      <c r="D4" s="46"/>
      <c r="E4" s="46"/>
      <c r="F4" s="46"/>
      <c r="G4" s="46"/>
      <c r="H4" s="47"/>
      <c r="I4" s="47"/>
      <c r="J4" s="47"/>
      <c r="K4" s="48" t="s">
        <v>1</v>
      </c>
    </row>
    <row r="5" ht="21.75" customHeight="1" spans="1:11">
      <c r="A5" s="65" t="s">
        <v>252</v>
      </c>
      <c r="B5" s="65" t="s">
        <v>182</v>
      </c>
      <c r="C5" s="65" t="s">
        <v>253</v>
      </c>
      <c r="D5" s="17" t="s">
        <v>183</v>
      </c>
      <c r="E5" s="17" t="s">
        <v>184</v>
      </c>
      <c r="F5" s="17" t="s">
        <v>254</v>
      </c>
      <c r="G5" s="17" t="s">
        <v>255</v>
      </c>
      <c r="H5" s="38" t="s">
        <v>55</v>
      </c>
      <c r="I5" s="14" t="s">
        <v>385</v>
      </c>
      <c r="J5" s="14"/>
      <c r="K5" s="14"/>
    </row>
    <row r="6" ht="21.75" customHeight="1" spans="1:11">
      <c r="A6" s="65"/>
      <c r="B6" s="65"/>
      <c r="C6" s="65"/>
      <c r="D6" s="17"/>
      <c r="E6" s="17"/>
      <c r="F6" s="17"/>
      <c r="G6" s="17"/>
      <c r="H6" s="14"/>
      <c r="I6" s="17" t="s">
        <v>58</v>
      </c>
      <c r="J6" s="17" t="s">
        <v>59</v>
      </c>
      <c r="K6" s="17" t="s">
        <v>60</v>
      </c>
    </row>
    <row r="7" ht="40.5" customHeight="1" spans="1:11">
      <c r="A7" s="66"/>
      <c r="B7" s="66"/>
      <c r="C7" s="66"/>
      <c r="D7" s="17"/>
      <c r="E7" s="17"/>
      <c r="F7" s="17"/>
      <c r="G7" s="17"/>
      <c r="H7" s="14"/>
      <c r="I7" s="17" t="s">
        <v>57</v>
      </c>
      <c r="J7" s="17"/>
      <c r="K7" s="17"/>
    </row>
    <row r="8" ht="20.25" customHeight="1" spans="1:11">
      <c r="A8" s="57">
        <v>1</v>
      </c>
      <c r="B8" s="57">
        <v>2</v>
      </c>
      <c r="C8" s="57">
        <v>3</v>
      </c>
      <c r="D8" s="57">
        <v>4</v>
      </c>
      <c r="E8" s="57">
        <v>5</v>
      </c>
      <c r="F8" s="57">
        <v>6</v>
      </c>
      <c r="G8" s="57">
        <v>7</v>
      </c>
      <c r="H8" s="57">
        <v>8</v>
      </c>
      <c r="I8" s="57">
        <v>9</v>
      </c>
      <c r="J8" s="70">
        <v>10</v>
      </c>
      <c r="K8" s="70">
        <v>11</v>
      </c>
    </row>
    <row r="9" ht="18" customHeight="1" spans="1:11">
      <c r="A9" s="67"/>
      <c r="B9" s="68"/>
      <c r="C9" s="67"/>
      <c r="D9" s="67"/>
      <c r="E9" s="67"/>
      <c r="F9" s="67"/>
      <c r="G9" s="67"/>
      <c r="H9" s="61"/>
      <c r="I9" s="61"/>
      <c r="J9" s="61"/>
      <c r="K9" s="61"/>
    </row>
    <row r="10" ht="24" customHeight="1" spans="1:11">
      <c r="A10" s="18"/>
      <c r="B10" s="32"/>
      <c r="C10" s="18"/>
      <c r="D10" s="18"/>
      <c r="E10" s="18"/>
      <c r="F10" s="18"/>
      <c r="G10" s="18"/>
      <c r="H10" s="61"/>
      <c r="I10" s="61"/>
      <c r="J10" s="61"/>
      <c r="K10" s="61"/>
    </row>
    <row r="11" ht="18.75" customHeight="1" spans="1:11">
      <c r="A11" s="69" t="s">
        <v>170</v>
      </c>
      <c r="B11" s="22"/>
      <c r="C11" s="22"/>
      <c r="D11" s="22"/>
      <c r="E11" s="22"/>
      <c r="F11" s="22"/>
      <c r="G11" s="22"/>
      <c r="H11" s="61"/>
      <c r="I11" s="61"/>
      <c r="J11" s="61"/>
      <c r="K11" s="61"/>
    </row>
    <row r="12" customHeight="1" spans="1:1">
      <c r="A12" t="s">
        <v>386</v>
      </c>
    </row>
  </sheetData>
  <mergeCells count="16">
    <mergeCell ref="A3:K3"/>
    <mergeCell ref="A4:G4"/>
    <mergeCell ref="H4:J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9" fitToWidth="0" fitToHeight="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topLeftCell="B1" workbookViewId="0">
      <selection activeCell="H12" sqref="H12"/>
    </sheetView>
  </sheetViews>
  <sheetFormatPr defaultColWidth="9.13333333333333" defaultRowHeight="14.25" customHeight="1" outlineLevelCol="6"/>
  <cols>
    <col min="1" max="1" width="35.2833333333333" customWidth="1"/>
    <col min="2" max="4" width="28" customWidth="1"/>
    <col min="5" max="7" width="23.8583333333333" customWidth="1"/>
  </cols>
  <sheetData>
    <row r="1" ht="13.5" customHeight="1" spans="4:7">
      <c r="D1" s="42"/>
      <c r="G1" s="43" t="s">
        <v>387</v>
      </c>
    </row>
    <row r="2" ht="41.25" customHeight="1" spans="1:7">
      <c r="A2" s="44" t="str">
        <f>"2025"&amp;"年部门项目中期规划预算表"</f>
        <v>2025年部门项目中期规划预算表</v>
      </c>
      <c r="B2" s="44"/>
      <c r="C2" s="44"/>
      <c r="D2" s="44"/>
      <c r="E2" s="44"/>
      <c r="F2" s="44"/>
      <c r="G2" s="44"/>
    </row>
    <row r="3" ht="13.5" customHeight="1" spans="1:7">
      <c r="A3" s="45" t="str">
        <f>"单位名称："&amp;"昆明市晋宁区昆阳九年一贯制学校"</f>
        <v>单位名称：昆明市晋宁区昆阳九年一贯制学校</v>
      </c>
      <c r="B3" s="46"/>
      <c r="C3" s="46"/>
      <c r="D3" s="46"/>
      <c r="E3" s="47"/>
      <c r="F3" s="47"/>
      <c r="G3" s="48" t="s">
        <v>1</v>
      </c>
    </row>
    <row r="4" ht="21.75" customHeight="1" spans="1:7">
      <c r="A4" s="49" t="s">
        <v>253</v>
      </c>
      <c r="B4" s="49" t="s">
        <v>252</v>
      </c>
      <c r="C4" s="49" t="s">
        <v>182</v>
      </c>
      <c r="D4" s="50" t="s">
        <v>388</v>
      </c>
      <c r="E4" s="12" t="s">
        <v>58</v>
      </c>
      <c r="F4" s="13"/>
      <c r="G4" s="37"/>
    </row>
    <row r="5" ht="21.75" customHeight="1" spans="1:7">
      <c r="A5" s="51"/>
      <c r="B5" s="51"/>
      <c r="C5" s="51"/>
      <c r="D5" s="52"/>
      <c r="E5" s="53" t="str">
        <f>"2025"&amp;"年"</f>
        <v>2025年</v>
      </c>
      <c r="F5" s="53" t="str">
        <f>("2025"+1)&amp;"年"</f>
        <v>2026年</v>
      </c>
      <c r="G5" s="53" t="str">
        <f>("2025"+2)&amp;"年"</f>
        <v>2027年</v>
      </c>
    </row>
    <row r="6" ht="40.5" customHeight="1" spans="1:7">
      <c r="A6" s="54"/>
      <c r="B6" s="54"/>
      <c r="C6" s="54"/>
      <c r="D6" s="55"/>
      <c r="E6" s="56"/>
      <c r="F6" s="56"/>
      <c r="G6" s="56"/>
    </row>
    <row r="7" ht="15" customHeight="1" spans="1:7">
      <c r="A7" s="57">
        <v>1</v>
      </c>
      <c r="B7" s="57">
        <v>2</v>
      </c>
      <c r="C7" s="57">
        <v>3</v>
      </c>
      <c r="D7" s="57">
        <v>4</v>
      </c>
      <c r="E7" s="57">
        <v>5</v>
      </c>
      <c r="F7" s="57">
        <v>6</v>
      </c>
      <c r="G7" s="57">
        <v>7</v>
      </c>
    </row>
    <row r="8" customHeight="1" spans="1:7">
      <c r="A8" s="58"/>
      <c r="B8" s="59"/>
      <c r="C8" s="59"/>
      <c r="D8" s="59"/>
      <c r="E8" s="59"/>
      <c r="F8" s="59"/>
      <c r="G8" s="59"/>
    </row>
    <row r="9" ht="17.25" customHeight="1" spans="1:7">
      <c r="A9" s="32"/>
      <c r="B9" s="60"/>
      <c r="C9" s="60"/>
      <c r="D9" s="32"/>
      <c r="E9" s="61"/>
      <c r="F9" s="61"/>
      <c r="G9" s="61"/>
    </row>
    <row r="10" ht="18.75" customHeight="1" spans="1:7">
      <c r="A10" s="62" t="s">
        <v>55</v>
      </c>
      <c r="B10" s="63" t="s">
        <v>389</v>
      </c>
      <c r="C10" s="63"/>
      <c r="D10" s="64"/>
      <c r="E10" s="61"/>
      <c r="F10" s="61"/>
      <c r="G10" s="61"/>
    </row>
    <row r="11" customHeight="1" spans="1:1">
      <c r="A11" t="s">
        <v>390</v>
      </c>
    </row>
  </sheetData>
  <mergeCells count="11">
    <mergeCell ref="A2:G2"/>
    <mergeCell ref="A3:F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9" fitToWidth="0" fitToHeight="0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8"/>
  <sheetViews>
    <sheetView showZeros="0" workbookViewId="0">
      <selection activeCell="C7" sqref="C7:I7"/>
    </sheetView>
  </sheetViews>
  <sheetFormatPr defaultColWidth="8.575" defaultRowHeight="14.25" customHeight="1"/>
  <cols>
    <col min="1" max="1" width="18.1333333333333" customWidth="1"/>
    <col min="2" max="2" width="23.4166666666667" customWidth="1"/>
    <col min="3" max="3" width="21.8583333333333" customWidth="1"/>
    <col min="4" max="4" width="15.575" customWidth="1"/>
    <col min="5" max="5" width="31.575" customWidth="1"/>
    <col min="6" max="6" width="15.4166666666667" customWidth="1"/>
    <col min="7" max="7" width="16.4166666666667" customWidth="1"/>
    <col min="8" max="8" width="29.575" customWidth="1"/>
    <col min="9" max="9" width="30.575" customWidth="1"/>
    <col min="10" max="10" width="23.8583333333333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36" t="s">
        <v>391</v>
      </c>
    </row>
    <row r="2" ht="41.25" customHeight="1" spans="1:10">
      <c r="A2" s="1" t="str">
        <f>"2025"&amp;"年部门整体支出绩效目标表"</f>
        <v>2025年部门整体支出绩效目标表</v>
      </c>
      <c r="B2" s="2"/>
      <c r="C2" s="2"/>
      <c r="D2" s="2"/>
      <c r="E2" s="2"/>
      <c r="F2" s="2"/>
      <c r="G2" s="2"/>
      <c r="H2" s="2"/>
      <c r="I2" s="2"/>
      <c r="J2" s="2"/>
    </row>
    <row r="3" ht="17.25" customHeight="1" spans="1:10">
      <c r="A3" s="3" t="str">
        <f>"单位名称："&amp;"昆明市晋宁区昆阳九年一贯制学校"</f>
        <v>单位名称：昆明市晋宁区昆阳九年一贯制学校</v>
      </c>
      <c r="B3" s="3"/>
      <c r="C3" s="4"/>
      <c r="D3" s="5"/>
      <c r="E3" s="5"/>
      <c r="F3" s="5"/>
      <c r="G3" s="5"/>
      <c r="H3" s="5"/>
      <c r="I3" s="5"/>
      <c r="J3" s="266" t="s">
        <v>1</v>
      </c>
    </row>
    <row r="4" ht="30" customHeight="1" spans="1:10">
      <c r="A4" s="6" t="s">
        <v>392</v>
      </c>
      <c r="B4" s="7"/>
      <c r="C4" s="8"/>
      <c r="D4" s="8"/>
      <c r="E4" s="9"/>
      <c r="F4" s="10" t="s">
        <v>393</v>
      </c>
      <c r="G4" s="9"/>
      <c r="H4" s="11"/>
      <c r="I4" s="8"/>
      <c r="J4" s="9"/>
    </row>
    <row r="5" ht="32.25" customHeight="1" spans="1:10">
      <c r="A5" s="12" t="s">
        <v>394</v>
      </c>
      <c r="B5" s="13"/>
      <c r="C5" s="13"/>
      <c r="D5" s="13"/>
      <c r="E5" s="13"/>
      <c r="F5" s="13"/>
      <c r="G5" s="13"/>
      <c r="H5" s="13"/>
      <c r="I5" s="37"/>
      <c r="J5" s="38" t="s">
        <v>395</v>
      </c>
    </row>
    <row r="6" ht="99.75" customHeight="1" spans="1:10">
      <c r="A6" s="14" t="s">
        <v>396</v>
      </c>
      <c r="B6" s="15" t="s">
        <v>397</v>
      </c>
      <c r="C6" s="16"/>
      <c r="D6" s="16"/>
      <c r="E6" s="16"/>
      <c r="F6" s="16"/>
      <c r="G6" s="16"/>
      <c r="H6" s="16"/>
      <c r="I6" s="16"/>
      <c r="J6" s="39" t="s">
        <v>398</v>
      </c>
    </row>
    <row r="7" ht="99.75" customHeight="1" spans="1:10">
      <c r="A7" s="14"/>
      <c r="B7" s="15" t="str">
        <f>"总体绩效目标（"&amp;"2025"&amp;"-"&amp;("2025"+2)&amp;"年期间）"</f>
        <v>总体绩效目标（2025-2027年期间）</v>
      </c>
      <c r="C7" s="16"/>
      <c r="D7" s="16"/>
      <c r="E7" s="16"/>
      <c r="F7" s="16"/>
      <c r="G7" s="16"/>
      <c r="H7" s="16"/>
      <c r="I7" s="16"/>
      <c r="J7" s="39" t="s">
        <v>399</v>
      </c>
    </row>
    <row r="8" ht="75" customHeight="1" spans="1:10">
      <c r="A8" s="15" t="s">
        <v>400</v>
      </c>
      <c r="B8" s="17" t="str">
        <f>"预算年度（"&amp;"2025"&amp;"年）绩效目标"</f>
        <v>预算年度（2025年）绩效目标</v>
      </c>
      <c r="C8" s="18"/>
      <c r="D8" s="18"/>
      <c r="E8" s="18"/>
      <c r="F8" s="18"/>
      <c r="G8" s="18"/>
      <c r="H8" s="18"/>
      <c r="I8" s="18"/>
      <c r="J8" s="40" t="s">
        <v>401</v>
      </c>
    </row>
    <row r="9" ht="32.25" customHeight="1" spans="1:10">
      <c r="A9" s="19" t="s">
        <v>402</v>
      </c>
      <c r="B9" s="19"/>
      <c r="C9" s="19"/>
      <c r="D9" s="19"/>
      <c r="E9" s="19"/>
      <c r="F9" s="19"/>
      <c r="G9" s="19"/>
      <c r="H9" s="19"/>
      <c r="I9" s="19"/>
      <c r="J9" s="19"/>
    </row>
    <row r="10" ht="32.25" customHeight="1" spans="1:10">
      <c r="A10" s="15" t="s">
        <v>403</v>
      </c>
      <c r="B10" s="15"/>
      <c r="C10" s="14" t="s">
        <v>404</v>
      </c>
      <c r="D10" s="14"/>
      <c r="E10" s="14"/>
      <c r="F10" s="14" t="s">
        <v>405</v>
      </c>
      <c r="G10" s="14"/>
      <c r="H10" s="14" t="s">
        <v>406</v>
      </c>
      <c r="I10" s="14"/>
      <c r="J10" s="14"/>
    </row>
    <row r="11" ht="32.25" customHeight="1" spans="1:10">
      <c r="A11" s="15"/>
      <c r="B11" s="15"/>
      <c r="C11" s="14"/>
      <c r="D11" s="14"/>
      <c r="E11" s="14"/>
      <c r="F11" s="14"/>
      <c r="G11" s="14"/>
      <c r="H11" s="15" t="s">
        <v>407</v>
      </c>
      <c r="I11" s="15" t="s">
        <v>408</v>
      </c>
      <c r="J11" s="15" t="s">
        <v>409</v>
      </c>
    </row>
    <row r="12" ht="24" customHeight="1" spans="1:10">
      <c r="A12" s="20" t="s">
        <v>55</v>
      </c>
      <c r="B12" s="21"/>
      <c r="C12" s="21"/>
      <c r="D12" s="21"/>
      <c r="E12" s="21"/>
      <c r="F12" s="21"/>
      <c r="G12" s="22"/>
      <c r="H12" s="23"/>
      <c r="I12" s="23"/>
      <c r="J12" s="23"/>
    </row>
    <row r="13" ht="34.5" customHeight="1" spans="1:10">
      <c r="A13" s="16"/>
      <c r="B13" s="24"/>
      <c r="C13" s="16"/>
      <c r="D13" s="24"/>
      <c r="E13" s="24"/>
      <c r="F13" s="24"/>
      <c r="G13" s="24"/>
      <c r="H13" s="25"/>
      <c r="I13" s="25"/>
      <c r="J13" s="25"/>
    </row>
    <row r="14" ht="32.25" customHeight="1" spans="1:10">
      <c r="A14" s="19" t="s">
        <v>410</v>
      </c>
      <c r="B14" s="19"/>
      <c r="C14" s="19"/>
      <c r="D14" s="19"/>
      <c r="E14" s="19"/>
      <c r="F14" s="19"/>
      <c r="G14" s="19"/>
      <c r="H14" s="19"/>
      <c r="I14" s="19"/>
      <c r="J14" s="19"/>
    </row>
    <row r="15" ht="32.25" customHeight="1" spans="1:10">
      <c r="A15" s="26" t="s">
        <v>411</v>
      </c>
      <c r="B15" s="26"/>
      <c r="C15" s="26"/>
      <c r="D15" s="26"/>
      <c r="E15" s="26"/>
      <c r="F15" s="26"/>
      <c r="G15" s="26"/>
      <c r="H15" s="27" t="s">
        <v>412</v>
      </c>
      <c r="I15" s="41" t="s">
        <v>275</v>
      </c>
      <c r="J15" s="27" t="s">
        <v>413</v>
      </c>
    </row>
    <row r="16" ht="36" customHeight="1" spans="1:10">
      <c r="A16" s="28" t="s">
        <v>268</v>
      </c>
      <c r="B16" s="28" t="s">
        <v>414</v>
      </c>
      <c r="C16" s="29" t="s">
        <v>270</v>
      </c>
      <c r="D16" s="29" t="s">
        <v>271</v>
      </c>
      <c r="E16" s="29" t="s">
        <v>272</v>
      </c>
      <c r="F16" s="29" t="s">
        <v>273</v>
      </c>
      <c r="G16" s="29" t="s">
        <v>274</v>
      </c>
      <c r="H16" s="30"/>
      <c r="I16" s="30"/>
      <c r="J16" s="30"/>
    </row>
    <row r="17" ht="32.25" customHeight="1" spans="1:10">
      <c r="A17" s="31"/>
      <c r="B17" s="31"/>
      <c r="C17" s="32"/>
      <c r="D17" s="31"/>
      <c r="E17" s="31"/>
      <c r="F17" s="31"/>
      <c r="G17" s="31"/>
      <c r="H17" s="33"/>
      <c r="I17" s="18"/>
      <c r="J17" s="33"/>
    </row>
    <row r="18" customHeight="1" spans="1:7">
      <c r="A18" s="34" t="s">
        <v>390</v>
      </c>
      <c r="B18" s="35"/>
      <c r="C18" s="35"/>
      <c r="D18" s="35"/>
      <c r="G18" s="35"/>
    </row>
  </sheetData>
  <mergeCells count="22">
    <mergeCell ref="A2:J2"/>
    <mergeCell ref="A3:C3"/>
    <mergeCell ref="B4:E4"/>
    <mergeCell ref="F4:G4"/>
    <mergeCell ref="H4:J4"/>
    <mergeCell ref="A5:I5"/>
    <mergeCell ref="C6:I6"/>
    <mergeCell ref="C7:I7"/>
    <mergeCell ref="C8:I8"/>
    <mergeCell ref="A9:J9"/>
    <mergeCell ref="H10:J10"/>
    <mergeCell ref="A12:G12"/>
    <mergeCell ref="A13:B13"/>
    <mergeCell ref="C13:G13"/>
    <mergeCell ref="A14:J14"/>
    <mergeCell ref="A15:G15"/>
    <mergeCell ref="A6:A7"/>
    <mergeCell ref="H15:H16"/>
    <mergeCell ref="I15:I16"/>
    <mergeCell ref="J15:J16"/>
    <mergeCell ref="A10:B11"/>
    <mergeCell ref="C10:G11"/>
  </mergeCells>
  <pageMargins left="0.84" right="0.84" top="0.9" bottom="0.9" header="0.36" footer="0.36"/>
  <pageSetup paperSize="9" scale="5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对上转移支付绩效目标表09-2 </vt:lpstr>
      <vt:lpstr>新增资产配置表10</vt:lpstr>
      <vt:lpstr>上级转移支付补助项目支出预算表11</vt:lpstr>
      <vt:lpstr>部门项目中期规划预算表12</vt:lpstr>
      <vt:lpstr>部门整体支出绩效目标表 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bellwin</cp:lastModifiedBy>
  <dcterms:created xsi:type="dcterms:W3CDTF">2025-03-17T01:34:00Z</dcterms:created>
  <dcterms:modified xsi:type="dcterms:W3CDTF">2025-03-17T08:45:31Z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F5A0EE3A148041B89E9DACFC4E99F311</vt:lpwstr>
  </property>
  <property fmtid="{D5CDD505-2E9C-101B-9397-08002B2CF9AE}" pid="3" name="KSOProductBuildVer">
    <vt:lpwstr>2052-11.8.6.8722</vt:lpwstr>
  </property>
</Properties>
</file>