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9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表13" sheetId="18" r:id="rId18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<sst xmlns="http://schemas.openxmlformats.org/spreadsheetml/2006/main" count="878" uniqueCount="368">
  <si>
    <t>预算01-1表</t>
  </si>
  <si>
    <t>单位名称：昆明市晋宁区宝峰街道中心幼儿园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</si>
  <si>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</si>
  <si>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</si>
  <si>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</si>
  <si>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</si>
  <si>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</si>
  <si>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</si>
  <si>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</si>
  <si>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</si>
  <si>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</si>
  <si>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</si>
  <si>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</si>
  <si>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</si>
  <si>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</si>
  <si>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</si>
  <si>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</si>
  <si>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</si>
  <si>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</si>
  <si>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</si>
  <si>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</si>
  <si>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</si>
  <si>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</si>
  <si>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</si>
  <si>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</si>
  <si>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</si>
  <si>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</si>
  <si>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</si>
  <si>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</si>
  <si>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</si>
  <si>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</si>
  <si>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</si>
  <si>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</si>
  <si>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</si>
  <si>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</si>
  <si>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</si>
  <si>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</si>
  <si>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</si>
  <si>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</si>
  <si>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</si>
  <si>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</si>
  <si>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</si>
  <si>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</si>
  <si>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</si>
  <si>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</si>
  <si>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</si>
  <si>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</si>
  <si>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</si>
  <si>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</si>
  <si>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</si>
  <si>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</si>
  <si>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</si>
  <si>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</si>
  <si>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</si>
  <si>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</si>
  <si>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</si>
  <si>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</si>
  <si>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</si>
  <si>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</si>
  <si>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</si>
  <si>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</si>
  <si>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</si>
  <si>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</si>
  <si>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</si>
  <si>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</si>
  <si>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</si>
  <si>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</si>
  <si>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</si>
  <si>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</si>
  <si>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</si>
  <si>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105046</t>
  </si>
  <si>
    <t>昆明市晋宁区宝峰街道中心幼儿园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</si>
  <si>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</si>
  <si>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</si>
  <si>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</si>
  <si>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</si>
  <si>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</si>
  <si>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</si>
  <si>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</si>
  <si>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</si>
  <si>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</si>
  <si>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</si>
  <si>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</si>
  <si>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</si>
  <si>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</si>
  <si>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</si>
  <si>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</si>
  <si>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</si>
  <si>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</si>
  <si>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</si>
  <si>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</si>
  <si>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</si>
  <si>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</si>
  <si>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</si>
  <si>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</si>
  <si>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</si>
  <si>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</si>
  <si>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</si>
  <si>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</si>
  <si>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</si>
  <si>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</si>
  <si>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</si>
  <si>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</si>
  <si>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</si>
  <si>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</si>
  <si>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</si>
  <si>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</si>
  <si>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</si>
  <si>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</si>
  <si>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</si>
  <si>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</si>
  <si>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</si>
  <si>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</si>
  <si>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</si>
  <si>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</si>
  <si>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</si>
  <si>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</si>
  <si>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</si>
  <si>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</si>
  <si>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</si>
  <si>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</si>
  <si>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</si>
  <si>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</si>
  <si>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</si>
  <si>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</si>
  <si>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</si>
  <si>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</si>
  <si>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</si>
  <si>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</si>
  <si>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</si>
  <si>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</si>
  <si>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</si>
  <si>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</si>
  <si>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</si>
  <si>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</si>
  <si>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</si>
  <si>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</si>
  <si>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</si>
  <si>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</si>
  <si>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</si>
  <si>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</si>
  <si>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</si>
  <si>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</si>
  <si>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</si>
  <si>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</si>
  <si>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</si>
  <si>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</si>
  <si>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</si>
  <si>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</si>
  <si>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</si>
  <si>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</si>
  <si>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</si>
  <si>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</si>
  <si>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</si>
  <si>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</si>
  <si>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</si>
  <si>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</si>
  <si>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</si>
  <si>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</si>
  <si>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</si>
  <si>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</si>
  <si>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</si>
  <si>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</si>
  <si>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</si>
  <si>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</si>
  <si>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</si>
  <si>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</si>
  <si>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</si>
  <si>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</si>
  <si>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</si>
  <si>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</si>
  <si>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</si>
  <si>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</si>
  <si>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</si>
  <si>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</si>
  <si>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</si>
  <si>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</si>
  <si>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</si>
  <si>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</si>
  <si>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</si>
  <si>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</si>
  <si>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</si>
  <si>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</si>
  <si>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</si>
  <si>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</si>
  <si>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</si>
  <si>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</si>
  <si>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</si>
  <si>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</si>
  <si>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</si>
  <si>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</si>
  <si>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</si>
  <si>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</si>
  <si>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昆明市晋宁区教育体育局</t>
  </si>
  <si>
    <t>530122210000000002779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</si>
  <si>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</si>
  <si>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</si>
  <si>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</si>
  <si>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</si>
  <si>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</si>
  <si>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</si>
  <si>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</si>
  <si>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</si>
  <si>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</si>
  <si>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530122210000000002780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</si>
  <si>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</si>
  <si>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</si>
  <si>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</si>
  <si>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</si>
  <si>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</si>
  <si>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</si>
  <si>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</si>
  <si>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</si>
  <si>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</si>
  <si>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530122210000000002783</t>
  </si>
  <si>
    <t>30217</t>
  </si>
  <si>
    <t>530122210000000002785</t>
  </si>
  <si>
    <t>工会经费</t>
  </si>
  <si>
    <t>30228</t>
  </si>
  <si>
    <t>530122210000000002786</t>
  </si>
  <si>
    <t>一般公用经费</t>
  </si>
  <si>
    <t>30201</t>
  </si>
  <si>
    <t>办公费</t>
  </si>
  <si>
    <t>30211</t>
  </si>
  <si>
    <t>差旅费</t>
  </si>
  <si>
    <t>30216</t>
  </si>
  <si>
    <t>培训费</t>
  </si>
  <si>
    <t>30229</t>
  </si>
  <si>
    <t>福利费</t>
  </si>
  <si>
    <t>530122210000000003779</t>
  </si>
  <si>
    <t>30113</t>
  </si>
  <si>
    <t>530122231100001204445</t>
  </si>
  <si>
    <t>离退休人员支出</t>
  </si>
  <si>
    <t>30305</t>
  </si>
  <si>
    <t>生活补助</t>
  </si>
  <si>
    <t>530122231100001491077</t>
  </si>
  <si>
    <t>其他事业人员支出工资</t>
  </si>
  <si>
    <t>530122231100001491092</t>
  </si>
  <si>
    <t>事业人员绩效奖励</t>
  </si>
  <si>
    <t>530122241100002214245</t>
  </si>
  <si>
    <t>其他人员支出</t>
  </si>
  <si>
    <t>30199</t>
  </si>
  <si>
    <t>其他工资福利支出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</si>
  <si>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</si>
  <si>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</si>
  <si>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</si>
  <si>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</si>
  <si>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</si>
  <si>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</si>
  <si>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</si>
  <si>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</si>
  <si>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530122241100002807544</t>
  </si>
  <si>
    <t>学前教育发展资金</t>
  </si>
  <si>
    <t>30205</t>
  </si>
  <si>
    <t>水费</t>
  </si>
  <si>
    <t>30206</t>
  </si>
  <si>
    <t>电费</t>
  </si>
  <si>
    <t>30213</t>
  </si>
  <si>
    <t>维修（护）费</t>
  </si>
  <si>
    <t>30226</t>
  </si>
  <si>
    <t>劳务费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</si>
  <si>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</si>
  <si>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</si>
  <si>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</si>
  <si>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</si>
  <si>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</si>
  <si>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</si>
  <si>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</si>
  <si>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</si>
  <si>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</si>
  <si>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</si>
  <si>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保障幼儿园临时工工资准时发放，幼儿园各项工作正常开展。</t>
  </si>
  <si>
    <t>产出指标</t>
  </si>
  <si>
    <t>质量指标</t>
  </si>
  <si>
    <t>教育教学质量</t>
  </si>
  <si>
    <t>=</t>
  </si>
  <si>
    <t>98</t>
  </si>
  <si>
    <t>%</t>
  </si>
  <si>
    <t>定性指标</t>
  </si>
  <si>
    <t>反映教育教学质量</t>
  </si>
  <si>
    <t>效益指标</t>
  </si>
  <si>
    <t>可持续影响</t>
  </si>
  <si>
    <t>反映可持续影响</t>
  </si>
  <si>
    <t>满意度指标</t>
  </si>
  <si>
    <t>服务对象满意度</t>
  </si>
  <si>
    <t>家长及社会满意度</t>
  </si>
  <si>
    <t>反映家长及社会满意度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</si>
  <si>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</si>
  <si>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</si>
  <si>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</si>
  <si>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</si>
  <si>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备注：我单位无政府性基金预算支出预算相关内容，该表以空表进行公开。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</si>
  <si>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</si>
  <si>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</si>
  <si>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</si>
  <si>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</si>
  <si>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</si>
  <si>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</si>
  <si>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</si>
  <si>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</si>
  <si>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</si>
  <si>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</si>
  <si>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</si>
  <si>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宝峰幼儿园区角柜采购</t>
  </si>
  <si>
    <t>其他柜类</t>
  </si>
  <si>
    <t>批</t>
  </si>
  <si>
    <t>备注：1.当面向中小企业预留资金大于合计时，面向中小企业预留资金为三年预计数。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</si>
  <si>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</si>
  <si>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</si>
  <si>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</si>
  <si>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</si>
  <si>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</si>
  <si>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</si>
  <si>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</si>
  <si>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备注：因没有符合政府采购服务的支出项目，我单位无政府购买服务预算相关内容，该表以空表进行公开。</t>
  </si>
  <si>
    <t>预算09-1表</t>
  </si>
  <si>
    <t>单位名称（项目）</t>
  </si>
  <si>
    <t>地区</t>
  </si>
  <si>
    <t>备注：我部门无对下转移支付预算，此表无数据。</t>
  </si>
  <si>
    <t>预算09-2表</t>
  </si>
  <si>
    <t>备注：我部门无对下转移支付绩效目标，此表无数据。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</si>
  <si>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</si>
  <si>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</si>
  <si>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</si>
  <si>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</si>
  <si>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</si>
  <si>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</si>
  <si>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</si>
  <si>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</si>
  <si>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A05 家具和用品</t>
  </si>
  <si>
    <t>A05010599 其他柜类</t>
  </si>
  <si>
    <t>区角柜</t>
  </si>
  <si>
    <t>元</t>
  </si>
  <si>
    <t>绘本柜</t>
  </si>
  <si>
    <t>预算11表</t>
  </si>
  <si>
    <t>上级补助</t>
  </si>
  <si>
    <t>备注：因我单位无提前下达的上级转移支付补助项目支出预算，该表以空表进行公开。</t>
  </si>
  <si>
    <t>预算12表</t>
  </si>
  <si>
    <t>项目级次</t>
  </si>
  <si>
    <t>313 事业发展类</t>
  </si>
  <si>
    <t>本级</t>
  </si>
  <si>
    <t/>
  </si>
  <si>
    <t>预算13表</t>
  </si>
  <si>
    <t xml:space="preserve">              部门整体支出绩效目标表</t>
  </si>
  <si>
    <t>部门编码</t>
  </si>
  <si>
    <t>部门名称</t>
  </si>
  <si>
    <t>内容</t>
  </si>
  <si>
    <t>说明</t>
  </si>
  <si>
    <t>部门总体目标</t>
  </si>
  <si>
    <t>部门职责</t>
  </si>
  <si>
    <t>根据“三定”方案归纳</t>
  </si>
  <si>
    <t>总体绩效目标
（2024—2026年期间）</t>
  </si>
  <si>
    <t>根据部门职责、中长期规划、市委、市政府要求归纳</t>
  </si>
  <si>
    <t>部门年度目标</t>
  </si>
  <si>
    <t>（2024年）年度绩效目标</t>
  </si>
  <si>
    <t>部门年度重点工作任务对应的目标或措施预计的产出和效果，每项工作任务都有明确的一项或几项目标</t>
  </si>
  <si>
    <t>任务名称</t>
  </si>
  <si>
    <t>主要内容</t>
  </si>
  <si>
    <t>申请金额（元）</t>
  </si>
  <si>
    <t>总额</t>
  </si>
  <si>
    <t>财政拨款</t>
  </si>
  <si>
    <t>其他资金</t>
  </si>
  <si>
    <t>部门年度重点工作任务</t>
  </si>
  <si>
    <t>根据部门总体目标和年度重点工作要求进行细化分解</t>
  </si>
  <si>
    <t>年度绩效指标</t>
  </si>
  <si>
    <t>绩效指标值设定依据及数据来源</t>
  </si>
  <si>
    <t>指标说明</t>
  </si>
  <si>
    <t>备注：此表为一级预算单位及主管部门公开，我单位为二级预算单位故以空表公开。</t>
  </si>
</sst>
</file>

<file path=xl/styles.xml><?xml version="1.0" encoding="utf-8"?>
<styleSheet xmlns="http://schemas.openxmlformats.org/spreadsheetml/2006/main">
  <numFmts count="11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;\-#,##0;;@"/>
    <numFmt numFmtId="177" formatCode="yyyy/mm/dd\ hh:mm:ss"/>
    <numFmt numFmtId="178" formatCode="yyyy/mm/dd"/>
    <numFmt numFmtId="179" formatCode="hh:mm:ss"/>
    <numFmt numFmtId="180" formatCode="[$-10804]#,##0.00;\-#,##0.00;\ "/>
    <numFmt numFmtId="181" formatCode="#,##0.00;\-#,##0.00;;@"/>
    <numFmt numFmtId="182" formatCode="0.00_);[Red]\(0.00\)"/>
  </numFmts>
  <fonts count="49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8"/>
      <color indexed="8"/>
      <name val="方正小标宋_GBK"/>
      <charset val="134"/>
    </font>
    <font>
      <sz val="10"/>
      <color indexed="8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name val="方正小标宋_GBK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12"/>
      <name val="宋体"/>
      <charset val="134"/>
    </font>
    <font>
      <b/>
      <sz val="22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7" fillId="14" borderId="2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29" fillId="0" borderId="18">
      <alignment horizontal="right" vertical="center"/>
    </xf>
    <xf numFmtId="0" fontId="30" fillId="8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29" fillId="0" borderId="18">
      <alignment horizontal="right" vertical="center"/>
    </xf>
    <xf numFmtId="0" fontId="45" fillId="0" borderId="0" applyNumberFormat="0" applyFill="0" applyBorder="0" applyAlignment="0" applyProtection="0">
      <alignment vertical="center"/>
    </xf>
    <xf numFmtId="0" fontId="0" fillId="12" borderId="28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3" fillId="0" borderId="3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7" fillId="27" borderId="31" applyNumberFormat="0" applyAlignment="0" applyProtection="0">
      <alignment vertical="center"/>
    </xf>
    <xf numFmtId="0" fontId="43" fillId="27" borderId="29" applyNumberFormat="0" applyAlignment="0" applyProtection="0">
      <alignment vertical="center"/>
    </xf>
    <xf numFmtId="0" fontId="38" fillId="17" borderId="30" applyNumberFormat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8" fillId="0" borderId="3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10" fontId="29" fillId="0" borderId="18">
      <alignment horizontal="right" vertical="center"/>
    </xf>
    <xf numFmtId="0" fontId="30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181" fontId="29" fillId="0" borderId="18">
      <alignment horizontal="right" vertical="center"/>
    </xf>
    <xf numFmtId="49" fontId="29" fillId="0" borderId="18">
      <alignment horizontal="left" vertical="center" wrapText="1"/>
    </xf>
    <xf numFmtId="181" fontId="29" fillId="0" borderId="18">
      <alignment horizontal="right" vertical="center"/>
    </xf>
    <xf numFmtId="179" fontId="29" fillId="0" borderId="18">
      <alignment horizontal="right" vertical="center"/>
    </xf>
    <xf numFmtId="176" fontId="29" fillId="0" borderId="18">
      <alignment horizontal="right" vertical="center"/>
    </xf>
    <xf numFmtId="0" fontId="34" fillId="0" borderId="0"/>
    <xf numFmtId="0" fontId="29" fillId="0" borderId="0">
      <alignment vertical="top"/>
      <protection locked="0"/>
    </xf>
  </cellStyleXfs>
  <cellXfs count="297">
    <xf numFmtId="0" fontId="0" fillId="0" borderId="0" xfId="0" applyFont="1" applyBorder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horizontal="center" vertical="center" wrapText="1" readingOrder="1"/>
      <protection locked="0"/>
    </xf>
    <xf numFmtId="0" fontId="3" fillId="0" borderId="0" xfId="0" applyFont="1" applyFill="1" applyAlignment="1" applyProtection="1">
      <alignment vertical="center" wrapText="1" readingOrder="1"/>
      <protection locked="0"/>
    </xf>
    <xf numFmtId="0" fontId="3" fillId="0" borderId="0" xfId="0" applyFont="1" applyFill="1" applyBorder="1" applyAlignment="1" applyProtection="1">
      <alignment horizontal="left" vertical="center" wrapText="1" readingOrder="1"/>
      <protection locked="0"/>
    </xf>
    <xf numFmtId="0" fontId="3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 applyProtection="1">
      <alignment horizontal="left" vertical="center" wrapText="1" readingOrder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6" fillId="0" borderId="2" xfId="0" applyFont="1" applyFill="1" applyBorder="1" applyAlignment="1" applyProtection="1">
      <alignment horizontal="center" vertical="center" wrapTex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readingOrder="1"/>
      <protection locked="0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vertical="top" wrapText="1" readingOrder="1"/>
      <protection locked="0"/>
    </xf>
    <xf numFmtId="0" fontId="4" fillId="0" borderId="2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center" vertical="center" wrapText="1" readingOrder="1"/>
      <protection locked="0"/>
    </xf>
    <xf numFmtId="0" fontId="5" fillId="0" borderId="5" xfId="0" applyFont="1" applyFill="1" applyBorder="1" applyAlignment="1" applyProtection="1">
      <alignment vertical="top" wrapText="1" readingOrder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7" xfId="0" applyFont="1" applyFill="1" applyBorder="1" applyAlignment="1" applyProtection="1">
      <alignment vertical="top" wrapText="1"/>
      <protection locked="0"/>
    </xf>
    <xf numFmtId="0" fontId="4" fillId="0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vertical="top" wrapText="1" readingOrder="1"/>
      <protection locked="0"/>
    </xf>
    <xf numFmtId="0" fontId="5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center" vertical="center" wrapText="1" readingOrder="1"/>
      <protection locked="0"/>
    </xf>
    <xf numFmtId="0" fontId="5" fillId="0" borderId="11" xfId="0" applyFont="1" applyFill="1" applyBorder="1" applyAlignment="1" applyProtection="1">
      <alignment horizontal="center" vertical="center" wrapText="1" readingOrder="1"/>
      <protection locked="0"/>
    </xf>
    <xf numFmtId="0" fontId="4" fillId="0" borderId="9" xfId="0" applyFont="1" applyFill="1" applyBorder="1" applyAlignment="1" applyProtection="1">
      <alignment vertical="top" wrapText="1"/>
      <protection locked="0"/>
    </xf>
    <xf numFmtId="0" fontId="4" fillId="0" borderId="10" xfId="0" applyFont="1" applyFill="1" applyBorder="1" applyAlignment="1" applyProtection="1">
      <alignment vertical="top" wrapText="1"/>
      <protection locked="0"/>
    </xf>
    <xf numFmtId="0" fontId="6" fillId="0" borderId="8" xfId="0" applyFont="1" applyFill="1" applyBorder="1" applyAlignment="1" applyProtection="1">
      <alignment horizontal="center" vertical="center" wrapText="1" readingOrder="1"/>
      <protection locked="0"/>
    </xf>
    <xf numFmtId="0" fontId="1" fillId="0" borderId="5" xfId="0" applyFont="1" applyFill="1" applyBorder="1" applyAlignment="1" applyProtection="1">
      <alignment vertical="top" wrapText="1" readingOrder="1"/>
      <protection locked="0"/>
    </xf>
    <xf numFmtId="180" fontId="5" fillId="0" borderId="5" xfId="0" applyNumberFormat="1" applyFont="1" applyFill="1" applyBorder="1" applyAlignment="1" applyProtection="1">
      <alignment horizontal="right" vertical="center" wrapText="1" readingOrder="1"/>
      <protection locked="0"/>
    </xf>
    <xf numFmtId="0" fontId="5" fillId="0" borderId="5" xfId="0" applyFont="1" applyFill="1" applyBorder="1" applyAlignment="1" applyProtection="1">
      <alignment horizontal="left" vertical="center" wrapText="1" readingOrder="1"/>
      <protection locked="0"/>
    </xf>
    <xf numFmtId="0" fontId="5" fillId="0" borderId="8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center" wrapText="1" readingOrder="1"/>
      <protection locked="0"/>
    </xf>
    <xf numFmtId="0" fontId="6" fillId="0" borderId="9" xfId="0" applyFont="1" applyFill="1" applyBorder="1" applyAlignment="1" applyProtection="1">
      <alignment horizontal="left" vertical="center" wrapText="1" readingOrder="1"/>
      <protection locked="0"/>
    </xf>
    <xf numFmtId="0" fontId="6" fillId="0" borderId="10" xfId="0" applyFont="1" applyFill="1" applyBorder="1" applyAlignment="1" applyProtection="1">
      <alignment horizontal="center" vertical="center" wrapText="1" readingOrder="1"/>
      <protection locked="0"/>
    </xf>
    <xf numFmtId="0" fontId="5" fillId="0" borderId="0" xfId="0" applyFont="1" applyFill="1" applyBorder="1" applyAlignment="1" applyProtection="1">
      <alignment horizontal="right"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6" fillId="0" borderId="0" xfId="0" applyFont="1" applyFill="1" applyBorder="1" applyAlignment="1" applyProtection="1">
      <alignment horizontal="center" vertical="top" wrapText="1" readingOrder="1"/>
      <protection locked="0"/>
    </xf>
    <xf numFmtId="0" fontId="6" fillId="0" borderId="8" xfId="0" applyFont="1" applyFill="1" applyBorder="1" applyAlignment="1" applyProtection="1">
      <alignment horizontal="center" vertical="top" wrapText="1" readingOrder="1"/>
      <protection locked="0"/>
    </xf>
    <xf numFmtId="0" fontId="5" fillId="0" borderId="0" xfId="0" applyFont="1" applyFill="1" applyBorder="1" applyAlignment="1" applyProtection="1">
      <alignment horizontal="center" vertical="top" wrapText="1" readingOrder="1"/>
      <protection locked="0"/>
    </xf>
    <xf numFmtId="0" fontId="5" fillId="0" borderId="5" xfId="0" applyFont="1" applyFill="1" applyBorder="1" applyAlignment="1" applyProtection="1">
      <alignment vertical="center" wrapText="1" readingOrder="1"/>
      <protection locked="0"/>
    </xf>
    <xf numFmtId="0" fontId="0" fillId="0" borderId="0" xfId="0"/>
    <xf numFmtId="0" fontId="5" fillId="0" borderId="0" xfId="57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6" fillId="0" borderId="5" xfId="0" applyFont="1" applyFill="1" applyBorder="1" applyAlignment="1" applyProtection="1">
      <alignment horizontal="center" vertical="center" wrapText="1" readingOrder="1"/>
      <protection locked="0"/>
    </xf>
    <xf numFmtId="0" fontId="6" fillId="0" borderId="5" xfId="0" applyFont="1" applyFill="1" applyBorder="1" applyAlignment="1" applyProtection="1">
      <alignment vertical="center" wrapText="1" readingOrder="1"/>
      <protection locked="0"/>
    </xf>
    <xf numFmtId="0" fontId="6" fillId="0" borderId="5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/>
    <xf numFmtId="0" fontId="10" fillId="0" borderId="0" xfId="0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0" fillId="0" borderId="0" xfId="0" applyFont="1" applyFill="1" applyBorder="1" applyAlignment="1" applyProtection="1">
      <alignment horizontal="right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/>
    </xf>
    <xf numFmtId="0" fontId="12" fillId="0" borderId="17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 applyProtection="1">
      <alignment horizontal="left" vertical="center" wrapText="1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4" fontId="10" fillId="0" borderId="18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left" vertical="center" wrapText="1"/>
      <protection locked="0"/>
    </xf>
    <xf numFmtId="0" fontId="10" fillId="0" borderId="15" xfId="0" applyFont="1" applyFill="1" applyBorder="1" applyAlignment="1" applyProtection="1">
      <alignment horizontal="left" vertical="center" wrapText="1"/>
      <protection locked="0"/>
    </xf>
    <xf numFmtId="0" fontId="12" fillId="0" borderId="16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left" vertical="center" wrapText="1"/>
    </xf>
    <xf numFmtId="4" fontId="10" fillId="0" borderId="18" xfId="0" applyNumberFormat="1" applyFont="1" applyFill="1" applyBorder="1" applyAlignment="1">
      <alignment horizontal="right" vertical="center" wrapText="1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3" fillId="0" borderId="0" xfId="0" applyFont="1" applyFill="1" applyBorder="1"/>
    <xf numFmtId="0" fontId="9" fillId="0" borderId="18" xfId="0" applyFont="1" applyFill="1" applyBorder="1" applyAlignment="1" applyProtection="1">
      <alignment horizontal="center" vertical="center"/>
      <protection locked="0"/>
    </xf>
    <xf numFmtId="4" fontId="14" fillId="0" borderId="18" xfId="54" applyNumberFormat="1" applyFont="1" applyFill="1" applyBorder="1">
      <alignment horizontal="right" vertical="center"/>
    </xf>
    <xf numFmtId="0" fontId="10" fillId="0" borderId="0" xfId="0" applyFont="1" applyFill="1" applyBorder="1" applyAlignment="1" applyProtection="1">
      <alignment horizontal="right" vertical="top" wrapText="1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15" fillId="0" borderId="0" xfId="0" applyFont="1" applyFill="1" applyBorder="1" applyAlignment="1">
      <alignment vertical="top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Protection="1">
      <protection locked="0"/>
    </xf>
    <xf numFmtId="0" fontId="15" fillId="0" borderId="0" xfId="0" applyFont="1" applyFill="1" applyBorder="1"/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horizontal="right" vertical="center" wrapText="1"/>
      <protection locked="0"/>
    </xf>
    <xf numFmtId="0" fontId="9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Fill="1" applyBorder="1" applyAlignment="1" applyProtection="1">
      <alignment horizontal="right" vertical="center"/>
      <protection locked="0"/>
    </xf>
    <xf numFmtId="0" fontId="9" fillId="0" borderId="18" xfId="0" applyFont="1" applyFill="1" applyBorder="1" applyAlignment="1" applyProtection="1">
      <alignment horizontal="right" vertical="center" wrapText="1"/>
      <protection locked="0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 wrapText="1"/>
      <protection locked="0"/>
    </xf>
    <xf numFmtId="0" fontId="10" fillId="0" borderId="18" xfId="0" applyFont="1" applyFill="1" applyBorder="1" applyAlignment="1">
      <alignment horizontal="center" wrapText="1"/>
    </xf>
    <xf numFmtId="0" fontId="10" fillId="0" borderId="18" xfId="0" applyFont="1" applyFill="1" applyBorder="1" applyAlignment="1" applyProtection="1">
      <alignment horizontal="center" vertical="center" wrapText="1"/>
      <protection locked="0"/>
    </xf>
    <xf numFmtId="3" fontId="10" fillId="0" borderId="18" xfId="0" applyNumberFormat="1" applyFont="1" applyFill="1" applyBorder="1" applyAlignment="1" applyProtection="1">
      <alignment horizontal="center" vertical="center"/>
      <protection locked="0"/>
    </xf>
    <xf numFmtId="4" fontId="10" fillId="0" borderId="18" xfId="0" applyNumberFormat="1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>
      <alignment horizontal="center" vertical="center"/>
    </xf>
    <xf numFmtId="0" fontId="10" fillId="0" borderId="18" xfId="0" applyFont="1" applyFill="1" applyBorder="1" applyAlignment="1" applyProtection="1">
      <alignment horizontal="left"/>
      <protection locked="0"/>
    </xf>
    <xf numFmtId="0" fontId="10" fillId="0" borderId="18" xfId="0" applyFont="1" applyFill="1" applyBorder="1" applyAlignment="1">
      <alignment horizontal="left"/>
    </xf>
    <xf numFmtId="0" fontId="10" fillId="0" borderId="18" xfId="0" applyFont="1" applyFill="1" applyBorder="1" applyAlignment="1">
      <alignment horizontal="right" vertical="center"/>
    </xf>
    <xf numFmtId="0" fontId="17" fillId="0" borderId="0" xfId="57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0" fillId="0" borderId="18" xfId="0" applyFont="1" applyFill="1" applyBorder="1" applyAlignment="1">
      <alignment vertical="center" wrapText="1"/>
    </xf>
    <xf numFmtId="0" fontId="10" fillId="0" borderId="18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9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horizontal="right" wrapText="1"/>
    </xf>
    <xf numFmtId="0" fontId="12" fillId="0" borderId="19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17" xfId="0" applyFont="1" applyFill="1" applyBorder="1" applyAlignment="1" applyProtection="1">
      <alignment horizontal="center" vertical="center"/>
      <protection locked="0"/>
    </xf>
    <xf numFmtId="181" fontId="14" fillId="0" borderId="18" xfId="0" applyNumberFormat="1" applyFont="1" applyFill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Protection="1">
      <protection locked="0"/>
    </xf>
    <xf numFmtId="0" fontId="1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0" borderId="2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left" vertical="center" wrapText="1"/>
    </xf>
    <xf numFmtId="0" fontId="10" fillId="0" borderId="23" xfId="0" applyFont="1" applyBorder="1" applyAlignment="1" applyProtection="1">
      <alignment horizontal="left" vertical="center"/>
      <protection locked="0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>
      <alignment horizontal="left" vertical="center"/>
    </xf>
    <xf numFmtId="0" fontId="13" fillId="0" borderId="0" xfId="0" applyFont="1" applyBorder="1"/>
    <xf numFmtId="0" fontId="19" fillId="0" borderId="0" xfId="0" applyFont="1" applyBorder="1" applyAlignment="1"/>
    <xf numFmtId="0" fontId="13" fillId="0" borderId="0" xfId="0" applyFont="1" applyFill="1" applyBorder="1" applyAlignment="1">
      <alignment vertical="center"/>
    </xf>
    <xf numFmtId="0" fontId="10" fillId="0" borderId="0" xfId="0" applyFont="1" applyBorder="1" applyAlignment="1" applyProtection="1">
      <alignment vertical="top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>
      <alignment wrapText="1"/>
    </xf>
    <xf numFmtId="0" fontId="12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181" fontId="14" fillId="0" borderId="18" xfId="0" applyNumberFormat="1" applyFont="1" applyBorder="1" applyAlignment="1">
      <alignment horizontal="right" vertical="center"/>
    </xf>
    <xf numFmtId="0" fontId="10" fillId="2" borderId="23" xfId="0" applyFont="1" applyFill="1" applyBorder="1" applyAlignment="1">
      <alignment horizontal="left" vertical="center"/>
    </xf>
    <xf numFmtId="0" fontId="10" fillId="0" borderId="0" xfId="0" applyFont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 applyProtection="1">
      <alignment horizontal="right" wrapText="1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Protection="1">
      <protection locked="0"/>
    </xf>
    <xf numFmtId="0" fontId="12" fillId="0" borderId="0" xfId="0" applyFont="1" applyBorder="1"/>
    <xf numFmtId="0" fontId="12" fillId="0" borderId="12" xfId="0" applyFont="1" applyBorder="1" applyAlignment="1">
      <alignment horizontal="center" vertical="center" wrapText="1"/>
    </xf>
    <xf numFmtId="176" fontId="14" fillId="0" borderId="18" xfId="56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>
      <alignment horizontal="center" vertical="center" wrapText="1"/>
    </xf>
    <xf numFmtId="3" fontId="10" fillId="0" borderId="23" xfId="0" applyNumberFormat="1" applyFont="1" applyBorder="1" applyAlignment="1">
      <alignment horizontal="center" vertical="center"/>
    </xf>
    <xf numFmtId="181" fontId="14" fillId="0" borderId="18" xfId="0" applyNumberFormat="1" applyFont="1" applyBorder="1" applyAlignment="1">
      <alignment horizontal="center" vertical="center"/>
    </xf>
    <xf numFmtId="0" fontId="10" fillId="2" borderId="23" xfId="0" applyFont="1" applyFill="1" applyBorder="1" applyAlignment="1">
      <alignment horizontal="right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>
      <alignment horizontal="left" vertical="center"/>
    </xf>
    <xf numFmtId="181" fontId="21" fillId="0" borderId="0" xfId="0" applyNumberFormat="1" applyFont="1" applyBorder="1" applyAlignment="1">
      <alignment horizontal="left" vertical="center"/>
    </xf>
    <xf numFmtId="0" fontId="17" fillId="0" borderId="0" xfId="58" applyFont="1" applyFill="1" applyAlignment="1" applyProtection="1">
      <alignment horizontal="left" vertical="center" wrapText="1"/>
    </xf>
    <xf numFmtId="0" fontId="10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>
      <alignment horizontal="right"/>
    </xf>
    <xf numFmtId="0" fontId="22" fillId="0" borderId="0" xfId="0" applyFont="1" applyFill="1" applyBorder="1" applyAlignment="1" applyProtection="1">
      <alignment horizontal="right"/>
      <protection locked="0"/>
    </xf>
    <xf numFmtId="49" fontId="22" fillId="0" borderId="0" xfId="0" applyNumberFormat="1" applyFont="1" applyFill="1" applyBorder="1" applyProtection="1">
      <protection locked="0"/>
    </xf>
    <xf numFmtId="0" fontId="9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23" fillId="0" borderId="0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49" fontId="1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49" fontId="12" fillId="0" borderId="1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  <protection locked="0"/>
    </xf>
    <xf numFmtId="0" fontId="9" fillId="0" borderId="15" xfId="0" applyFont="1" applyFill="1" applyBorder="1" applyAlignment="1" applyProtection="1">
      <alignment horizontal="center" vertical="center"/>
      <protection locked="0"/>
    </xf>
    <xf numFmtId="49" fontId="17" fillId="0" borderId="0" xfId="58" applyNumberFormat="1" applyFont="1" applyFill="1" applyAlignment="1" applyProtection="1">
      <alignment horizontal="left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top"/>
    </xf>
    <xf numFmtId="0" fontId="12" fillId="0" borderId="2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4" xfId="0" applyFont="1" applyFill="1" applyBorder="1" applyAlignment="1" applyProtection="1">
      <alignment horizontal="center" vertical="center" wrapText="1"/>
      <protection locked="0"/>
    </xf>
    <xf numFmtId="0" fontId="12" fillId="0" borderId="23" xfId="0" applyFont="1" applyFill="1" applyBorder="1" applyAlignment="1">
      <alignment horizontal="center" vertical="center"/>
    </xf>
    <xf numFmtId="182" fontId="9" fillId="0" borderId="18" xfId="0" applyNumberFormat="1" applyFont="1" applyFill="1" applyBorder="1" applyAlignment="1">
      <alignment horizontal="center" vertical="center"/>
    </xf>
    <xf numFmtId="182" fontId="14" fillId="0" borderId="1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 applyProtection="1">
      <alignment vertical="top"/>
      <protection locked="0"/>
    </xf>
    <xf numFmtId="49" fontId="9" fillId="0" borderId="0" xfId="0" applyNumberFormat="1" applyFont="1" applyBorder="1" applyProtection="1"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>
      <alignment horizontal="left" vertical="center"/>
    </xf>
    <xf numFmtId="0" fontId="10" fillId="0" borderId="14" xfId="0" applyFont="1" applyBorder="1" applyAlignment="1" applyProtection="1">
      <alignment horizontal="left" vertical="center"/>
      <protection locked="0"/>
    </xf>
    <xf numFmtId="0" fontId="10" fillId="0" borderId="15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 applyProtection="1">
      <alignment horizontal="center" vertical="center" wrapText="1"/>
      <protection locked="0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2" fillId="2" borderId="17" xfId="0" applyFont="1" applyFill="1" applyBorder="1" applyAlignment="1" applyProtection="1">
      <alignment horizontal="center" vertical="center" wrapText="1"/>
      <protection locked="0"/>
    </xf>
    <xf numFmtId="182" fontId="9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 wrapText="1"/>
      <protection locked="0"/>
    </xf>
    <xf numFmtId="0" fontId="15" fillId="0" borderId="18" xfId="0" applyFont="1" applyFill="1" applyBorder="1" applyAlignment="1" applyProtection="1">
      <alignment vertical="top" wrapText="1"/>
      <protection locked="0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right"/>
    </xf>
    <xf numFmtId="49" fontId="12" fillId="0" borderId="24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25" fillId="0" borderId="18" xfId="0" applyFont="1" applyFill="1" applyBorder="1" applyAlignment="1" applyProtection="1">
      <alignment horizontal="center" vertical="center" wrapText="1"/>
      <protection locked="0"/>
    </xf>
    <xf numFmtId="0" fontId="25" fillId="0" borderId="18" xfId="0" applyFont="1" applyFill="1" applyBorder="1" applyAlignment="1" applyProtection="1">
      <alignment vertical="top" wrapText="1"/>
      <protection locked="0"/>
    </xf>
    <xf numFmtId="0" fontId="10" fillId="0" borderId="18" xfId="0" applyFont="1" applyFill="1" applyBorder="1" applyAlignment="1" applyProtection="1">
      <alignment vertical="center" wrapText="1"/>
      <protection locked="0"/>
    </xf>
    <xf numFmtId="0" fontId="10" fillId="0" borderId="18" xfId="0" applyFont="1" applyFill="1" applyBorder="1" applyAlignment="1">
      <alignment horizontal="left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18" xfId="0" applyFont="1" applyFill="1" applyBorder="1" applyAlignment="1" applyProtection="1">
      <alignment horizontal="center" vertical="center" wrapText="1"/>
      <protection locked="0"/>
    </xf>
    <xf numFmtId="181" fontId="27" fillId="0" borderId="18" xfId="0" applyNumberFormat="1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 wrapText="1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9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16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10" fillId="0" borderId="17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left" vertical="center"/>
    </xf>
    <xf numFmtId="0" fontId="10" fillId="0" borderId="23" xfId="0" applyFont="1" applyFill="1" applyBorder="1" applyAlignment="1">
      <alignment horizontal="right" vertical="center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25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10" fillId="0" borderId="23" xfId="0" applyFont="1" applyFill="1" applyBorder="1" applyAlignment="1" applyProtection="1">
      <alignment horizontal="right" vertical="center"/>
      <protection locked="0"/>
    </xf>
    <xf numFmtId="0" fontId="10" fillId="0" borderId="18" xfId="0" applyFont="1" applyFill="1" applyBorder="1" applyAlignment="1" applyProtection="1">
      <alignment vertical="center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常规 5" xfId="57"/>
    <cellStyle name="Normal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tabSelected="1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41" style="50" customWidth="1"/>
    <col min="5" max="16384" width="8.575" style="50"/>
  </cols>
  <sheetData>
    <row r="1" customHeight="1" spans="1:4">
      <c r="A1" s="51"/>
      <c r="B1" s="51"/>
      <c r="C1" s="51"/>
      <c r="D1" s="51"/>
    </row>
    <row r="2" ht="15" customHeight="1" spans="1:4">
      <c r="A2" s="94"/>
      <c r="B2" s="94"/>
      <c r="C2" s="94"/>
      <c r="D2" s="110" t="s">
        <v>0</v>
      </c>
    </row>
    <row r="3" ht="41.25" customHeight="1" spans="1:1">
      <c r="A3" s="89" t="str">
        <f>"2025"&amp;"年部门财务收支预算总表"</f>
        <v>2025年部门财务收支预算总表</v>
      </c>
    </row>
    <row r="4" ht="17.25" customHeight="1" spans="1:4">
      <c r="A4" s="92" t="s">
        <v>1</v>
      </c>
      <c r="B4" s="264"/>
      <c r="D4" s="218" t="s">
        <v>2</v>
      </c>
    </row>
    <row r="5" ht="23.25" customHeight="1" spans="1:4">
      <c r="A5" s="265" t="s">
        <v>3</v>
      </c>
      <c r="B5" s="266"/>
      <c r="C5" s="265" t="s">
        <v>4</v>
      </c>
      <c r="D5" s="266"/>
    </row>
    <row r="6" ht="24" customHeight="1" spans="1:4">
      <c r="A6" s="265" t="s">
        <v>5</v>
      </c>
      <c r="B6" s="265" t="s">
        <v>6</v>
      </c>
      <c r="C6" s="265" t="s">
        <v>7</v>
      </c>
      <c r="D6" s="265" t="s">
        <v>6</v>
      </c>
    </row>
    <row r="7" ht="17.25" customHeight="1" spans="1:4">
      <c r="A7" s="267" t="s">
        <v>8</v>
      </c>
      <c r="B7" s="128">
        <v>4624995.14</v>
      </c>
      <c r="C7" s="267" t="s">
        <v>9</v>
      </c>
      <c r="D7" s="128"/>
    </row>
    <row r="8" ht="17.25" customHeight="1" spans="1:4">
      <c r="A8" s="267" t="s">
        <v>10</v>
      </c>
      <c r="B8" s="128"/>
      <c r="C8" s="267" t="s">
        <v>11</v>
      </c>
      <c r="D8" s="128"/>
    </row>
    <row r="9" ht="17.25" customHeight="1" spans="1:4">
      <c r="A9" s="267" t="s">
        <v>12</v>
      </c>
      <c r="B9" s="128"/>
      <c r="C9" s="296" t="s">
        <v>13</v>
      </c>
      <c r="D9" s="128"/>
    </row>
    <row r="10" ht="17.25" customHeight="1" spans="1:4">
      <c r="A10" s="267" t="s">
        <v>14</v>
      </c>
      <c r="B10" s="128"/>
      <c r="C10" s="296" t="s">
        <v>15</v>
      </c>
      <c r="D10" s="128"/>
    </row>
    <row r="11" ht="17.25" customHeight="1" spans="1:4">
      <c r="A11" s="267" t="s">
        <v>16</v>
      </c>
      <c r="B11" s="128"/>
      <c r="C11" s="296" t="s">
        <v>17</v>
      </c>
      <c r="D11" s="128">
        <v>3977983.5</v>
      </c>
    </row>
    <row r="12" ht="17.25" customHeight="1" spans="1:4">
      <c r="A12" s="267" t="s">
        <v>18</v>
      </c>
      <c r="B12" s="128"/>
      <c r="C12" s="296" t="s">
        <v>19</v>
      </c>
      <c r="D12" s="128"/>
    </row>
    <row r="13" ht="17.25" customHeight="1" spans="1:4">
      <c r="A13" s="267" t="s">
        <v>20</v>
      </c>
      <c r="B13" s="128"/>
      <c r="C13" s="71" t="s">
        <v>21</v>
      </c>
      <c r="D13" s="128"/>
    </row>
    <row r="14" ht="17.25" customHeight="1" spans="1:4">
      <c r="A14" s="267" t="s">
        <v>22</v>
      </c>
      <c r="B14" s="128"/>
      <c r="C14" s="71" t="s">
        <v>23</v>
      </c>
      <c r="D14" s="128">
        <v>259087.68</v>
      </c>
    </row>
    <row r="15" ht="17.25" customHeight="1" spans="1:4">
      <c r="A15" s="267" t="s">
        <v>24</v>
      </c>
      <c r="B15" s="128"/>
      <c r="C15" s="71" t="s">
        <v>25</v>
      </c>
      <c r="D15" s="128">
        <v>174510.2</v>
      </c>
    </row>
    <row r="16" ht="17.25" customHeight="1" spans="1:4">
      <c r="A16" s="267" t="s">
        <v>26</v>
      </c>
      <c r="B16" s="128"/>
      <c r="C16" s="71" t="s">
        <v>27</v>
      </c>
      <c r="D16" s="128"/>
    </row>
    <row r="17" ht="17.25" customHeight="1" spans="1:4">
      <c r="A17" s="268"/>
      <c r="B17" s="128"/>
      <c r="C17" s="71" t="s">
        <v>28</v>
      </c>
      <c r="D17" s="128"/>
    </row>
    <row r="18" ht="17.25" customHeight="1" spans="1:4">
      <c r="A18" s="269"/>
      <c r="B18" s="128"/>
      <c r="C18" s="71" t="s">
        <v>29</v>
      </c>
      <c r="D18" s="128"/>
    </row>
    <row r="19" ht="17.25" customHeight="1" spans="1:4">
      <c r="A19" s="269"/>
      <c r="B19" s="128"/>
      <c r="C19" s="71" t="s">
        <v>30</v>
      </c>
      <c r="D19" s="128"/>
    </row>
    <row r="20" ht="17.25" customHeight="1" spans="1:4">
      <c r="A20" s="269"/>
      <c r="B20" s="128"/>
      <c r="C20" s="71" t="s">
        <v>31</v>
      </c>
      <c r="D20" s="128"/>
    </row>
    <row r="21" ht="17.25" customHeight="1" spans="1:4">
      <c r="A21" s="269"/>
      <c r="B21" s="128"/>
      <c r="C21" s="71" t="s">
        <v>32</v>
      </c>
      <c r="D21" s="128"/>
    </row>
    <row r="22" ht="17.25" customHeight="1" spans="1:4">
      <c r="A22" s="269"/>
      <c r="B22" s="128"/>
      <c r="C22" s="71" t="s">
        <v>33</v>
      </c>
      <c r="D22" s="128"/>
    </row>
    <row r="23" ht="17.25" customHeight="1" spans="1:4">
      <c r="A23" s="269"/>
      <c r="B23" s="128"/>
      <c r="C23" s="71" t="s">
        <v>34</v>
      </c>
      <c r="D23" s="128"/>
    </row>
    <row r="24" ht="17.25" customHeight="1" spans="1:4">
      <c r="A24" s="269"/>
      <c r="B24" s="128"/>
      <c r="C24" s="71" t="s">
        <v>35</v>
      </c>
      <c r="D24" s="128"/>
    </row>
    <row r="25" ht="17.25" customHeight="1" spans="1:4">
      <c r="A25" s="269"/>
      <c r="B25" s="128"/>
      <c r="C25" s="71" t="s">
        <v>36</v>
      </c>
      <c r="D25" s="128">
        <v>213413.76</v>
      </c>
    </row>
    <row r="26" ht="17.25" customHeight="1" spans="1:4">
      <c r="A26" s="269"/>
      <c r="B26" s="128"/>
      <c r="C26" s="71" t="s">
        <v>37</v>
      </c>
      <c r="D26" s="128"/>
    </row>
    <row r="27" ht="17.25" customHeight="1" spans="1:4">
      <c r="A27" s="269"/>
      <c r="B27" s="128"/>
      <c r="C27" s="268" t="s">
        <v>38</v>
      </c>
      <c r="D27" s="128"/>
    </row>
    <row r="28" ht="17.25" customHeight="1" spans="1:4">
      <c r="A28" s="269"/>
      <c r="B28" s="128"/>
      <c r="C28" s="71" t="s">
        <v>39</v>
      </c>
      <c r="D28" s="128"/>
    </row>
    <row r="29" ht="16.5" customHeight="1" spans="1:4">
      <c r="A29" s="269"/>
      <c r="B29" s="128"/>
      <c r="C29" s="71" t="s">
        <v>40</v>
      </c>
      <c r="D29" s="128"/>
    </row>
    <row r="30" ht="16.5" customHeight="1" spans="1:4">
      <c r="A30" s="269"/>
      <c r="B30" s="128"/>
      <c r="C30" s="268" t="s">
        <v>41</v>
      </c>
      <c r="D30" s="128"/>
    </row>
    <row r="31" ht="17.25" customHeight="1" spans="1:4">
      <c r="A31" s="269"/>
      <c r="B31" s="128"/>
      <c r="C31" s="268" t="s">
        <v>42</v>
      </c>
      <c r="D31" s="128"/>
    </row>
    <row r="32" ht="17.25" customHeight="1" spans="1:4">
      <c r="A32" s="269"/>
      <c r="B32" s="128"/>
      <c r="C32" s="71" t="s">
        <v>43</v>
      </c>
      <c r="D32" s="128"/>
    </row>
    <row r="33" ht="16.5" customHeight="1" spans="1:4">
      <c r="A33" s="269" t="s">
        <v>44</v>
      </c>
      <c r="B33" s="128">
        <v>4624995.14</v>
      </c>
      <c r="C33" s="269" t="s">
        <v>45</v>
      </c>
      <c r="D33" s="128">
        <v>4624995.14</v>
      </c>
    </row>
    <row r="34" ht="16.5" customHeight="1" spans="1:4">
      <c r="A34" s="268" t="s">
        <v>46</v>
      </c>
      <c r="B34" s="128"/>
      <c r="C34" s="268" t="s">
        <v>47</v>
      </c>
      <c r="D34" s="128"/>
    </row>
    <row r="35" ht="16.5" customHeight="1" spans="1:4">
      <c r="A35" s="71" t="s">
        <v>48</v>
      </c>
      <c r="B35" s="128"/>
      <c r="C35" s="71" t="s">
        <v>48</v>
      </c>
      <c r="D35" s="128"/>
    </row>
    <row r="36" ht="16.5" customHeight="1" spans="1:4">
      <c r="A36" s="71" t="s">
        <v>49</v>
      </c>
      <c r="B36" s="128"/>
      <c r="C36" s="71" t="s">
        <v>50</v>
      </c>
      <c r="D36" s="128"/>
    </row>
    <row r="37" ht="16.5" customHeight="1" spans="1:4">
      <c r="A37" s="270" t="s">
        <v>51</v>
      </c>
      <c r="B37" s="128">
        <v>4624995.14</v>
      </c>
      <c r="C37" s="270" t="s">
        <v>52</v>
      </c>
      <c r="D37" s="128">
        <v>4624995.14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B19" sqref="B19"/>
    </sheetView>
  </sheetViews>
  <sheetFormatPr defaultColWidth="8.575" defaultRowHeight="12.75" customHeight="1"/>
  <cols>
    <col min="1" max="1" width="15.8916666666667" style="50" customWidth="1"/>
    <col min="2" max="2" width="35" style="50" customWidth="1"/>
    <col min="3" max="19" width="22" style="50" customWidth="1"/>
    <col min="20" max="16384" width="8.575" style="50"/>
  </cols>
  <sheetData>
    <row r="1" customHeight="1" spans="1:19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</row>
    <row r="2" ht="17.25" customHeight="1" spans="1:1">
      <c r="A2" s="110" t="s">
        <v>53</v>
      </c>
    </row>
    <row r="3" ht="41.25" customHeight="1" spans="1:1">
      <c r="A3" s="89" t="str">
        <f>"2025"&amp;"年部门收入预算表"</f>
        <v>2025年部门收入预算表</v>
      </c>
    </row>
    <row r="4" ht="17.25" customHeight="1" spans="1:19">
      <c r="A4" s="92" t="s">
        <v>1</v>
      </c>
      <c r="S4" s="94" t="s">
        <v>2</v>
      </c>
    </row>
    <row r="5" ht="21.75" customHeight="1" spans="1:19">
      <c r="A5" s="283" t="s">
        <v>54</v>
      </c>
      <c r="B5" s="284" t="s">
        <v>55</v>
      </c>
      <c r="C5" s="284" t="s">
        <v>56</v>
      </c>
      <c r="D5" s="285" t="s">
        <v>57</v>
      </c>
      <c r="E5" s="285"/>
      <c r="F5" s="285"/>
      <c r="G5" s="285"/>
      <c r="H5" s="285"/>
      <c r="I5" s="207"/>
      <c r="J5" s="285"/>
      <c r="K5" s="285"/>
      <c r="L5" s="285"/>
      <c r="M5" s="285"/>
      <c r="N5" s="291"/>
      <c r="O5" s="285" t="s">
        <v>46</v>
      </c>
      <c r="P5" s="285"/>
      <c r="Q5" s="285"/>
      <c r="R5" s="285"/>
      <c r="S5" s="291"/>
    </row>
    <row r="6" ht="27" customHeight="1" spans="1:19">
      <c r="A6" s="286"/>
      <c r="B6" s="287"/>
      <c r="C6" s="287"/>
      <c r="D6" s="287" t="s">
        <v>58</v>
      </c>
      <c r="E6" s="287" t="s">
        <v>59</v>
      </c>
      <c r="F6" s="287" t="s">
        <v>60</v>
      </c>
      <c r="G6" s="287" t="s">
        <v>61</v>
      </c>
      <c r="H6" s="287" t="s">
        <v>62</v>
      </c>
      <c r="I6" s="292" t="s">
        <v>63</v>
      </c>
      <c r="J6" s="293"/>
      <c r="K6" s="293"/>
      <c r="L6" s="293"/>
      <c r="M6" s="293"/>
      <c r="N6" s="294"/>
      <c r="O6" s="287" t="s">
        <v>58</v>
      </c>
      <c r="P6" s="287" t="s">
        <v>59</v>
      </c>
      <c r="Q6" s="287" t="s">
        <v>60</v>
      </c>
      <c r="R6" s="287" t="s">
        <v>61</v>
      </c>
      <c r="S6" s="287" t="s">
        <v>64</v>
      </c>
    </row>
    <row r="7" ht="30" customHeight="1" spans="1:19">
      <c r="A7" s="288"/>
      <c r="B7" s="289"/>
      <c r="C7" s="290"/>
      <c r="D7" s="290"/>
      <c r="E7" s="290"/>
      <c r="F7" s="290"/>
      <c r="G7" s="290"/>
      <c r="H7" s="290"/>
      <c r="I7" s="116" t="s">
        <v>58</v>
      </c>
      <c r="J7" s="294" t="s">
        <v>65</v>
      </c>
      <c r="K7" s="294" t="s">
        <v>66</v>
      </c>
      <c r="L7" s="294" t="s">
        <v>67</v>
      </c>
      <c r="M7" s="294" t="s">
        <v>68</v>
      </c>
      <c r="N7" s="294" t="s">
        <v>69</v>
      </c>
      <c r="O7" s="295"/>
      <c r="P7" s="295"/>
      <c r="Q7" s="295"/>
      <c r="R7" s="295"/>
      <c r="S7" s="290"/>
    </row>
    <row r="8" ht="15" customHeight="1" spans="1:19">
      <c r="A8" s="105">
        <v>1</v>
      </c>
      <c r="B8" s="105">
        <v>2</v>
      </c>
      <c r="C8" s="105">
        <v>3</v>
      </c>
      <c r="D8" s="105">
        <v>4</v>
      </c>
      <c r="E8" s="105">
        <v>5</v>
      </c>
      <c r="F8" s="105">
        <v>6</v>
      </c>
      <c r="G8" s="105">
        <v>7</v>
      </c>
      <c r="H8" s="105">
        <v>8</v>
      </c>
      <c r="I8" s="116">
        <v>9</v>
      </c>
      <c r="J8" s="105">
        <v>10</v>
      </c>
      <c r="K8" s="105">
        <v>11</v>
      </c>
      <c r="L8" s="105">
        <v>12</v>
      </c>
      <c r="M8" s="105">
        <v>13</v>
      </c>
      <c r="N8" s="105">
        <v>14</v>
      </c>
      <c r="O8" s="105">
        <v>15</v>
      </c>
      <c r="P8" s="105">
        <v>16</v>
      </c>
      <c r="Q8" s="105">
        <v>17</v>
      </c>
      <c r="R8" s="105">
        <v>18</v>
      </c>
      <c r="S8" s="105">
        <v>19</v>
      </c>
    </row>
    <row r="9" ht="18" customHeight="1" spans="1:19">
      <c r="A9" s="71" t="s">
        <v>70</v>
      </c>
      <c r="B9" s="71" t="s">
        <v>71</v>
      </c>
      <c r="C9" s="128">
        <v>4624995.14</v>
      </c>
      <c r="D9" s="128">
        <v>4624995.14</v>
      </c>
      <c r="E9" s="128">
        <v>4624995.14</v>
      </c>
      <c r="F9" s="128"/>
      <c r="G9" s="128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</row>
    <row r="10" ht="18" customHeight="1" spans="1:19">
      <c r="A10" s="95" t="s">
        <v>56</v>
      </c>
      <c r="B10" s="249"/>
      <c r="C10" s="128">
        <f>C9</f>
        <v>4624995.14</v>
      </c>
      <c r="D10" s="128">
        <f>D9</f>
        <v>4624995.14</v>
      </c>
      <c r="E10" s="128">
        <f>E9</f>
        <v>4624995.14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C5" sqref="C5:C6"/>
    </sheetView>
  </sheetViews>
  <sheetFormatPr defaultColWidth="8.575" defaultRowHeight="12.75" customHeight="1"/>
  <cols>
    <col min="1" max="1" width="14.2833333333333" style="50" customWidth="1"/>
    <col min="2" max="2" width="37.575" style="50" customWidth="1"/>
    <col min="3" max="8" width="24.575" style="50" customWidth="1"/>
    <col min="9" max="9" width="26.7083333333333" style="50" customWidth="1"/>
    <col min="10" max="11" width="24.425" style="50" customWidth="1"/>
    <col min="12" max="15" width="24.575" style="50" customWidth="1"/>
    <col min="16" max="16384" width="8.575" style="50"/>
  </cols>
  <sheetData>
    <row r="1" customHeight="1" spans="1:1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ht="17.25" customHeight="1" spans="1:1">
      <c r="A2" s="94" t="s">
        <v>72</v>
      </c>
    </row>
    <row r="3" ht="41.25" customHeight="1" spans="1:1">
      <c r="A3" s="89" t="str">
        <f>"2025"&amp;"年部门支出预算表"</f>
        <v>2025年部门支出预算表</v>
      </c>
    </row>
    <row r="4" ht="17.25" customHeight="1" spans="1:15">
      <c r="A4" s="92" t="s">
        <v>1</v>
      </c>
      <c r="O4" s="94" t="s">
        <v>2</v>
      </c>
    </row>
    <row r="5" ht="27" customHeight="1" spans="1:15">
      <c r="A5" s="272" t="s">
        <v>73</v>
      </c>
      <c r="B5" s="272" t="s">
        <v>74</v>
      </c>
      <c r="C5" s="272" t="s">
        <v>56</v>
      </c>
      <c r="D5" s="273" t="s">
        <v>59</v>
      </c>
      <c r="E5" s="274"/>
      <c r="F5" s="275"/>
      <c r="G5" s="276" t="s">
        <v>60</v>
      </c>
      <c r="H5" s="276" t="s">
        <v>61</v>
      </c>
      <c r="I5" s="276" t="s">
        <v>75</v>
      </c>
      <c r="J5" s="273" t="s">
        <v>63</v>
      </c>
      <c r="K5" s="274"/>
      <c r="L5" s="274"/>
      <c r="M5" s="274"/>
      <c r="N5" s="281"/>
      <c r="O5" s="282"/>
    </row>
    <row r="6" ht="42" customHeight="1" spans="1:15">
      <c r="A6" s="277"/>
      <c r="B6" s="277"/>
      <c r="C6" s="278"/>
      <c r="D6" s="279" t="s">
        <v>58</v>
      </c>
      <c r="E6" s="279" t="s">
        <v>76</v>
      </c>
      <c r="F6" s="279" t="s">
        <v>77</v>
      </c>
      <c r="G6" s="278"/>
      <c r="H6" s="278"/>
      <c r="I6" s="277"/>
      <c r="J6" s="279" t="s">
        <v>58</v>
      </c>
      <c r="K6" s="265" t="s">
        <v>78</v>
      </c>
      <c r="L6" s="265" t="s">
        <v>79</v>
      </c>
      <c r="M6" s="265" t="s">
        <v>80</v>
      </c>
      <c r="N6" s="265" t="s">
        <v>81</v>
      </c>
      <c r="O6" s="265" t="s">
        <v>82</v>
      </c>
    </row>
    <row r="7" ht="18" customHeight="1" spans="1:15">
      <c r="A7" s="98" t="s">
        <v>83</v>
      </c>
      <c r="B7" s="98" t="s">
        <v>84</v>
      </c>
      <c r="C7" s="98" t="s">
        <v>85</v>
      </c>
      <c r="D7" s="102" t="s">
        <v>86</v>
      </c>
      <c r="E7" s="102" t="s">
        <v>87</v>
      </c>
      <c r="F7" s="102" t="s">
        <v>88</v>
      </c>
      <c r="G7" s="102" t="s">
        <v>89</v>
      </c>
      <c r="H7" s="102" t="s">
        <v>90</v>
      </c>
      <c r="I7" s="102" t="s">
        <v>91</v>
      </c>
      <c r="J7" s="102" t="s">
        <v>92</v>
      </c>
      <c r="K7" s="102" t="s">
        <v>93</v>
      </c>
      <c r="L7" s="102" t="s">
        <v>94</v>
      </c>
      <c r="M7" s="102" t="s">
        <v>95</v>
      </c>
      <c r="N7" s="98" t="s">
        <v>96</v>
      </c>
      <c r="O7" s="102" t="s">
        <v>97</v>
      </c>
    </row>
    <row r="8" ht="18" customHeight="1" spans="1:15">
      <c r="A8" s="78" t="s">
        <v>98</v>
      </c>
      <c r="B8" s="78" t="s">
        <v>99</v>
      </c>
      <c r="C8" s="128">
        <v>3977983.5</v>
      </c>
      <c r="D8" s="128">
        <v>3977983.5</v>
      </c>
      <c r="E8" s="128">
        <v>3221983.5</v>
      </c>
      <c r="F8" s="128">
        <v>756000</v>
      </c>
      <c r="G8" s="102"/>
      <c r="H8" s="102"/>
      <c r="I8" s="102"/>
      <c r="J8" s="102"/>
      <c r="K8" s="102"/>
      <c r="L8" s="102"/>
      <c r="M8" s="102"/>
      <c r="N8" s="98"/>
      <c r="O8" s="102"/>
    </row>
    <row r="9" ht="21" customHeight="1" spans="1:15">
      <c r="A9" s="78" t="s">
        <v>100</v>
      </c>
      <c r="B9" s="78" t="s">
        <v>101</v>
      </c>
      <c r="C9" s="128">
        <v>3977983.5</v>
      </c>
      <c r="D9" s="128">
        <v>3977983.5</v>
      </c>
      <c r="E9" s="128">
        <v>3221983.5</v>
      </c>
      <c r="F9" s="128">
        <v>756000</v>
      </c>
      <c r="G9" s="128"/>
      <c r="H9" s="128"/>
      <c r="I9" s="128"/>
      <c r="J9" s="128"/>
      <c r="K9" s="128"/>
      <c r="L9" s="128"/>
      <c r="M9" s="128"/>
      <c r="N9" s="128"/>
      <c r="O9" s="128"/>
    </row>
    <row r="10" ht="21" customHeight="1" spans="1:15">
      <c r="A10" s="78" t="s">
        <v>102</v>
      </c>
      <c r="B10" s="78" t="s">
        <v>103</v>
      </c>
      <c r="C10" s="128">
        <v>3977983.5</v>
      </c>
      <c r="D10" s="128">
        <v>3977983.5</v>
      </c>
      <c r="E10" s="128">
        <v>3221983.5</v>
      </c>
      <c r="F10" s="128">
        <v>756000</v>
      </c>
      <c r="G10" s="128"/>
      <c r="H10" s="128"/>
      <c r="I10" s="128"/>
      <c r="J10" s="128"/>
      <c r="K10" s="128"/>
      <c r="L10" s="128"/>
      <c r="M10" s="128"/>
      <c r="N10" s="128"/>
      <c r="O10" s="128"/>
    </row>
    <row r="11" ht="21" customHeight="1" spans="1:15">
      <c r="A11" s="78" t="s">
        <v>104</v>
      </c>
      <c r="B11" s="78" t="s">
        <v>105</v>
      </c>
      <c r="C11" s="128">
        <v>259087.68</v>
      </c>
      <c r="D11" s="128">
        <v>259087.68</v>
      </c>
      <c r="E11" s="128">
        <v>259087.68</v>
      </c>
      <c r="F11" s="128"/>
      <c r="G11" s="128"/>
      <c r="H11" s="128"/>
      <c r="I11" s="128"/>
      <c r="J11" s="128"/>
      <c r="K11" s="128"/>
      <c r="L11" s="128"/>
      <c r="M11" s="128"/>
      <c r="N11" s="128"/>
      <c r="O11" s="128"/>
    </row>
    <row r="12" ht="21" customHeight="1" spans="1:15">
      <c r="A12" s="78" t="s">
        <v>106</v>
      </c>
      <c r="B12" s="78" t="s">
        <v>107</v>
      </c>
      <c r="C12" s="128">
        <v>259087.68</v>
      </c>
      <c r="D12" s="128">
        <v>259087.68</v>
      </c>
      <c r="E12" s="128">
        <v>259087.68</v>
      </c>
      <c r="F12" s="128"/>
      <c r="G12" s="128"/>
      <c r="H12" s="128"/>
      <c r="I12" s="128"/>
      <c r="J12" s="128"/>
      <c r="K12" s="128"/>
      <c r="L12" s="128"/>
      <c r="M12" s="128"/>
      <c r="N12" s="128"/>
      <c r="O12" s="128"/>
    </row>
    <row r="13" ht="21" customHeight="1" spans="1:15">
      <c r="A13" s="78" t="s">
        <v>108</v>
      </c>
      <c r="B13" s="78" t="s">
        <v>109</v>
      </c>
      <c r="C13" s="128">
        <v>30600</v>
      </c>
      <c r="D13" s="128">
        <v>30600</v>
      </c>
      <c r="E13" s="128">
        <v>30600</v>
      </c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ht="21" customHeight="1" spans="1:15">
      <c r="A14" s="78" t="s">
        <v>110</v>
      </c>
      <c r="B14" s="78" t="s">
        <v>111</v>
      </c>
      <c r="C14" s="128">
        <v>228487.68</v>
      </c>
      <c r="D14" s="128">
        <v>228487.68</v>
      </c>
      <c r="E14" s="128">
        <v>228487.68</v>
      </c>
      <c r="F14" s="128"/>
      <c r="G14" s="128"/>
      <c r="H14" s="128"/>
      <c r="I14" s="128"/>
      <c r="J14" s="128"/>
      <c r="K14" s="128"/>
      <c r="L14" s="128"/>
      <c r="M14" s="128"/>
      <c r="N14" s="128"/>
      <c r="O14" s="128"/>
    </row>
    <row r="15" ht="21" customHeight="1" spans="1:15">
      <c r="A15" s="78" t="s">
        <v>112</v>
      </c>
      <c r="B15" s="78" t="s">
        <v>113</v>
      </c>
      <c r="C15" s="128">
        <v>174510.2</v>
      </c>
      <c r="D15" s="128">
        <v>174510.2</v>
      </c>
      <c r="E15" s="128">
        <v>174510.2</v>
      </c>
      <c r="F15" s="128"/>
      <c r="G15" s="128"/>
      <c r="H15" s="128"/>
      <c r="I15" s="128"/>
      <c r="J15" s="128"/>
      <c r="K15" s="128"/>
      <c r="L15" s="128"/>
      <c r="M15" s="128"/>
      <c r="N15" s="128"/>
      <c r="O15" s="128"/>
    </row>
    <row r="16" ht="21" customHeight="1" spans="1:15">
      <c r="A16" s="78" t="s">
        <v>114</v>
      </c>
      <c r="B16" s="78" t="s">
        <v>115</v>
      </c>
      <c r="C16" s="128">
        <v>174510.2</v>
      </c>
      <c r="D16" s="128">
        <v>174510.2</v>
      </c>
      <c r="E16" s="128">
        <v>174510.2</v>
      </c>
      <c r="F16" s="128"/>
      <c r="G16" s="128"/>
      <c r="H16" s="128"/>
      <c r="I16" s="128"/>
      <c r="J16" s="128"/>
      <c r="K16" s="128"/>
      <c r="L16" s="128"/>
      <c r="M16" s="128"/>
      <c r="N16" s="128"/>
      <c r="O16" s="128"/>
    </row>
    <row r="17" ht="21" customHeight="1" spans="1:15">
      <c r="A17" s="78" t="s">
        <v>116</v>
      </c>
      <c r="B17" s="78" t="s">
        <v>117</v>
      </c>
      <c r="C17" s="128">
        <v>94614.19</v>
      </c>
      <c r="D17" s="128">
        <v>94614.19</v>
      </c>
      <c r="E17" s="128">
        <v>94614.19</v>
      </c>
      <c r="F17" s="128"/>
      <c r="G17" s="128"/>
      <c r="H17" s="128"/>
      <c r="I17" s="128"/>
      <c r="J17" s="128"/>
      <c r="K17" s="128"/>
      <c r="L17" s="128"/>
      <c r="M17" s="128"/>
      <c r="N17" s="128"/>
      <c r="O17" s="128"/>
    </row>
    <row r="18" ht="21" customHeight="1" spans="1:15">
      <c r="A18" s="78" t="s">
        <v>118</v>
      </c>
      <c r="B18" s="78" t="s">
        <v>119</v>
      </c>
      <c r="C18" s="128">
        <v>68350.4</v>
      </c>
      <c r="D18" s="128">
        <v>68350.4</v>
      </c>
      <c r="E18" s="128">
        <v>68350.4</v>
      </c>
      <c r="F18" s="128"/>
      <c r="G18" s="128"/>
      <c r="H18" s="128"/>
      <c r="I18" s="128"/>
      <c r="J18" s="128"/>
      <c r="K18" s="128"/>
      <c r="L18" s="128"/>
      <c r="M18" s="128"/>
      <c r="N18" s="128"/>
      <c r="O18" s="128"/>
    </row>
    <row r="19" ht="21" customHeight="1" spans="1:15">
      <c r="A19" s="78" t="s">
        <v>120</v>
      </c>
      <c r="B19" s="78" t="s">
        <v>121</v>
      </c>
      <c r="C19" s="128">
        <v>11545.61</v>
      </c>
      <c r="D19" s="128">
        <v>11545.61</v>
      </c>
      <c r="E19" s="128">
        <v>11545.61</v>
      </c>
      <c r="F19" s="128"/>
      <c r="G19" s="128"/>
      <c r="H19" s="128"/>
      <c r="I19" s="128"/>
      <c r="J19" s="128"/>
      <c r="K19" s="128"/>
      <c r="L19" s="128"/>
      <c r="M19" s="128"/>
      <c r="N19" s="128"/>
      <c r="O19" s="128"/>
    </row>
    <row r="20" ht="21" customHeight="1" spans="1:15">
      <c r="A20" s="78" t="s">
        <v>122</v>
      </c>
      <c r="B20" s="78" t="s">
        <v>123</v>
      </c>
      <c r="C20" s="128">
        <v>213413.76</v>
      </c>
      <c r="D20" s="128">
        <v>213413.76</v>
      </c>
      <c r="E20" s="128">
        <v>213413.76</v>
      </c>
      <c r="F20" s="128"/>
      <c r="G20" s="128"/>
      <c r="H20" s="128"/>
      <c r="I20" s="128"/>
      <c r="J20" s="128"/>
      <c r="K20" s="128"/>
      <c r="L20" s="128"/>
      <c r="M20" s="128"/>
      <c r="N20" s="128"/>
      <c r="O20" s="128"/>
    </row>
    <row r="21" ht="21" customHeight="1" spans="1:15">
      <c r="A21" s="78" t="s">
        <v>124</v>
      </c>
      <c r="B21" s="78" t="s">
        <v>125</v>
      </c>
      <c r="C21" s="128">
        <v>213413.76</v>
      </c>
      <c r="D21" s="128">
        <v>213413.76</v>
      </c>
      <c r="E21" s="128">
        <v>213413.76</v>
      </c>
      <c r="F21" s="128"/>
      <c r="G21" s="128"/>
      <c r="H21" s="128"/>
      <c r="I21" s="128"/>
      <c r="J21" s="128"/>
      <c r="K21" s="128"/>
      <c r="L21" s="128"/>
      <c r="M21" s="128"/>
      <c r="N21" s="128"/>
      <c r="O21" s="128"/>
    </row>
    <row r="22" ht="21" customHeight="1" spans="1:15">
      <c r="A22" s="78" t="s">
        <v>126</v>
      </c>
      <c r="B22" s="78" t="s">
        <v>127</v>
      </c>
      <c r="C22" s="128">
        <v>213413.76</v>
      </c>
      <c r="D22" s="128">
        <v>213413.76</v>
      </c>
      <c r="E22" s="128">
        <v>213413.76</v>
      </c>
      <c r="F22" s="128"/>
      <c r="G22" s="128"/>
      <c r="H22" s="128"/>
      <c r="I22" s="128"/>
      <c r="J22" s="128"/>
      <c r="K22" s="128"/>
      <c r="L22" s="128"/>
      <c r="M22" s="128"/>
      <c r="N22" s="128"/>
      <c r="O22" s="128"/>
    </row>
    <row r="23" ht="21" customHeight="1" spans="1:15">
      <c r="A23" s="280" t="s">
        <v>56</v>
      </c>
      <c r="B23" s="82"/>
      <c r="C23" s="128">
        <v>4624995.14</v>
      </c>
      <c r="D23" s="128">
        <v>4624995.14</v>
      </c>
      <c r="E23" s="128">
        <v>3868995.14</v>
      </c>
      <c r="F23" s="128">
        <v>756000</v>
      </c>
      <c r="G23" s="128"/>
      <c r="H23" s="128"/>
      <c r="I23" s="128"/>
      <c r="J23" s="128"/>
      <c r="K23" s="128"/>
      <c r="L23" s="128"/>
      <c r="M23" s="128"/>
      <c r="N23" s="128"/>
      <c r="O23" s="128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style="50" customWidth="1"/>
    <col min="5" max="16384" width="8.575" style="50"/>
  </cols>
  <sheetData>
    <row r="1" customHeight="1" spans="1:4">
      <c r="A1" s="51"/>
      <c r="B1" s="51"/>
      <c r="C1" s="51"/>
      <c r="D1" s="51"/>
    </row>
    <row r="2" ht="15" customHeight="1" spans="1:4">
      <c r="A2" s="90"/>
      <c r="B2" s="94"/>
      <c r="C2" s="94"/>
      <c r="D2" s="94" t="s">
        <v>128</v>
      </c>
    </row>
    <row r="3" ht="41.25" customHeight="1" spans="1:1">
      <c r="A3" s="89" t="str">
        <f>"2025"&amp;"年部门财政拨款收支预算总表"</f>
        <v>2025年部门财政拨款收支预算总表</v>
      </c>
    </row>
    <row r="4" ht="17.25" customHeight="1" spans="1:4">
      <c r="A4" s="92" t="s">
        <v>1</v>
      </c>
      <c r="B4" s="264"/>
      <c r="D4" s="94" t="s">
        <v>2</v>
      </c>
    </row>
    <row r="5" ht="17.25" customHeight="1" spans="1:4">
      <c r="A5" s="265" t="s">
        <v>3</v>
      </c>
      <c r="B5" s="266"/>
      <c r="C5" s="265" t="s">
        <v>4</v>
      </c>
      <c r="D5" s="266"/>
    </row>
    <row r="6" ht="18.75" customHeight="1" spans="1:4">
      <c r="A6" s="265" t="s">
        <v>5</v>
      </c>
      <c r="B6" s="265" t="s">
        <v>6</v>
      </c>
      <c r="C6" s="265" t="s">
        <v>7</v>
      </c>
      <c r="D6" s="265" t="s">
        <v>6</v>
      </c>
    </row>
    <row r="7" ht="16.5" customHeight="1" spans="1:4">
      <c r="A7" s="267" t="s">
        <v>129</v>
      </c>
      <c r="B7" s="128">
        <v>4624995.14</v>
      </c>
      <c r="C7" s="267" t="s">
        <v>130</v>
      </c>
      <c r="D7" s="128">
        <v>4624995.14</v>
      </c>
    </row>
    <row r="8" ht="16.5" customHeight="1" spans="1:4">
      <c r="A8" s="267" t="s">
        <v>131</v>
      </c>
      <c r="B8" s="128">
        <v>4624995.14</v>
      </c>
      <c r="C8" s="267" t="s">
        <v>132</v>
      </c>
      <c r="D8" s="128"/>
    </row>
    <row r="9" ht="16.5" customHeight="1" spans="1:4">
      <c r="A9" s="267" t="s">
        <v>133</v>
      </c>
      <c r="B9" s="128"/>
      <c r="C9" s="267" t="s">
        <v>134</v>
      </c>
      <c r="D9" s="128"/>
    </row>
    <row r="10" ht="16.5" customHeight="1" spans="1:4">
      <c r="A10" s="267" t="s">
        <v>135</v>
      </c>
      <c r="B10" s="128"/>
      <c r="C10" s="267" t="s">
        <v>136</v>
      </c>
      <c r="D10" s="128"/>
    </row>
    <row r="11" ht="16.5" customHeight="1" spans="1:4">
      <c r="A11" s="267" t="s">
        <v>137</v>
      </c>
      <c r="B11" s="128"/>
      <c r="C11" s="267" t="s">
        <v>138</v>
      </c>
      <c r="D11" s="128"/>
    </row>
    <row r="12" ht="16.5" customHeight="1" spans="1:4">
      <c r="A12" s="267" t="s">
        <v>131</v>
      </c>
      <c r="B12" s="128"/>
      <c r="C12" s="267" t="s">
        <v>139</v>
      </c>
      <c r="D12" s="128">
        <v>3977983.5</v>
      </c>
    </row>
    <row r="13" ht="16.5" customHeight="1" spans="1:4">
      <c r="A13" s="268" t="s">
        <v>133</v>
      </c>
      <c r="B13" s="128"/>
      <c r="C13" s="115" t="s">
        <v>140</v>
      </c>
      <c r="D13" s="128"/>
    </row>
    <row r="14" ht="16.5" customHeight="1" spans="1:4">
      <c r="A14" s="268" t="s">
        <v>135</v>
      </c>
      <c r="B14" s="128"/>
      <c r="C14" s="115" t="s">
        <v>141</v>
      </c>
      <c r="D14" s="128"/>
    </row>
    <row r="15" ht="16.5" customHeight="1" spans="1:4">
      <c r="A15" s="269"/>
      <c r="B15" s="128"/>
      <c r="C15" s="115" t="s">
        <v>142</v>
      </c>
      <c r="D15" s="128">
        <v>259087.68</v>
      </c>
    </row>
    <row r="16" ht="16.5" customHeight="1" spans="1:4">
      <c r="A16" s="269"/>
      <c r="B16" s="128"/>
      <c r="C16" s="115" t="s">
        <v>143</v>
      </c>
      <c r="D16" s="128">
        <v>174510.2</v>
      </c>
    </row>
    <row r="17" ht="16.5" customHeight="1" spans="1:4">
      <c r="A17" s="269"/>
      <c r="B17" s="128"/>
      <c r="C17" s="115" t="s">
        <v>144</v>
      </c>
      <c r="D17" s="128"/>
    </row>
    <row r="18" ht="16.5" customHeight="1" spans="1:4">
      <c r="A18" s="269"/>
      <c r="B18" s="128"/>
      <c r="C18" s="115" t="s">
        <v>145</v>
      </c>
      <c r="D18" s="128"/>
    </row>
    <row r="19" ht="16.5" customHeight="1" spans="1:4">
      <c r="A19" s="269"/>
      <c r="B19" s="128"/>
      <c r="C19" s="115" t="s">
        <v>146</v>
      </c>
      <c r="D19" s="128"/>
    </row>
    <row r="20" ht="16.5" customHeight="1" spans="1:4">
      <c r="A20" s="269"/>
      <c r="B20" s="128"/>
      <c r="C20" s="115" t="s">
        <v>147</v>
      </c>
      <c r="D20" s="128"/>
    </row>
    <row r="21" ht="16.5" customHeight="1" spans="1:4">
      <c r="A21" s="269"/>
      <c r="B21" s="128"/>
      <c r="C21" s="115" t="s">
        <v>148</v>
      </c>
      <c r="D21" s="128"/>
    </row>
    <row r="22" ht="16.5" customHeight="1" spans="1:4">
      <c r="A22" s="269"/>
      <c r="B22" s="128"/>
      <c r="C22" s="115" t="s">
        <v>149</v>
      </c>
      <c r="D22" s="128"/>
    </row>
    <row r="23" ht="16.5" customHeight="1" spans="1:4">
      <c r="A23" s="269"/>
      <c r="B23" s="128"/>
      <c r="C23" s="115" t="s">
        <v>150</v>
      </c>
      <c r="D23" s="128"/>
    </row>
    <row r="24" ht="16.5" customHeight="1" spans="1:4">
      <c r="A24" s="269"/>
      <c r="B24" s="128"/>
      <c r="C24" s="115" t="s">
        <v>151</v>
      </c>
      <c r="D24" s="128"/>
    </row>
    <row r="25" ht="16.5" customHeight="1" spans="1:4">
      <c r="A25" s="269"/>
      <c r="B25" s="128"/>
      <c r="C25" s="115" t="s">
        <v>152</v>
      </c>
      <c r="D25" s="128"/>
    </row>
    <row r="26" ht="16.5" customHeight="1" spans="1:4">
      <c r="A26" s="269"/>
      <c r="B26" s="128"/>
      <c r="C26" s="115" t="s">
        <v>153</v>
      </c>
      <c r="D26" s="128">
        <v>213413.76</v>
      </c>
    </row>
    <row r="27" ht="16.5" customHeight="1" spans="1:4">
      <c r="A27" s="269"/>
      <c r="B27" s="128"/>
      <c r="C27" s="115" t="s">
        <v>154</v>
      </c>
      <c r="D27" s="128"/>
    </row>
    <row r="28" ht="16.5" customHeight="1" spans="1:4">
      <c r="A28" s="269"/>
      <c r="B28" s="128"/>
      <c r="C28" s="115" t="s">
        <v>155</v>
      </c>
      <c r="D28" s="128"/>
    </row>
    <row r="29" ht="16.5" customHeight="1" spans="1:4">
      <c r="A29" s="269"/>
      <c r="B29" s="128"/>
      <c r="C29" s="115" t="s">
        <v>156</v>
      </c>
      <c r="D29" s="128"/>
    </row>
    <row r="30" ht="16.5" customHeight="1" spans="1:4">
      <c r="A30" s="269"/>
      <c r="B30" s="128"/>
      <c r="C30" s="115" t="s">
        <v>157</v>
      </c>
      <c r="D30" s="128"/>
    </row>
    <row r="31" ht="16.5" customHeight="1" spans="1:4">
      <c r="A31" s="269"/>
      <c r="B31" s="128"/>
      <c r="C31" s="115" t="s">
        <v>158</v>
      </c>
      <c r="D31" s="128"/>
    </row>
    <row r="32" ht="16.5" customHeight="1" spans="1:4">
      <c r="A32" s="269"/>
      <c r="B32" s="128"/>
      <c r="C32" s="268" t="s">
        <v>159</v>
      </c>
      <c r="D32" s="128"/>
    </row>
    <row r="33" ht="16.5" customHeight="1" spans="1:4">
      <c r="A33" s="269"/>
      <c r="B33" s="128"/>
      <c r="C33" s="268" t="s">
        <v>160</v>
      </c>
      <c r="D33" s="128"/>
    </row>
    <row r="34" ht="16.5" customHeight="1" spans="1:4">
      <c r="A34" s="269"/>
      <c r="B34" s="128"/>
      <c r="C34" s="78" t="s">
        <v>161</v>
      </c>
      <c r="D34" s="128"/>
    </row>
    <row r="35" ht="15" customHeight="1" spans="1:4">
      <c r="A35" s="270" t="s">
        <v>51</v>
      </c>
      <c r="B35" s="271">
        <v>4624995.14</v>
      </c>
      <c r="C35" s="270" t="s">
        <v>52</v>
      </c>
      <c r="D35" s="271">
        <v>4624995.14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B2" sqref="B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30"/>
      <c r="B1" s="130"/>
      <c r="C1" s="130"/>
      <c r="D1" s="130"/>
      <c r="E1" s="130"/>
      <c r="F1" s="130"/>
      <c r="G1" s="130"/>
    </row>
    <row r="2" customHeight="1" spans="4:7">
      <c r="D2" s="219"/>
      <c r="F2" s="250"/>
      <c r="G2" s="251" t="s">
        <v>162</v>
      </c>
    </row>
    <row r="3" ht="41.25" customHeight="1" spans="1:7">
      <c r="A3" s="252" t="str">
        <f>"2025"&amp;"年一般公共预算支出预算表（按功能科目分类）"</f>
        <v>2025年一般公共预算支出预算表（按功能科目分类）</v>
      </c>
      <c r="B3" s="252"/>
      <c r="C3" s="252"/>
      <c r="D3" s="252"/>
      <c r="E3" s="252"/>
      <c r="F3" s="252"/>
      <c r="G3" s="252"/>
    </row>
    <row r="4" ht="18" customHeight="1" spans="1:7">
      <c r="A4" s="253" t="s">
        <v>1</v>
      </c>
      <c r="B4" s="222"/>
      <c r="F4" s="254"/>
      <c r="G4" s="251" t="s">
        <v>2</v>
      </c>
    </row>
    <row r="5" ht="20.25" customHeight="1" spans="1:7">
      <c r="A5" s="255" t="s">
        <v>163</v>
      </c>
      <c r="B5" s="256"/>
      <c r="C5" s="237" t="s">
        <v>56</v>
      </c>
      <c r="D5" s="235" t="s">
        <v>76</v>
      </c>
      <c r="E5" s="236"/>
      <c r="F5" s="243"/>
      <c r="G5" s="257" t="s">
        <v>77</v>
      </c>
    </row>
    <row r="6" ht="20.25" customHeight="1" spans="1:7">
      <c r="A6" s="258" t="s">
        <v>73</v>
      </c>
      <c r="B6" s="258" t="s">
        <v>74</v>
      </c>
      <c r="C6" s="147"/>
      <c r="D6" s="259" t="s">
        <v>58</v>
      </c>
      <c r="E6" s="259" t="s">
        <v>164</v>
      </c>
      <c r="F6" s="259" t="s">
        <v>165</v>
      </c>
      <c r="G6" s="260"/>
    </row>
    <row r="7" ht="15" customHeight="1" spans="1:7">
      <c r="A7" s="261" t="s">
        <v>83</v>
      </c>
      <c r="B7" s="261" t="s">
        <v>84</v>
      </c>
      <c r="C7" s="261" t="s">
        <v>85</v>
      </c>
      <c r="D7" s="261" t="s">
        <v>86</v>
      </c>
      <c r="E7" s="261" t="s">
        <v>87</v>
      </c>
      <c r="F7" s="261" t="s">
        <v>88</v>
      </c>
      <c r="G7" s="261" t="s">
        <v>89</v>
      </c>
    </row>
    <row r="8" ht="15" customHeight="1" spans="1:7">
      <c r="A8" s="261" t="s">
        <v>98</v>
      </c>
      <c r="B8" s="261" t="s">
        <v>99</v>
      </c>
      <c r="C8" s="165">
        <v>3977983.5</v>
      </c>
      <c r="D8" s="165">
        <v>3221983.5</v>
      </c>
      <c r="E8" s="165">
        <v>2986570.54</v>
      </c>
      <c r="F8" s="165">
        <v>235412.96</v>
      </c>
      <c r="G8" s="165">
        <v>756000</v>
      </c>
    </row>
    <row r="9" ht="15" customHeight="1" spans="1:7">
      <c r="A9" s="261" t="s">
        <v>100</v>
      </c>
      <c r="B9" s="261" t="s">
        <v>101</v>
      </c>
      <c r="C9" s="165">
        <v>3977983.5</v>
      </c>
      <c r="D9" s="165">
        <v>3221983.5</v>
      </c>
      <c r="E9" s="165">
        <v>2986570.54</v>
      </c>
      <c r="F9" s="165">
        <v>235412.96</v>
      </c>
      <c r="G9" s="165">
        <v>756000</v>
      </c>
    </row>
    <row r="10" ht="15" customHeight="1" spans="1:7">
      <c r="A10" s="261" t="s">
        <v>102</v>
      </c>
      <c r="B10" s="261" t="s">
        <v>103</v>
      </c>
      <c r="C10" s="165">
        <v>3977983.5</v>
      </c>
      <c r="D10" s="165">
        <v>3221983.5</v>
      </c>
      <c r="E10" s="165">
        <v>2986570.54</v>
      </c>
      <c r="F10" s="165">
        <v>235412.96</v>
      </c>
      <c r="G10" s="165">
        <v>756000</v>
      </c>
    </row>
    <row r="11" ht="15" customHeight="1" spans="1:7">
      <c r="A11" s="261" t="s">
        <v>104</v>
      </c>
      <c r="B11" s="261" t="s">
        <v>105</v>
      </c>
      <c r="C11" s="165">
        <v>259087.68</v>
      </c>
      <c r="D11" s="165">
        <v>259087.68</v>
      </c>
      <c r="E11" s="165">
        <v>257287.68</v>
      </c>
      <c r="F11" s="165">
        <v>1800</v>
      </c>
      <c r="G11" s="165"/>
    </row>
    <row r="12" ht="15" customHeight="1" spans="1:7">
      <c r="A12" s="261" t="s">
        <v>106</v>
      </c>
      <c r="B12" s="261" t="s">
        <v>107</v>
      </c>
      <c r="C12" s="165">
        <v>259087.68</v>
      </c>
      <c r="D12" s="165">
        <v>259087.68</v>
      </c>
      <c r="E12" s="165">
        <v>257287.68</v>
      </c>
      <c r="F12" s="165">
        <v>1800</v>
      </c>
      <c r="G12" s="165"/>
    </row>
    <row r="13" ht="15" customHeight="1" spans="1:7">
      <c r="A13" s="261" t="s">
        <v>108</v>
      </c>
      <c r="B13" s="261" t="s">
        <v>109</v>
      </c>
      <c r="C13" s="165">
        <v>30600</v>
      </c>
      <c r="D13" s="165">
        <v>30600</v>
      </c>
      <c r="E13" s="165">
        <v>28800</v>
      </c>
      <c r="F13" s="165">
        <v>1800</v>
      </c>
      <c r="G13" s="165"/>
    </row>
    <row r="14" ht="15" customHeight="1" spans="1:7">
      <c r="A14" s="261" t="s">
        <v>110</v>
      </c>
      <c r="B14" s="261" t="s">
        <v>111</v>
      </c>
      <c r="C14" s="165">
        <v>228487.68</v>
      </c>
      <c r="D14" s="165">
        <v>228487.68</v>
      </c>
      <c r="E14" s="165">
        <v>228487.68</v>
      </c>
      <c r="F14" s="165"/>
      <c r="G14" s="165"/>
    </row>
    <row r="15" ht="15" customHeight="1" spans="1:7">
      <c r="A15" s="261" t="s">
        <v>112</v>
      </c>
      <c r="B15" s="261" t="s">
        <v>113</v>
      </c>
      <c r="C15" s="165">
        <v>174510.2</v>
      </c>
      <c r="D15" s="165">
        <v>174510.2</v>
      </c>
      <c r="E15" s="165">
        <v>174510.2</v>
      </c>
      <c r="F15" s="165"/>
      <c r="G15" s="165"/>
    </row>
    <row r="16" ht="15" customHeight="1" spans="1:7">
      <c r="A16" s="261" t="s">
        <v>114</v>
      </c>
      <c r="B16" s="261" t="s">
        <v>115</v>
      </c>
      <c r="C16" s="165">
        <v>174510.2</v>
      </c>
      <c r="D16" s="165">
        <v>174510.2</v>
      </c>
      <c r="E16" s="165">
        <v>174510.2</v>
      </c>
      <c r="F16" s="165"/>
      <c r="G16" s="165"/>
    </row>
    <row r="17" ht="15" customHeight="1" spans="1:7">
      <c r="A17" s="261" t="s">
        <v>116</v>
      </c>
      <c r="B17" s="261" t="s">
        <v>117</v>
      </c>
      <c r="C17" s="165">
        <v>94614.19</v>
      </c>
      <c r="D17" s="165">
        <v>94614.19</v>
      </c>
      <c r="E17" s="165">
        <v>94614.19</v>
      </c>
      <c r="F17" s="165"/>
      <c r="G17" s="165"/>
    </row>
    <row r="18" ht="15" customHeight="1" spans="1:7">
      <c r="A18" s="261" t="s">
        <v>118</v>
      </c>
      <c r="B18" s="261" t="s">
        <v>119</v>
      </c>
      <c r="C18" s="165">
        <v>68350.4</v>
      </c>
      <c r="D18" s="165">
        <v>68350.4</v>
      </c>
      <c r="E18" s="165">
        <v>68350.4</v>
      </c>
      <c r="F18" s="165"/>
      <c r="G18" s="165"/>
    </row>
    <row r="19" ht="15" customHeight="1" spans="1:7">
      <c r="A19" s="261" t="s">
        <v>120</v>
      </c>
      <c r="B19" s="261" t="s">
        <v>121</v>
      </c>
      <c r="C19" s="165">
        <v>11545.61</v>
      </c>
      <c r="D19" s="165">
        <v>11545.61</v>
      </c>
      <c r="E19" s="165">
        <v>11545.61</v>
      </c>
      <c r="F19" s="165"/>
      <c r="G19" s="165"/>
    </row>
    <row r="20" ht="15" customHeight="1" spans="1:7">
      <c r="A20" s="261" t="s">
        <v>122</v>
      </c>
      <c r="B20" s="261" t="s">
        <v>123</v>
      </c>
      <c r="C20" s="165">
        <v>213413.76</v>
      </c>
      <c r="D20" s="165">
        <v>213413.76</v>
      </c>
      <c r="E20" s="165">
        <v>213413.76</v>
      </c>
      <c r="F20" s="165"/>
      <c r="G20" s="165"/>
    </row>
    <row r="21" ht="15" customHeight="1" spans="1:7">
      <c r="A21" s="261" t="s">
        <v>124</v>
      </c>
      <c r="B21" s="261" t="s">
        <v>125</v>
      </c>
      <c r="C21" s="165">
        <v>213413.76</v>
      </c>
      <c r="D21" s="165">
        <v>213413.76</v>
      </c>
      <c r="E21" s="165">
        <v>213413.76</v>
      </c>
      <c r="F21" s="165"/>
      <c r="G21" s="165"/>
    </row>
    <row r="22" ht="15" customHeight="1" spans="1:7">
      <c r="A22" s="261" t="s">
        <v>126</v>
      </c>
      <c r="B22" s="261" t="s">
        <v>127</v>
      </c>
      <c r="C22" s="165">
        <v>213413.76</v>
      </c>
      <c r="D22" s="165">
        <v>213413.76</v>
      </c>
      <c r="E22" s="165">
        <v>213413.76</v>
      </c>
      <c r="F22" s="165"/>
      <c r="G22" s="165"/>
    </row>
    <row r="23" ht="18" customHeight="1" spans="1:7">
      <c r="A23" s="262" t="s">
        <v>166</v>
      </c>
      <c r="B23" s="263" t="s">
        <v>166</v>
      </c>
      <c r="C23" s="165">
        <v>4624995.14</v>
      </c>
      <c r="D23" s="165">
        <v>3868995.14</v>
      </c>
      <c r="E23" s="165">
        <v>3631782.18</v>
      </c>
      <c r="F23" s="165">
        <v>237212.96</v>
      </c>
      <c r="G23" s="165">
        <v>756000</v>
      </c>
    </row>
  </sheetData>
  <mergeCells count="7">
    <mergeCell ref="A3:G3"/>
    <mergeCell ref="A4:B4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B24" sqref="B24"/>
    </sheetView>
  </sheetViews>
  <sheetFormatPr defaultColWidth="10.425" defaultRowHeight="14.25" customHeight="1" outlineLevelRow="7" outlineLevelCol="5"/>
  <cols>
    <col min="1" max="6" width="28.1416666666667" style="50" customWidth="1"/>
    <col min="7" max="16384" width="10.425" style="50"/>
  </cols>
  <sheetData>
    <row r="1" customHeight="1" spans="1:6">
      <c r="A1" s="51"/>
      <c r="B1" s="51"/>
      <c r="C1" s="51"/>
      <c r="D1" s="51"/>
      <c r="E1" s="51"/>
      <c r="F1" s="51"/>
    </row>
    <row r="2" customHeight="1" spans="1:6">
      <c r="A2" s="91"/>
      <c r="B2" s="91"/>
      <c r="C2" s="91"/>
      <c r="D2" s="91"/>
      <c r="E2" s="90"/>
      <c r="F2" s="245" t="s">
        <v>167</v>
      </c>
    </row>
    <row r="3" ht="41.25" customHeight="1" spans="1:6">
      <c r="A3" s="246" t="str">
        <f>"2025"&amp;"年一般公共预算“三公”经费支出预算表"</f>
        <v>2025年一般公共预算“三公”经费支出预算表</v>
      </c>
      <c r="B3" s="91"/>
      <c r="C3" s="91"/>
      <c r="D3" s="91"/>
      <c r="E3" s="90"/>
      <c r="F3" s="91"/>
    </row>
    <row r="4" customHeight="1" spans="1:6">
      <c r="A4" s="247" t="s">
        <v>1</v>
      </c>
      <c r="B4" s="248"/>
      <c r="D4" s="91"/>
      <c r="E4" s="90"/>
      <c r="F4" s="110" t="s">
        <v>2</v>
      </c>
    </row>
    <row r="5" ht="27" customHeight="1" spans="1:6">
      <c r="A5" s="95" t="s">
        <v>168</v>
      </c>
      <c r="B5" s="95" t="s">
        <v>169</v>
      </c>
      <c r="C5" s="95" t="s">
        <v>170</v>
      </c>
      <c r="D5" s="95"/>
      <c r="E5" s="84"/>
      <c r="F5" s="95" t="s">
        <v>171</v>
      </c>
    </row>
    <row r="6" ht="28.5" customHeight="1" spans="1:6">
      <c r="A6" s="249"/>
      <c r="B6" s="97"/>
      <c r="C6" s="84" t="s">
        <v>58</v>
      </c>
      <c r="D6" s="84" t="s">
        <v>172</v>
      </c>
      <c r="E6" s="84" t="s">
        <v>173</v>
      </c>
      <c r="F6" s="96"/>
    </row>
    <row r="7" ht="17.25" customHeight="1" spans="1:6">
      <c r="A7" s="102" t="s">
        <v>83</v>
      </c>
      <c r="B7" s="102" t="s">
        <v>84</v>
      </c>
      <c r="C7" s="102" t="s">
        <v>85</v>
      </c>
      <c r="D7" s="102" t="s">
        <v>86</v>
      </c>
      <c r="E7" s="102" t="s">
        <v>87</v>
      </c>
      <c r="F7" s="102" t="s">
        <v>88</v>
      </c>
    </row>
    <row r="8" ht="17.25" customHeight="1" spans="1:6">
      <c r="A8" s="128">
        <v>5000</v>
      </c>
      <c r="B8" s="128"/>
      <c r="C8" s="128"/>
      <c r="D8" s="128"/>
      <c r="E8" s="128"/>
      <c r="F8" s="128">
        <v>5000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0"/>
  <sheetViews>
    <sheetView showZeros="0" workbookViewId="0">
      <pane ySplit="1" topLeftCell="A20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</row>
    <row r="2" ht="13.5" customHeight="1" spans="2:24">
      <c r="B2" s="219"/>
      <c r="C2" s="220"/>
      <c r="E2" s="221"/>
      <c r="F2" s="221"/>
      <c r="G2" s="221"/>
      <c r="H2" s="221"/>
      <c r="I2" s="132"/>
      <c r="J2" s="132"/>
      <c r="K2" s="132"/>
      <c r="L2" s="132"/>
      <c r="M2" s="132"/>
      <c r="N2" s="132"/>
      <c r="R2" s="132"/>
      <c r="V2" s="220"/>
      <c r="X2" s="191" t="s">
        <v>174</v>
      </c>
    </row>
    <row r="3" ht="45.75" customHeight="1" spans="1:24">
      <c r="A3" s="134" t="str">
        <f>"2025"&amp;"年部门基本支出预算表"</f>
        <v>2025年部门基本支出预算表</v>
      </c>
      <c r="B3" s="173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73"/>
      <c r="P3" s="173"/>
      <c r="Q3" s="173"/>
      <c r="R3" s="134"/>
      <c r="S3" s="134"/>
      <c r="T3" s="134"/>
      <c r="U3" s="134"/>
      <c r="V3" s="134"/>
      <c r="W3" s="134"/>
      <c r="X3" s="134"/>
    </row>
    <row r="4" ht="18.75" customHeight="1" spans="1:24">
      <c r="A4" s="222" t="s">
        <v>1</v>
      </c>
      <c r="B4" s="223"/>
      <c r="C4" s="224"/>
      <c r="D4" s="224"/>
      <c r="E4" s="224"/>
      <c r="F4" s="224"/>
      <c r="G4" s="224"/>
      <c r="H4" s="224"/>
      <c r="I4" s="175"/>
      <c r="J4" s="175"/>
      <c r="K4" s="175"/>
      <c r="L4" s="175"/>
      <c r="M4" s="175"/>
      <c r="N4" s="175"/>
      <c r="O4" s="176"/>
      <c r="P4" s="176"/>
      <c r="Q4" s="176"/>
      <c r="R4" s="175"/>
      <c r="V4" s="220"/>
      <c r="X4" s="191" t="s">
        <v>2</v>
      </c>
    </row>
    <row r="5" ht="18" customHeight="1" spans="1:24">
      <c r="A5" s="225" t="s">
        <v>175</v>
      </c>
      <c r="B5" s="225" t="s">
        <v>176</v>
      </c>
      <c r="C5" s="225" t="s">
        <v>177</v>
      </c>
      <c r="D5" s="225" t="s">
        <v>178</v>
      </c>
      <c r="E5" s="225" t="s">
        <v>179</v>
      </c>
      <c r="F5" s="225" t="s">
        <v>180</v>
      </c>
      <c r="G5" s="225" t="s">
        <v>181</v>
      </c>
      <c r="H5" s="225" t="s">
        <v>182</v>
      </c>
      <c r="I5" s="235" t="s">
        <v>183</v>
      </c>
      <c r="J5" s="169" t="s">
        <v>183</v>
      </c>
      <c r="K5" s="169"/>
      <c r="L5" s="169"/>
      <c r="M5" s="169"/>
      <c r="N5" s="169"/>
      <c r="O5" s="236"/>
      <c r="P5" s="236"/>
      <c r="Q5" s="236"/>
      <c r="R5" s="161" t="s">
        <v>62</v>
      </c>
      <c r="S5" s="169" t="s">
        <v>63</v>
      </c>
      <c r="T5" s="169"/>
      <c r="U5" s="169"/>
      <c r="V5" s="169"/>
      <c r="W5" s="169"/>
      <c r="X5" s="170"/>
    </row>
    <row r="6" ht="18" customHeight="1" spans="1:24">
      <c r="A6" s="226"/>
      <c r="B6" s="227"/>
      <c r="C6" s="228"/>
      <c r="D6" s="226"/>
      <c r="E6" s="226"/>
      <c r="F6" s="226"/>
      <c r="G6" s="226"/>
      <c r="H6" s="226"/>
      <c r="I6" s="237" t="s">
        <v>184</v>
      </c>
      <c r="J6" s="235" t="s">
        <v>59</v>
      </c>
      <c r="K6" s="169"/>
      <c r="L6" s="169"/>
      <c r="M6" s="169"/>
      <c r="N6" s="170"/>
      <c r="O6" s="238" t="s">
        <v>185</v>
      </c>
      <c r="P6" s="236"/>
      <c r="Q6" s="243"/>
      <c r="R6" s="225" t="s">
        <v>62</v>
      </c>
      <c r="S6" s="235" t="s">
        <v>63</v>
      </c>
      <c r="T6" s="161" t="s">
        <v>65</v>
      </c>
      <c r="U6" s="169" t="s">
        <v>63</v>
      </c>
      <c r="V6" s="161" t="s">
        <v>67</v>
      </c>
      <c r="W6" s="161" t="s">
        <v>68</v>
      </c>
      <c r="X6" s="244" t="s">
        <v>69</v>
      </c>
    </row>
    <row r="7" ht="19.5" customHeight="1" spans="1:24">
      <c r="A7" s="227"/>
      <c r="B7" s="227"/>
      <c r="C7" s="227"/>
      <c r="D7" s="227"/>
      <c r="E7" s="227"/>
      <c r="F7" s="227"/>
      <c r="G7" s="227"/>
      <c r="H7" s="227"/>
      <c r="I7" s="227"/>
      <c r="J7" s="239" t="s">
        <v>186</v>
      </c>
      <c r="K7" s="225" t="s">
        <v>187</v>
      </c>
      <c r="L7" s="225" t="s">
        <v>188</v>
      </c>
      <c r="M7" s="225" t="s">
        <v>189</v>
      </c>
      <c r="N7" s="225" t="s">
        <v>190</v>
      </c>
      <c r="O7" s="225" t="s">
        <v>59</v>
      </c>
      <c r="P7" s="225" t="s">
        <v>60</v>
      </c>
      <c r="Q7" s="225" t="s">
        <v>61</v>
      </c>
      <c r="R7" s="227"/>
      <c r="S7" s="225" t="s">
        <v>58</v>
      </c>
      <c r="T7" s="225" t="s">
        <v>65</v>
      </c>
      <c r="U7" s="225" t="s">
        <v>191</v>
      </c>
      <c r="V7" s="225" t="s">
        <v>67</v>
      </c>
      <c r="W7" s="225" t="s">
        <v>68</v>
      </c>
      <c r="X7" s="225" t="s">
        <v>69</v>
      </c>
    </row>
    <row r="8" ht="37.5" customHeight="1" spans="1:24">
      <c r="A8" s="229"/>
      <c r="B8" s="147"/>
      <c r="C8" s="229"/>
      <c r="D8" s="229"/>
      <c r="E8" s="229"/>
      <c r="F8" s="229"/>
      <c r="G8" s="229"/>
      <c r="H8" s="229"/>
      <c r="I8" s="229"/>
      <c r="J8" s="240" t="s">
        <v>58</v>
      </c>
      <c r="K8" s="241" t="s">
        <v>192</v>
      </c>
      <c r="L8" s="241" t="s">
        <v>188</v>
      </c>
      <c r="M8" s="241" t="s">
        <v>189</v>
      </c>
      <c r="N8" s="241" t="s">
        <v>190</v>
      </c>
      <c r="O8" s="241" t="s">
        <v>188</v>
      </c>
      <c r="P8" s="241" t="s">
        <v>189</v>
      </c>
      <c r="Q8" s="241" t="s">
        <v>190</v>
      </c>
      <c r="R8" s="241" t="s">
        <v>62</v>
      </c>
      <c r="S8" s="241" t="s">
        <v>58</v>
      </c>
      <c r="T8" s="241" t="s">
        <v>65</v>
      </c>
      <c r="U8" s="241" t="s">
        <v>191</v>
      </c>
      <c r="V8" s="241" t="s">
        <v>67</v>
      </c>
      <c r="W8" s="241" t="s">
        <v>68</v>
      </c>
      <c r="X8" s="241" t="s">
        <v>69</v>
      </c>
    </row>
    <row r="9" customHeight="1" spans="1:24">
      <c r="A9" s="230">
        <v>1</v>
      </c>
      <c r="B9" s="230">
        <v>2</v>
      </c>
      <c r="C9" s="230">
        <v>3</v>
      </c>
      <c r="D9" s="230">
        <v>4</v>
      </c>
      <c r="E9" s="230">
        <v>5</v>
      </c>
      <c r="F9" s="230">
        <v>6</v>
      </c>
      <c r="G9" s="230">
        <v>7</v>
      </c>
      <c r="H9" s="230">
        <v>8</v>
      </c>
      <c r="I9" s="230">
        <v>9</v>
      </c>
      <c r="J9" s="230">
        <v>10</v>
      </c>
      <c r="K9" s="230">
        <v>11</v>
      </c>
      <c r="L9" s="230">
        <v>12</v>
      </c>
      <c r="M9" s="230">
        <v>13</v>
      </c>
      <c r="N9" s="230">
        <v>14</v>
      </c>
      <c r="O9" s="230">
        <v>15</v>
      </c>
      <c r="P9" s="230">
        <v>16</v>
      </c>
      <c r="Q9" s="230">
        <v>17</v>
      </c>
      <c r="R9" s="230">
        <v>18</v>
      </c>
      <c r="S9" s="230">
        <v>19</v>
      </c>
      <c r="T9" s="230">
        <v>20</v>
      </c>
      <c r="U9" s="230">
        <v>21</v>
      </c>
      <c r="V9" s="230">
        <v>22</v>
      </c>
      <c r="W9" s="230">
        <v>23</v>
      </c>
      <c r="X9" s="230">
        <v>24</v>
      </c>
    </row>
    <row r="10" customHeight="1" spans="1:24">
      <c r="A10" s="230" t="s">
        <v>193</v>
      </c>
      <c r="B10" s="230" t="s">
        <v>71</v>
      </c>
      <c r="C10" s="230" t="s">
        <v>194</v>
      </c>
      <c r="D10" s="230" t="s">
        <v>195</v>
      </c>
      <c r="E10" s="230" t="s">
        <v>102</v>
      </c>
      <c r="F10" s="230" t="s">
        <v>103</v>
      </c>
      <c r="G10" s="230" t="s">
        <v>196</v>
      </c>
      <c r="H10" s="230" t="s">
        <v>197</v>
      </c>
      <c r="I10" s="242">
        <v>500868</v>
      </c>
      <c r="J10" s="242">
        <v>500868</v>
      </c>
      <c r="K10" s="242"/>
      <c r="L10" s="242"/>
      <c r="M10" s="242">
        <v>500868</v>
      </c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/>
    </row>
    <row r="11" customHeight="1" spans="1:24">
      <c r="A11" s="230" t="s">
        <v>193</v>
      </c>
      <c r="B11" s="230" t="s">
        <v>71</v>
      </c>
      <c r="C11" s="230" t="s">
        <v>194</v>
      </c>
      <c r="D11" s="230" t="s">
        <v>195</v>
      </c>
      <c r="E11" s="230" t="s">
        <v>102</v>
      </c>
      <c r="F11" s="230" t="s">
        <v>103</v>
      </c>
      <c r="G11" s="230" t="s">
        <v>198</v>
      </c>
      <c r="H11" s="230" t="s">
        <v>199</v>
      </c>
      <c r="I11" s="242">
        <v>37320</v>
      </c>
      <c r="J11" s="242">
        <v>37320</v>
      </c>
      <c r="K11" s="242"/>
      <c r="L11" s="242"/>
      <c r="M11" s="242">
        <v>37320</v>
      </c>
      <c r="N11" s="230"/>
      <c r="O11" s="230"/>
      <c r="P11" s="230"/>
      <c r="Q11" s="230"/>
      <c r="R11" s="230"/>
      <c r="S11" s="230"/>
      <c r="T11" s="230"/>
      <c r="U11" s="230"/>
      <c r="V11" s="230"/>
      <c r="W11" s="230"/>
      <c r="X11" s="230"/>
    </row>
    <row r="12" customHeight="1" spans="1:24">
      <c r="A12" s="230" t="s">
        <v>193</v>
      </c>
      <c r="B12" s="230" t="s">
        <v>71</v>
      </c>
      <c r="C12" s="230" t="s">
        <v>194</v>
      </c>
      <c r="D12" s="230" t="s">
        <v>195</v>
      </c>
      <c r="E12" s="230" t="s">
        <v>102</v>
      </c>
      <c r="F12" s="230" t="s">
        <v>103</v>
      </c>
      <c r="G12" s="230" t="s">
        <v>198</v>
      </c>
      <c r="H12" s="230" t="s">
        <v>199</v>
      </c>
      <c r="I12" s="242">
        <v>76800</v>
      </c>
      <c r="J12" s="242">
        <v>76800</v>
      </c>
      <c r="K12" s="242"/>
      <c r="L12" s="242"/>
      <c r="M12" s="242">
        <v>76800</v>
      </c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</row>
    <row r="13" customHeight="1" spans="1:24">
      <c r="A13" s="230" t="s">
        <v>193</v>
      </c>
      <c r="B13" s="230" t="s">
        <v>71</v>
      </c>
      <c r="C13" s="230" t="s">
        <v>194</v>
      </c>
      <c r="D13" s="230" t="s">
        <v>195</v>
      </c>
      <c r="E13" s="230" t="s">
        <v>102</v>
      </c>
      <c r="F13" s="230" t="s">
        <v>103</v>
      </c>
      <c r="G13" s="230" t="s">
        <v>198</v>
      </c>
      <c r="H13" s="230" t="s">
        <v>199</v>
      </c>
      <c r="I13" s="242">
        <v>72000</v>
      </c>
      <c r="J13" s="242">
        <v>72000</v>
      </c>
      <c r="K13" s="242"/>
      <c r="L13" s="242"/>
      <c r="M13" s="242">
        <v>72000</v>
      </c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</row>
    <row r="14" customHeight="1" spans="1:24">
      <c r="A14" s="230" t="s">
        <v>193</v>
      </c>
      <c r="B14" s="230" t="s">
        <v>71</v>
      </c>
      <c r="C14" s="230" t="s">
        <v>194</v>
      </c>
      <c r="D14" s="230" t="s">
        <v>195</v>
      </c>
      <c r="E14" s="230" t="s">
        <v>102</v>
      </c>
      <c r="F14" s="230" t="s">
        <v>103</v>
      </c>
      <c r="G14" s="230" t="s">
        <v>200</v>
      </c>
      <c r="H14" s="230" t="s">
        <v>201</v>
      </c>
      <c r="I14" s="242">
        <v>41739</v>
      </c>
      <c r="J14" s="242">
        <v>41739</v>
      </c>
      <c r="K14" s="242"/>
      <c r="L14" s="242"/>
      <c r="M14" s="242">
        <v>41739</v>
      </c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</row>
    <row r="15" customHeight="1" spans="1:24">
      <c r="A15" s="230" t="s">
        <v>193</v>
      </c>
      <c r="B15" s="230" t="s">
        <v>71</v>
      </c>
      <c r="C15" s="230" t="s">
        <v>194</v>
      </c>
      <c r="D15" s="230" t="s">
        <v>195</v>
      </c>
      <c r="E15" s="230" t="s">
        <v>102</v>
      </c>
      <c r="F15" s="230" t="s">
        <v>103</v>
      </c>
      <c r="G15" s="230" t="s">
        <v>202</v>
      </c>
      <c r="H15" s="230" t="s">
        <v>203</v>
      </c>
      <c r="I15" s="242">
        <v>244860</v>
      </c>
      <c r="J15" s="242">
        <v>244860</v>
      </c>
      <c r="K15" s="242"/>
      <c r="L15" s="242"/>
      <c r="M15" s="242">
        <v>244860</v>
      </c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</row>
    <row r="16" customHeight="1" spans="1:24">
      <c r="A16" s="230" t="s">
        <v>193</v>
      </c>
      <c r="B16" s="230" t="s">
        <v>71</v>
      </c>
      <c r="C16" s="230" t="s">
        <v>194</v>
      </c>
      <c r="D16" s="230" t="s">
        <v>195</v>
      </c>
      <c r="E16" s="230" t="s">
        <v>102</v>
      </c>
      <c r="F16" s="230" t="s">
        <v>103</v>
      </c>
      <c r="G16" s="230" t="s">
        <v>202</v>
      </c>
      <c r="H16" s="230" t="s">
        <v>203</v>
      </c>
      <c r="I16" s="242">
        <v>220140</v>
      </c>
      <c r="J16" s="242">
        <v>220140</v>
      </c>
      <c r="K16" s="242"/>
      <c r="L16" s="242"/>
      <c r="M16" s="242">
        <v>220140</v>
      </c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</row>
    <row r="17" customHeight="1" spans="1:24">
      <c r="A17" s="230" t="s">
        <v>193</v>
      </c>
      <c r="B17" s="230" t="s">
        <v>71</v>
      </c>
      <c r="C17" s="230" t="s">
        <v>194</v>
      </c>
      <c r="D17" s="230" t="s">
        <v>195</v>
      </c>
      <c r="E17" s="230" t="s">
        <v>102</v>
      </c>
      <c r="F17" s="230" t="s">
        <v>103</v>
      </c>
      <c r="G17" s="230" t="s">
        <v>202</v>
      </c>
      <c r="H17" s="230" t="s">
        <v>203</v>
      </c>
      <c r="I17" s="242">
        <v>117660</v>
      </c>
      <c r="J17" s="242">
        <v>117660</v>
      </c>
      <c r="K17" s="242"/>
      <c r="L17" s="242"/>
      <c r="M17" s="242">
        <v>117660</v>
      </c>
      <c r="N17" s="230"/>
      <c r="O17" s="230"/>
      <c r="P17" s="230"/>
      <c r="Q17" s="230"/>
      <c r="R17" s="230"/>
      <c r="S17" s="230"/>
      <c r="T17" s="230"/>
      <c r="U17" s="230"/>
      <c r="V17" s="230"/>
      <c r="W17" s="230"/>
      <c r="X17" s="230"/>
    </row>
    <row r="18" customHeight="1" spans="1:24">
      <c r="A18" s="230" t="s">
        <v>193</v>
      </c>
      <c r="B18" s="230" t="s">
        <v>71</v>
      </c>
      <c r="C18" s="230" t="s">
        <v>204</v>
      </c>
      <c r="D18" s="230" t="s">
        <v>205</v>
      </c>
      <c r="E18" s="230" t="s">
        <v>110</v>
      </c>
      <c r="F18" s="230" t="s">
        <v>111</v>
      </c>
      <c r="G18" s="230" t="s">
        <v>206</v>
      </c>
      <c r="H18" s="230" t="s">
        <v>207</v>
      </c>
      <c r="I18" s="242">
        <v>228487.68</v>
      </c>
      <c r="J18" s="242">
        <v>228487.68</v>
      </c>
      <c r="K18" s="242"/>
      <c r="L18" s="242"/>
      <c r="M18" s="242">
        <v>228487.68</v>
      </c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</row>
    <row r="19" customHeight="1" spans="1:24">
      <c r="A19" s="230" t="s">
        <v>193</v>
      </c>
      <c r="B19" s="230" t="s">
        <v>71</v>
      </c>
      <c r="C19" s="230" t="s">
        <v>204</v>
      </c>
      <c r="D19" s="230" t="s">
        <v>205</v>
      </c>
      <c r="E19" s="230" t="s">
        <v>116</v>
      </c>
      <c r="F19" s="230" t="s">
        <v>117</v>
      </c>
      <c r="G19" s="230" t="s">
        <v>208</v>
      </c>
      <c r="H19" s="230" t="s">
        <v>209</v>
      </c>
      <c r="I19" s="242">
        <v>94614.19</v>
      </c>
      <c r="J19" s="242">
        <v>94614.19</v>
      </c>
      <c r="K19" s="242"/>
      <c r="L19" s="242"/>
      <c r="M19" s="242">
        <v>94614.19</v>
      </c>
      <c r="N19" s="230"/>
      <c r="O19" s="230"/>
      <c r="P19" s="230"/>
      <c r="Q19" s="230"/>
      <c r="R19" s="230"/>
      <c r="S19" s="230"/>
      <c r="T19" s="230"/>
      <c r="U19" s="230"/>
      <c r="V19" s="230"/>
      <c r="W19" s="230"/>
      <c r="X19" s="230"/>
    </row>
    <row r="20" customHeight="1" spans="1:24">
      <c r="A20" s="230" t="s">
        <v>193</v>
      </c>
      <c r="B20" s="230" t="s">
        <v>71</v>
      </c>
      <c r="C20" s="230" t="s">
        <v>204</v>
      </c>
      <c r="D20" s="230" t="s">
        <v>205</v>
      </c>
      <c r="E20" s="230" t="s">
        <v>118</v>
      </c>
      <c r="F20" s="230" t="s">
        <v>119</v>
      </c>
      <c r="G20" s="230" t="s">
        <v>210</v>
      </c>
      <c r="H20" s="230" t="s">
        <v>211</v>
      </c>
      <c r="I20" s="242">
        <v>59882.4</v>
      </c>
      <c r="J20" s="242">
        <v>59882.4</v>
      </c>
      <c r="K20" s="242"/>
      <c r="L20" s="242"/>
      <c r="M20" s="242">
        <v>59882.4</v>
      </c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</row>
    <row r="21" customHeight="1" spans="1:24">
      <c r="A21" s="230" t="s">
        <v>193</v>
      </c>
      <c r="B21" s="230" t="s">
        <v>71</v>
      </c>
      <c r="C21" s="230" t="s">
        <v>204</v>
      </c>
      <c r="D21" s="230" t="s">
        <v>205</v>
      </c>
      <c r="E21" s="230" t="s">
        <v>118</v>
      </c>
      <c r="F21" s="230" t="s">
        <v>119</v>
      </c>
      <c r="G21" s="230" t="s">
        <v>210</v>
      </c>
      <c r="H21" s="230" t="s">
        <v>211</v>
      </c>
      <c r="I21" s="242">
        <v>8468</v>
      </c>
      <c r="J21" s="242">
        <v>8468</v>
      </c>
      <c r="K21" s="242"/>
      <c r="L21" s="242"/>
      <c r="M21" s="242">
        <v>8468</v>
      </c>
      <c r="N21" s="230"/>
      <c r="O21" s="230"/>
      <c r="P21" s="230"/>
      <c r="Q21" s="230"/>
      <c r="R21" s="230"/>
      <c r="S21" s="230"/>
      <c r="T21" s="230"/>
      <c r="U21" s="230"/>
      <c r="V21" s="230"/>
      <c r="W21" s="230"/>
      <c r="X21" s="230"/>
    </row>
    <row r="22" customHeight="1" spans="1:24">
      <c r="A22" s="230" t="s">
        <v>193</v>
      </c>
      <c r="B22" s="230" t="s">
        <v>71</v>
      </c>
      <c r="C22" s="230" t="s">
        <v>204</v>
      </c>
      <c r="D22" s="230" t="s">
        <v>205</v>
      </c>
      <c r="E22" s="230" t="s">
        <v>102</v>
      </c>
      <c r="F22" s="230" t="s">
        <v>103</v>
      </c>
      <c r="G22" s="230" t="s">
        <v>212</v>
      </c>
      <c r="H22" s="230" t="s">
        <v>213</v>
      </c>
      <c r="I22" s="242">
        <v>8383.54</v>
      </c>
      <c r="J22" s="242">
        <v>8383.54</v>
      </c>
      <c r="K22" s="242"/>
      <c r="L22" s="242"/>
      <c r="M22" s="242">
        <v>8383.54</v>
      </c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</row>
    <row r="23" customHeight="1" spans="1:24">
      <c r="A23" s="230" t="s">
        <v>193</v>
      </c>
      <c r="B23" s="230" t="s">
        <v>71</v>
      </c>
      <c r="C23" s="230" t="s">
        <v>204</v>
      </c>
      <c r="D23" s="230" t="s">
        <v>205</v>
      </c>
      <c r="E23" s="230" t="s">
        <v>120</v>
      </c>
      <c r="F23" s="230" t="s">
        <v>121</v>
      </c>
      <c r="G23" s="230" t="s">
        <v>212</v>
      </c>
      <c r="H23" s="230" t="s">
        <v>213</v>
      </c>
      <c r="I23" s="242">
        <v>6200.64</v>
      </c>
      <c r="J23" s="242">
        <v>6200.64</v>
      </c>
      <c r="K23" s="242"/>
      <c r="L23" s="242"/>
      <c r="M23" s="242">
        <v>6200.64</v>
      </c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</row>
    <row r="24" customHeight="1" spans="1:24">
      <c r="A24" s="230" t="s">
        <v>193</v>
      </c>
      <c r="B24" s="230" t="s">
        <v>71</v>
      </c>
      <c r="C24" s="230" t="s">
        <v>204</v>
      </c>
      <c r="D24" s="230" t="s">
        <v>205</v>
      </c>
      <c r="E24" s="230" t="s">
        <v>120</v>
      </c>
      <c r="F24" s="230" t="s">
        <v>121</v>
      </c>
      <c r="G24" s="230" t="s">
        <v>212</v>
      </c>
      <c r="H24" s="230" t="s">
        <v>213</v>
      </c>
      <c r="I24" s="242">
        <v>1033.44</v>
      </c>
      <c r="J24" s="242">
        <v>1033.44</v>
      </c>
      <c r="K24" s="242"/>
      <c r="L24" s="242"/>
      <c r="M24" s="242">
        <v>1033.44</v>
      </c>
      <c r="N24" s="230"/>
      <c r="O24" s="230"/>
      <c r="P24" s="230"/>
      <c r="Q24" s="230"/>
      <c r="R24" s="230"/>
      <c r="S24" s="230"/>
      <c r="T24" s="230"/>
      <c r="U24" s="230"/>
      <c r="V24" s="230"/>
      <c r="W24" s="230"/>
      <c r="X24" s="230"/>
    </row>
    <row r="25" customHeight="1" spans="1:24">
      <c r="A25" s="230" t="s">
        <v>193</v>
      </c>
      <c r="B25" s="230" t="s">
        <v>71</v>
      </c>
      <c r="C25" s="230" t="s">
        <v>204</v>
      </c>
      <c r="D25" s="230" t="s">
        <v>205</v>
      </c>
      <c r="E25" s="230" t="s">
        <v>120</v>
      </c>
      <c r="F25" s="230" t="s">
        <v>121</v>
      </c>
      <c r="G25" s="230" t="s">
        <v>212</v>
      </c>
      <c r="H25" s="230" t="s">
        <v>213</v>
      </c>
      <c r="I25" s="242">
        <v>4311.53</v>
      </c>
      <c r="J25" s="242">
        <v>4311.53</v>
      </c>
      <c r="K25" s="242"/>
      <c r="L25" s="242"/>
      <c r="M25" s="242">
        <v>4311.53</v>
      </c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</row>
    <row r="26" customHeight="1" spans="1:24">
      <c r="A26" s="230" t="s">
        <v>193</v>
      </c>
      <c r="B26" s="230" t="s">
        <v>71</v>
      </c>
      <c r="C26" s="230" t="s">
        <v>214</v>
      </c>
      <c r="D26" s="230" t="s">
        <v>171</v>
      </c>
      <c r="E26" s="230" t="s">
        <v>102</v>
      </c>
      <c r="F26" s="230" t="s">
        <v>103</v>
      </c>
      <c r="G26" s="230" t="s">
        <v>215</v>
      </c>
      <c r="H26" s="230" t="s">
        <v>171</v>
      </c>
      <c r="I26" s="242">
        <v>5000</v>
      </c>
      <c r="J26" s="242">
        <v>5000</v>
      </c>
      <c r="K26" s="242"/>
      <c r="L26" s="242"/>
      <c r="M26" s="242">
        <v>5000</v>
      </c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</row>
    <row r="27" customHeight="1" spans="1:24">
      <c r="A27" s="230" t="s">
        <v>193</v>
      </c>
      <c r="B27" s="230" t="s">
        <v>71</v>
      </c>
      <c r="C27" s="230" t="s">
        <v>216</v>
      </c>
      <c r="D27" s="230" t="s">
        <v>217</v>
      </c>
      <c r="E27" s="230" t="s">
        <v>102</v>
      </c>
      <c r="F27" s="230" t="s">
        <v>103</v>
      </c>
      <c r="G27" s="230" t="s">
        <v>218</v>
      </c>
      <c r="H27" s="230" t="s">
        <v>217</v>
      </c>
      <c r="I27" s="242">
        <v>29712.96</v>
      </c>
      <c r="J27" s="242">
        <v>29712.96</v>
      </c>
      <c r="K27" s="242"/>
      <c r="L27" s="242"/>
      <c r="M27" s="242">
        <v>29712.96</v>
      </c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</row>
    <row r="28" customHeight="1" spans="1:24">
      <c r="A28" s="230" t="s">
        <v>193</v>
      </c>
      <c r="B28" s="230" t="s">
        <v>71</v>
      </c>
      <c r="C28" s="230" t="s">
        <v>219</v>
      </c>
      <c r="D28" s="230" t="s">
        <v>220</v>
      </c>
      <c r="E28" s="230" t="s">
        <v>102</v>
      </c>
      <c r="F28" s="230" t="s">
        <v>103</v>
      </c>
      <c r="G28" s="230" t="s">
        <v>221</v>
      </c>
      <c r="H28" s="230" t="s">
        <v>222</v>
      </c>
      <c r="I28" s="242">
        <v>164400</v>
      </c>
      <c r="J28" s="242">
        <v>164400</v>
      </c>
      <c r="K28" s="242"/>
      <c r="L28" s="242"/>
      <c r="M28" s="242">
        <v>164400</v>
      </c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</row>
    <row r="29" customHeight="1" spans="1:24">
      <c r="A29" s="230" t="s">
        <v>193</v>
      </c>
      <c r="B29" s="230" t="s">
        <v>71</v>
      </c>
      <c r="C29" s="230" t="s">
        <v>219</v>
      </c>
      <c r="D29" s="230" t="s">
        <v>220</v>
      </c>
      <c r="E29" s="230" t="s">
        <v>102</v>
      </c>
      <c r="F29" s="230" t="s">
        <v>103</v>
      </c>
      <c r="G29" s="230" t="s">
        <v>223</v>
      </c>
      <c r="H29" s="230" t="s">
        <v>224</v>
      </c>
      <c r="I29" s="242">
        <v>2400</v>
      </c>
      <c r="J29" s="242">
        <v>2400</v>
      </c>
      <c r="K29" s="242"/>
      <c r="L29" s="242"/>
      <c r="M29" s="242">
        <v>2400</v>
      </c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</row>
    <row r="30" customHeight="1" spans="1:24">
      <c r="A30" s="230" t="s">
        <v>193</v>
      </c>
      <c r="B30" s="230" t="s">
        <v>71</v>
      </c>
      <c r="C30" s="230" t="s">
        <v>219</v>
      </c>
      <c r="D30" s="230" t="s">
        <v>220</v>
      </c>
      <c r="E30" s="230" t="s">
        <v>102</v>
      </c>
      <c r="F30" s="230" t="s">
        <v>103</v>
      </c>
      <c r="G30" s="230" t="s">
        <v>225</v>
      </c>
      <c r="H30" s="230" t="s">
        <v>226</v>
      </c>
      <c r="I30" s="242">
        <v>300</v>
      </c>
      <c r="J30" s="242">
        <v>300</v>
      </c>
      <c r="K30" s="242"/>
      <c r="L30" s="242"/>
      <c r="M30" s="242">
        <v>300</v>
      </c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</row>
    <row r="31" customHeight="1" spans="1:24">
      <c r="A31" s="230" t="s">
        <v>193</v>
      </c>
      <c r="B31" s="230" t="s">
        <v>71</v>
      </c>
      <c r="C31" s="230" t="s">
        <v>219</v>
      </c>
      <c r="D31" s="230" t="s">
        <v>220</v>
      </c>
      <c r="E31" s="230" t="s">
        <v>102</v>
      </c>
      <c r="F31" s="230" t="s">
        <v>103</v>
      </c>
      <c r="G31" s="230" t="s">
        <v>227</v>
      </c>
      <c r="H31" s="230" t="s">
        <v>228</v>
      </c>
      <c r="I31" s="242">
        <v>33600</v>
      </c>
      <c r="J31" s="242">
        <v>33600</v>
      </c>
      <c r="K31" s="242"/>
      <c r="L31" s="242"/>
      <c r="M31" s="242">
        <v>33600</v>
      </c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</row>
    <row r="32" customHeight="1" spans="1:24">
      <c r="A32" s="230" t="s">
        <v>193</v>
      </c>
      <c r="B32" s="230" t="s">
        <v>71</v>
      </c>
      <c r="C32" s="230" t="s">
        <v>219</v>
      </c>
      <c r="D32" s="230" t="s">
        <v>220</v>
      </c>
      <c r="E32" s="230" t="s">
        <v>108</v>
      </c>
      <c r="F32" s="230" t="s">
        <v>109</v>
      </c>
      <c r="G32" s="230" t="s">
        <v>227</v>
      </c>
      <c r="H32" s="230" t="s">
        <v>228</v>
      </c>
      <c r="I32" s="242">
        <v>1800</v>
      </c>
      <c r="J32" s="242">
        <v>1800</v>
      </c>
      <c r="K32" s="242"/>
      <c r="L32" s="242"/>
      <c r="M32" s="242">
        <v>1800</v>
      </c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</row>
    <row r="33" customHeight="1" spans="1:24">
      <c r="A33" s="230" t="s">
        <v>193</v>
      </c>
      <c r="B33" s="230" t="s">
        <v>71</v>
      </c>
      <c r="C33" s="230" t="s">
        <v>229</v>
      </c>
      <c r="D33" s="230" t="s">
        <v>127</v>
      </c>
      <c r="E33" s="230" t="s">
        <v>126</v>
      </c>
      <c r="F33" s="230" t="s">
        <v>127</v>
      </c>
      <c r="G33" s="230" t="s">
        <v>230</v>
      </c>
      <c r="H33" s="230" t="s">
        <v>127</v>
      </c>
      <c r="I33" s="242">
        <v>213413.76</v>
      </c>
      <c r="J33" s="242">
        <v>213413.76</v>
      </c>
      <c r="K33" s="242"/>
      <c r="L33" s="242"/>
      <c r="M33" s="242">
        <v>213413.76</v>
      </c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</row>
    <row r="34" customHeight="1" spans="1:24">
      <c r="A34" s="230" t="s">
        <v>193</v>
      </c>
      <c r="B34" s="230" t="s">
        <v>71</v>
      </c>
      <c r="C34" s="230" t="s">
        <v>231</v>
      </c>
      <c r="D34" s="230" t="s">
        <v>232</v>
      </c>
      <c r="E34" s="230" t="s">
        <v>108</v>
      </c>
      <c r="F34" s="230" t="s">
        <v>109</v>
      </c>
      <c r="G34" s="230" t="s">
        <v>233</v>
      </c>
      <c r="H34" s="230" t="s">
        <v>234</v>
      </c>
      <c r="I34" s="242">
        <v>28800</v>
      </c>
      <c r="J34" s="242">
        <v>28800</v>
      </c>
      <c r="K34" s="242"/>
      <c r="L34" s="242"/>
      <c r="M34" s="242">
        <v>28800</v>
      </c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</row>
    <row r="35" customHeight="1" spans="1:24">
      <c r="A35" s="230" t="s">
        <v>193</v>
      </c>
      <c r="B35" s="230" t="s">
        <v>71</v>
      </c>
      <c r="C35" s="230" t="s">
        <v>235</v>
      </c>
      <c r="D35" s="230" t="s">
        <v>236</v>
      </c>
      <c r="E35" s="230" t="s">
        <v>102</v>
      </c>
      <c r="F35" s="230" t="s">
        <v>103</v>
      </c>
      <c r="G35" s="230" t="s">
        <v>198</v>
      </c>
      <c r="H35" s="230" t="s">
        <v>199</v>
      </c>
      <c r="I35" s="242">
        <v>18000</v>
      </c>
      <c r="J35" s="242">
        <v>18000</v>
      </c>
      <c r="K35" s="242"/>
      <c r="L35" s="242"/>
      <c r="M35" s="242">
        <v>18000</v>
      </c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</row>
    <row r="36" customHeight="1" spans="1:24">
      <c r="A36" s="230" t="s">
        <v>193</v>
      </c>
      <c r="B36" s="230" t="s">
        <v>71</v>
      </c>
      <c r="C36" s="230" t="s">
        <v>237</v>
      </c>
      <c r="D36" s="230" t="s">
        <v>238</v>
      </c>
      <c r="E36" s="230" t="s">
        <v>102</v>
      </c>
      <c r="F36" s="230" t="s">
        <v>103</v>
      </c>
      <c r="G36" s="230" t="s">
        <v>200</v>
      </c>
      <c r="H36" s="230" t="s">
        <v>201</v>
      </c>
      <c r="I36" s="242">
        <v>108000</v>
      </c>
      <c r="J36" s="242">
        <v>108000</v>
      </c>
      <c r="K36" s="242"/>
      <c r="L36" s="242"/>
      <c r="M36" s="242">
        <v>108000</v>
      </c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</row>
    <row r="37" customHeight="1" spans="1:24">
      <c r="A37" s="230" t="s">
        <v>193</v>
      </c>
      <c r="B37" s="230" t="s">
        <v>71</v>
      </c>
      <c r="C37" s="230" t="s">
        <v>237</v>
      </c>
      <c r="D37" s="230" t="s">
        <v>238</v>
      </c>
      <c r="E37" s="230" t="s">
        <v>102</v>
      </c>
      <c r="F37" s="230" t="s">
        <v>103</v>
      </c>
      <c r="G37" s="230" t="s">
        <v>202</v>
      </c>
      <c r="H37" s="230" t="s">
        <v>203</v>
      </c>
      <c r="I37" s="242">
        <v>115200</v>
      </c>
      <c r="J37" s="242">
        <v>115200</v>
      </c>
      <c r="K37" s="242"/>
      <c r="L37" s="242"/>
      <c r="M37" s="242">
        <v>115200</v>
      </c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</row>
    <row r="38" customHeight="1" spans="1:24">
      <c r="A38" s="230" t="s">
        <v>193</v>
      </c>
      <c r="B38" s="230" t="s">
        <v>71</v>
      </c>
      <c r="C38" s="230" t="s">
        <v>237</v>
      </c>
      <c r="D38" s="230" t="s">
        <v>238</v>
      </c>
      <c r="E38" s="230" t="s">
        <v>102</v>
      </c>
      <c r="F38" s="230" t="s">
        <v>103</v>
      </c>
      <c r="G38" s="230" t="s">
        <v>202</v>
      </c>
      <c r="H38" s="230" t="s">
        <v>203</v>
      </c>
      <c r="I38" s="242">
        <v>100800</v>
      </c>
      <c r="J38" s="242">
        <v>100800</v>
      </c>
      <c r="K38" s="242"/>
      <c r="L38" s="242"/>
      <c r="M38" s="242">
        <v>100800</v>
      </c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</row>
    <row r="39" customHeight="1" spans="1:24">
      <c r="A39" s="230" t="s">
        <v>193</v>
      </c>
      <c r="B39" s="230" t="s">
        <v>71</v>
      </c>
      <c r="C39" s="230" t="s">
        <v>239</v>
      </c>
      <c r="D39" s="230" t="s">
        <v>240</v>
      </c>
      <c r="E39" s="230" t="s">
        <v>102</v>
      </c>
      <c r="F39" s="230" t="s">
        <v>103</v>
      </c>
      <c r="G39" s="230" t="s">
        <v>241</v>
      </c>
      <c r="H39" s="230" t="s">
        <v>242</v>
      </c>
      <c r="I39" s="242">
        <v>1324800</v>
      </c>
      <c r="J39" s="242">
        <v>1324800</v>
      </c>
      <c r="K39" s="242"/>
      <c r="L39" s="242"/>
      <c r="M39" s="242">
        <v>1324800</v>
      </c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</row>
    <row r="40" ht="17.25" customHeight="1" spans="1:24">
      <c r="A40" s="231" t="s">
        <v>166</v>
      </c>
      <c r="B40" s="232"/>
      <c r="C40" s="233"/>
      <c r="D40" s="233"/>
      <c r="E40" s="233"/>
      <c r="F40" s="233"/>
      <c r="G40" s="233"/>
      <c r="H40" s="234"/>
      <c r="I40" s="242">
        <v>3868995.14</v>
      </c>
      <c r="J40" s="242">
        <v>3868995.14</v>
      </c>
      <c r="K40" s="242"/>
      <c r="L40" s="242"/>
      <c r="M40" s="242">
        <v>3868995.14</v>
      </c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</row>
  </sheetData>
  <mergeCells count="31">
    <mergeCell ref="A3:X3"/>
    <mergeCell ref="A4:H4"/>
    <mergeCell ref="I5:X5"/>
    <mergeCell ref="J6:N6"/>
    <mergeCell ref="O6:Q6"/>
    <mergeCell ref="S6:X6"/>
    <mergeCell ref="A40:H40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5"/>
  <sheetViews>
    <sheetView showZeros="0" workbookViewId="0">
      <pane ySplit="1" topLeftCell="A2" activePane="bottomLeft" state="frozen"/>
      <selection/>
      <selection pane="bottomLeft" activeCell="A4" sqref="A4:H4"/>
    </sheetView>
  </sheetViews>
  <sheetFormatPr defaultColWidth="9.14166666666667" defaultRowHeight="14.25" customHeight="1"/>
  <cols>
    <col min="1" max="1" width="10.2833333333333" style="50" customWidth="1"/>
    <col min="2" max="2" width="13.425" style="50" customWidth="1"/>
    <col min="3" max="3" width="29" style="50" customWidth="1"/>
    <col min="4" max="4" width="25.5" style="50" customWidth="1"/>
    <col min="5" max="5" width="11.1416666666667" style="50" customWidth="1"/>
    <col min="6" max="6" width="17.7083333333333" style="50" customWidth="1"/>
    <col min="7" max="7" width="9.85" style="50" customWidth="1"/>
    <col min="8" max="8" width="17.7083333333333" style="50" customWidth="1"/>
    <col min="9" max="13" width="20" style="50" customWidth="1"/>
    <col min="14" max="14" width="12.2833333333333" style="50" customWidth="1"/>
    <col min="15" max="15" width="12.7083333333333" style="50" customWidth="1"/>
    <col min="16" max="16" width="11.1416666666667" style="50" customWidth="1"/>
    <col min="17" max="21" width="19.85" style="50" customWidth="1"/>
    <col min="22" max="22" width="20" style="50" customWidth="1"/>
    <col min="23" max="23" width="19.85" style="50" customWidth="1"/>
    <col min="24" max="16384" width="9.14166666666667" style="50"/>
  </cols>
  <sheetData>
    <row r="1" customHeight="1" spans="1:23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ht="13.5" customHeight="1" spans="2:23">
      <c r="B2" s="211"/>
      <c r="E2" s="52"/>
      <c r="F2" s="52"/>
      <c r="G2" s="52"/>
      <c r="H2" s="52"/>
      <c r="U2" s="211"/>
      <c r="W2" s="218" t="s">
        <v>243</v>
      </c>
    </row>
    <row r="3" ht="46.5" customHeight="1" spans="1:23">
      <c r="A3" s="54" t="str">
        <f>"2025"&amp;"年部门项目支出预算表"</f>
        <v>2025年部门项目支出预算表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</row>
    <row r="4" ht="13.5" customHeight="1" spans="1:23">
      <c r="A4" s="55" t="s">
        <v>1</v>
      </c>
      <c r="B4" s="56"/>
      <c r="C4" s="56"/>
      <c r="D4" s="56"/>
      <c r="E4" s="56"/>
      <c r="F4" s="56"/>
      <c r="G4" s="56"/>
      <c r="H4" s="56"/>
      <c r="I4" s="57"/>
      <c r="J4" s="57"/>
      <c r="K4" s="57"/>
      <c r="L4" s="57"/>
      <c r="M4" s="57"/>
      <c r="N4" s="57"/>
      <c r="O4" s="57"/>
      <c r="P4" s="57"/>
      <c r="Q4" s="57"/>
      <c r="U4" s="211"/>
      <c r="W4" s="197" t="s">
        <v>2</v>
      </c>
    </row>
    <row r="5" ht="21.75" customHeight="1" spans="1:23">
      <c r="A5" s="59" t="s">
        <v>244</v>
      </c>
      <c r="B5" s="60" t="s">
        <v>177</v>
      </c>
      <c r="C5" s="59" t="s">
        <v>178</v>
      </c>
      <c r="D5" s="59" t="s">
        <v>245</v>
      </c>
      <c r="E5" s="60" t="s">
        <v>179</v>
      </c>
      <c r="F5" s="60" t="s">
        <v>180</v>
      </c>
      <c r="G5" s="60" t="s">
        <v>246</v>
      </c>
      <c r="H5" s="60" t="s">
        <v>247</v>
      </c>
      <c r="I5" s="66" t="s">
        <v>56</v>
      </c>
      <c r="J5" s="61" t="s">
        <v>248</v>
      </c>
      <c r="K5" s="62"/>
      <c r="L5" s="62"/>
      <c r="M5" s="63"/>
      <c r="N5" s="61" t="s">
        <v>185</v>
      </c>
      <c r="O5" s="62"/>
      <c r="P5" s="63"/>
      <c r="Q5" s="60" t="s">
        <v>62</v>
      </c>
      <c r="R5" s="61" t="s">
        <v>63</v>
      </c>
      <c r="S5" s="62"/>
      <c r="T5" s="62"/>
      <c r="U5" s="62"/>
      <c r="V5" s="62"/>
      <c r="W5" s="63"/>
    </row>
    <row r="6" ht="21.75" customHeight="1" spans="1:23">
      <c r="A6" s="64"/>
      <c r="B6" s="77"/>
      <c r="C6" s="64"/>
      <c r="D6" s="64"/>
      <c r="E6" s="65"/>
      <c r="F6" s="65"/>
      <c r="G6" s="65"/>
      <c r="H6" s="65"/>
      <c r="I6" s="77"/>
      <c r="J6" s="212" t="s">
        <v>59</v>
      </c>
      <c r="K6" s="213"/>
      <c r="L6" s="60" t="s">
        <v>60</v>
      </c>
      <c r="M6" s="60" t="s">
        <v>61</v>
      </c>
      <c r="N6" s="60" t="s">
        <v>59</v>
      </c>
      <c r="O6" s="60" t="s">
        <v>60</v>
      </c>
      <c r="P6" s="60" t="s">
        <v>61</v>
      </c>
      <c r="Q6" s="65"/>
      <c r="R6" s="60" t="s">
        <v>58</v>
      </c>
      <c r="S6" s="60" t="s">
        <v>65</v>
      </c>
      <c r="T6" s="60" t="s">
        <v>191</v>
      </c>
      <c r="U6" s="60" t="s">
        <v>67</v>
      </c>
      <c r="V6" s="60" t="s">
        <v>68</v>
      </c>
      <c r="W6" s="60" t="s">
        <v>69</v>
      </c>
    </row>
    <row r="7" ht="21" customHeight="1" spans="1:23">
      <c r="A7" s="77"/>
      <c r="B7" s="77"/>
      <c r="C7" s="77"/>
      <c r="D7" s="77"/>
      <c r="E7" s="77"/>
      <c r="F7" s="77"/>
      <c r="G7" s="77"/>
      <c r="H7" s="77"/>
      <c r="I7" s="77"/>
      <c r="J7" s="214" t="s">
        <v>58</v>
      </c>
      <c r="K7" s="215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</row>
    <row r="8" ht="39.75" customHeight="1" spans="1:23">
      <c r="A8" s="67"/>
      <c r="B8" s="69"/>
      <c r="C8" s="67"/>
      <c r="D8" s="67"/>
      <c r="E8" s="68"/>
      <c r="F8" s="68"/>
      <c r="G8" s="68"/>
      <c r="H8" s="68"/>
      <c r="I8" s="69"/>
      <c r="J8" s="113" t="s">
        <v>58</v>
      </c>
      <c r="K8" s="113" t="s">
        <v>249</v>
      </c>
      <c r="L8" s="68"/>
      <c r="M8" s="68"/>
      <c r="N8" s="68"/>
      <c r="O8" s="68"/>
      <c r="P8" s="68"/>
      <c r="Q8" s="68"/>
      <c r="R8" s="68"/>
      <c r="S8" s="68"/>
      <c r="T8" s="68"/>
      <c r="U8" s="69"/>
      <c r="V8" s="68"/>
      <c r="W8" s="68"/>
    </row>
    <row r="9" ht="15" customHeight="1" spans="1:23">
      <c r="A9" s="70">
        <v>1</v>
      </c>
      <c r="B9" s="70">
        <v>2</v>
      </c>
      <c r="C9" s="70">
        <v>3</v>
      </c>
      <c r="D9" s="70">
        <v>4</v>
      </c>
      <c r="E9" s="70">
        <v>5</v>
      </c>
      <c r="F9" s="70">
        <v>6</v>
      </c>
      <c r="G9" s="70">
        <v>7</v>
      </c>
      <c r="H9" s="70">
        <v>8</v>
      </c>
      <c r="I9" s="70">
        <v>9</v>
      </c>
      <c r="J9" s="70">
        <v>10</v>
      </c>
      <c r="K9" s="70">
        <v>11</v>
      </c>
      <c r="L9" s="84">
        <v>12</v>
      </c>
      <c r="M9" s="84">
        <v>13</v>
      </c>
      <c r="N9" s="84">
        <v>14</v>
      </c>
      <c r="O9" s="84">
        <v>15</v>
      </c>
      <c r="P9" s="84">
        <v>16</v>
      </c>
      <c r="Q9" s="84">
        <v>17</v>
      </c>
      <c r="R9" s="84">
        <v>18</v>
      </c>
      <c r="S9" s="84">
        <v>19</v>
      </c>
      <c r="T9" s="84">
        <v>20</v>
      </c>
      <c r="U9" s="70">
        <v>21</v>
      </c>
      <c r="V9" s="84">
        <v>22</v>
      </c>
      <c r="W9" s="70">
        <v>23</v>
      </c>
    </row>
    <row r="10" ht="25.7" customHeight="1" spans="1:23">
      <c r="A10" s="70" t="s">
        <v>250</v>
      </c>
      <c r="B10" s="70" t="s">
        <v>251</v>
      </c>
      <c r="C10" s="70" t="s">
        <v>252</v>
      </c>
      <c r="D10" s="70" t="s">
        <v>71</v>
      </c>
      <c r="E10" s="70" t="s">
        <v>102</v>
      </c>
      <c r="F10" s="70" t="s">
        <v>103</v>
      </c>
      <c r="G10" s="70" t="s">
        <v>221</v>
      </c>
      <c r="H10" s="70" t="s">
        <v>222</v>
      </c>
      <c r="I10" s="216">
        <v>442900</v>
      </c>
      <c r="J10" s="216">
        <v>442900</v>
      </c>
      <c r="K10" s="216">
        <v>442900</v>
      </c>
      <c r="L10" s="84"/>
      <c r="M10" s="84"/>
      <c r="N10" s="84"/>
      <c r="O10" s="84"/>
      <c r="P10" s="84"/>
      <c r="Q10" s="84"/>
      <c r="R10" s="84"/>
      <c r="S10" s="84"/>
      <c r="T10" s="84"/>
      <c r="U10" s="70"/>
      <c r="V10" s="84"/>
      <c r="W10" s="70"/>
    </row>
    <row r="11" ht="25.7" customHeight="1" spans="1:23">
      <c r="A11" s="70" t="s">
        <v>250</v>
      </c>
      <c r="B11" s="70" t="s">
        <v>251</v>
      </c>
      <c r="C11" s="70" t="s">
        <v>252</v>
      </c>
      <c r="D11" s="70" t="s">
        <v>71</v>
      </c>
      <c r="E11" s="70" t="s">
        <v>102</v>
      </c>
      <c r="F11" s="70" t="s">
        <v>103</v>
      </c>
      <c r="G11" s="70" t="s">
        <v>253</v>
      </c>
      <c r="H11" s="70" t="s">
        <v>254</v>
      </c>
      <c r="I11" s="216">
        <v>9500</v>
      </c>
      <c r="J11" s="216">
        <v>9500</v>
      </c>
      <c r="K11" s="216">
        <v>9500</v>
      </c>
      <c r="L11" s="84"/>
      <c r="M11" s="84"/>
      <c r="N11" s="84"/>
      <c r="O11" s="84"/>
      <c r="P11" s="84"/>
      <c r="Q11" s="84"/>
      <c r="R11" s="84"/>
      <c r="S11" s="84"/>
      <c r="T11" s="84"/>
      <c r="U11" s="70"/>
      <c r="V11" s="84"/>
      <c r="W11" s="70"/>
    </row>
    <row r="12" ht="25.7" customHeight="1" spans="1:23">
      <c r="A12" s="70" t="s">
        <v>250</v>
      </c>
      <c r="B12" s="70" t="s">
        <v>251</v>
      </c>
      <c r="C12" s="70" t="s">
        <v>252</v>
      </c>
      <c r="D12" s="70" t="s">
        <v>71</v>
      </c>
      <c r="E12" s="70" t="s">
        <v>102</v>
      </c>
      <c r="F12" s="70" t="s">
        <v>103</v>
      </c>
      <c r="G12" s="70" t="s">
        <v>255</v>
      </c>
      <c r="H12" s="70" t="s">
        <v>256</v>
      </c>
      <c r="I12" s="216">
        <v>30000</v>
      </c>
      <c r="J12" s="216">
        <v>30000</v>
      </c>
      <c r="K12" s="216">
        <v>30000</v>
      </c>
      <c r="L12" s="84"/>
      <c r="M12" s="84"/>
      <c r="N12" s="84"/>
      <c r="O12" s="84"/>
      <c r="P12" s="84"/>
      <c r="Q12" s="84"/>
      <c r="R12" s="84"/>
      <c r="S12" s="84"/>
      <c r="T12" s="84"/>
      <c r="U12" s="70"/>
      <c r="V12" s="84"/>
      <c r="W12" s="70"/>
    </row>
    <row r="13" ht="25.7" customHeight="1" spans="1:23">
      <c r="A13" s="70" t="s">
        <v>250</v>
      </c>
      <c r="B13" s="70" t="s">
        <v>251</v>
      </c>
      <c r="C13" s="70" t="s">
        <v>252</v>
      </c>
      <c r="D13" s="70" t="s">
        <v>71</v>
      </c>
      <c r="E13" s="70" t="s">
        <v>102</v>
      </c>
      <c r="F13" s="70" t="s">
        <v>103</v>
      </c>
      <c r="G13" s="70" t="s">
        <v>257</v>
      </c>
      <c r="H13" s="70" t="s">
        <v>258</v>
      </c>
      <c r="I13" s="216">
        <v>24000</v>
      </c>
      <c r="J13" s="216">
        <v>24000</v>
      </c>
      <c r="K13" s="216">
        <v>24000</v>
      </c>
      <c r="L13" s="84"/>
      <c r="M13" s="84"/>
      <c r="N13" s="84"/>
      <c r="O13" s="84"/>
      <c r="P13" s="84"/>
      <c r="Q13" s="84"/>
      <c r="R13" s="84"/>
      <c r="S13" s="84"/>
      <c r="T13" s="84"/>
      <c r="U13" s="70"/>
      <c r="V13" s="84"/>
      <c r="W13" s="70"/>
    </row>
    <row r="14" ht="25.7" customHeight="1" spans="1:23">
      <c r="A14" s="70" t="s">
        <v>250</v>
      </c>
      <c r="B14" s="70" t="s">
        <v>251</v>
      </c>
      <c r="C14" s="70" t="s">
        <v>252</v>
      </c>
      <c r="D14" s="70" t="s">
        <v>71</v>
      </c>
      <c r="E14" s="70" t="s">
        <v>102</v>
      </c>
      <c r="F14" s="70" t="s">
        <v>103</v>
      </c>
      <c r="G14" s="70" t="s">
        <v>259</v>
      </c>
      <c r="H14" s="70" t="s">
        <v>260</v>
      </c>
      <c r="I14" s="216">
        <v>249600</v>
      </c>
      <c r="J14" s="216">
        <v>249600</v>
      </c>
      <c r="K14" s="216">
        <v>249600</v>
      </c>
      <c r="L14" s="84"/>
      <c r="M14" s="84"/>
      <c r="N14" s="84"/>
      <c r="O14" s="84"/>
      <c r="P14" s="84"/>
      <c r="Q14" s="84"/>
      <c r="R14" s="84"/>
      <c r="S14" s="84"/>
      <c r="T14" s="84"/>
      <c r="U14" s="70"/>
      <c r="V14" s="84"/>
      <c r="W14" s="70"/>
    </row>
    <row r="15" ht="18.75" customHeight="1" spans="1:23">
      <c r="A15" s="80" t="s">
        <v>166</v>
      </c>
      <c r="B15" s="81"/>
      <c r="C15" s="81"/>
      <c r="D15" s="81"/>
      <c r="E15" s="81"/>
      <c r="F15" s="81"/>
      <c r="G15" s="81"/>
      <c r="H15" s="82"/>
      <c r="I15" s="217">
        <v>756000</v>
      </c>
      <c r="J15" s="217">
        <v>756000</v>
      </c>
      <c r="K15" s="217">
        <v>756000</v>
      </c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</row>
  </sheetData>
  <mergeCells count="28">
    <mergeCell ref="A3:W3"/>
    <mergeCell ref="A4:H4"/>
    <mergeCell ref="J5:M5"/>
    <mergeCell ref="N5:P5"/>
    <mergeCell ref="R5:W5"/>
    <mergeCell ref="A15:H15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J9" sqref="J9"/>
    </sheetView>
  </sheetViews>
  <sheetFormatPr defaultColWidth="9.14166666666667" defaultRowHeight="12" customHeight="1"/>
  <cols>
    <col min="1" max="1" width="34.2833333333333" style="50" customWidth="1"/>
    <col min="2" max="2" width="29" style="50" customWidth="1"/>
    <col min="3" max="5" width="23.575" style="50" customWidth="1"/>
    <col min="6" max="6" width="11.2833333333333" style="50" customWidth="1"/>
    <col min="7" max="7" width="25.1416666666667" style="50" customWidth="1"/>
    <col min="8" max="8" width="15.575" style="50" customWidth="1"/>
    <col min="9" max="9" width="13.425" style="50" customWidth="1"/>
    <col min="10" max="10" width="18.85" style="50" customWidth="1"/>
    <col min="11" max="16384" width="9.14166666666667" style="50"/>
  </cols>
  <sheetData>
    <row r="1" customHeight="1" spans="1:10">
      <c r="A1" s="51"/>
      <c r="B1" s="51"/>
      <c r="C1" s="51"/>
      <c r="D1" s="51"/>
      <c r="E1" s="51"/>
      <c r="F1" s="51"/>
      <c r="G1" s="51"/>
      <c r="H1" s="51"/>
      <c r="I1" s="51"/>
      <c r="J1" s="51"/>
    </row>
    <row r="2" ht="18" customHeight="1" spans="10:10">
      <c r="J2" s="53" t="s">
        <v>261</v>
      </c>
    </row>
    <row r="3" ht="39.75" customHeight="1" spans="1:10">
      <c r="A3" s="111" t="str">
        <f>"2025"&amp;"年部门项目支出绩效目标表"</f>
        <v>2025年部门项目支出绩效目标表</v>
      </c>
      <c r="B3" s="54"/>
      <c r="C3" s="54"/>
      <c r="D3" s="54"/>
      <c r="E3" s="54"/>
      <c r="F3" s="112"/>
      <c r="G3" s="54"/>
      <c r="H3" s="112"/>
      <c r="I3" s="112"/>
      <c r="J3" s="54"/>
    </row>
    <row r="4" ht="17.25" customHeight="1" spans="1:1">
      <c r="A4" s="55" t="s">
        <v>1</v>
      </c>
    </row>
    <row r="5" ht="44.25" customHeight="1" spans="1:10">
      <c r="A5" s="113" t="s">
        <v>178</v>
      </c>
      <c r="B5" s="113" t="s">
        <v>262</v>
      </c>
      <c r="C5" s="113" t="s">
        <v>263</v>
      </c>
      <c r="D5" s="113" t="s">
        <v>264</v>
      </c>
      <c r="E5" s="113" t="s">
        <v>265</v>
      </c>
      <c r="F5" s="114" t="s">
        <v>266</v>
      </c>
      <c r="G5" s="113" t="s">
        <v>267</v>
      </c>
      <c r="H5" s="114" t="s">
        <v>268</v>
      </c>
      <c r="I5" s="114" t="s">
        <v>269</v>
      </c>
      <c r="J5" s="113" t="s">
        <v>270</v>
      </c>
    </row>
    <row r="6" ht="18.75" customHeight="1" spans="1:10">
      <c r="A6" s="210">
        <v>1</v>
      </c>
      <c r="B6" s="210">
        <v>2</v>
      </c>
      <c r="C6" s="210">
        <v>3</v>
      </c>
      <c r="D6" s="210">
        <v>4</v>
      </c>
      <c r="E6" s="210">
        <v>5</v>
      </c>
      <c r="F6" s="84">
        <v>6</v>
      </c>
      <c r="G6" s="210">
        <v>7</v>
      </c>
      <c r="H6" s="84">
        <v>8</v>
      </c>
      <c r="I6" s="84">
        <v>9</v>
      </c>
      <c r="J6" s="210">
        <v>10</v>
      </c>
    </row>
    <row r="7" ht="42" customHeight="1" spans="1:10">
      <c r="A7" s="78" t="s">
        <v>252</v>
      </c>
      <c r="B7" s="115" t="s">
        <v>271</v>
      </c>
      <c r="C7" s="115" t="s">
        <v>272</v>
      </c>
      <c r="D7" s="115" t="s">
        <v>273</v>
      </c>
      <c r="E7" s="98" t="s">
        <v>274</v>
      </c>
      <c r="F7" s="116" t="s">
        <v>275</v>
      </c>
      <c r="G7" s="98" t="s">
        <v>276</v>
      </c>
      <c r="H7" s="116" t="s">
        <v>277</v>
      </c>
      <c r="I7" s="116" t="s">
        <v>278</v>
      </c>
      <c r="J7" s="98" t="s">
        <v>279</v>
      </c>
    </row>
    <row r="8" ht="42" customHeight="1" spans="1:10">
      <c r="A8" s="78" t="s">
        <v>252</v>
      </c>
      <c r="B8" s="115" t="s">
        <v>271</v>
      </c>
      <c r="C8" s="115" t="s">
        <v>280</v>
      </c>
      <c r="D8" s="115" t="s">
        <v>281</v>
      </c>
      <c r="E8" s="98" t="s">
        <v>281</v>
      </c>
      <c r="F8" s="116" t="s">
        <v>275</v>
      </c>
      <c r="G8" s="98" t="s">
        <v>276</v>
      </c>
      <c r="H8" s="116" t="s">
        <v>277</v>
      </c>
      <c r="I8" s="116" t="s">
        <v>278</v>
      </c>
      <c r="J8" s="98" t="s">
        <v>282</v>
      </c>
    </row>
    <row r="9" ht="42" customHeight="1" spans="1:10">
      <c r="A9" s="78" t="s">
        <v>252</v>
      </c>
      <c r="B9" s="71" t="s">
        <v>271</v>
      </c>
      <c r="C9" s="71" t="s">
        <v>283</v>
      </c>
      <c r="D9" s="71" t="s">
        <v>284</v>
      </c>
      <c r="E9" s="78" t="s">
        <v>285</v>
      </c>
      <c r="F9" s="102" t="s">
        <v>275</v>
      </c>
      <c r="G9" s="98" t="s">
        <v>276</v>
      </c>
      <c r="H9" s="102" t="s">
        <v>277</v>
      </c>
      <c r="I9" s="102" t="s">
        <v>278</v>
      </c>
      <c r="J9" s="98" t="s">
        <v>286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B25" sqref="B25"/>
    </sheetView>
  </sheetViews>
  <sheetFormatPr defaultColWidth="9.14166666666667" defaultRowHeight="14.25" customHeight="1" outlineLevelCol="5"/>
  <cols>
    <col min="1" max="1" width="32.1416666666667" style="50" customWidth="1"/>
    <col min="2" max="2" width="20.7083333333333" style="50" customWidth="1"/>
    <col min="3" max="3" width="32.1416666666667" style="50" customWidth="1"/>
    <col min="4" max="4" width="27.7083333333333" style="50" customWidth="1"/>
    <col min="5" max="6" width="36.7083333333333" style="50" customWidth="1"/>
    <col min="7" max="16384" width="9.14166666666667" style="50"/>
  </cols>
  <sheetData>
    <row r="1" customHeight="1" spans="1:6">
      <c r="A1" s="51"/>
      <c r="B1" s="51"/>
      <c r="C1" s="51"/>
      <c r="D1" s="51"/>
      <c r="E1" s="51"/>
      <c r="F1" s="51"/>
    </row>
    <row r="2" ht="12" customHeight="1" spans="1:6">
      <c r="A2" s="194">
        <v>1</v>
      </c>
      <c r="B2" s="195">
        <v>0</v>
      </c>
      <c r="C2" s="194">
        <v>1</v>
      </c>
      <c r="D2" s="196"/>
      <c r="E2" s="196"/>
      <c r="F2" s="197" t="s">
        <v>287</v>
      </c>
    </row>
    <row r="3" ht="42" customHeight="1" spans="1:6">
      <c r="A3" s="198" t="str">
        <f>"2025"&amp;"年部门政府性基金预算支出预算表"</f>
        <v>2025年部门政府性基金预算支出预算表</v>
      </c>
      <c r="B3" s="198" t="s">
        <v>288</v>
      </c>
      <c r="C3" s="199"/>
      <c r="D3" s="200"/>
      <c r="E3" s="200"/>
      <c r="F3" s="200"/>
    </row>
    <row r="4" ht="13.5" customHeight="1" spans="1:6">
      <c r="A4" s="55" t="s">
        <v>1</v>
      </c>
      <c r="B4" s="55" t="s">
        <v>289</v>
      </c>
      <c r="C4" s="194"/>
      <c r="D4" s="196"/>
      <c r="E4" s="196"/>
      <c r="F4" s="197" t="s">
        <v>2</v>
      </c>
    </row>
    <row r="5" ht="19.5" customHeight="1" spans="1:6">
      <c r="A5" s="201" t="s">
        <v>176</v>
      </c>
      <c r="B5" s="202" t="s">
        <v>73</v>
      </c>
      <c r="C5" s="201" t="s">
        <v>74</v>
      </c>
      <c r="D5" s="61" t="s">
        <v>290</v>
      </c>
      <c r="E5" s="62"/>
      <c r="F5" s="63"/>
    </row>
    <row r="6" ht="18.75" customHeight="1" spans="1:6">
      <c r="A6" s="203"/>
      <c r="B6" s="204"/>
      <c r="C6" s="203"/>
      <c r="D6" s="66" t="s">
        <v>56</v>
      </c>
      <c r="E6" s="61" t="s">
        <v>76</v>
      </c>
      <c r="F6" s="66" t="s">
        <v>77</v>
      </c>
    </row>
    <row r="7" ht="18.75" customHeight="1" spans="1:6">
      <c r="A7" s="114">
        <v>1</v>
      </c>
      <c r="B7" s="205" t="s">
        <v>84</v>
      </c>
      <c r="C7" s="114">
        <v>3</v>
      </c>
      <c r="D7" s="206">
        <v>4</v>
      </c>
      <c r="E7" s="206">
        <v>5</v>
      </c>
      <c r="F7" s="206">
        <v>6</v>
      </c>
    </row>
    <row r="8" ht="21" customHeight="1" spans="1:6">
      <c r="A8" s="71"/>
      <c r="B8" s="71"/>
      <c r="C8" s="71"/>
      <c r="D8" s="128"/>
      <c r="E8" s="128"/>
      <c r="F8" s="128"/>
    </row>
    <row r="9" ht="21" customHeight="1" spans="1:6">
      <c r="A9" s="71"/>
      <c r="B9" s="71"/>
      <c r="C9" s="71"/>
      <c r="D9" s="128"/>
      <c r="E9" s="128"/>
      <c r="F9" s="128"/>
    </row>
    <row r="10" ht="18.75" customHeight="1" spans="1:6">
      <c r="A10" s="207" t="s">
        <v>166</v>
      </c>
      <c r="B10" s="207" t="s">
        <v>166</v>
      </c>
      <c r="C10" s="208" t="s">
        <v>166</v>
      </c>
      <c r="D10" s="128"/>
      <c r="E10" s="128"/>
      <c r="F10" s="128"/>
    </row>
    <row r="11" ht="31" customHeight="1" spans="1:6">
      <c r="A11" s="209" t="s">
        <v>291</v>
      </c>
      <c r="B11" s="209"/>
      <c r="C11" s="209"/>
      <c r="D11" s="209"/>
      <c r="E11" s="209"/>
      <c r="F11" s="209"/>
    </row>
  </sheetData>
  <mergeCells count="8"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G28" sqref="G28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</row>
    <row r="2" ht="15.75" customHeight="1" spans="2:19">
      <c r="B2" s="132"/>
      <c r="C2" s="132"/>
      <c r="R2" s="191"/>
      <c r="S2" s="191" t="s">
        <v>292</v>
      </c>
    </row>
    <row r="3" ht="41.25" customHeight="1" spans="1:19">
      <c r="A3" s="133" t="str">
        <f>"2025"&amp;"年部门政府采购预算表"</f>
        <v>2025年部门政府采购预算表</v>
      </c>
      <c r="B3" s="134"/>
      <c r="C3" s="134"/>
      <c r="D3" s="173"/>
      <c r="E3" s="173"/>
      <c r="F3" s="173"/>
      <c r="G3" s="173"/>
      <c r="H3" s="173"/>
      <c r="I3" s="173"/>
      <c r="J3" s="173"/>
      <c r="K3" s="173"/>
      <c r="L3" s="173"/>
      <c r="M3" s="134"/>
      <c r="N3" s="173"/>
      <c r="O3" s="173"/>
      <c r="P3" s="134"/>
      <c r="Q3" s="173"/>
      <c r="R3" s="134"/>
      <c r="S3" s="134"/>
    </row>
    <row r="4" ht="18.75" customHeight="1" spans="1:19">
      <c r="A4" s="174" t="s">
        <v>1</v>
      </c>
      <c r="B4" s="175"/>
      <c r="C4" s="175"/>
      <c r="D4" s="176"/>
      <c r="E4" s="176"/>
      <c r="F4" s="176"/>
      <c r="G4" s="176"/>
      <c r="H4" s="176"/>
      <c r="I4" s="176"/>
      <c r="J4" s="176"/>
      <c r="K4" s="176"/>
      <c r="L4" s="176"/>
      <c r="R4" s="192"/>
      <c r="S4" s="193" t="s">
        <v>2</v>
      </c>
    </row>
    <row r="5" ht="15.75" customHeight="1" spans="1:19">
      <c r="A5" s="177" t="s">
        <v>175</v>
      </c>
      <c r="B5" s="141" t="s">
        <v>176</v>
      </c>
      <c r="C5" s="141" t="s">
        <v>293</v>
      </c>
      <c r="D5" s="142" t="s">
        <v>294</v>
      </c>
      <c r="E5" s="142" t="s">
        <v>295</v>
      </c>
      <c r="F5" s="142" t="s">
        <v>296</v>
      </c>
      <c r="G5" s="142" t="s">
        <v>297</v>
      </c>
      <c r="H5" s="142" t="s">
        <v>298</v>
      </c>
      <c r="I5" s="160" t="s">
        <v>183</v>
      </c>
      <c r="J5" s="160"/>
      <c r="K5" s="160"/>
      <c r="L5" s="160"/>
      <c r="M5" s="161"/>
      <c r="N5" s="160"/>
      <c r="O5" s="160"/>
      <c r="P5" s="169"/>
      <c r="Q5" s="160"/>
      <c r="R5" s="161"/>
      <c r="S5" s="170"/>
    </row>
    <row r="6" ht="17.25" customHeight="1" spans="1:19">
      <c r="A6" s="139"/>
      <c r="B6" s="140"/>
      <c r="C6" s="140"/>
      <c r="D6" s="143"/>
      <c r="E6" s="143"/>
      <c r="F6" s="143"/>
      <c r="G6" s="143"/>
      <c r="H6" s="143"/>
      <c r="I6" s="143" t="s">
        <v>56</v>
      </c>
      <c r="J6" s="143" t="s">
        <v>59</v>
      </c>
      <c r="K6" s="143" t="s">
        <v>299</v>
      </c>
      <c r="L6" s="143" t="s">
        <v>300</v>
      </c>
      <c r="M6" s="162" t="s">
        <v>301</v>
      </c>
      <c r="N6" s="163" t="s">
        <v>302</v>
      </c>
      <c r="O6" s="163"/>
      <c r="P6" s="171"/>
      <c r="Q6" s="163"/>
      <c r="R6" s="172"/>
      <c r="S6" s="145"/>
    </row>
    <row r="7" ht="54" customHeight="1" spans="1:19">
      <c r="A7" s="144"/>
      <c r="B7" s="145"/>
      <c r="C7" s="145"/>
      <c r="D7" s="146"/>
      <c r="E7" s="146"/>
      <c r="F7" s="146"/>
      <c r="G7" s="146"/>
      <c r="H7" s="146"/>
      <c r="I7" s="146"/>
      <c r="J7" s="146" t="s">
        <v>58</v>
      </c>
      <c r="K7" s="146"/>
      <c r="L7" s="146"/>
      <c r="M7" s="164"/>
      <c r="N7" s="146" t="s">
        <v>58</v>
      </c>
      <c r="O7" s="146" t="s">
        <v>65</v>
      </c>
      <c r="P7" s="145" t="s">
        <v>66</v>
      </c>
      <c r="Q7" s="146" t="s">
        <v>67</v>
      </c>
      <c r="R7" s="164" t="s">
        <v>68</v>
      </c>
      <c r="S7" s="145" t="s">
        <v>69</v>
      </c>
    </row>
    <row r="8" ht="18" customHeight="1" spans="1:19">
      <c r="A8" s="178">
        <v>1</v>
      </c>
      <c r="B8" s="178" t="s">
        <v>84</v>
      </c>
      <c r="C8" s="179">
        <v>3</v>
      </c>
      <c r="D8" s="179">
        <v>4</v>
      </c>
      <c r="E8" s="178">
        <v>5</v>
      </c>
      <c r="F8" s="178">
        <v>6</v>
      </c>
      <c r="G8" s="178">
        <v>7</v>
      </c>
      <c r="H8" s="178">
        <v>8</v>
      </c>
      <c r="I8" s="178">
        <v>9</v>
      </c>
      <c r="J8" s="178">
        <v>10</v>
      </c>
      <c r="K8" s="178">
        <v>11</v>
      </c>
      <c r="L8" s="178">
        <v>12</v>
      </c>
      <c r="M8" s="178">
        <v>13</v>
      </c>
      <c r="N8" s="178">
        <v>14</v>
      </c>
      <c r="O8" s="178">
        <v>15</v>
      </c>
      <c r="P8" s="178">
        <v>16</v>
      </c>
      <c r="Q8" s="178">
        <v>17</v>
      </c>
      <c r="R8" s="178">
        <v>18</v>
      </c>
      <c r="S8" s="178">
        <v>19</v>
      </c>
    </row>
    <row r="9" ht="21" customHeight="1" spans="1:19">
      <c r="A9" s="180" t="s">
        <v>193</v>
      </c>
      <c r="B9" s="181" t="s">
        <v>71</v>
      </c>
      <c r="C9" s="181" t="s">
        <v>252</v>
      </c>
      <c r="D9" s="182" t="s">
        <v>303</v>
      </c>
      <c r="E9" s="182" t="s">
        <v>304</v>
      </c>
      <c r="F9" s="182" t="s">
        <v>305</v>
      </c>
      <c r="G9" s="183">
        <v>135</v>
      </c>
      <c r="H9" s="184">
        <v>108000</v>
      </c>
      <c r="I9" s="184">
        <v>108000</v>
      </c>
      <c r="J9" s="184">
        <v>108000</v>
      </c>
      <c r="K9" s="165"/>
      <c r="L9" s="165"/>
      <c r="M9" s="165"/>
      <c r="N9" s="165"/>
      <c r="O9" s="165"/>
      <c r="P9" s="165"/>
      <c r="Q9" s="165"/>
      <c r="R9" s="165"/>
      <c r="S9" s="165"/>
    </row>
    <row r="10" ht="21" customHeight="1" spans="1:19">
      <c r="A10" s="151" t="s">
        <v>166</v>
      </c>
      <c r="B10" s="152"/>
      <c r="C10" s="152"/>
      <c r="D10" s="153"/>
      <c r="E10" s="153"/>
      <c r="F10" s="153"/>
      <c r="G10" s="18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</row>
    <row r="11" ht="21" customHeight="1" spans="1:19">
      <c r="A11" s="186" t="s">
        <v>306</v>
      </c>
      <c r="B11" s="187"/>
      <c r="C11" s="187"/>
      <c r="D11" s="186"/>
      <c r="E11" s="186"/>
      <c r="F11" s="186"/>
      <c r="G11" s="188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</row>
    <row r="12" customHeight="1" spans="1:17">
      <c r="A12" s="190"/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</row>
  </sheetData>
  <mergeCells count="20">
    <mergeCell ref="A3:S3"/>
    <mergeCell ref="A4:H4"/>
    <mergeCell ref="I5:S5"/>
    <mergeCell ref="N6:S6"/>
    <mergeCell ref="A10:G10"/>
    <mergeCell ref="A11:S11"/>
    <mergeCell ref="A12:Q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H22" sqref="H22"/>
    </sheetView>
  </sheetViews>
  <sheetFormatPr defaultColWidth="10.625" defaultRowHeight="14.25" customHeight="1"/>
  <cols>
    <col min="1" max="16384" width="10.625" customWidth="1"/>
  </cols>
  <sheetData>
    <row r="1" customHeight="1" spans="1:20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ht="16.5" customHeight="1" spans="1:20">
      <c r="A2" s="131"/>
      <c r="B2" s="132"/>
      <c r="C2" s="132"/>
      <c r="D2" s="132"/>
      <c r="E2" s="132"/>
      <c r="F2" s="132"/>
      <c r="G2" s="132"/>
      <c r="H2" s="131"/>
      <c r="I2" s="131"/>
      <c r="J2" s="131"/>
      <c r="K2" s="131"/>
      <c r="L2" s="131"/>
      <c r="M2" s="131"/>
      <c r="N2" s="157"/>
      <c r="O2" s="131"/>
      <c r="P2" s="131"/>
      <c r="Q2" s="132"/>
      <c r="R2" s="131"/>
      <c r="S2" s="167"/>
      <c r="T2" s="167" t="s">
        <v>307</v>
      </c>
    </row>
    <row r="3" ht="41.25" customHeight="1" spans="1:20">
      <c r="A3" s="133" t="str">
        <f>"2025"&amp;"年部门政府购买服务预算表"</f>
        <v>2025年部门政府购买服务预算表</v>
      </c>
      <c r="B3" s="134"/>
      <c r="C3" s="134"/>
      <c r="D3" s="134"/>
      <c r="E3" s="134"/>
      <c r="F3" s="134"/>
      <c r="G3" s="134"/>
      <c r="H3" s="135"/>
      <c r="I3" s="135"/>
      <c r="J3" s="135"/>
      <c r="K3" s="135"/>
      <c r="L3" s="135"/>
      <c r="M3" s="135"/>
      <c r="N3" s="158"/>
      <c r="O3" s="135"/>
      <c r="P3" s="135"/>
      <c r="Q3" s="134"/>
      <c r="R3" s="135"/>
      <c r="S3" s="158"/>
      <c r="T3" s="134"/>
    </row>
    <row r="4" ht="22.5" customHeight="1" spans="1:20">
      <c r="A4" s="136" t="s">
        <v>1</v>
      </c>
      <c r="B4" s="136"/>
      <c r="C4" s="136"/>
      <c r="D4" s="137"/>
      <c r="E4" s="137"/>
      <c r="F4" s="137"/>
      <c r="G4" s="137"/>
      <c r="H4" s="138"/>
      <c r="I4" s="138"/>
      <c r="J4" s="159"/>
      <c r="K4" s="159"/>
      <c r="L4" s="159"/>
      <c r="M4" s="159"/>
      <c r="N4" s="157"/>
      <c r="O4" s="131"/>
      <c r="P4" s="131"/>
      <c r="Q4" s="132"/>
      <c r="R4" s="131"/>
      <c r="S4" s="168"/>
      <c r="T4" s="167" t="s">
        <v>2</v>
      </c>
    </row>
    <row r="5" ht="24" customHeight="1" spans="1:20">
      <c r="A5" s="139" t="s">
        <v>175</v>
      </c>
      <c r="B5" s="140" t="s">
        <v>176</v>
      </c>
      <c r="C5" s="141" t="s">
        <v>293</v>
      </c>
      <c r="D5" s="141" t="s">
        <v>308</v>
      </c>
      <c r="E5" s="141" t="s">
        <v>309</v>
      </c>
      <c r="F5" s="141" t="s">
        <v>310</v>
      </c>
      <c r="G5" s="141" t="s">
        <v>311</v>
      </c>
      <c r="H5" s="142" t="s">
        <v>312</v>
      </c>
      <c r="I5" s="142" t="s">
        <v>313</v>
      </c>
      <c r="J5" s="160" t="s">
        <v>183</v>
      </c>
      <c r="K5" s="160"/>
      <c r="L5" s="160"/>
      <c r="M5" s="160"/>
      <c r="N5" s="161"/>
      <c r="O5" s="160"/>
      <c r="P5" s="160"/>
      <c r="Q5" s="169"/>
      <c r="R5" s="160"/>
      <c r="S5" s="161"/>
      <c r="T5" s="170"/>
    </row>
    <row r="6" ht="24" customHeight="1" spans="1:20">
      <c r="A6" s="139"/>
      <c r="B6" s="140"/>
      <c r="C6" s="140"/>
      <c r="D6" s="140"/>
      <c r="E6" s="140"/>
      <c r="F6" s="140"/>
      <c r="G6" s="140"/>
      <c r="H6" s="143"/>
      <c r="I6" s="143"/>
      <c r="J6" s="143" t="s">
        <v>56</v>
      </c>
      <c r="K6" s="143" t="s">
        <v>59</v>
      </c>
      <c r="L6" s="143" t="s">
        <v>299</v>
      </c>
      <c r="M6" s="143" t="s">
        <v>300</v>
      </c>
      <c r="N6" s="162" t="s">
        <v>301</v>
      </c>
      <c r="O6" s="163" t="s">
        <v>302</v>
      </c>
      <c r="P6" s="163"/>
      <c r="Q6" s="171"/>
      <c r="R6" s="163"/>
      <c r="S6" s="172"/>
      <c r="T6" s="145"/>
    </row>
    <row r="7" ht="54" customHeight="1" spans="1:20">
      <c r="A7" s="144"/>
      <c r="B7" s="145"/>
      <c r="C7" s="145"/>
      <c r="D7" s="145"/>
      <c r="E7" s="145"/>
      <c r="F7" s="145"/>
      <c r="G7" s="145"/>
      <c r="H7" s="146"/>
      <c r="I7" s="146"/>
      <c r="J7" s="146"/>
      <c r="K7" s="146" t="s">
        <v>58</v>
      </c>
      <c r="L7" s="146"/>
      <c r="M7" s="146"/>
      <c r="N7" s="164"/>
      <c r="O7" s="146" t="s">
        <v>58</v>
      </c>
      <c r="P7" s="146" t="s">
        <v>65</v>
      </c>
      <c r="Q7" s="145" t="s">
        <v>66</v>
      </c>
      <c r="R7" s="146" t="s">
        <v>67</v>
      </c>
      <c r="S7" s="164" t="s">
        <v>68</v>
      </c>
      <c r="T7" s="145" t="s">
        <v>69</v>
      </c>
    </row>
    <row r="8" ht="17.25" customHeight="1" spans="1:20">
      <c r="A8" s="147">
        <v>1</v>
      </c>
      <c r="B8" s="145">
        <v>2</v>
      </c>
      <c r="C8" s="147">
        <v>3</v>
      </c>
      <c r="D8" s="147">
        <v>4</v>
      </c>
      <c r="E8" s="145">
        <v>5</v>
      </c>
      <c r="F8" s="147">
        <v>6</v>
      </c>
      <c r="G8" s="147">
        <v>7</v>
      </c>
      <c r="H8" s="145">
        <v>8</v>
      </c>
      <c r="I8" s="147">
        <v>9</v>
      </c>
      <c r="J8" s="147">
        <v>10</v>
      </c>
      <c r="K8" s="145">
        <v>11</v>
      </c>
      <c r="L8" s="147">
        <v>12</v>
      </c>
      <c r="M8" s="147">
        <v>13</v>
      </c>
      <c r="N8" s="145">
        <v>14</v>
      </c>
      <c r="O8" s="147">
        <v>15</v>
      </c>
      <c r="P8" s="147">
        <v>16</v>
      </c>
      <c r="Q8" s="145">
        <v>17</v>
      </c>
      <c r="R8" s="147">
        <v>18</v>
      </c>
      <c r="S8" s="147">
        <v>19</v>
      </c>
      <c r="T8" s="147">
        <v>20</v>
      </c>
    </row>
    <row r="9" ht="21" customHeight="1" spans="1:20">
      <c r="A9" s="148"/>
      <c r="B9" s="149"/>
      <c r="C9" s="149"/>
      <c r="D9" s="149"/>
      <c r="E9" s="149"/>
      <c r="F9" s="149"/>
      <c r="G9" s="149"/>
      <c r="H9" s="150"/>
      <c r="I9" s="150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</row>
    <row r="10" ht="21" customHeight="1" spans="1:20">
      <c r="A10" s="151" t="s">
        <v>166</v>
      </c>
      <c r="B10" s="152"/>
      <c r="C10" s="152"/>
      <c r="D10" s="152"/>
      <c r="E10" s="152"/>
      <c r="F10" s="152"/>
      <c r="G10" s="152"/>
      <c r="H10" s="153"/>
      <c r="I10" s="166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</row>
    <row r="11" ht="17" customHeight="1" spans="1:24">
      <c r="A11" s="154" t="s">
        <v>314</v>
      </c>
      <c r="B11" s="155"/>
      <c r="C11" s="155"/>
      <c r="D11" s="155"/>
      <c r="E11" s="155"/>
      <c r="F11" s="155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</row>
  </sheetData>
  <mergeCells count="19">
    <mergeCell ref="A3:T3"/>
    <mergeCell ref="A4:C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5" defaultRowHeight="14.25" customHeight="1" outlineLevelCol="4"/>
  <cols>
    <col min="1" max="1" width="44.25" style="50" customWidth="1"/>
    <col min="2" max="5" width="20" style="50" customWidth="1"/>
    <col min="6" max="16384" width="9.15" style="50"/>
  </cols>
  <sheetData>
    <row r="1" s="50" customFormat="1" customHeight="1" spans="1:5">
      <c r="A1" s="51"/>
      <c r="B1" s="51"/>
      <c r="C1" s="51"/>
      <c r="D1" s="51"/>
      <c r="E1" s="51"/>
    </row>
    <row r="2" s="50" customFormat="1" ht="17.25" customHeight="1" spans="4:5">
      <c r="D2" s="119"/>
      <c r="E2" s="53" t="s">
        <v>315</v>
      </c>
    </row>
    <row r="3" s="50" customFormat="1" ht="41.25" customHeight="1" spans="1:5">
      <c r="A3" s="120" t="str">
        <f>"2025"&amp;"年对下转移支付预算表"</f>
        <v>2025年对下转移支付预算表</v>
      </c>
      <c r="B3" s="54"/>
      <c r="C3" s="54"/>
      <c r="D3" s="54"/>
      <c r="E3" s="112"/>
    </row>
    <row r="4" s="50" customFormat="1" ht="18" customHeight="1" spans="1:5">
      <c r="A4" s="121" t="s">
        <v>1</v>
      </c>
      <c r="B4" s="122"/>
      <c r="C4" s="122"/>
      <c r="D4" s="123"/>
      <c r="E4" s="58" t="s">
        <v>2</v>
      </c>
    </row>
    <row r="5" s="50" customFormat="1" ht="19.5" customHeight="1" spans="1:5">
      <c r="A5" s="66" t="s">
        <v>316</v>
      </c>
      <c r="B5" s="61" t="s">
        <v>183</v>
      </c>
      <c r="C5" s="62"/>
      <c r="D5" s="62"/>
      <c r="E5" s="124" t="s">
        <v>317</v>
      </c>
    </row>
    <row r="6" s="50" customFormat="1" ht="40.5" customHeight="1" spans="1:5">
      <c r="A6" s="69"/>
      <c r="B6" s="77" t="s">
        <v>56</v>
      </c>
      <c r="C6" s="60" t="s">
        <v>59</v>
      </c>
      <c r="D6" s="125" t="s">
        <v>299</v>
      </c>
      <c r="E6" s="124"/>
    </row>
    <row r="7" s="50" customFormat="1" ht="19.5" customHeight="1" spans="1:5">
      <c r="A7" s="70">
        <v>1</v>
      </c>
      <c r="B7" s="70">
        <v>2</v>
      </c>
      <c r="C7" s="70">
        <v>3</v>
      </c>
      <c r="D7" s="126">
        <v>4</v>
      </c>
      <c r="E7" s="127">
        <v>24</v>
      </c>
    </row>
    <row r="8" s="50" customFormat="1" ht="19.5" customHeight="1" spans="1:5">
      <c r="A8" s="78"/>
      <c r="B8" s="128"/>
      <c r="C8" s="128"/>
      <c r="D8" s="128"/>
      <c r="E8" s="128"/>
    </row>
    <row r="9" s="50" customFormat="1" ht="19.5" customHeight="1" spans="1:5">
      <c r="A9" s="115"/>
      <c r="B9" s="128"/>
      <c r="C9" s="128"/>
      <c r="D9" s="128"/>
      <c r="E9" s="128"/>
    </row>
    <row r="10" s="50" customFormat="1" ht="34" customHeight="1" spans="1:1">
      <c r="A10" s="129" t="s">
        <v>318</v>
      </c>
    </row>
  </sheetData>
  <mergeCells count="5">
    <mergeCell ref="A3:E3"/>
    <mergeCell ref="A4:D4"/>
    <mergeCell ref="B5:D5"/>
    <mergeCell ref="A5:A6"/>
    <mergeCell ref="E5:E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10" sqref="B10"/>
    </sheetView>
  </sheetViews>
  <sheetFormatPr defaultColWidth="9.14166666666667" defaultRowHeight="12" customHeight="1"/>
  <cols>
    <col min="1" max="1" width="55.375" style="50" customWidth="1"/>
    <col min="2" max="2" width="29" style="50" customWidth="1"/>
    <col min="3" max="5" width="23.575" style="50" customWidth="1"/>
    <col min="6" max="6" width="11.2833333333333" style="50" customWidth="1"/>
    <col min="7" max="7" width="25.1416666666667" style="50" customWidth="1"/>
    <col min="8" max="8" width="15.575" style="50" customWidth="1"/>
    <col min="9" max="9" width="13.425" style="50" customWidth="1"/>
    <col min="10" max="10" width="18.85" style="50" customWidth="1"/>
    <col min="11" max="16384" width="9.14166666666667" style="50"/>
  </cols>
  <sheetData>
    <row r="1" customHeight="1" spans="1:10">
      <c r="A1" s="51"/>
      <c r="B1" s="51"/>
      <c r="C1" s="51"/>
      <c r="D1" s="51"/>
      <c r="E1" s="51"/>
      <c r="F1" s="51"/>
      <c r="G1" s="51"/>
      <c r="H1" s="51"/>
      <c r="I1" s="51"/>
      <c r="J1" s="51"/>
    </row>
    <row r="2" ht="16.5" customHeight="1" spans="10:10">
      <c r="J2" s="53" t="s">
        <v>319</v>
      </c>
    </row>
    <row r="3" ht="41.25" customHeight="1" spans="1:10">
      <c r="A3" s="111" t="str">
        <f>"2025"&amp;"年对下转移支付绩效目标表"</f>
        <v>2025年对下转移支付绩效目标表</v>
      </c>
      <c r="B3" s="54"/>
      <c r="C3" s="54"/>
      <c r="D3" s="54"/>
      <c r="E3" s="54"/>
      <c r="F3" s="112"/>
      <c r="G3" s="54"/>
      <c r="H3" s="112"/>
      <c r="I3" s="112"/>
      <c r="J3" s="54"/>
    </row>
    <row r="4" ht="17.25" customHeight="1" spans="1:1">
      <c r="A4" s="55" t="s">
        <v>1</v>
      </c>
    </row>
    <row r="5" ht="44.25" customHeight="1" spans="1:10">
      <c r="A5" s="113" t="s">
        <v>316</v>
      </c>
      <c r="B5" s="113" t="s">
        <v>262</v>
      </c>
      <c r="C5" s="113" t="s">
        <v>263</v>
      </c>
      <c r="D5" s="113" t="s">
        <v>264</v>
      </c>
      <c r="E5" s="113" t="s">
        <v>265</v>
      </c>
      <c r="F5" s="114" t="s">
        <v>266</v>
      </c>
      <c r="G5" s="113" t="s">
        <v>267</v>
      </c>
      <c r="H5" s="114" t="s">
        <v>268</v>
      </c>
      <c r="I5" s="114" t="s">
        <v>269</v>
      </c>
      <c r="J5" s="113" t="s">
        <v>270</v>
      </c>
    </row>
    <row r="6" ht="14.25" customHeight="1" spans="1:10">
      <c r="A6" s="113">
        <v>1</v>
      </c>
      <c r="B6" s="113">
        <v>2</v>
      </c>
      <c r="C6" s="113">
        <v>3</v>
      </c>
      <c r="D6" s="113">
        <v>4</v>
      </c>
      <c r="E6" s="113">
        <v>5</v>
      </c>
      <c r="F6" s="114">
        <v>6</v>
      </c>
      <c r="G6" s="113">
        <v>7</v>
      </c>
      <c r="H6" s="114">
        <v>8</v>
      </c>
      <c r="I6" s="114">
        <v>9</v>
      </c>
      <c r="J6" s="113">
        <v>10</v>
      </c>
    </row>
    <row r="7" ht="42" customHeight="1" spans="1:10">
      <c r="A7" s="78"/>
      <c r="B7" s="115"/>
      <c r="C7" s="115"/>
      <c r="D7" s="115"/>
      <c r="E7" s="98"/>
      <c r="F7" s="116"/>
      <c r="G7" s="98"/>
      <c r="H7" s="116"/>
      <c r="I7" s="116"/>
      <c r="J7" s="98"/>
    </row>
    <row r="8" ht="42" customHeight="1" spans="1:10">
      <c r="A8" s="78"/>
      <c r="B8" s="71"/>
      <c r="C8" s="71"/>
      <c r="D8" s="71"/>
      <c r="E8" s="78"/>
      <c r="F8" s="71"/>
      <c r="G8" s="78"/>
      <c r="H8" s="71"/>
      <c r="I8" s="71"/>
      <c r="J8" s="78"/>
    </row>
    <row r="9" ht="45" customHeight="1" spans="1:3">
      <c r="A9" s="117" t="s">
        <v>320</v>
      </c>
      <c r="B9" s="118"/>
      <c r="C9" s="118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:H12"/>
    </sheetView>
  </sheetViews>
  <sheetFormatPr defaultColWidth="10.425" defaultRowHeight="14.25" customHeight="1"/>
  <cols>
    <col min="1" max="3" width="33.7083333333333" style="50" customWidth="1"/>
    <col min="4" max="4" width="45.575" style="50" customWidth="1"/>
    <col min="5" max="5" width="27.575" style="50" customWidth="1"/>
    <col min="6" max="6" width="21.7083333333333" style="50" customWidth="1"/>
    <col min="7" max="9" width="26.2833333333333" style="50" customWidth="1"/>
    <col min="10" max="16384" width="10.425" style="50"/>
  </cols>
  <sheetData>
    <row r="1" customHeight="1" spans="1:9">
      <c r="A1" s="51"/>
      <c r="B1" s="51"/>
      <c r="C1" s="51"/>
      <c r="D1" s="51"/>
      <c r="E1" s="51"/>
      <c r="F1" s="51"/>
      <c r="G1" s="51"/>
      <c r="H1" s="51"/>
      <c r="I1" s="51"/>
    </row>
    <row r="2" customHeight="1" spans="1:9">
      <c r="A2" s="86" t="s">
        <v>321</v>
      </c>
      <c r="B2" s="87"/>
      <c r="C2" s="87"/>
      <c r="D2" s="88"/>
      <c r="E2" s="88"/>
      <c r="F2" s="88"/>
      <c r="G2" s="87"/>
      <c r="H2" s="87"/>
      <c r="I2" s="88"/>
    </row>
    <row r="3" ht="41.25" customHeight="1" spans="1:9">
      <c r="A3" s="89" t="str">
        <f>"2025"&amp;"年新增资产配置预算表"</f>
        <v>2025年新增资产配置预算表</v>
      </c>
      <c r="B3" s="90"/>
      <c r="C3" s="90"/>
      <c r="D3" s="91"/>
      <c r="E3" s="91"/>
      <c r="F3" s="91"/>
      <c r="G3" s="90"/>
      <c r="H3" s="90"/>
      <c r="I3" s="91"/>
    </row>
    <row r="4" customHeight="1" spans="1:9">
      <c r="A4" s="92" t="s">
        <v>1</v>
      </c>
      <c r="B4" s="93"/>
      <c r="C4" s="93"/>
      <c r="D4" s="94"/>
      <c r="F4" s="91"/>
      <c r="G4" s="90"/>
      <c r="H4" s="90"/>
      <c r="I4" s="110" t="s">
        <v>2</v>
      </c>
    </row>
    <row r="5" ht="28.5" customHeight="1" spans="1:9">
      <c r="A5" s="95" t="s">
        <v>175</v>
      </c>
      <c r="B5" s="84" t="s">
        <v>176</v>
      </c>
      <c r="C5" s="95" t="s">
        <v>322</v>
      </c>
      <c r="D5" s="95" t="s">
        <v>323</v>
      </c>
      <c r="E5" s="95" t="s">
        <v>324</v>
      </c>
      <c r="F5" s="95" t="s">
        <v>325</v>
      </c>
      <c r="G5" s="84" t="s">
        <v>326</v>
      </c>
      <c r="H5" s="84"/>
      <c r="I5" s="95"/>
    </row>
    <row r="6" ht="21" customHeight="1" spans="1:9">
      <c r="A6" s="95"/>
      <c r="B6" s="96"/>
      <c r="C6" s="96"/>
      <c r="D6" s="97"/>
      <c r="E6" s="96"/>
      <c r="F6" s="96"/>
      <c r="G6" s="84" t="s">
        <v>297</v>
      </c>
      <c r="H6" s="84" t="s">
        <v>327</v>
      </c>
      <c r="I6" s="84" t="s">
        <v>328</v>
      </c>
    </row>
    <row r="7" ht="17.25" customHeight="1" spans="1:9">
      <c r="A7" s="98" t="s">
        <v>83</v>
      </c>
      <c r="B7" s="99"/>
      <c r="C7" s="100" t="s">
        <v>84</v>
      </c>
      <c r="D7" s="98" t="s">
        <v>85</v>
      </c>
      <c r="E7" s="101" t="s">
        <v>86</v>
      </c>
      <c r="F7" s="98" t="s">
        <v>87</v>
      </c>
      <c r="G7" s="100" t="s">
        <v>88</v>
      </c>
      <c r="H7" s="102" t="s">
        <v>89</v>
      </c>
      <c r="I7" s="101" t="s">
        <v>90</v>
      </c>
    </row>
    <row r="8" ht="17.25" customHeight="1" spans="1:9">
      <c r="A8" s="98" t="s">
        <v>193</v>
      </c>
      <c r="B8" s="99" t="s">
        <v>71</v>
      </c>
      <c r="C8" s="100" t="s">
        <v>329</v>
      </c>
      <c r="D8" s="98" t="s">
        <v>330</v>
      </c>
      <c r="E8" s="101" t="s">
        <v>331</v>
      </c>
      <c r="F8" s="98" t="s">
        <v>332</v>
      </c>
      <c r="G8" s="100">
        <v>135</v>
      </c>
      <c r="H8" s="102">
        <v>800</v>
      </c>
      <c r="I8" s="101">
        <v>108000</v>
      </c>
    </row>
    <row r="9" ht="19.5" customHeight="1" spans="1:9">
      <c r="A9" s="98" t="s">
        <v>193</v>
      </c>
      <c r="B9" s="102" t="s">
        <v>71</v>
      </c>
      <c r="C9" s="102" t="s">
        <v>329</v>
      </c>
      <c r="D9" s="98" t="s">
        <v>330</v>
      </c>
      <c r="E9" s="102" t="s">
        <v>333</v>
      </c>
      <c r="F9" s="102" t="s">
        <v>332</v>
      </c>
      <c r="G9" s="103">
        <v>30</v>
      </c>
      <c r="H9" s="104">
        <v>750</v>
      </c>
      <c r="I9" s="104">
        <v>22500</v>
      </c>
    </row>
    <row r="10" ht="19.5" customHeight="1" spans="1:9">
      <c r="A10" s="105" t="s">
        <v>56</v>
      </c>
      <c r="B10" s="106"/>
      <c r="C10" s="106"/>
      <c r="D10" s="107"/>
      <c r="E10" s="108"/>
      <c r="F10" s="108"/>
      <c r="G10" s="103">
        <v>165</v>
      </c>
      <c r="H10" s="104">
        <v>1550</v>
      </c>
      <c r="I10" s="104">
        <v>130500</v>
      </c>
    </row>
    <row r="11" customHeight="1" spans="1:8">
      <c r="A11" s="109"/>
      <c r="B11" s="109"/>
      <c r="C11" s="109"/>
      <c r="D11" s="109"/>
      <c r="E11" s="109"/>
      <c r="F11" s="109"/>
      <c r="G11" s="109"/>
      <c r="H11" s="109"/>
    </row>
  </sheetData>
  <mergeCells count="12">
    <mergeCell ref="A2:I2"/>
    <mergeCell ref="A3:I3"/>
    <mergeCell ref="A4:C4"/>
    <mergeCell ref="G5:I5"/>
    <mergeCell ref="A10:F10"/>
    <mergeCell ref="A11:H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H23" sqref="H23"/>
    </sheetView>
  </sheetViews>
  <sheetFormatPr defaultColWidth="9.14166666666667" defaultRowHeight="14.25" customHeight="1"/>
  <cols>
    <col min="1" max="1" width="19.2833333333333" style="50" customWidth="1"/>
    <col min="2" max="2" width="33.85" style="50" customWidth="1"/>
    <col min="3" max="3" width="23.85" style="50" customWidth="1"/>
    <col min="4" max="4" width="11.1416666666667" style="50" customWidth="1"/>
    <col min="5" max="5" width="17.7083333333333" style="50" customWidth="1"/>
    <col min="6" max="6" width="9.85" style="50" customWidth="1"/>
    <col min="7" max="7" width="17.7083333333333" style="50" customWidth="1"/>
    <col min="8" max="11" width="23.1416666666667" style="50" customWidth="1"/>
    <col min="12" max="16384" width="9.14166666666667" style="50"/>
  </cols>
  <sheetData>
    <row r="1" customHeight="1" spans="1:1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</row>
    <row r="2" customHeight="1" spans="4:11">
      <c r="D2" s="52"/>
      <c r="E2" s="52"/>
      <c r="F2" s="52"/>
      <c r="G2" s="52"/>
      <c r="K2" s="53" t="s">
        <v>334</v>
      </c>
    </row>
    <row r="3" ht="41.25" customHeight="1" spans="1:11">
      <c r="A3" s="54" t="str">
        <f>"2025"&amp;"年上级转移支付补助项目支出预算表"</f>
        <v>2025年上级转移支付补助项目支出预算表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ht="13.5" customHeight="1" spans="1:11">
      <c r="A4" s="55" t="s">
        <v>1</v>
      </c>
      <c r="B4" s="56"/>
      <c r="C4" s="56"/>
      <c r="D4" s="56"/>
      <c r="E4" s="56"/>
      <c r="F4" s="56"/>
      <c r="G4" s="56"/>
      <c r="H4" s="57"/>
      <c r="I4" s="57"/>
      <c r="J4" s="57"/>
      <c r="K4" s="58" t="s">
        <v>2</v>
      </c>
    </row>
    <row r="5" ht="21.75" customHeight="1" spans="1:11">
      <c r="A5" s="59" t="s">
        <v>244</v>
      </c>
      <c r="B5" s="59" t="s">
        <v>178</v>
      </c>
      <c r="C5" s="59" t="s">
        <v>245</v>
      </c>
      <c r="D5" s="60" t="s">
        <v>179</v>
      </c>
      <c r="E5" s="60" t="s">
        <v>180</v>
      </c>
      <c r="F5" s="60" t="s">
        <v>246</v>
      </c>
      <c r="G5" s="60" t="s">
        <v>247</v>
      </c>
      <c r="H5" s="66" t="s">
        <v>56</v>
      </c>
      <c r="I5" s="61" t="s">
        <v>335</v>
      </c>
      <c r="J5" s="62"/>
      <c r="K5" s="63"/>
    </row>
    <row r="6" ht="21.75" customHeight="1" spans="1:11">
      <c r="A6" s="64"/>
      <c r="B6" s="64"/>
      <c r="C6" s="64"/>
      <c r="D6" s="65"/>
      <c r="E6" s="65"/>
      <c r="F6" s="65"/>
      <c r="G6" s="65"/>
      <c r="H6" s="77"/>
      <c r="I6" s="60" t="s">
        <v>59</v>
      </c>
      <c r="J6" s="60" t="s">
        <v>60</v>
      </c>
      <c r="K6" s="60" t="s">
        <v>61</v>
      </c>
    </row>
    <row r="7" ht="40.5" customHeight="1" spans="1:11">
      <c r="A7" s="67"/>
      <c r="B7" s="67"/>
      <c r="C7" s="67"/>
      <c r="D7" s="68"/>
      <c r="E7" s="68"/>
      <c r="F7" s="68"/>
      <c r="G7" s="68"/>
      <c r="H7" s="69"/>
      <c r="I7" s="68" t="s">
        <v>58</v>
      </c>
      <c r="J7" s="68"/>
      <c r="K7" s="68"/>
    </row>
    <row r="8" ht="15" customHeight="1" spans="1:11">
      <c r="A8" s="70">
        <v>1</v>
      </c>
      <c r="B8" s="70">
        <v>2</v>
      </c>
      <c r="C8" s="70">
        <v>3</v>
      </c>
      <c r="D8" s="70">
        <v>4</v>
      </c>
      <c r="E8" s="70">
        <v>5</v>
      </c>
      <c r="F8" s="70">
        <v>6</v>
      </c>
      <c r="G8" s="70">
        <v>7</v>
      </c>
      <c r="H8" s="70">
        <v>8</v>
      </c>
      <c r="I8" s="70">
        <v>9</v>
      </c>
      <c r="J8" s="84">
        <v>10</v>
      </c>
      <c r="K8" s="84">
        <v>11</v>
      </c>
    </row>
    <row r="9" ht="18.75" customHeight="1" spans="1:11">
      <c r="A9" s="78"/>
      <c r="B9" s="71"/>
      <c r="C9" s="78"/>
      <c r="D9" s="78"/>
      <c r="E9" s="78"/>
      <c r="F9" s="78"/>
      <c r="G9" s="78"/>
      <c r="H9" s="79"/>
      <c r="I9" s="85"/>
      <c r="J9" s="85"/>
      <c r="K9" s="79"/>
    </row>
    <row r="10" ht="18.75" customHeight="1" spans="1:11">
      <c r="A10" s="71"/>
      <c r="B10" s="71"/>
      <c r="C10" s="71"/>
      <c r="D10" s="71"/>
      <c r="E10" s="71"/>
      <c r="F10" s="71"/>
      <c r="G10" s="71"/>
      <c r="H10" s="73"/>
      <c r="I10" s="73"/>
      <c r="J10" s="73"/>
      <c r="K10" s="79"/>
    </row>
    <row r="11" ht="18.75" customHeight="1" spans="1:11">
      <c r="A11" s="80" t="s">
        <v>166</v>
      </c>
      <c r="B11" s="81"/>
      <c r="C11" s="81"/>
      <c r="D11" s="81"/>
      <c r="E11" s="81"/>
      <c r="F11" s="81"/>
      <c r="G11" s="82"/>
      <c r="H11" s="73"/>
      <c r="I11" s="73"/>
      <c r="J11" s="73"/>
      <c r="K11" s="79"/>
    </row>
    <row r="12" customHeight="1" spans="1:1">
      <c r="A12" s="83" t="s">
        <v>336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0"/>
  <sheetViews>
    <sheetView showZeros="0" workbookViewId="0">
      <pane ySplit="1" topLeftCell="A2" activePane="bottomLeft" state="frozen"/>
      <selection/>
      <selection pane="bottomLeft" activeCell="E16" sqref="E16"/>
    </sheetView>
  </sheetViews>
  <sheetFormatPr defaultColWidth="9.14166666666667" defaultRowHeight="14.25" customHeight="1" outlineLevelCol="6"/>
  <cols>
    <col min="1" max="1" width="35.2833333333333" style="50" customWidth="1"/>
    <col min="2" max="4" width="28" style="50" customWidth="1"/>
    <col min="5" max="7" width="23.85" style="50" customWidth="1"/>
    <col min="8" max="16384" width="9.14166666666667" style="50"/>
  </cols>
  <sheetData>
    <row r="1" customHeight="1" spans="1:7">
      <c r="A1" s="51"/>
      <c r="B1" s="51"/>
      <c r="C1" s="51"/>
      <c r="D1" s="51"/>
      <c r="E1" s="51"/>
      <c r="F1" s="51"/>
      <c r="G1" s="51"/>
    </row>
    <row r="2" ht="13.5" customHeight="1" spans="4:7">
      <c r="D2" s="52"/>
      <c r="G2" s="53" t="s">
        <v>337</v>
      </c>
    </row>
    <row r="3" ht="41.25" customHeight="1" spans="1:7">
      <c r="A3" s="54" t="str">
        <f>"2025"&amp;"年部门项目中期规划预算表"</f>
        <v>2025年部门项目中期规划预算表</v>
      </c>
      <c r="B3" s="54"/>
      <c r="C3" s="54"/>
      <c r="D3" s="54"/>
      <c r="E3" s="54"/>
      <c r="F3" s="54"/>
      <c r="G3" s="54"/>
    </row>
    <row r="4" ht="13.5" customHeight="1" spans="1:7">
      <c r="A4" s="55" t="s">
        <v>1</v>
      </c>
      <c r="B4" s="56"/>
      <c r="C4" s="56"/>
      <c r="D4" s="56"/>
      <c r="E4" s="57"/>
      <c r="F4" s="57"/>
      <c r="G4" s="58" t="s">
        <v>2</v>
      </c>
    </row>
    <row r="5" ht="21.75" customHeight="1" spans="1:7">
      <c r="A5" s="59" t="s">
        <v>245</v>
      </c>
      <c r="B5" s="59" t="s">
        <v>244</v>
      </c>
      <c r="C5" s="59" t="s">
        <v>178</v>
      </c>
      <c r="D5" s="60" t="s">
        <v>338</v>
      </c>
      <c r="E5" s="61" t="s">
        <v>59</v>
      </c>
      <c r="F5" s="62"/>
      <c r="G5" s="63"/>
    </row>
    <row r="6" ht="21.75" customHeight="1" spans="1:7">
      <c r="A6" s="64"/>
      <c r="B6" s="64"/>
      <c r="C6" s="64"/>
      <c r="D6" s="65"/>
      <c r="E6" s="66" t="str">
        <f>"2025"&amp;"年"</f>
        <v>2025年</v>
      </c>
      <c r="F6" s="60" t="str">
        <f>("2025"+1)&amp;"年"</f>
        <v>2026年</v>
      </c>
      <c r="G6" s="60" t="str">
        <f>("2025"+2)&amp;"年"</f>
        <v>2027年</v>
      </c>
    </row>
    <row r="7" ht="40.5" customHeight="1" spans="1:7">
      <c r="A7" s="67"/>
      <c r="B7" s="67"/>
      <c r="C7" s="67"/>
      <c r="D7" s="68"/>
      <c r="E7" s="69"/>
      <c r="F7" s="68" t="s">
        <v>58</v>
      </c>
      <c r="G7" s="68"/>
    </row>
    <row r="8" ht="15" customHeight="1" spans="1:7">
      <c r="A8" s="70">
        <v>1</v>
      </c>
      <c r="B8" s="70">
        <v>2</v>
      </c>
      <c r="C8" s="70">
        <v>3</v>
      </c>
      <c r="D8" s="70">
        <v>4</v>
      </c>
      <c r="E8" s="70">
        <v>5</v>
      </c>
      <c r="F8" s="70">
        <v>6</v>
      </c>
      <c r="G8" s="70">
        <v>7</v>
      </c>
    </row>
    <row r="9" ht="17.25" customHeight="1" spans="1:7">
      <c r="A9" s="71" t="s">
        <v>71</v>
      </c>
      <c r="B9" s="72" t="s">
        <v>339</v>
      </c>
      <c r="C9" s="72" t="s">
        <v>252</v>
      </c>
      <c r="D9" s="71" t="s">
        <v>340</v>
      </c>
      <c r="E9" s="73">
        <v>756000</v>
      </c>
      <c r="F9" s="73"/>
      <c r="G9" s="73"/>
    </row>
    <row r="10" ht="18.75" customHeight="1" spans="1:7">
      <c r="A10" s="74" t="s">
        <v>56</v>
      </c>
      <c r="B10" s="75" t="s">
        <v>341</v>
      </c>
      <c r="C10" s="75"/>
      <c r="D10" s="76"/>
      <c r="E10" s="73">
        <f>E9</f>
        <v>756000</v>
      </c>
      <c r="F10" s="73"/>
      <c r="G10" s="73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opLeftCell="A15" workbookViewId="0">
      <selection activeCell="A33" sqref="A33"/>
    </sheetView>
  </sheetViews>
  <sheetFormatPr defaultColWidth="9" defaultRowHeight="12.75"/>
  <cols>
    <col min="1" max="1" width="16.625" style="4" customWidth="1"/>
    <col min="2" max="2" width="20" style="4" customWidth="1"/>
    <col min="3" max="8" width="13.125" style="4" customWidth="1"/>
    <col min="9" max="9" width="21.625" style="4" customWidth="1"/>
    <col min="10" max="10" width="8" style="4" hidden="1" customWidth="1"/>
    <col min="11" max="16384" width="9" style="1"/>
  </cols>
  <sheetData>
    <row r="1" s="1" customFormat="1" spans="1:10">
      <c r="A1" s="4"/>
      <c r="B1" s="4"/>
      <c r="C1" s="4"/>
      <c r="D1" s="4"/>
      <c r="E1" s="4"/>
      <c r="F1" s="4"/>
      <c r="G1" s="4"/>
      <c r="H1" s="4"/>
      <c r="I1" s="44" t="s">
        <v>342</v>
      </c>
      <c r="J1" s="4"/>
    </row>
    <row r="2" s="2" customFormat="1" ht="47.1" customHeight="1" spans="1:10">
      <c r="A2" s="5" t="s">
        <v>343</v>
      </c>
      <c r="B2" s="5"/>
      <c r="C2" s="5"/>
      <c r="D2" s="5"/>
      <c r="E2" s="5"/>
      <c r="F2" s="5"/>
      <c r="G2" s="5"/>
      <c r="H2" s="5"/>
      <c r="I2" s="5"/>
      <c r="J2" s="45"/>
    </row>
    <row r="3" s="3" customFormat="1" ht="12" spans="1:10">
      <c r="A3" s="6" t="s">
        <v>1</v>
      </c>
      <c r="B3" s="6"/>
      <c r="C3" s="7"/>
      <c r="D3" s="8"/>
      <c r="E3" s="8"/>
      <c r="F3" s="9"/>
      <c r="G3" s="9"/>
      <c r="H3" s="9"/>
      <c r="I3" s="9" t="s">
        <v>2</v>
      </c>
      <c r="J3" s="46"/>
    </row>
    <row r="4" s="1" customFormat="1" ht="15" customHeight="1" spans="1:10">
      <c r="A4" s="10" t="s">
        <v>344</v>
      </c>
      <c r="B4" s="11"/>
      <c r="C4" s="12"/>
      <c r="D4" s="12"/>
      <c r="E4" s="12"/>
      <c r="F4" s="13" t="s">
        <v>345</v>
      </c>
      <c r="G4" s="14"/>
      <c r="H4" s="15"/>
      <c r="I4" s="17"/>
      <c r="J4" s="4"/>
    </row>
    <row r="5" s="1" customFormat="1" ht="17.25" customHeight="1" spans="1:10">
      <c r="A5" s="16"/>
      <c r="B5" s="13" t="s">
        <v>346</v>
      </c>
      <c r="C5" s="15"/>
      <c r="D5" s="15"/>
      <c r="E5" s="15"/>
      <c r="F5" s="15"/>
      <c r="G5" s="15"/>
      <c r="H5" s="17"/>
      <c r="I5" s="18" t="s">
        <v>347</v>
      </c>
      <c r="J5" s="4"/>
    </row>
    <row r="6" s="1" customFormat="1" ht="67.15" customHeight="1" spans="1:10">
      <c r="A6" s="18" t="s">
        <v>348</v>
      </c>
      <c r="B6" s="18" t="s">
        <v>349</v>
      </c>
      <c r="C6" s="19"/>
      <c r="D6" s="20"/>
      <c r="E6" s="20"/>
      <c r="F6" s="20"/>
      <c r="G6" s="20"/>
      <c r="H6" s="21"/>
      <c r="I6" s="47" t="s">
        <v>350</v>
      </c>
      <c r="J6" s="4"/>
    </row>
    <row r="7" s="1" customFormat="1" ht="70.5" customHeight="1" spans="1:10">
      <c r="A7" s="22"/>
      <c r="B7" s="18" t="s">
        <v>351</v>
      </c>
      <c r="C7" s="19"/>
      <c r="D7" s="20"/>
      <c r="E7" s="20"/>
      <c r="F7" s="20"/>
      <c r="G7" s="20"/>
      <c r="H7" s="21"/>
      <c r="I7" s="48" t="s">
        <v>352</v>
      </c>
      <c r="J7" s="4"/>
    </row>
    <row r="8" s="1" customFormat="1" ht="70.7" customHeight="1" spans="1:10">
      <c r="A8" s="18" t="s">
        <v>353</v>
      </c>
      <c r="B8" s="18" t="s">
        <v>354</v>
      </c>
      <c r="C8" s="19"/>
      <c r="D8" s="20"/>
      <c r="E8" s="20"/>
      <c r="F8" s="20"/>
      <c r="G8" s="20"/>
      <c r="H8" s="21"/>
      <c r="I8" s="49" t="s">
        <v>355</v>
      </c>
      <c r="J8" s="4"/>
    </row>
    <row r="9" s="1" customFormat="1" ht="17.85" customHeight="1" spans="1:10">
      <c r="A9" s="23"/>
      <c r="B9" s="24" t="s">
        <v>356</v>
      </c>
      <c r="C9" s="25"/>
      <c r="D9" s="25" t="s">
        <v>357</v>
      </c>
      <c r="E9" s="26"/>
      <c r="F9" s="25" t="s">
        <v>358</v>
      </c>
      <c r="G9" s="25"/>
      <c r="H9" s="25"/>
      <c r="I9" s="36" t="s">
        <v>347</v>
      </c>
      <c r="J9" s="4"/>
    </row>
    <row r="10" s="1" customFormat="1" ht="17.85" customHeight="1" spans="1:10">
      <c r="A10" s="27"/>
      <c r="B10" s="28"/>
      <c r="C10" s="25"/>
      <c r="D10" s="4"/>
      <c r="E10" s="25"/>
      <c r="F10" s="18" t="s">
        <v>359</v>
      </c>
      <c r="G10" s="18" t="s">
        <v>360</v>
      </c>
      <c r="H10" s="18" t="s">
        <v>361</v>
      </c>
      <c r="I10" s="28"/>
      <c r="J10" s="4"/>
    </row>
    <row r="11" s="1" customFormat="1" ht="23.85" customHeight="1" spans="1:10">
      <c r="A11" s="29" t="s">
        <v>362</v>
      </c>
      <c r="B11" s="18" t="s">
        <v>56</v>
      </c>
      <c r="C11" s="30"/>
      <c r="D11" s="20"/>
      <c r="E11" s="21"/>
      <c r="F11" s="31"/>
      <c r="G11" s="31"/>
      <c r="H11" s="31"/>
      <c r="I11" s="19"/>
      <c r="J11" s="4"/>
    </row>
    <row r="12" s="1" customFormat="1" ht="24" spans="1:10">
      <c r="A12" s="28"/>
      <c r="B12" s="32"/>
      <c r="C12" s="32"/>
      <c r="D12" s="20"/>
      <c r="E12" s="21"/>
      <c r="F12" s="31"/>
      <c r="G12" s="31"/>
      <c r="H12" s="31"/>
      <c r="I12" s="32" t="s">
        <v>363</v>
      </c>
      <c r="J12" s="4"/>
    </row>
    <row r="13" s="1" customFormat="1" ht="24" spans="1:10">
      <c r="A13" s="28"/>
      <c r="B13" s="32"/>
      <c r="C13" s="32"/>
      <c r="D13" s="20"/>
      <c r="E13" s="21"/>
      <c r="F13" s="31"/>
      <c r="G13" s="31"/>
      <c r="H13" s="31"/>
      <c r="I13" s="32" t="s">
        <v>363</v>
      </c>
      <c r="J13" s="4"/>
    </row>
    <row r="14" s="1" customFormat="1" ht="24" spans="1:10">
      <c r="A14" s="28"/>
      <c r="B14" s="32"/>
      <c r="C14" s="32"/>
      <c r="D14" s="20"/>
      <c r="E14" s="21"/>
      <c r="F14" s="31"/>
      <c r="G14" s="31"/>
      <c r="H14" s="31"/>
      <c r="I14" s="32" t="s">
        <v>363</v>
      </c>
      <c r="J14" s="4"/>
    </row>
    <row r="15" s="1" customFormat="1" ht="24" spans="1:10">
      <c r="A15" s="22"/>
      <c r="B15" s="32"/>
      <c r="C15" s="32"/>
      <c r="D15" s="20"/>
      <c r="E15" s="21"/>
      <c r="F15" s="31"/>
      <c r="G15" s="31"/>
      <c r="H15" s="31"/>
      <c r="I15" s="32" t="s">
        <v>363</v>
      </c>
      <c r="J15" s="4"/>
    </row>
    <row r="16" s="1" customFormat="1" ht="409.5" hidden="1" customHeight="1" spans="1:10">
      <c r="A16" s="33" t="s">
        <v>364</v>
      </c>
      <c r="B16" s="34"/>
      <c r="C16" s="35"/>
      <c r="D16" s="35"/>
      <c r="E16" s="36"/>
      <c r="F16" s="37"/>
      <c r="G16" s="38"/>
      <c r="H16" s="25"/>
      <c r="I16" s="36"/>
      <c r="J16" s="4"/>
    </row>
    <row r="17" s="1" customFormat="1" ht="9.4" customHeight="1" spans="1:10">
      <c r="A17" s="28"/>
      <c r="B17" s="4"/>
      <c r="C17" s="27"/>
      <c r="D17" s="27"/>
      <c r="E17" s="28"/>
      <c r="F17" s="4"/>
      <c r="G17" s="4"/>
      <c r="H17" s="4"/>
      <c r="I17" s="28"/>
      <c r="J17" s="4"/>
    </row>
    <row r="18" s="1" customFormat="1" ht="21.6" customHeight="1" spans="1:10">
      <c r="A18" s="28"/>
      <c r="B18" s="39" t="s">
        <v>263</v>
      </c>
      <c r="C18" s="40" t="s">
        <v>264</v>
      </c>
      <c r="D18" s="40" t="s">
        <v>265</v>
      </c>
      <c r="E18" s="40" t="s">
        <v>267</v>
      </c>
      <c r="F18" s="41" t="s">
        <v>365</v>
      </c>
      <c r="G18" s="41"/>
      <c r="H18" s="41"/>
      <c r="I18" s="40" t="s">
        <v>366</v>
      </c>
      <c r="J18" s="4"/>
    </row>
    <row r="19" s="1" customFormat="1" spans="1:10">
      <c r="A19" s="28"/>
      <c r="B19" s="42"/>
      <c r="C19" s="42"/>
      <c r="D19" s="42"/>
      <c r="E19" s="42"/>
      <c r="F19" s="42"/>
      <c r="G19" s="20"/>
      <c r="H19" s="21"/>
      <c r="I19" s="42"/>
      <c r="J19" s="4"/>
    </row>
    <row r="20" s="1" customFormat="1" spans="1:10">
      <c r="A20" s="28"/>
      <c r="B20" s="42"/>
      <c r="C20" s="42"/>
      <c r="D20" s="42"/>
      <c r="E20" s="42"/>
      <c r="F20" s="42"/>
      <c r="G20" s="20"/>
      <c r="H20" s="21"/>
      <c r="I20" s="42"/>
      <c r="J20" s="4"/>
    </row>
    <row r="21" s="1" customFormat="1" spans="1:10">
      <c r="A21" s="28"/>
      <c r="B21" s="42"/>
      <c r="C21" s="42"/>
      <c r="D21" s="42"/>
      <c r="E21" s="42"/>
      <c r="F21" s="42"/>
      <c r="G21" s="20"/>
      <c r="H21" s="21"/>
      <c r="I21" s="42"/>
      <c r="J21" s="4"/>
    </row>
    <row r="22" s="1" customFormat="1" spans="1:10">
      <c r="A22" s="28"/>
      <c r="B22" s="42"/>
      <c r="C22" s="42"/>
      <c r="D22" s="42"/>
      <c r="E22" s="42"/>
      <c r="F22" s="42"/>
      <c r="G22" s="20"/>
      <c r="H22" s="21"/>
      <c r="I22" s="42"/>
      <c r="J22" s="4"/>
    </row>
    <row r="23" s="1" customFormat="1" spans="1:10">
      <c r="A23" s="28"/>
      <c r="B23" s="42"/>
      <c r="C23" s="42"/>
      <c r="D23" s="42"/>
      <c r="E23" s="42"/>
      <c r="F23" s="42"/>
      <c r="G23" s="20"/>
      <c r="H23" s="21"/>
      <c r="I23" s="42"/>
      <c r="J23" s="4"/>
    </row>
    <row r="24" s="1" customFormat="1" spans="1:10">
      <c r="A24" s="28"/>
      <c r="B24" s="42"/>
      <c r="C24" s="42"/>
      <c r="D24" s="42"/>
      <c r="E24" s="42"/>
      <c r="F24" s="42"/>
      <c r="G24" s="20"/>
      <c r="H24" s="21"/>
      <c r="I24" s="42"/>
      <c r="J24" s="4"/>
    </row>
    <row r="25" s="1" customFormat="1" spans="1:10">
      <c r="A25" s="28"/>
      <c r="B25" s="42"/>
      <c r="C25" s="42"/>
      <c r="D25" s="42"/>
      <c r="E25" s="42"/>
      <c r="F25" s="42"/>
      <c r="G25" s="20"/>
      <c r="H25" s="21"/>
      <c r="I25" s="42"/>
      <c r="J25" s="4"/>
    </row>
    <row r="26" s="1" customFormat="1" spans="1:10">
      <c r="A26" s="28"/>
      <c r="B26" s="42"/>
      <c r="C26" s="42"/>
      <c r="D26" s="42"/>
      <c r="E26" s="42"/>
      <c r="F26" s="42"/>
      <c r="G26" s="20"/>
      <c r="H26" s="21"/>
      <c r="I26" s="42"/>
      <c r="J26" s="4"/>
    </row>
    <row r="27" s="1" customFormat="1" spans="1:10">
      <c r="A27" s="28"/>
      <c r="B27" s="42"/>
      <c r="C27" s="42"/>
      <c r="D27" s="42"/>
      <c r="E27" s="42"/>
      <c r="F27" s="42"/>
      <c r="G27" s="20"/>
      <c r="H27" s="21"/>
      <c r="I27" s="42"/>
      <c r="J27" s="4"/>
    </row>
    <row r="28" s="1" customFormat="1" spans="1:10">
      <c r="A28" s="28"/>
      <c r="B28" s="42"/>
      <c r="C28" s="42"/>
      <c r="D28" s="42"/>
      <c r="E28" s="42"/>
      <c r="F28" s="42"/>
      <c r="G28" s="20"/>
      <c r="H28" s="21"/>
      <c r="I28" s="42"/>
      <c r="J28" s="4"/>
    </row>
    <row r="29" s="1" customFormat="1" spans="1:10">
      <c r="A29" s="28"/>
      <c r="B29" s="42"/>
      <c r="C29" s="42"/>
      <c r="D29" s="42"/>
      <c r="E29" s="42"/>
      <c r="F29" s="42"/>
      <c r="G29" s="20"/>
      <c r="H29" s="21"/>
      <c r="I29" s="42"/>
      <c r="J29" s="4"/>
    </row>
    <row r="30" s="1" customFormat="1" spans="1:10">
      <c r="A30" s="28"/>
      <c r="B30" s="42"/>
      <c r="C30" s="42"/>
      <c r="D30" s="42"/>
      <c r="E30" s="42"/>
      <c r="F30" s="42"/>
      <c r="G30" s="20"/>
      <c r="H30" s="21"/>
      <c r="I30" s="42"/>
      <c r="J30" s="4"/>
    </row>
    <row r="31" s="1" customFormat="1" spans="1:10">
      <c r="A31" s="22"/>
      <c r="B31" s="42"/>
      <c r="C31" s="42"/>
      <c r="D31" s="42"/>
      <c r="E31" s="42"/>
      <c r="F31" s="42"/>
      <c r="G31" s="20"/>
      <c r="H31" s="21"/>
      <c r="I31" s="42"/>
      <c r="J31" s="4"/>
    </row>
    <row r="32" s="1" customFormat="1" ht="409.5" hidden="1" customHeight="1" spans="1:10">
      <c r="A32" s="4"/>
      <c r="B32" s="4"/>
      <c r="C32" s="4"/>
      <c r="D32" s="4"/>
      <c r="E32" s="4"/>
      <c r="F32" s="4"/>
      <c r="G32" s="4"/>
      <c r="H32" s="4"/>
      <c r="I32" s="4"/>
      <c r="J32" s="4"/>
    </row>
    <row r="33" ht="13.5" spans="1:1">
      <c r="A33" s="43" t="s">
        <v>367</v>
      </c>
    </row>
  </sheetData>
  <mergeCells count="43">
    <mergeCell ref="A2:I2"/>
    <mergeCell ref="A3:B3"/>
    <mergeCell ref="B4:E4"/>
    <mergeCell ref="G4:I4"/>
    <mergeCell ref="B5:H5"/>
    <mergeCell ref="C6:H6"/>
    <mergeCell ref="C7:H7"/>
    <mergeCell ref="C8:H8"/>
    <mergeCell ref="F9:H9"/>
    <mergeCell ref="C11:E11"/>
    <mergeCell ref="C12:E12"/>
    <mergeCell ref="C13:E13"/>
    <mergeCell ref="C14:E14"/>
    <mergeCell ref="C15:E15"/>
    <mergeCell ref="F18:H18"/>
    <mergeCell ref="F19:H19"/>
    <mergeCell ref="F20:H20"/>
    <mergeCell ref="F21:H21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A6:A7"/>
    <mergeCell ref="A9:A10"/>
    <mergeCell ref="A11:A15"/>
    <mergeCell ref="A16:A31"/>
    <mergeCell ref="B9:B10"/>
    <mergeCell ref="B16:B17"/>
    <mergeCell ref="C16:C17"/>
    <mergeCell ref="D9:D10"/>
    <mergeCell ref="D16:D17"/>
    <mergeCell ref="E16:E17"/>
    <mergeCell ref="F16:F17"/>
    <mergeCell ref="G16:G17"/>
    <mergeCell ref="H16:H17"/>
    <mergeCell ref="I9:I10"/>
    <mergeCell ref="I16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bellwin</cp:lastModifiedBy>
  <dcterms:created xsi:type="dcterms:W3CDTF">2025-02-06T07:09:00Z</dcterms:created>
  <dcterms:modified xsi:type="dcterms:W3CDTF">2025-03-18T01:28:25Z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5116C7BCF6044CEDBA5152B83D8A1E61_13</vt:lpwstr>
  </property>
  <property fmtid="{D5CDD505-2E9C-101B-9397-08002B2CF9AE}" pid="3" name="KSOProductBuildVer">
    <vt:lpwstr>2052-11.8.6.8722</vt:lpwstr>
  </property>
</Properties>
</file>