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3" activeTab="17"/>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7" r:id="rId13"/>
    <sheet name="对下转移支付绩效目标表" sheetId="18" r:id="rId14"/>
    <sheet name="新增资产配置表" sheetId="13" r:id="rId15"/>
    <sheet name="上级转移支付补助项目支出预算表" sheetId="14" r:id="rId16"/>
    <sheet name="部门项目中期规划预算表" sheetId="15" r:id="rId17"/>
    <sheet name="部门整体支出绩效目标表 " sheetId="16" r:id="rId18"/>
  </sheets>
  <calcPr calcId="144525"/>
</workbook>
</file>

<file path=xl/sharedStrings.xml><?xml version="1.0" encoding="utf-8"?>
<sst xmlns="http://schemas.openxmlformats.org/spreadsheetml/2006/main" count="1457" uniqueCount="495">
  <si>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</si>
  <si>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</si>
  <si>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</si>
  <si>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</si>
  <si>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</si>
  <si>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</si>
  <si>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</si>
  <si>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</si>
  <si>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</si>
  <si>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</si>
  <si>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</si>
  <si>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</si>
  <si>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</si>
  <si>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</si>
  <si>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</si>
  <si>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</si>
  <si>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</si>
  <si>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</si>
  <si>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</si>
  <si>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</si>
  <si>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</si>
  <si>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</si>
  <si>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</si>
  <si>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</si>
  <si>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</si>
  <si>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</si>
  <si>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</si>
  <si>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</si>
  <si>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</si>
  <si>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</si>
  <si>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</si>
  <si>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</si>
  <si>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</si>
  <si>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</si>
  <si>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</si>
  <si>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</si>
  <si>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</si>
  <si>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</si>
  <si>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</si>
  <si>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</si>
  <si>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</si>
  <si>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</si>
  <si>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</si>
  <si>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</si>
  <si>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</si>
  <si>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</si>
  <si>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</si>
  <si>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</si>
  <si>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</si>
  <si>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</si>
  <si>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</si>
  <si>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</si>
  <si>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</si>
  <si>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</si>
  <si>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</si>
  <si>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</si>
  <si>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</si>
  <si>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</si>
  <si>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</si>
  <si>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</si>
  <si>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</si>
  <si>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</si>
  <si>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</si>
  <si>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</si>
  <si>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</si>
  <si>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</si>
  <si>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131019</t>
  </si>
  <si>
    <t>昆明市晋宁区新街中心卫生院</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</si>
  <si>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</si>
  <si>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</si>
  <si>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</si>
  <si>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</si>
  <si>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</si>
  <si>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</si>
  <si>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</si>
  <si>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</si>
  <si>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</si>
  <si>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</si>
  <si>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</si>
  <si>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</si>
  <si>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</si>
  <si>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</si>
  <si>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</si>
  <si>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</si>
  <si>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</si>
  <si>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</si>
  <si>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</si>
  <si>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</si>
  <si>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</si>
  <si>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</si>
  <si>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</si>
  <si>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</si>
  <si>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</si>
  <si>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</si>
  <si>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</si>
  <si>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</si>
  <si>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</si>
  <si>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</si>
  <si>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</si>
  <si>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</si>
  <si>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</si>
  <si>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</si>
  <si>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</si>
  <si>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</si>
  <si>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</si>
  <si>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</si>
  <si>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</si>
  <si>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21003</t>
  </si>
  <si>
    <t>基层医疗卫生机构</t>
  </si>
  <si>
    <t>2100302</t>
  </si>
  <si>
    <t>乡镇卫生院</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</si>
  <si>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</si>
  <si>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</si>
  <si>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</si>
  <si>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</si>
  <si>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</si>
  <si>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</si>
  <si>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</si>
  <si>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</si>
  <si>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</si>
  <si>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</si>
  <si>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</si>
  <si>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</si>
  <si>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</si>
  <si>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</si>
  <si>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</si>
  <si>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</si>
  <si>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</si>
  <si>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</si>
  <si>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</si>
  <si>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</si>
  <si>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</si>
  <si>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</si>
  <si>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</si>
  <si>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</si>
  <si>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</si>
  <si>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</si>
  <si>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</si>
  <si>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</si>
  <si>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</si>
  <si>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</si>
  <si>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</si>
  <si>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</si>
  <si>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</si>
  <si>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</si>
  <si>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</si>
  <si>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</si>
  <si>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</si>
  <si>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</si>
  <si>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</si>
  <si>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</si>
  <si>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</si>
  <si>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</si>
  <si>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</si>
  <si>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</si>
  <si>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</si>
  <si>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</si>
  <si>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</si>
  <si>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</si>
  <si>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</si>
  <si>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</si>
  <si>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</si>
  <si>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部门预算支出功能分类科目</t>
  </si>
  <si>
    <t>人员经费</t>
  </si>
  <si>
    <t>公用经费</t>
  </si>
  <si>
    <t>合  计</t>
  </si>
  <si>
    <t>“三公”经费合计</t>
  </si>
  <si>
    <t>因公出国（境）费</t>
  </si>
  <si>
    <t>公务用车购置及运行费</t>
  </si>
  <si>
    <t>公务接待费</t>
  </si>
  <si>
    <t>公务用车购置费</t>
  </si>
  <si>
    <t>公务用车运行费</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</si>
  <si>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</si>
  <si>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</si>
  <si>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</si>
  <si>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</si>
  <si>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</si>
  <si>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</si>
  <si>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</si>
  <si>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</si>
  <si>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</si>
  <si>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</si>
  <si>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</si>
  <si>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</si>
  <si>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</si>
  <si>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</si>
  <si>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</si>
  <si>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</si>
  <si>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</si>
  <si>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</si>
  <si>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昆明市晋宁区卫生健康局</t>
  </si>
  <si>
    <t>530122210000000003911</t>
  </si>
  <si>
    <t>事业人员支出工资</t>
  </si>
  <si>
    <t>30101</t>
  </si>
  <si>
    <t>基本工资</t>
  </si>
  <si>
    <t>30102</t>
  </si>
  <si>
    <t>津贴补贴</t>
  </si>
  <si>
    <t>30103</t>
  </si>
  <si>
    <t>奖金</t>
  </si>
  <si>
    <t>30107</t>
  </si>
  <si>
    <t>绩效工资</t>
  </si>
  <si>
    <t>530122210000000003912</t>
  </si>
  <si>
    <t>社会保障缴费</t>
  </si>
  <si>
    <t>30108</t>
  </si>
  <si>
    <t>机关事业单位基本养老保险缴费</t>
  </si>
  <si>
    <t>30110</t>
  </si>
  <si>
    <t>职工基本医疗保险缴费</t>
  </si>
  <si>
    <t>30111</t>
  </si>
  <si>
    <t>公务员医疗补助缴费</t>
  </si>
  <si>
    <t>30112</t>
  </si>
  <si>
    <t>其他社会保障缴费</t>
  </si>
  <si>
    <t>530122210000000003913</t>
  </si>
  <si>
    <t>30113</t>
  </si>
  <si>
    <t>530122210000000003914</t>
  </si>
  <si>
    <t>对个人和家庭的补助</t>
  </si>
  <si>
    <t>30305</t>
  </si>
  <si>
    <t>生活补助</t>
  </si>
  <si>
    <t>530122210000000003915</t>
  </si>
  <si>
    <t>公车购置及运维费</t>
  </si>
  <si>
    <t>30231</t>
  </si>
  <si>
    <t>公务用车运行维护费</t>
  </si>
  <si>
    <t>530122210000000003916</t>
  </si>
  <si>
    <t>30217</t>
  </si>
  <si>
    <t>530122210000000003918</t>
  </si>
  <si>
    <t>工会经费</t>
  </si>
  <si>
    <t>30228</t>
  </si>
  <si>
    <t>530122210000000003919</t>
  </si>
  <si>
    <t>一般公用经费</t>
  </si>
  <si>
    <t>30201</t>
  </si>
  <si>
    <t>办公费</t>
  </si>
  <si>
    <t>30211</t>
  </si>
  <si>
    <t>差旅费</t>
  </si>
  <si>
    <t>30229</t>
  </si>
  <si>
    <t>福利费</t>
  </si>
  <si>
    <t>530122231100001212746</t>
  </si>
  <si>
    <t>离退休人员支出</t>
  </si>
  <si>
    <t>530122231100001434603</t>
  </si>
  <si>
    <t>事业人员绩效奖励</t>
  </si>
  <si>
    <t>项目分类</t>
  </si>
  <si>
    <t>项目单位</t>
  </si>
  <si>
    <t>经济科目编码</t>
  </si>
  <si>
    <t>经济科目名称</t>
  </si>
  <si>
    <t>本年拨款</t>
  </si>
  <si>
    <t>其中：本次下达</t>
  </si>
  <si>
    <t>民生类</t>
  </si>
  <si>
    <t>530122251100004141308</t>
  </si>
  <si>
    <t>基本公共卫生服务项目省级补助资金</t>
  </si>
  <si>
    <t>事业发展类</t>
  </si>
  <si>
    <t>530122221100000980861</t>
  </si>
  <si>
    <t>医疗收入专项资金</t>
  </si>
  <si>
    <t>项目年度绩效目标</t>
  </si>
  <si>
    <t>一级指标</t>
  </si>
  <si>
    <t>二级指标</t>
  </si>
  <si>
    <t>三级指标</t>
  </si>
  <si>
    <t>指标性质</t>
  </si>
  <si>
    <t>指标值</t>
  </si>
  <si>
    <t>度量单位</t>
  </si>
  <si>
    <t>指标属性</t>
  </si>
  <si>
    <t>指标内容</t>
  </si>
  <si>
    <t>开展医疗卫生服务，满足辖区内居民看病需求，提供服务至上的医疗服务，提升人民群众的幸福感。</t>
  </si>
  <si>
    <t>产出指标</t>
  </si>
  <si>
    <t>质量指标</t>
  </si>
  <si>
    <t>满足各类人员需求，为就医患者提供更好服务</t>
  </si>
  <si>
    <t>&gt;=</t>
  </si>
  <si>
    <t>85</t>
  </si>
  <si>
    <t>%</t>
  </si>
  <si>
    <t>定性指标</t>
  </si>
  <si>
    <t>时效指标</t>
  </si>
  <si>
    <t>及时根据发生业务付款给对方</t>
  </si>
  <si>
    <t>=</t>
  </si>
  <si>
    <t>元</t>
  </si>
  <si>
    <t>定量指标</t>
  </si>
  <si>
    <t>效益指标</t>
  </si>
  <si>
    <t>经济效益</t>
  </si>
  <si>
    <t>满足各类人员需求，为就医患者提供更好服务，从而提高院内医疗收入</t>
  </si>
  <si>
    <t>1000</t>
  </si>
  <si>
    <t>社会效益</t>
  </si>
  <si>
    <t>满意度指标</t>
  </si>
  <si>
    <t>服务对象满意度</t>
  </si>
  <si>
    <t>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2.保持重点地方病防治措施全面落实；完成碘缺乏病、克山病监测、检测、调查；地方病实验室能力建设；克山病人随访管理；社会动员；开展社区健康倡导与行为干预工作。
3.职业健康指标监测；职业性尘肺病患者随访调查与康复管理；重点人群职业健康素养监测与干预；常规个人剂量监测和职业健康检查筛查；职业与事故过量受照人员健康数据收集与医学随访；职业病危害因素实验室检测；职业卫生检测能力盲样比对；用人单位职业病防治基本情况调查结果及职业病危害因素实验室检测数据网络报告；医疗卫生机构医用辐射防护监测。
4.完成人禽流感环境监测任务；完成人禽流感实验室应急检测；完成SARS防控实验室应急检测；完成鼠疫实验室检测。
5.按照《新划入基本公共卫生服务相关工作规范（2019年版）》，为65 岁及以上老年人提供医养结合服务，为 65 岁及以上失能老年人开展健康评估与健康服务，提高老年人生活质量和健康水平。</t>
  </si>
  <si>
    <t>数量指标</t>
  </si>
  <si>
    <t>试点社区健康干预覆盖率</t>
  </si>
  <si>
    <t>75</t>
  </si>
  <si>
    <t>试点社区健康干预覆盖率≥75%</t>
  </si>
  <si>
    <t>试点社区健康干预人数（人）</t>
  </si>
  <si>
    <t>70</t>
  </si>
  <si>
    <t>人</t>
  </si>
  <si>
    <t>试点社区健康干预人数≥70人</t>
  </si>
  <si>
    <t>健康巡讲覆盖率</t>
  </si>
  <si>
    <t>1500</t>
  </si>
  <si>
    <t>健康巡讲覆盖率≧1500人</t>
  </si>
  <si>
    <t>健康素养监测任务完成率</t>
  </si>
  <si>
    <t>100</t>
  </si>
  <si>
    <t>健康素养监测任务完成率100%</t>
  </si>
  <si>
    <t>地方病防治工作任务完成率</t>
  </si>
  <si>
    <t>95</t>
  </si>
  <si>
    <t>地方病防治工作任务完成率≥95%</t>
  </si>
  <si>
    <t>碘缺乏病防治工作任务完成率</t>
  </si>
  <si>
    <t>碘缺乏病防治工作任务完成率≥95%</t>
  </si>
  <si>
    <t>克山病防治工作任务完成率</t>
  </si>
  <si>
    <t>克山病防治工作任务完成率≥95%</t>
  </si>
  <si>
    <t>高血压患者管理人数（万人）</t>
  </si>
  <si>
    <t>401000</t>
  </si>
  <si>
    <t>万人</t>
  </si>
  <si>
    <t>高血压患者管理人数401000万人</t>
  </si>
  <si>
    <t>2型糖尿病患者管理人数（万人）</t>
  </si>
  <si>
    <t>125200</t>
  </si>
  <si>
    <t>2型糖尿病患者管理人数125200万人</t>
  </si>
  <si>
    <t>个案卡报告率</t>
  </si>
  <si>
    <t>个案卡报告率≥85%</t>
  </si>
  <si>
    <t>尘肺康复站康复服务覆盖率</t>
  </si>
  <si>
    <t>90</t>
  </si>
  <si>
    <t>尘肺康复站康复服务覆盖率≥90%</t>
  </si>
  <si>
    <t>任务数[尘肺]病例随访率率</t>
  </si>
  <si>
    <t>任务数[尘肺]病例随访率率≥95%</t>
  </si>
  <si>
    <t>职业健康素养监测与干预任务数</t>
  </si>
  <si>
    <t>职业健康素养监测与干预任务数100%</t>
  </si>
  <si>
    <t>监测医院放射工作人员个人剂量监测率</t>
  </si>
  <si>
    <t>监测医院放射工作人员个人剂量监测率100%</t>
  </si>
  <si>
    <t>监测医院的介入放射工作人员双剂量计佩戴率</t>
  </si>
  <si>
    <t>监测医院的介入放射工作人员双剂量计佩戴率100%</t>
  </si>
  <si>
    <t>工作场所职业病危害因素监测用人单位数</t>
  </si>
  <si>
    <t>工作场所职业病危害因素监测用人单位数100%</t>
  </si>
  <si>
    <t>县区疾控自行开展工作场所职业病危害因素监测率</t>
  </si>
  <si>
    <t>50</t>
  </si>
  <si>
    <t>县区疾控自行开展工作场所职业病危害因素监测率≥50%</t>
  </si>
  <si>
    <t>工作场所职业病危害因素检监测数据网络报告率</t>
  </si>
  <si>
    <t>工作场所职业病危害因素检监测数据网络报告率100%</t>
  </si>
  <si>
    <t>工作场所职业病危害因素检监测企业申报率</t>
  </si>
  <si>
    <t>工作场所职业病危害因素检监测企业申报率100%</t>
  </si>
  <si>
    <t>重点职业病主动监测的县区数量</t>
  </si>
  <si>
    <t>重点职业病主动监测的县区数量100%</t>
  </si>
  <si>
    <t>职业病危害因素实验室检测</t>
  </si>
  <si>
    <t>职业病危害因素实验室检测100%</t>
  </si>
  <si>
    <t>非医疗机构基本情况调查任务数</t>
  </si>
  <si>
    <t>非医疗机构基本情况调查任务数100%</t>
  </si>
  <si>
    <t>人禽流感SARS防控项目、鼠疫防治实验室检测工作任务完成率</t>
  </si>
  <si>
    <t>人禽流感SARS防控项目、鼠疫防治实验室检测工作任务完成率≥95%</t>
  </si>
  <si>
    <t>适龄儿童国家免疫规划疫苗接种率</t>
  </si>
  <si>
    <t>适龄儿童国家免疫规划疫苗接种率≥90%</t>
  </si>
  <si>
    <t>7岁以下儿童健康管理率</t>
  </si>
  <si>
    <t>7岁以下儿童健康管理率≥85%</t>
  </si>
  <si>
    <t>0-6岁儿童眼保健和视力检查覆盖率</t>
  </si>
  <si>
    <t>0-6岁儿童眼保健和视力检查覆盖率≥90%</t>
  </si>
  <si>
    <t>孕产妇系统管理率</t>
  </si>
  <si>
    <t>孕产妇系统管理率≥90%</t>
  </si>
  <si>
    <t>3岁以下儿童系统管理率</t>
  </si>
  <si>
    <t>80</t>
  </si>
  <si>
    <t>3岁以下儿童系统管理率≥80%</t>
  </si>
  <si>
    <t>389364</t>
  </si>
  <si>
    <t>高血压患者管理人数389364万人</t>
  </si>
  <si>
    <t>120836</t>
  </si>
  <si>
    <t>2型糖尿病患者管理人数120836万人</t>
  </si>
  <si>
    <t>老年人中医药健康管理率</t>
  </si>
  <si>
    <t>老年人中医药健康管理率≥70%</t>
  </si>
  <si>
    <t>肺结核患者管理率</t>
  </si>
  <si>
    <t>肺结核患者管理率≥90%</t>
  </si>
  <si>
    <t>社区在册居家严重精神障碍患者健康管理率</t>
  </si>
  <si>
    <t>社区在册居家严重精神障碍患者健康管理率≥80%</t>
  </si>
  <si>
    <t>卫生监督协管各专业每年巡查（访）2次完成率</t>
  </si>
  <si>
    <t>卫生监督协管各专业每年巡查（访）2次完成率≥90%</t>
  </si>
  <si>
    <t>儿童中医药健康管理率</t>
  </si>
  <si>
    <t>77</t>
  </si>
  <si>
    <t>儿童中医药健康管理率≥77%</t>
  </si>
  <si>
    <t>65岁及以上老年人医养结合服务率</t>
  </si>
  <si>
    <t>60</t>
  </si>
  <si>
    <t>65岁及以上老年人医养结合服务率≥60%</t>
  </si>
  <si>
    <t>65岁及以上失能老年人健康服务率</t>
  </si>
  <si>
    <t>65岁及以上失能老年人健康服务率≥50%</t>
  </si>
  <si>
    <t>宫颈癌、乳腺癌筛查目标人群覆盖率</t>
  </si>
  <si>
    <t>较上年提高</t>
  </si>
  <si>
    <t>达标</t>
  </si>
  <si>
    <t>宫颈癌、乳腺癌筛查目标人群覆盖率较上年提高</t>
  </si>
  <si>
    <t>碘缺乏病尿碘、盐碘考核结果通过率</t>
  </si>
  <si>
    <t>碘缺乏病尿碘、盐碘考核结果通过率100%</t>
  </si>
  <si>
    <t>健康素养水平提升幅度（百分点）</t>
  </si>
  <si>
    <t>2.5</t>
  </si>
  <si>
    <t>百分点</t>
  </si>
  <si>
    <t>健康素养水平提升幅度≧2.5个百分点</t>
  </si>
  <si>
    <t>高血压患者基层规范管理服务率</t>
  </si>
  <si>
    <t>62</t>
  </si>
  <si>
    <t>高血压患者基层规范管理服务率≥62%</t>
  </si>
  <si>
    <t>2型糖尿病患者基层规范管理服务率</t>
  </si>
  <si>
    <t>2型糖尿病患者基层规范管理服务率≥62%</t>
  </si>
  <si>
    <t>职业卫生检测能力盲样比对</t>
  </si>
  <si>
    <t>合格及以上</t>
  </si>
  <si>
    <t>职业卫生检测能力盲样比对合格及以上</t>
  </si>
  <si>
    <t>居民规范化电子健康档案覆盖率</t>
  </si>
  <si>
    <t>居民规范化电子健康档案覆盖率≥62%</t>
  </si>
  <si>
    <t>65岁以上老年人城乡社区规范健康管理服务率</t>
  </si>
  <si>
    <t>65岁以上老年人城乡社区规范健康管理服务率≥62%</t>
  </si>
  <si>
    <t>传染病和突发公共卫生时间报告率</t>
  </si>
  <si>
    <t>传染病和突发公共卫生时间报告率≥95%</t>
  </si>
  <si>
    <t>65岁及以上失能老年人健康服务数据信息合格率</t>
  </si>
  <si>
    <t>65岁及以上失能老年人健康服务数据信息合格率100%</t>
  </si>
  <si>
    <t>放射诊疗机构基本情况调查</t>
  </si>
  <si>
    <t>1/3辖区</t>
  </si>
  <si>
    <t>放射诊疗机构基本情况调查1/3辖区</t>
  </si>
  <si>
    <t>完成时间</t>
  </si>
  <si>
    <t>2023年12月31日前完成</t>
  </si>
  <si>
    <t>完成时间2023年12月31日前完成</t>
  </si>
  <si>
    <t>健康知识知晓率及健康生活方式行为</t>
  </si>
  <si>
    <t>持续提高</t>
  </si>
  <si>
    <t>健康知识知晓率及健康生活方式行为持续提高</t>
  </si>
  <si>
    <t>职业健康素养知识知晓率</t>
  </si>
  <si>
    <t>职业健康素养知识知晓率持续提高</t>
  </si>
  <si>
    <t>城乡居民公共卫生差距</t>
  </si>
  <si>
    <t>不断缩小</t>
  </si>
  <si>
    <t>城乡居民公共卫生差距不断缩小</t>
  </si>
  <si>
    <t>居民健康素养水平</t>
  </si>
  <si>
    <t>不断提高</t>
  </si>
  <si>
    <t>居民健康素养水平不断提高</t>
  </si>
  <si>
    <t>老年人健康养老及生活幸福感</t>
  </si>
  <si>
    <t>老年人健康养老及生活幸福感持续提高</t>
  </si>
  <si>
    <t>可持续影响</t>
  </si>
  <si>
    <t>基本公共卫生服务水平</t>
  </si>
  <si>
    <t>基本公共卫生服务水平不断提高</t>
  </si>
  <si>
    <t>65岁及以上老年人基本公共卫生服务水平</t>
  </si>
  <si>
    <t>65岁及以上老年人基本公共卫生服务水平持续提高</t>
  </si>
  <si>
    <t>宣传效果群众满意度</t>
  </si>
  <si>
    <t>宣传效果群众满意度≥90%</t>
  </si>
  <si>
    <t>服务对象满意度≥80%</t>
  </si>
  <si>
    <t>群众满意度</t>
  </si>
  <si>
    <t>群众满意度≥90%</t>
  </si>
  <si>
    <t>城乡居民对基本公共卫生服务满意度</t>
  </si>
  <si>
    <t>城乡居民对基本公共卫生服务满意度≥80%</t>
  </si>
  <si>
    <t>服务对象满意度不断提高</t>
  </si>
  <si>
    <t>政府性基金预算支出预算表</t>
  </si>
  <si>
    <t>单位名称：昆明市发展和改革委员会</t>
  </si>
  <si>
    <t>政府性基金预算支出</t>
  </si>
  <si>
    <t>备注：我单位无政府性基金预算支出预算相关内容，该表以空表进行公开。</t>
  </si>
  <si>
    <t>预算项目</t>
  </si>
  <si>
    <t>采购项目</t>
  </si>
  <si>
    <t>采购品目</t>
  </si>
  <si>
    <t>计量
单位</t>
  </si>
  <si>
    <t>数量</t>
  </si>
  <si>
    <t>面向中小企业预留资金</t>
  </si>
  <si>
    <t>政府性基金</t>
  </si>
  <si>
    <t>国有资本经营收益</t>
  </si>
  <si>
    <t>财政专户管理的收入</t>
  </si>
  <si>
    <t>单位自筹</t>
  </si>
  <si>
    <t>备注：因没有符合政府采购服务的支出项目，我单位无政府购买服务预算相关内容，该表以空表进行公开。</t>
  </si>
  <si>
    <t>政府购买服务项目</t>
  </si>
  <si>
    <t>政府购买服务指导性目录代码</t>
  </si>
  <si>
    <t>基本支出/项目支出</t>
  </si>
  <si>
    <t>所属服务类别</t>
  </si>
  <si>
    <t>所属服务领域</t>
  </si>
  <si>
    <t>购买内容简述</t>
  </si>
  <si>
    <t>09-1表</t>
  </si>
  <si>
    <t>2025年对下转移支付预算表</t>
  </si>
  <si>
    <t>单位名称：昆明市晋宁区新街中心卫生院</t>
  </si>
  <si>
    <t>单位名称（项目）</t>
  </si>
  <si>
    <t>地区</t>
  </si>
  <si>
    <t>磨憨经济合作区</t>
  </si>
  <si>
    <t/>
  </si>
  <si>
    <t>备注：我区已实行乡财县管，按照区与乡（镇）财政管理体制，乡（镇）按照一级部门预算管理，故无对下转移支付资金，该表以空表进行公开。</t>
  </si>
  <si>
    <t>09-2表</t>
  </si>
  <si>
    <t>2025年对下转移支付绩效目标表</t>
  </si>
  <si>
    <t>单位名称、项目名称</t>
  </si>
  <si>
    <t>资产类别</t>
  </si>
  <si>
    <t>资产分类代码.名称</t>
  </si>
  <si>
    <t>资产名称</t>
  </si>
  <si>
    <t>计量单位</t>
  </si>
  <si>
    <t>财政部门批复数（元）</t>
  </si>
  <si>
    <t>单价</t>
  </si>
  <si>
    <t>金额</t>
  </si>
  <si>
    <t>备注：我单位无上级补助项目支出预算相关内容，该表以空表进行公开。</t>
  </si>
  <si>
    <t>上级补助</t>
  </si>
  <si>
    <t>项目级次</t>
  </si>
  <si>
    <t>313 事业发展类</t>
  </si>
  <si>
    <t>本级</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</si>
  <si>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</si>
  <si>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</si>
  <si>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</si>
  <si>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</si>
  <si>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</si>
  <si>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</si>
  <si>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</si>
  <si>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</si>
  <si>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</si>
  <si>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</si>
  <si>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</si>
  <si>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</si>
  <si>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</si>
  <si>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</si>
  <si>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</si>
  <si>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</si>
  <si>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</si>
  <si>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</si>
  <si>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</si>
  <si>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</si>
  <si>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</si>
  <si>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</si>
  <si>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</si>
  <si>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备注：此表为一级预算单位及主管部门公开，其他单位以空表公开。</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</si>
</sst>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176" formatCode="#,##0.00;\-#,##0.00;;@"/>
    <numFmt numFmtId="177" formatCode="yyyy/mm/dd\ hh:mm:ss"/>
    <numFmt numFmtId="43" formatCode="_ * #,##0.00_ ;_ * \-#,##0.00_ ;_ * &quot;-&quot;??_ ;_ @_ "/>
    <numFmt numFmtId="41" formatCode="_ * #,##0_ ;_ * \-#,##0_ ;_ * &quot;-&quot;_ ;_ @_ "/>
    <numFmt numFmtId="178" formatCode="yyyy/mm/dd"/>
    <numFmt numFmtId="179" formatCode="hh:mm:ss"/>
    <numFmt numFmtId="180" formatCode="0.00_ "/>
    <numFmt numFmtId="181" formatCode="#,##0;\-#,##0;;@"/>
  </numFmts>
  <fonts count="5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1"/>
      <color rgb="FF000000"/>
      <name val="宋体"/>
      <charset val="1"/>
    </font>
    <font>
      <b/>
      <sz val="23"/>
      <color rgb="FF000000"/>
      <name val="宋体"/>
      <charset val="134"/>
    </font>
    <font>
      <sz val="9"/>
      <color theme="1"/>
      <name val="宋体"/>
      <charset val="134"/>
    </font>
    <font>
      <sz val="10"/>
      <color rgb="FF000000"/>
      <name val="Arial"/>
      <charset val="134"/>
    </font>
    <font>
      <b/>
      <sz val="23.95"/>
      <color rgb="FF000000"/>
      <name val="宋体"/>
      <charset val="134"/>
    </font>
    <font>
      <sz val="10"/>
      <name val="宋体"/>
      <charset val="134"/>
    </font>
    <font>
      <sz val="10"/>
      <name val="宋体"/>
      <charset val="1"/>
    </font>
    <font>
      <sz val="9"/>
      <name val="宋体"/>
      <charset val="1"/>
    </font>
    <font>
      <b/>
      <sz val="22"/>
      <color rgb="FF000000"/>
      <name val="宋体"/>
      <charset val="1"/>
    </font>
    <font>
      <b/>
      <sz val="23"/>
      <color rgb="FF000000"/>
      <name val="宋体"/>
      <charset val="1"/>
    </font>
    <font>
      <sz val="9"/>
      <color rgb="FF000000"/>
      <name val="宋体"/>
      <charset val="1"/>
    </font>
    <font>
      <b/>
      <sz val="12"/>
      <name val="宋体"/>
      <charset val="134"/>
    </font>
    <font>
      <sz val="10"/>
      <color rgb="FF000000"/>
      <name val="宋体"/>
      <charset val="1"/>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sz val="9"/>
      <name val="宋体"/>
      <charset val="134"/>
    </font>
    <font>
      <sz val="11"/>
      <color theme="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theme="1"/>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1"/>
      <color rgb="FF3F3F3F"/>
      <name val="宋体"/>
      <charset val="0"/>
      <scheme val="minor"/>
    </font>
    <font>
      <sz val="9"/>
      <name val="微软雅黑"/>
      <charset val="1"/>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theme="6"/>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42" fontId="0" fillId="0" borderId="0" applyFont="0" applyFill="0" applyBorder="0" applyAlignment="0" applyProtection="0">
      <alignment vertical="center"/>
    </xf>
    <xf numFmtId="0" fontId="37" fillId="14" borderId="0" applyNumberFormat="0" applyBorder="0" applyAlignment="0" applyProtection="0">
      <alignment vertical="center"/>
    </xf>
    <xf numFmtId="0" fontId="33"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9" fillId="0" borderId="1">
      <alignment horizontal="right" vertical="center"/>
    </xf>
    <xf numFmtId="0" fontId="37" fillId="11" borderId="0" applyNumberFormat="0" applyBorder="0" applyAlignment="0" applyProtection="0">
      <alignment vertical="center"/>
    </xf>
    <xf numFmtId="0" fontId="34" fillId="8" borderId="0" applyNumberFormat="0" applyBorder="0" applyAlignment="0" applyProtection="0">
      <alignment vertical="center"/>
    </xf>
    <xf numFmtId="43" fontId="0" fillId="0" borderId="0" applyFont="0" applyFill="0" applyBorder="0" applyAlignment="0" applyProtection="0">
      <alignment vertical="center"/>
    </xf>
    <xf numFmtId="0" fontId="30" fillId="6"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9" fillId="0" borderId="1">
      <alignment horizontal="right" vertical="center"/>
    </xf>
    <xf numFmtId="0" fontId="44" fillId="0" borderId="0" applyNumberFormat="0" applyFill="0" applyBorder="0" applyAlignment="0" applyProtection="0">
      <alignment vertical="center"/>
    </xf>
    <xf numFmtId="0" fontId="0" fillId="10" borderId="17" applyNumberFormat="0" applyFont="0" applyAlignment="0" applyProtection="0">
      <alignment vertical="center"/>
    </xf>
    <xf numFmtId="0" fontId="30" fillId="19" borderId="0" applyNumberFormat="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6" fillId="0" borderId="14" applyNumberFormat="0" applyFill="0" applyAlignment="0" applyProtection="0">
      <alignment vertical="center"/>
    </xf>
    <xf numFmtId="0" fontId="31" fillId="0" borderId="14" applyNumberFormat="0" applyFill="0" applyAlignment="0" applyProtection="0">
      <alignment vertical="center"/>
    </xf>
    <xf numFmtId="0" fontId="30" fillId="27" borderId="0" applyNumberFormat="0" applyBorder="0" applyAlignment="0" applyProtection="0">
      <alignment vertical="center"/>
    </xf>
    <xf numFmtId="0" fontId="40" fillId="0" borderId="19" applyNumberFormat="0" applyFill="0" applyAlignment="0" applyProtection="0">
      <alignment vertical="center"/>
    </xf>
    <xf numFmtId="0" fontId="30" fillId="31" borderId="0" applyNumberFormat="0" applyBorder="0" applyAlignment="0" applyProtection="0">
      <alignment vertical="center"/>
    </xf>
    <xf numFmtId="0" fontId="48" fillId="26" borderId="21" applyNumberFormat="0" applyAlignment="0" applyProtection="0">
      <alignment vertical="center"/>
    </xf>
    <xf numFmtId="0" fontId="46" fillId="26" borderId="15" applyNumberFormat="0" applyAlignment="0" applyProtection="0">
      <alignment vertical="center"/>
    </xf>
    <xf numFmtId="0" fontId="39" fillId="18" borderId="18" applyNumberFormat="0" applyAlignment="0" applyProtection="0">
      <alignment vertical="center"/>
    </xf>
    <xf numFmtId="0" fontId="37" fillId="35" borderId="0" applyNumberFormat="0" applyBorder="0" applyAlignment="0" applyProtection="0">
      <alignment vertical="center"/>
    </xf>
    <xf numFmtId="0" fontId="30" fillId="9" borderId="0" applyNumberFormat="0" applyBorder="0" applyAlignment="0" applyProtection="0">
      <alignment vertical="center"/>
    </xf>
    <xf numFmtId="0" fontId="45" fillId="0" borderId="20" applyNumberFormat="0" applyFill="0" applyAlignment="0" applyProtection="0">
      <alignment vertical="center"/>
    </xf>
    <xf numFmtId="0" fontId="35" fillId="0" borderId="16" applyNumberFormat="0" applyFill="0" applyAlignment="0" applyProtection="0">
      <alignment vertical="center"/>
    </xf>
    <xf numFmtId="0" fontId="47" fillId="30" borderId="0" applyNumberFormat="0" applyBorder="0" applyAlignment="0" applyProtection="0">
      <alignment vertical="center"/>
    </xf>
    <xf numFmtId="0" fontId="38" fillId="17" borderId="0" applyNumberFormat="0" applyBorder="0" applyAlignment="0" applyProtection="0">
      <alignment vertical="center"/>
    </xf>
    <xf numFmtId="10" fontId="29" fillId="0" borderId="1">
      <alignment horizontal="right" vertical="center"/>
    </xf>
    <xf numFmtId="0" fontId="37" fillId="23" borderId="0" applyNumberFormat="0" applyBorder="0" applyAlignment="0" applyProtection="0">
      <alignment vertical="center"/>
    </xf>
    <xf numFmtId="0" fontId="30" fillId="13" borderId="0" applyNumberFormat="0" applyBorder="0" applyAlignment="0" applyProtection="0">
      <alignment vertical="center"/>
    </xf>
    <xf numFmtId="0" fontId="37" fillId="22" borderId="0" applyNumberFormat="0" applyBorder="0" applyAlignment="0" applyProtection="0">
      <alignment vertical="center"/>
    </xf>
    <xf numFmtId="0" fontId="37" fillId="34" borderId="0" applyNumberFormat="0" applyBorder="0" applyAlignment="0" applyProtection="0">
      <alignment vertical="center"/>
    </xf>
    <xf numFmtId="0" fontId="37" fillId="21" borderId="0" applyNumberFormat="0" applyBorder="0" applyAlignment="0" applyProtection="0">
      <alignment vertical="center"/>
    </xf>
    <xf numFmtId="0" fontId="37" fillId="20" borderId="0" applyNumberFormat="0" applyBorder="0" applyAlignment="0" applyProtection="0">
      <alignment vertical="center"/>
    </xf>
    <xf numFmtId="0" fontId="30" fillId="5" borderId="0" applyNumberFormat="0" applyBorder="0" applyAlignment="0" applyProtection="0">
      <alignment vertical="center"/>
    </xf>
    <xf numFmtId="0" fontId="30" fillId="29" borderId="0" applyNumberFormat="0" applyBorder="0" applyAlignment="0" applyProtection="0">
      <alignment vertical="center"/>
    </xf>
    <xf numFmtId="0" fontId="37" fillId="33" borderId="0" applyNumberFormat="0" applyBorder="0" applyAlignment="0" applyProtection="0">
      <alignment vertical="center"/>
    </xf>
    <xf numFmtId="0" fontId="37" fillId="25" borderId="0" applyNumberFormat="0" applyBorder="0" applyAlignment="0" applyProtection="0">
      <alignment vertical="center"/>
    </xf>
    <xf numFmtId="0" fontId="30" fillId="12" borderId="0" applyNumberFormat="0" applyBorder="0" applyAlignment="0" applyProtection="0">
      <alignment vertical="center"/>
    </xf>
    <xf numFmtId="0" fontId="37" fillId="24" borderId="0" applyNumberFormat="0" applyBorder="0" applyAlignment="0" applyProtection="0">
      <alignment vertical="center"/>
    </xf>
    <xf numFmtId="0" fontId="30" fillId="16" borderId="0" applyNumberFormat="0" applyBorder="0" applyAlignment="0" applyProtection="0">
      <alignment vertical="center"/>
    </xf>
    <xf numFmtId="0" fontId="30" fillId="28" borderId="0" applyNumberFormat="0" applyBorder="0" applyAlignment="0" applyProtection="0">
      <alignment vertical="center"/>
    </xf>
    <xf numFmtId="0" fontId="37" fillId="32" borderId="0" applyNumberFormat="0" applyBorder="0" applyAlignment="0" applyProtection="0">
      <alignment vertical="center"/>
    </xf>
    <xf numFmtId="0" fontId="30" fillId="15" borderId="0" applyNumberFormat="0" applyBorder="0" applyAlignment="0" applyProtection="0">
      <alignment vertical="center"/>
    </xf>
    <xf numFmtId="176" fontId="29" fillId="0" borderId="1">
      <alignment horizontal="right" vertical="center"/>
    </xf>
    <xf numFmtId="49" fontId="29" fillId="0" borderId="1">
      <alignment horizontal="left" vertical="center" wrapText="1"/>
    </xf>
    <xf numFmtId="176" fontId="29" fillId="0" borderId="1">
      <alignment horizontal="right" vertical="center"/>
    </xf>
    <xf numFmtId="179" fontId="29" fillId="0" borderId="1">
      <alignment horizontal="right" vertical="center"/>
    </xf>
    <xf numFmtId="181" fontId="29" fillId="0" borderId="1">
      <alignment horizontal="right" vertical="center"/>
    </xf>
    <xf numFmtId="0" fontId="49" fillId="0" borderId="0">
      <alignment vertical="top"/>
      <protection locked="0"/>
    </xf>
  </cellStyleXfs>
  <cellXfs count="254">
    <xf numFmtId="0" fontId="0" fillId="0" borderId="0" xfId="0"/>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8" fillId="0" borderId="0" xfId="57" applyFont="1" applyFill="1" applyBorder="1" applyAlignment="1" applyProtection="1">
      <alignment vertical="top"/>
    </xf>
    <xf numFmtId="0" fontId="2" fillId="2" borderId="0" xfId="0" applyFont="1" applyFill="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xf numFmtId="0" fontId="3" fillId="0" borderId="0" xfId="0" applyFont="1" applyAlignment="1" applyProtection="1">
      <alignment horizontal="right" vertical="center"/>
      <protection locked="0"/>
    </xf>
    <xf numFmtId="0" fontId="9" fillId="0" borderId="0" xfId="0" applyFont="1" applyAlignment="1">
      <alignment horizontal="center" vertical="center"/>
    </xf>
    <xf numFmtId="0" fontId="2"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3" fillId="0" borderId="0" xfId="0" applyFont="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176" fontId="10" fillId="0" borderId="1" xfId="54" applyFont="1" applyAlignment="1">
      <alignment horizontal="left" vertical="center"/>
    </xf>
    <xf numFmtId="176" fontId="10" fillId="0" borderId="1" xfId="54" applyFont="1">
      <alignment horizontal="right" vertical="center"/>
    </xf>
    <xf numFmtId="0" fontId="2" fillId="2" borderId="1" xfId="0" applyFont="1" applyFill="1" applyBorder="1" applyAlignment="1" applyProtection="1">
      <alignment horizontal="left" vertical="center"/>
      <protection locked="0"/>
    </xf>
    <xf numFmtId="176" fontId="10" fillId="0" borderId="1"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0" fillId="0" borderId="1" xfId="0" applyBorder="1"/>
    <xf numFmtId="49" fontId="10" fillId="0" borderId="1" xfId="53" applyFont="1">
      <alignment horizontal="left"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 fillId="2" borderId="0" xfId="0" applyFont="1" applyFill="1" applyAlignment="1" applyProtection="1">
      <alignment horizontal="right" vertical="top" wrapText="1"/>
      <protection locked="0"/>
    </xf>
    <xf numFmtId="0" fontId="11" fillId="0" borderId="0" xfId="0" applyFont="1" applyAlignment="1" applyProtection="1">
      <alignment vertical="top"/>
      <protection locked="0"/>
    </xf>
    <xf numFmtId="0" fontId="11" fillId="0" borderId="0" xfId="0" applyFont="1" applyAlignment="1">
      <alignment vertical="top"/>
    </xf>
    <xf numFmtId="0" fontId="12" fillId="2" borderId="0" xfId="0" applyFont="1" applyFill="1" applyAlignment="1" applyProtection="1">
      <alignment horizontal="center" vertical="center" wrapText="1"/>
      <protection locked="0"/>
    </xf>
    <xf numFmtId="0" fontId="11" fillId="0" borderId="0" xfId="0" applyFont="1" applyProtection="1">
      <protection locked="0"/>
    </xf>
    <xf numFmtId="0" fontId="11" fillId="0" borderId="0" xfId="0" applyFont="1"/>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right"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49" fontId="13" fillId="0" borderId="0" xfId="57" applyNumberFormat="1" applyFont="1" applyFill="1" applyBorder="1" applyAlignment="1" applyProtection="1"/>
    <xf numFmtId="0" fontId="2" fillId="2" borderId="0" xfId="0" applyFont="1" applyFill="1" applyAlignment="1" applyProtection="1">
      <alignment horizontal="right" vertical="center" wrapText="1"/>
      <protection locked="0"/>
    </xf>
    <xf numFmtId="0" fontId="14" fillId="0" borderId="0" xfId="57" applyFont="1" applyFill="1" applyBorder="1" applyAlignment="1" applyProtection="1">
      <alignment vertical="center"/>
    </xf>
    <xf numFmtId="0" fontId="15" fillId="0" borderId="0" xfId="57" applyFont="1" applyFill="1" applyBorder="1" applyAlignment="1" applyProtection="1">
      <alignment vertical="top"/>
      <protection locked="0"/>
    </xf>
    <xf numFmtId="0" fontId="16" fillId="0" borderId="0" xfId="57" applyFont="1" applyFill="1" applyBorder="1" applyAlignment="1" applyProtection="1">
      <alignment horizontal="center" vertical="center"/>
    </xf>
    <xf numFmtId="0" fontId="17" fillId="0" borderId="0" xfId="57" applyFont="1" applyFill="1" applyBorder="1" applyAlignment="1" applyProtection="1">
      <alignment horizontal="center" vertical="center"/>
    </xf>
    <xf numFmtId="0" fontId="17" fillId="0" borderId="0" xfId="57" applyFont="1" applyFill="1" applyBorder="1" applyAlignment="1" applyProtection="1">
      <alignment horizontal="center" vertical="center"/>
      <protection locked="0"/>
    </xf>
    <xf numFmtId="0" fontId="15" fillId="0" borderId="0" xfId="57" applyFont="1" applyFill="1" applyBorder="1" applyAlignment="1" applyProtection="1">
      <alignment horizontal="left" vertical="center"/>
      <protection locked="0"/>
    </xf>
    <xf numFmtId="0" fontId="8" fillId="0" borderId="1" xfId="57" applyFont="1" applyFill="1" applyBorder="1" applyAlignment="1" applyProtection="1">
      <alignment horizontal="center" vertical="center" wrapText="1"/>
    </xf>
    <xf numFmtId="0" fontId="8" fillId="0" borderId="1" xfId="57" applyFont="1" applyFill="1" applyBorder="1" applyAlignment="1" applyProtection="1">
      <alignment horizontal="center" vertical="center"/>
      <protection locked="0"/>
    </xf>
    <xf numFmtId="0" fontId="18" fillId="0" borderId="1" xfId="57" applyFont="1" applyFill="1" applyBorder="1" applyAlignment="1" applyProtection="1">
      <alignment horizontal="left" vertical="center" wrapText="1"/>
    </xf>
    <xf numFmtId="0" fontId="15" fillId="0" borderId="1" xfId="57" applyFont="1" applyFill="1" applyBorder="1" applyAlignment="1" applyProtection="1">
      <alignment vertical="center" wrapText="1"/>
    </xf>
    <xf numFmtId="0" fontId="18" fillId="0" borderId="1" xfId="57" applyFont="1" applyFill="1" applyBorder="1" applyAlignment="1" applyProtection="1">
      <alignment horizontal="center" vertical="center" wrapText="1"/>
    </xf>
    <xf numFmtId="0" fontId="18" fillId="4" borderId="1" xfId="57" applyFont="1" applyFill="1" applyBorder="1" applyAlignment="1" applyProtection="1">
      <alignment horizontal="center" vertical="center"/>
      <protection locked="0"/>
    </xf>
    <xf numFmtId="0" fontId="18" fillId="4" borderId="1" xfId="57" applyFont="1" applyFill="1" applyBorder="1" applyAlignment="1" applyProtection="1">
      <alignment horizontal="left" vertical="center" wrapText="1"/>
      <protection locked="0"/>
    </xf>
    <xf numFmtId="180" fontId="19" fillId="0" borderId="0" xfId="57" applyNumberFormat="1" applyFont="1" applyFill="1" applyBorder="1" applyAlignment="1" applyProtection="1">
      <alignment horizontal="left" vertical="center" wrapText="1"/>
    </xf>
    <xf numFmtId="0" fontId="18" fillId="0" borderId="0" xfId="57" applyFont="1" applyFill="1" applyBorder="1" applyAlignment="1" applyProtection="1">
      <alignment horizontal="right" vertical="center"/>
      <protection locked="0"/>
    </xf>
    <xf numFmtId="0" fontId="20" fillId="0" borderId="0" xfId="57" applyFont="1" applyFill="1" applyBorder="1" applyAlignment="1" applyProtection="1"/>
    <xf numFmtId="0" fontId="20" fillId="0" borderId="0" xfId="57" applyFont="1" applyFill="1" applyBorder="1" applyAlignment="1" applyProtection="1">
      <alignment horizontal="right" vertical="center"/>
    </xf>
    <xf numFmtId="0" fontId="16" fillId="0" borderId="0" xfId="57" applyFont="1" applyFill="1" applyBorder="1" applyAlignment="1" applyProtection="1">
      <alignment horizontal="center" vertical="center" wrapText="1"/>
    </xf>
    <xf numFmtId="0" fontId="18" fillId="0" borderId="0" xfId="57" applyFont="1" applyFill="1" applyBorder="1" applyAlignment="1" applyProtection="1">
      <alignment horizontal="left" vertical="center" wrapText="1"/>
    </xf>
    <xf numFmtId="0" fontId="8" fillId="0" borderId="0" xfId="57" applyFont="1" applyFill="1" applyBorder="1" applyAlignment="1" applyProtection="1">
      <alignment wrapText="1"/>
    </xf>
    <xf numFmtId="0" fontId="20" fillId="0" borderId="0" xfId="57" applyFont="1" applyFill="1" applyBorder="1" applyAlignment="1" applyProtection="1">
      <alignment horizontal="right" wrapText="1"/>
    </xf>
    <xf numFmtId="0" fontId="18" fillId="0" borderId="0" xfId="57" applyFont="1" applyFill="1" applyBorder="1" applyAlignment="1" applyProtection="1">
      <alignment horizontal="right"/>
      <protection locked="0"/>
    </xf>
    <xf numFmtId="0" fontId="8" fillId="4" borderId="5" xfId="57" applyFont="1" applyFill="1" applyBorder="1" applyAlignment="1" applyProtection="1">
      <alignment horizontal="center" vertical="center"/>
    </xf>
    <xf numFmtId="0" fontId="8" fillId="0" borderId="2" xfId="57" applyFont="1" applyFill="1" applyBorder="1" applyAlignment="1" applyProtection="1">
      <alignment horizontal="center" vertical="center"/>
    </xf>
    <xf numFmtId="0" fontId="8" fillId="0" borderId="3" xfId="57" applyFont="1" applyFill="1" applyBorder="1" applyAlignment="1" applyProtection="1">
      <alignment horizontal="center" vertical="center"/>
    </xf>
    <xf numFmtId="0" fontId="8" fillId="0" borderId="5" xfId="57" applyFont="1" applyFill="1" applyBorder="1" applyAlignment="1" applyProtection="1">
      <alignment horizontal="center" vertical="center"/>
      <protection locked="0"/>
    </xf>
    <xf numFmtId="0" fontId="8" fillId="0" borderId="7" xfId="57" applyFont="1" applyFill="1" applyBorder="1" applyAlignment="1" applyProtection="1">
      <alignment horizontal="center" vertical="center"/>
    </xf>
    <xf numFmtId="0" fontId="8" fillId="0" borderId="6" xfId="57" applyFont="1" applyFill="1" applyBorder="1" applyAlignment="1" applyProtection="1">
      <alignment horizontal="center" vertical="center"/>
    </xf>
    <xf numFmtId="0" fontId="8" fillId="0" borderId="5" xfId="57" applyFont="1" applyFill="1" applyBorder="1" applyAlignment="1" applyProtection="1">
      <alignment horizontal="center" vertical="center" wrapText="1"/>
    </xf>
    <xf numFmtId="0" fontId="8" fillId="0" borderId="8" xfId="57" applyFont="1" applyFill="1" applyBorder="1" applyAlignment="1" applyProtection="1">
      <alignment horizontal="center" vertical="center" wrapText="1"/>
    </xf>
    <xf numFmtId="0" fontId="14" fillId="0" borderId="7" xfId="57" applyFont="1" applyFill="1" applyBorder="1" applyAlignment="1" applyProtection="1">
      <alignment horizontal="center" vertical="center"/>
      <protection locked="0"/>
    </xf>
    <xf numFmtId="0" fontId="14" fillId="0" borderId="1" xfId="57" applyFont="1" applyFill="1" applyBorder="1" applyAlignment="1" applyProtection="1">
      <alignment horizontal="center" vertical="center"/>
    </xf>
    <xf numFmtId="0" fontId="14" fillId="0" borderId="2" xfId="57" applyFont="1" applyFill="1" applyBorder="1" applyAlignment="1" applyProtection="1">
      <alignment horizontal="center" vertical="center"/>
    </xf>
    <xf numFmtId="0" fontId="14" fillId="0" borderId="1" xfId="57" applyFont="1" applyFill="1" applyBorder="1" applyAlignment="1" applyProtection="1">
      <alignment horizontal="center" vertical="center"/>
      <protection locked="0"/>
    </xf>
    <xf numFmtId="0" fontId="18" fillId="0" borderId="1" xfId="57" applyFont="1" applyFill="1" applyBorder="1" applyAlignment="1" applyProtection="1">
      <alignment horizontal="right" vertical="center"/>
      <protection locked="0"/>
    </xf>
    <xf numFmtId="0" fontId="15" fillId="0" borderId="2" xfId="57" applyFont="1" applyFill="1" applyBorder="1" applyAlignment="1" applyProtection="1">
      <alignment horizontal="right" vertical="center"/>
      <protection locked="0"/>
    </xf>
    <xf numFmtId="180" fontId="19" fillId="0" borderId="0" xfId="57" applyNumberFormat="1" applyFont="1" applyFill="1" applyBorder="1" applyAlignment="1" applyProtection="1">
      <alignment horizontal="left" wrapText="1"/>
    </xf>
    <xf numFmtId="0" fontId="3" fillId="0" borderId="0" xfId="0" applyFont="1" applyAlignment="1">
      <alignment wrapText="1"/>
    </xf>
    <xf numFmtId="0" fontId="3" fillId="0" borderId="0" xfId="0" applyFont="1" applyProtection="1">
      <protection locked="0"/>
    </xf>
    <xf numFmtId="0" fontId="21" fillId="0" borderId="0" xfId="0" applyFont="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Protection="1">
      <protection locked="0"/>
    </xf>
    <xf numFmtId="0" fontId="5" fillId="0" borderId="0" xfId="0" applyFont="1" applyAlignment="1">
      <alignment wrapText="1"/>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2" fillId="0" borderId="0" xfId="0" applyFont="1" applyFill="1" applyBorder="1" applyAlignment="1">
      <alignment horizontal="left" vertical="center"/>
    </xf>
    <xf numFmtId="0" fontId="2" fillId="0" borderId="0" xfId="0" applyFont="1" applyAlignment="1" applyProtection="1">
      <alignment vertical="top" wrapText="1"/>
      <protection locked="0"/>
    </xf>
    <xf numFmtId="0" fontId="9" fillId="0" borderId="0" xfId="0" applyFont="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Alignment="1">
      <alignment horizontal="left" vertical="center"/>
    </xf>
    <xf numFmtId="181" fontId="10" fillId="0" borderId="1" xfId="56" applyFont="1" applyAlignment="1">
      <alignment horizontal="center" vertical="center"/>
    </xf>
    <xf numFmtId="181" fontId="10"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10" fillId="0" borderId="0" xfId="0" applyNumberFormat="1" applyFont="1" applyBorder="1" applyAlignment="1">
      <alignment horizontal="left" vertical="center"/>
    </xf>
    <xf numFmtId="0" fontId="2"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2" fillId="0" borderId="0" xfId="0" applyFont="1" applyAlignment="1">
      <alignment horizontal="right"/>
    </xf>
    <xf numFmtId="0" fontId="23" fillId="0" borderId="0" xfId="0" applyFont="1" applyAlignment="1" applyProtection="1">
      <alignment horizontal="right"/>
      <protection locked="0"/>
    </xf>
    <xf numFmtId="49" fontId="23" fillId="0" borderId="0" xfId="0" applyNumberFormat="1" applyFont="1" applyProtection="1">
      <protection locked="0"/>
    </xf>
    <xf numFmtId="0" fontId="3" fillId="0" borderId="0" xfId="0" applyFont="1" applyAlignment="1">
      <alignment horizontal="right"/>
    </xf>
    <xf numFmtId="0" fontId="24" fillId="0" borderId="0" xfId="0" applyFont="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9" fillId="0" borderId="0" xfId="57" applyFont="1" applyFill="1" applyBorder="1" applyAlignment="1" applyProtection="1">
      <alignment horizontal="left" vertical="center" wrapText="1"/>
    </xf>
    <xf numFmtId="0" fontId="21"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49" fontId="10" fillId="0" borderId="1" xfId="53" applyFont="1" applyAlignment="1">
      <alignment horizontal="left" vertical="center" wrapText="1" indent="1"/>
    </xf>
    <xf numFmtId="0" fontId="3" fillId="0" borderId="0" xfId="0" applyFont="1" applyAlignment="1">
      <alignment vertical="top"/>
    </xf>
    <xf numFmtId="0" fontId="5" fillId="0" borderId="6"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5" fillId="2" borderId="5"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pplyProtection="1">
      <alignment vertical="top"/>
      <protection locked="0"/>
    </xf>
    <xf numFmtId="49" fontId="3" fillId="0" borderId="0" xfId="0" applyNumberFormat="1" applyFont="1" applyProtection="1">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5"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26" fillId="0" borderId="0" xfId="0" applyFont="1" applyAlignment="1">
      <alignment horizontal="right"/>
    </xf>
    <xf numFmtId="0" fontId="11" fillId="2" borderId="1" xfId="0" applyFont="1" applyFill="1" applyBorder="1" applyAlignment="1" applyProtection="1">
      <alignment vertical="top" wrapText="1"/>
      <protection locked="0"/>
    </xf>
    <xf numFmtId="4" fontId="2" fillId="2" borderId="1" xfId="0" applyNumberFormat="1" applyFont="1" applyFill="1" applyBorder="1" applyAlignment="1">
      <alignment horizontal="right" vertical="top"/>
    </xf>
    <xf numFmtId="0" fontId="3" fillId="0" borderId="0" xfId="0" applyFont="1" applyAlignment="1">
      <alignment horizontal="right" vertical="center"/>
    </xf>
    <xf numFmtId="49" fontId="5" fillId="0" borderId="1" xfId="0" applyNumberFormat="1" applyFont="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0" xfId="0" applyFont="1" applyAlignment="1" applyProtection="1">
      <alignment horizontal="left" vertical="center" wrapText="1"/>
      <protection locked="0"/>
    </xf>
    <xf numFmtId="0" fontId="11" fillId="2" borderId="0" xfId="0" applyFont="1" applyFill="1" applyAlignment="1">
      <alignment horizontal="left" vertical="center"/>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7" fillId="0" borderId="1" xfId="0" applyFont="1" applyBorder="1" applyAlignment="1">
      <alignment horizontal="center" vertical="center"/>
    </xf>
    <xf numFmtId="0" fontId="27" fillId="0" borderId="1" xfId="0" applyFont="1" applyBorder="1" applyAlignment="1">
      <alignment horizontal="right" vertical="center"/>
    </xf>
    <xf numFmtId="0" fontId="2" fillId="0" borderId="1" xfId="0" applyFont="1" applyBorder="1" applyAlignment="1">
      <alignment horizontal="right" vertical="center"/>
    </xf>
    <xf numFmtId="0" fontId="27" fillId="0" borderId="1" xfId="0" applyFont="1" applyBorder="1" applyAlignment="1" applyProtection="1">
      <alignment horizontal="center" vertical="center" wrapText="1"/>
      <protection locked="0"/>
    </xf>
    <xf numFmtId="4" fontId="27" fillId="0" borderId="1" xfId="0" applyNumberFormat="1" applyFont="1" applyBorder="1" applyAlignment="1" applyProtection="1">
      <alignment horizontal="right"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0" xfId="0" applyFont="1" applyFill="1" applyBorder="1" applyAlignment="1" applyProtection="1">
      <alignment horizontal="right" vertical="center" wrapText="1"/>
      <protection locked="0"/>
    </xf>
    <xf numFmtId="0" fontId="0" fillId="0" borderId="0" xfId="0" applyBorder="1"/>
    <xf numFmtId="0" fontId="1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3"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2" fillId="2" borderId="1" xfId="0" applyFont="1" applyFill="1" applyBorder="1" applyAlignment="1">
      <alignment horizontal="center" vertical="center"/>
    </xf>
    <xf numFmtId="49" fontId="10" fillId="0" borderId="1" xfId="53" applyFont="1" applyAlignment="1">
      <alignment horizontal="center" vertical="center" wrapText="1"/>
    </xf>
    <xf numFmtId="0" fontId="2" fillId="2" borderId="1" xfId="0" applyFont="1" applyFill="1" applyBorder="1" applyAlignment="1" applyProtection="1">
      <alignment horizontal="right" vertical="center"/>
      <protection locked="0"/>
    </xf>
    <xf numFmtId="0" fontId="28" fillId="0" borderId="0" xfId="0" applyFont="1" applyBorder="1" applyAlignment="1">
      <alignment horizontal="right" vertical="center"/>
    </xf>
    <xf numFmtId="0" fontId="28" fillId="0" borderId="1" xfId="0" applyFont="1" applyBorder="1" applyAlignment="1" applyProtection="1">
      <alignment horizontal="center" vertical="center" wrapText="1"/>
      <protection locked="0"/>
    </xf>
    <xf numFmtId="0" fontId="28"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78"/>
      <c r="B1" s="78"/>
      <c r="C1" s="78"/>
      <c r="D1" s="93"/>
    </row>
    <row r="2" ht="41.25" customHeight="1" spans="1:1">
      <c r="A2" s="73" t="str">
        <f>"2025"&amp;"年部门财务收支预算总表"</f>
        <v>2025年部门财务收支预算总表</v>
      </c>
    </row>
    <row r="3" ht="17.25" customHeight="1" spans="1:4">
      <c r="A3" s="76" t="str">
        <f>"单位名称："&amp;"昆明市晋宁区新街中心卫生院"</f>
        <v>单位名称：昆明市晋宁区新街中心卫生院</v>
      </c>
      <c r="B3" s="230"/>
      <c r="D3" s="208" t="s">
        <v>0</v>
      </c>
    </row>
    <row r="4" ht="23.25" customHeight="1" spans="1:4">
      <c r="A4" s="251" t="s">
        <v>1</v>
      </c>
      <c r="B4" s="252"/>
      <c r="C4" s="251" t="s">
        <v>2</v>
      </c>
      <c r="D4" s="252"/>
    </row>
    <row r="5" ht="24" customHeight="1" spans="1:4">
      <c r="A5" s="251" t="s">
        <v>3</v>
      </c>
      <c r="B5" s="251" t="s">
        <v>4</v>
      </c>
      <c r="C5" s="251" t="s">
        <v>5</v>
      </c>
      <c r="D5" s="251" t="s">
        <v>4</v>
      </c>
    </row>
    <row r="6" ht="17.25" customHeight="1" spans="1:4">
      <c r="A6" s="232" t="s">
        <v>6</v>
      </c>
      <c r="B6" s="58">
        <v>5180539.99</v>
      </c>
      <c r="C6" s="232" t="s">
        <v>7</v>
      </c>
      <c r="D6" s="58"/>
    </row>
    <row r="7" ht="17.25" customHeight="1" spans="1:4">
      <c r="A7" s="232" t="s">
        <v>8</v>
      </c>
      <c r="B7" s="58"/>
      <c r="C7" s="232" t="s">
        <v>9</v>
      </c>
      <c r="D7" s="58"/>
    </row>
    <row r="8" ht="17.25" customHeight="1" spans="1:4">
      <c r="A8" s="232" t="s">
        <v>10</v>
      </c>
      <c r="B8" s="58"/>
      <c r="C8" s="253" t="s">
        <v>11</v>
      </c>
      <c r="D8" s="58"/>
    </row>
    <row r="9" ht="17.25" customHeight="1" spans="1:4">
      <c r="A9" s="232" t="s">
        <v>12</v>
      </c>
      <c r="B9" s="58"/>
      <c r="C9" s="253" t="s">
        <v>13</v>
      </c>
      <c r="D9" s="58"/>
    </row>
    <row r="10" ht="17.25" customHeight="1" spans="1:4">
      <c r="A10" s="232" t="s">
        <v>14</v>
      </c>
      <c r="B10" s="58">
        <v>30000000</v>
      </c>
      <c r="C10" s="253" t="s">
        <v>15</v>
      </c>
      <c r="D10" s="58"/>
    </row>
    <row r="11" ht="17.25" customHeight="1" spans="1:4">
      <c r="A11" s="232" t="s">
        <v>16</v>
      </c>
      <c r="B11" s="58">
        <v>30000000</v>
      </c>
      <c r="C11" s="253" t="s">
        <v>17</v>
      </c>
      <c r="D11" s="58"/>
    </row>
    <row r="12" ht="17.25" customHeight="1" spans="1:4">
      <c r="A12" s="232" t="s">
        <v>18</v>
      </c>
      <c r="B12" s="58"/>
      <c r="C12" s="86" t="s">
        <v>19</v>
      </c>
      <c r="D12" s="58"/>
    </row>
    <row r="13" ht="17.25" customHeight="1" spans="1:4">
      <c r="A13" s="232" t="s">
        <v>20</v>
      </c>
      <c r="B13" s="58"/>
      <c r="C13" s="86" t="s">
        <v>21</v>
      </c>
      <c r="D13" s="58">
        <v>615251.04</v>
      </c>
    </row>
    <row r="14" ht="17.25" customHeight="1" spans="1:4">
      <c r="A14" s="232" t="s">
        <v>22</v>
      </c>
      <c r="B14" s="58"/>
      <c r="C14" s="86" t="s">
        <v>23</v>
      </c>
      <c r="D14" s="58">
        <v>34121907.67</v>
      </c>
    </row>
    <row r="15" ht="17.25" customHeight="1" spans="1:4">
      <c r="A15" s="232" t="s">
        <v>24</v>
      </c>
      <c r="B15" s="60"/>
      <c r="C15" s="86" t="s">
        <v>25</v>
      </c>
      <c r="D15" s="58"/>
    </row>
    <row r="16" ht="17.25" customHeight="1" spans="1:4">
      <c r="A16" s="21"/>
      <c r="B16" s="58"/>
      <c r="C16" s="86" t="s">
        <v>26</v>
      </c>
      <c r="D16" s="58"/>
    </row>
    <row r="17" ht="17.25" customHeight="1" spans="1:4">
      <c r="A17" s="233"/>
      <c r="B17" s="58"/>
      <c r="C17" s="86" t="s">
        <v>27</v>
      </c>
      <c r="D17" s="58"/>
    </row>
    <row r="18" ht="17.25" customHeight="1" spans="1:4">
      <c r="A18" s="233"/>
      <c r="B18" s="58"/>
      <c r="C18" s="86" t="s">
        <v>28</v>
      </c>
      <c r="D18" s="58"/>
    </row>
    <row r="19" ht="17.25" customHeight="1" spans="1:4">
      <c r="A19" s="233"/>
      <c r="B19" s="58"/>
      <c r="C19" s="86" t="s">
        <v>29</v>
      </c>
      <c r="D19" s="58"/>
    </row>
    <row r="20" ht="17.25" customHeight="1" spans="1:4">
      <c r="A20" s="233"/>
      <c r="B20" s="58"/>
      <c r="C20" s="86" t="s">
        <v>30</v>
      </c>
      <c r="D20" s="58"/>
    </row>
    <row r="21" ht="17.25" customHeight="1" spans="1:4">
      <c r="A21" s="233"/>
      <c r="B21" s="58"/>
      <c r="C21" s="86" t="s">
        <v>31</v>
      </c>
      <c r="D21" s="58"/>
    </row>
    <row r="22" ht="17.25" customHeight="1" spans="1:4">
      <c r="A22" s="233"/>
      <c r="B22" s="58"/>
      <c r="C22" s="86" t="s">
        <v>32</v>
      </c>
      <c r="D22" s="58"/>
    </row>
    <row r="23" ht="17.25" customHeight="1" spans="1:4">
      <c r="A23" s="233"/>
      <c r="B23" s="58"/>
      <c r="C23" s="86" t="s">
        <v>33</v>
      </c>
      <c r="D23" s="58"/>
    </row>
    <row r="24" ht="17.25" customHeight="1" spans="1:4">
      <c r="A24" s="233"/>
      <c r="B24" s="58"/>
      <c r="C24" s="86" t="s">
        <v>34</v>
      </c>
      <c r="D24" s="58">
        <v>443381.28</v>
      </c>
    </row>
    <row r="25" ht="17.25" customHeight="1" spans="1:4">
      <c r="A25" s="233"/>
      <c r="B25" s="58"/>
      <c r="C25" s="86" t="s">
        <v>35</v>
      </c>
      <c r="D25" s="58"/>
    </row>
    <row r="26" ht="17.25" customHeight="1" spans="1:4">
      <c r="A26" s="233"/>
      <c r="B26" s="58"/>
      <c r="C26" s="21" t="s">
        <v>36</v>
      </c>
      <c r="D26" s="58"/>
    </row>
    <row r="27" ht="17.25" customHeight="1" spans="1:4">
      <c r="A27" s="233"/>
      <c r="B27" s="58"/>
      <c r="C27" s="86" t="s">
        <v>37</v>
      </c>
      <c r="D27" s="58"/>
    </row>
    <row r="28" ht="16.5" customHeight="1" spans="1:4">
      <c r="A28" s="233"/>
      <c r="B28" s="58"/>
      <c r="C28" s="86" t="s">
        <v>38</v>
      </c>
      <c r="D28" s="58"/>
    </row>
    <row r="29" ht="16.5" customHeight="1" spans="1:4">
      <c r="A29" s="233"/>
      <c r="B29" s="58"/>
      <c r="C29" s="21" t="s">
        <v>39</v>
      </c>
      <c r="D29" s="58"/>
    </row>
    <row r="30" ht="17.25" customHeight="1" spans="1:4">
      <c r="A30" s="233"/>
      <c r="B30" s="58"/>
      <c r="C30" s="21" t="s">
        <v>40</v>
      </c>
      <c r="D30" s="58"/>
    </row>
    <row r="31" ht="17.25" customHeight="1" spans="1:4">
      <c r="A31" s="233"/>
      <c r="B31" s="58"/>
      <c r="C31" s="86" t="s">
        <v>41</v>
      </c>
      <c r="D31" s="58"/>
    </row>
    <row r="32" ht="16.5" customHeight="1" spans="1:4">
      <c r="A32" s="233" t="s">
        <v>42</v>
      </c>
      <c r="B32" s="58">
        <v>35180539.99</v>
      </c>
      <c r="C32" s="233" t="s">
        <v>43</v>
      </c>
      <c r="D32" s="58">
        <v>35180539.99</v>
      </c>
    </row>
    <row r="33" ht="16.5" customHeight="1" spans="1:4">
      <c r="A33" s="21" t="s">
        <v>44</v>
      </c>
      <c r="B33" s="58"/>
      <c r="C33" s="21" t="s">
        <v>45</v>
      </c>
      <c r="D33" s="58"/>
    </row>
    <row r="34" ht="16.5" customHeight="1" spans="1:4">
      <c r="A34" s="86" t="s">
        <v>46</v>
      </c>
      <c r="B34" s="60"/>
      <c r="C34" s="86" t="s">
        <v>46</v>
      </c>
      <c r="D34" s="60"/>
    </row>
    <row r="35" ht="16.5" customHeight="1" spans="1:4">
      <c r="A35" s="86" t="s">
        <v>47</v>
      </c>
      <c r="B35" s="60"/>
      <c r="C35" s="86" t="s">
        <v>48</v>
      </c>
      <c r="D35" s="60"/>
    </row>
    <row r="36" ht="16.5" customHeight="1" spans="1:4">
      <c r="A36" s="236" t="s">
        <v>49</v>
      </c>
      <c r="B36" s="58">
        <v>35180539.99</v>
      </c>
      <c r="C36" s="236" t="s">
        <v>50</v>
      </c>
      <c r="D36" s="58">
        <v>35180539.99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10"/>
  <sheetViews>
    <sheetView showZeros="0" workbookViewId="0">
      <selection activeCell="A10" sqref="A10:P10"/>
    </sheetView>
  </sheetViews>
  <sheetFormatPr defaultColWidth="9.14166666666667" defaultRowHeight="14.25" customHeight="1"/>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78">
        <v>1</v>
      </c>
      <c r="B1" s="179">
        <v>0</v>
      </c>
      <c r="C1" s="178">
        <v>1</v>
      </c>
      <c r="D1" s="180"/>
      <c r="E1" s="180"/>
      <c r="F1" s="177"/>
    </row>
    <row r="2" ht="42" customHeight="1" spans="1:6">
      <c r="A2" s="181" t="str">
        <f>"2025"&amp;"年部门政府性基金预算支出预算表"</f>
        <v>2025年部门政府性基金预算支出预算表</v>
      </c>
      <c r="B2" s="181" t="s">
        <v>427</v>
      </c>
      <c r="C2" s="182"/>
      <c r="D2" s="183"/>
      <c r="E2" s="183"/>
      <c r="F2" s="183"/>
    </row>
    <row r="3" ht="13.5" customHeight="1" spans="1:6">
      <c r="A3" s="44" t="str">
        <f>"单位名称："&amp;"昆明市晋宁区新街中心卫生院"</f>
        <v>单位名称：昆明市晋宁区新街中心卫生院</v>
      </c>
      <c r="B3" s="44" t="s">
        <v>428</v>
      </c>
      <c r="C3" s="178"/>
      <c r="D3" s="180"/>
      <c r="E3" s="180"/>
      <c r="F3" s="177" t="s">
        <v>0</v>
      </c>
    </row>
    <row r="4" ht="19.5" customHeight="1" spans="1:6">
      <c r="A4" s="184" t="s">
        <v>173</v>
      </c>
      <c r="B4" s="185" t="s">
        <v>68</v>
      </c>
      <c r="C4" s="184" t="s">
        <v>69</v>
      </c>
      <c r="D4" s="12" t="s">
        <v>429</v>
      </c>
      <c r="E4" s="13"/>
      <c r="F4" s="36"/>
    </row>
    <row r="5" ht="18.75" customHeight="1" spans="1:6">
      <c r="A5" s="186"/>
      <c r="B5" s="187"/>
      <c r="C5" s="186"/>
      <c r="D5" s="52" t="s">
        <v>53</v>
      </c>
      <c r="E5" s="12" t="s">
        <v>71</v>
      </c>
      <c r="F5" s="52" t="s">
        <v>72</v>
      </c>
    </row>
    <row r="6" ht="18.75" customHeight="1" spans="1:6">
      <c r="A6" s="188">
        <v>1</v>
      </c>
      <c r="B6" s="189" t="s">
        <v>79</v>
      </c>
      <c r="C6" s="188">
        <v>3</v>
      </c>
      <c r="D6" s="14">
        <v>4</v>
      </c>
      <c r="E6" s="14">
        <v>5</v>
      </c>
      <c r="F6" s="14">
        <v>6</v>
      </c>
    </row>
    <row r="7" ht="21" customHeight="1" spans="1:6">
      <c r="A7" s="32"/>
      <c r="B7" s="32"/>
      <c r="C7" s="32"/>
      <c r="D7" s="58"/>
      <c r="E7" s="58"/>
      <c r="F7" s="58"/>
    </row>
    <row r="8" ht="21" customHeight="1" spans="1:6">
      <c r="A8" s="32"/>
      <c r="B8" s="32"/>
      <c r="C8" s="32"/>
      <c r="D8" s="58"/>
      <c r="E8" s="58"/>
      <c r="F8" s="58"/>
    </row>
    <row r="9" ht="18.75" customHeight="1" spans="1:6">
      <c r="A9" s="190" t="s">
        <v>165</v>
      </c>
      <c r="B9" s="190" t="s">
        <v>165</v>
      </c>
      <c r="C9" s="191" t="s">
        <v>165</v>
      </c>
      <c r="D9" s="58"/>
      <c r="E9" s="58"/>
      <c r="F9" s="58"/>
    </row>
    <row r="10" customHeight="1" spans="1:16">
      <c r="A10" s="192" t="s">
        <v>430</v>
      </c>
      <c r="B10" s="192"/>
      <c r="C10" s="192"/>
      <c r="D10" s="192"/>
      <c r="E10" s="192"/>
      <c r="F10" s="192"/>
      <c r="G10" s="192"/>
      <c r="H10" s="192"/>
      <c r="I10" s="192"/>
      <c r="J10" s="192"/>
      <c r="K10" s="192"/>
      <c r="L10" s="192"/>
      <c r="M10" s="192"/>
      <c r="N10" s="192"/>
      <c r="O10" s="192"/>
      <c r="P10" s="192"/>
    </row>
  </sheetData>
  <mergeCells count="8">
    <mergeCell ref="A2:F2"/>
    <mergeCell ref="A3:C3"/>
    <mergeCell ref="D4:F4"/>
    <mergeCell ref="A9:C9"/>
    <mergeCell ref="A10:P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0" sqref="A10:S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32"/>
      <c r="C1" s="132"/>
      <c r="R1" s="175"/>
      <c r="S1" s="175"/>
    </row>
    <row r="2" ht="41.25" customHeight="1" spans="1:19">
      <c r="A2" s="133" t="str">
        <f>"2025"&amp;"年部门政府采购预算表"</f>
        <v>2025年部门政府采购预算表</v>
      </c>
      <c r="B2" s="134"/>
      <c r="C2" s="134"/>
      <c r="D2" s="43"/>
      <c r="E2" s="43"/>
      <c r="F2" s="43"/>
      <c r="G2" s="43"/>
      <c r="H2" s="43"/>
      <c r="I2" s="43"/>
      <c r="J2" s="43"/>
      <c r="K2" s="43"/>
      <c r="L2" s="43"/>
      <c r="M2" s="134"/>
      <c r="N2" s="43"/>
      <c r="O2" s="43"/>
      <c r="P2" s="134"/>
      <c r="Q2" s="43"/>
      <c r="R2" s="134"/>
      <c r="S2" s="134"/>
    </row>
    <row r="3" ht="18.75" customHeight="1" spans="1:19">
      <c r="A3" s="166" t="str">
        <f>"单位名称："&amp;"昆明市晋宁区新街中心卫生院"</f>
        <v>单位名称：昆明市晋宁区新街中心卫生院</v>
      </c>
      <c r="B3" s="137"/>
      <c r="C3" s="137"/>
      <c r="D3" s="46"/>
      <c r="E3" s="46"/>
      <c r="F3" s="46"/>
      <c r="G3" s="46"/>
      <c r="H3" s="46"/>
      <c r="I3" s="46"/>
      <c r="J3" s="46"/>
      <c r="K3" s="46"/>
      <c r="L3" s="46"/>
      <c r="R3" s="176"/>
      <c r="S3" s="177" t="s">
        <v>0</v>
      </c>
    </row>
    <row r="4" ht="15.75" customHeight="1" spans="1:19">
      <c r="A4" s="49" t="s">
        <v>172</v>
      </c>
      <c r="B4" s="139" t="s">
        <v>173</v>
      </c>
      <c r="C4" s="139" t="s">
        <v>431</v>
      </c>
      <c r="D4" s="140" t="s">
        <v>432</v>
      </c>
      <c r="E4" s="140" t="s">
        <v>433</v>
      </c>
      <c r="F4" s="140" t="s">
        <v>434</v>
      </c>
      <c r="G4" s="140" t="s">
        <v>435</v>
      </c>
      <c r="H4" s="140" t="s">
        <v>436</v>
      </c>
      <c r="I4" s="154" t="s">
        <v>180</v>
      </c>
      <c r="J4" s="154"/>
      <c r="K4" s="154"/>
      <c r="L4" s="154"/>
      <c r="M4" s="155"/>
      <c r="N4" s="154"/>
      <c r="O4" s="154"/>
      <c r="P4" s="162"/>
      <c r="Q4" s="154"/>
      <c r="R4" s="155"/>
      <c r="S4" s="163"/>
    </row>
    <row r="5" ht="17.25" customHeight="1" spans="1:19">
      <c r="A5" s="51"/>
      <c r="B5" s="141"/>
      <c r="C5" s="141"/>
      <c r="D5" s="142"/>
      <c r="E5" s="142"/>
      <c r="F5" s="142"/>
      <c r="G5" s="142"/>
      <c r="H5" s="142"/>
      <c r="I5" s="142" t="s">
        <v>53</v>
      </c>
      <c r="J5" s="142" t="s">
        <v>56</v>
      </c>
      <c r="K5" s="142" t="s">
        <v>437</v>
      </c>
      <c r="L5" s="142" t="s">
        <v>438</v>
      </c>
      <c r="M5" s="156" t="s">
        <v>439</v>
      </c>
      <c r="N5" s="157" t="s">
        <v>440</v>
      </c>
      <c r="O5" s="157"/>
      <c r="P5" s="164"/>
      <c r="Q5" s="157"/>
      <c r="R5" s="165"/>
      <c r="S5" s="143"/>
    </row>
    <row r="6" ht="54" customHeight="1" spans="1:19">
      <c r="A6" s="54"/>
      <c r="B6" s="143"/>
      <c r="C6" s="143"/>
      <c r="D6" s="144"/>
      <c r="E6" s="144"/>
      <c r="F6" s="144"/>
      <c r="G6" s="144"/>
      <c r="H6" s="144"/>
      <c r="I6" s="144"/>
      <c r="J6" s="144" t="s">
        <v>55</v>
      </c>
      <c r="K6" s="144"/>
      <c r="L6" s="144"/>
      <c r="M6" s="158"/>
      <c r="N6" s="144" t="s">
        <v>55</v>
      </c>
      <c r="O6" s="144" t="s">
        <v>61</v>
      </c>
      <c r="P6" s="143" t="s">
        <v>62</v>
      </c>
      <c r="Q6" s="144" t="s">
        <v>63</v>
      </c>
      <c r="R6" s="158" t="s">
        <v>64</v>
      </c>
      <c r="S6" s="143" t="s">
        <v>65</v>
      </c>
    </row>
    <row r="7" ht="18" customHeight="1" spans="1:19">
      <c r="A7" s="167">
        <v>1</v>
      </c>
      <c r="B7" s="167" t="s">
        <v>79</v>
      </c>
      <c r="C7" s="168">
        <v>3</v>
      </c>
      <c r="D7" s="168">
        <v>4</v>
      </c>
      <c r="E7" s="167">
        <v>5</v>
      </c>
      <c r="F7" s="167">
        <v>6</v>
      </c>
      <c r="G7" s="167">
        <v>7</v>
      </c>
      <c r="H7" s="167">
        <v>8</v>
      </c>
      <c r="I7" s="167">
        <v>9</v>
      </c>
      <c r="J7" s="167">
        <v>10</v>
      </c>
      <c r="K7" s="167">
        <v>11</v>
      </c>
      <c r="L7" s="167">
        <v>12</v>
      </c>
      <c r="M7" s="167">
        <v>13</v>
      </c>
      <c r="N7" s="167">
        <v>14</v>
      </c>
      <c r="O7" s="167">
        <v>15</v>
      </c>
      <c r="P7" s="167">
        <v>16</v>
      </c>
      <c r="Q7" s="167">
        <v>17</v>
      </c>
      <c r="R7" s="167">
        <v>18</v>
      </c>
      <c r="S7" s="167">
        <v>19</v>
      </c>
    </row>
    <row r="8" ht="21" customHeight="1" spans="1:19">
      <c r="A8" s="145"/>
      <c r="B8" s="146"/>
      <c r="C8" s="146"/>
      <c r="D8" s="147"/>
      <c r="E8" s="147"/>
      <c r="F8" s="147"/>
      <c r="G8" s="169"/>
      <c r="H8" s="58"/>
      <c r="I8" s="58"/>
      <c r="J8" s="58"/>
      <c r="K8" s="58"/>
      <c r="L8" s="58"/>
      <c r="M8" s="58"/>
      <c r="N8" s="58"/>
      <c r="O8" s="58"/>
      <c r="P8" s="60"/>
      <c r="Q8" s="60"/>
      <c r="R8" s="58"/>
      <c r="S8" s="58"/>
    </row>
    <row r="9" ht="21" customHeight="1" spans="1:19">
      <c r="A9" s="148" t="s">
        <v>165</v>
      </c>
      <c r="B9" s="149"/>
      <c r="C9" s="149"/>
      <c r="D9" s="150"/>
      <c r="E9" s="150"/>
      <c r="F9" s="150"/>
      <c r="G9" s="170"/>
      <c r="H9" s="58"/>
      <c r="I9" s="58"/>
      <c r="J9" s="58"/>
      <c r="K9" s="58"/>
      <c r="L9" s="58"/>
      <c r="M9" s="58"/>
      <c r="N9" s="58"/>
      <c r="O9" s="58"/>
      <c r="P9" s="60"/>
      <c r="Q9" s="60"/>
      <c r="R9" s="58"/>
      <c r="S9" s="58"/>
    </row>
    <row r="10" ht="21" customHeight="1" spans="1:19">
      <c r="A10" s="171" t="s">
        <v>441</v>
      </c>
      <c r="B10" s="172"/>
      <c r="C10" s="172"/>
      <c r="D10" s="171"/>
      <c r="E10" s="171"/>
      <c r="F10" s="171"/>
      <c r="G10" s="173"/>
      <c r="H10" s="174"/>
      <c r="I10" s="174"/>
      <c r="J10" s="174"/>
      <c r="K10" s="174"/>
      <c r="L10" s="174"/>
      <c r="M10" s="174"/>
      <c r="N10" s="174"/>
      <c r="O10" s="174"/>
      <c r="P10" s="174"/>
      <c r="Q10" s="174"/>
      <c r="R10" s="174"/>
      <c r="S10" s="174"/>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27" sqref="A2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31"/>
      <c r="B1" s="132"/>
      <c r="C1" s="132"/>
      <c r="D1" s="132"/>
      <c r="E1" s="132"/>
      <c r="F1" s="132"/>
      <c r="G1" s="132"/>
      <c r="H1" s="131"/>
      <c r="I1" s="131"/>
      <c r="J1" s="131"/>
      <c r="K1" s="131"/>
      <c r="L1" s="131"/>
      <c r="M1" s="131"/>
      <c r="N1" s="152"/>
      <c r="O1" s="131"/>
      <c r="P1" s="131"/>
      <c r="Q1" s="132"/>
      <c r="R1" s="131"/>
      <c r="S1" s="160"/>
      <c r="T1" s="160"/>
    </row>
    <row r="2" ht="41.25" customHeight="1" spans="1:20">
      <c r="A2" s="133" t="str">
        <f>"2025"&amp;"年部门政府购买服务预算表"</f>
        <v>2025年部门政府购买服务预算表</v>
      </c>
      <c r="B2" s="134"/>
      <c r="C2" s="134"/>
      <c r="D2" s="134"/>
      <c r="E2" s="134"/>
      <c r="F2" s="134"/>
      <c r="G2" s="134"/>
      <c r="H2" s="135"/>
      <c r="I2" s="135"/>
      <c r="J2" s="135"/>
      <c r="K2" s="135"/>
      <c r="L2" s="135"/>
      <c r="M2" s="135"/>
      <c r="N2" s="153"/>
      <c r="O2" s="135"/>
      <c r="P2" s="135"/>
      <c r="Q2" s="134"/>
      <c r="R2" s="135"/>
      <c r="S2" s="153"/>
      <c r="T2" s="134"/>
    </row>
    <row r="3" ht="22.5" customHeight="1" spans="1:20">
      <c r="A3" s="136" t="str">
        <f>"单位名称："&amp;"昆明市晋宁区新街中心卫生院"</f>
        <v>单位名称：昆明市晋宁区新街中心卫生院</v>
      </c>
      <c r="B3" s="137"/>
      <c r="C3" s="137"/>
      <c r="D3" s="137"/>
      <c r="E3" s="137"/>
      <c r="F3" s="137"/>
      <c r="G3" s="137"/>
      <c r="H3" s="138"/>
      <c r="I3" s="138"/>
      <c r="J3" s="138"/>
      <c r="K3" s="138"/>
      <c r="L3" s="138"/>
      <c r="M3" s="138"/>
      <c r="N3" s="152"/>
      <c r="O3" s="131"/>
      <c r="P3" s="131"/>
      <c r="Q3" s="132"/>
      <c r="R3" s="131"/>
      <c r="S3" s="161"/>
      <c r="T3" s="160" t="s">
        <v>0</v>
      </c>
    </row>
    <row r="4" ht="24" customHeight="1" spans="1:20">
      <c r="A4" s="49" t="s">
        <v>172</v>
      </c>
      <c r="B4" s="139" t="s">
        <v>173</v>
      </c>
      <c r="C4" s="139" t="s">
        <v>431</v>
      </c>
      <c r="D4" s="139" t="s">
        <v>442</v>
      </c>
      <c r="E4" s="139" t="s">
        <v>443</v>
      </c>
      <c r="F4" s="139" t="s">
        <v>444</v>
      </c>
      <c r="G4" s="139" t="s">
        <v>445</v>
      </c>
      <c r="H4" s="140" t="s">
        <v>446</v>
      </c>
      <c r="I4" s="140" t="s">
        <v>447</v>
      </c>
      <c r="J4" s="154" t="s">
        <v>180</v>
      </c>
      <c r="K4" s="154"/>
      <c r="L4" s="154"/>
      <c r="M4" s="154"/>
      <c r="N4" s="155"/>
      <c r="O4" s="154"/>
      <c r="P4" s="154"/>
      <c r="Q4" s="162"/>
      <c r="R4" s="154"/>
      <c r="S4" s="155"/>
      <c r="T4" s="163"/>
    </row>
    <row r="5" ht="24" customHeight="1" spans="1:20">
      <c r="A5" s="51"/>
      <c r="B5" s="141"/>
      <c r="C5" s="141"/>
      <c r="D5" s="141"/>
      <c r="E5" s="141"/>
      <c r="F5" s="141"/>
      <c r="G5" s="141"/>
      <c r="H5" s="142"/>
      <c r="I5" s="142"/>
      <c r="J5" s="142" t="s">
        <v>53</v>
      </c>
      <c r="K5" s="142" t="s">
        <v>56</v>
      </c>
      <c r="L5" s="142" t="s">
        <v>437</v>
      </c>
      <c r="M5" s="142" t="s">
        <v>438</v>
      </c>
      <c r="N5" s="156" t="s">
        <v>439</v>
      </c>
      <c r="O5" s="157" t="s">
        <v>440</v>
      </c>
      <c r="P5" s="157"/>
      <c r="Q5" s="164"/>
      <c r="R5" s="157"/>
      <c r="S5" s="165"/>
      <c r="T5" s="143"/>
    </row>
    <row r="6" ht="54" customHeight="1" spans="1:20">
      <c r="A6" s="54"/>
      <c r="B6" s="143"/>
      <c r="C6" s="143"/>
      <c r="D6" s="143"/>
      <c r="E6" s="143"/>
      <c r="F6" s="143"/>
      <c r="G6" s="143"/>
      <c r="H6" s="144"/>
      <c r="I6" s="144"/>
      <c r="J6" s="144"/>
      <c r="K6" s="144" t="s">
        <v>55</v>
      </c>
      <c r="L6" s="144"/>
      <c r="M6" s="144"/>
      <c r="N6" s="158"/>
      <c r="O6" s="144" t="s">
        <v>55</v>
      </c>
      <c r="P6" s="144" t="s">
        <v>61</v>
      </c>
      <c r="Q6" s="143" t="s">
        <v>62</v>
      </c>
      <c r="R6" s="144" t="s">
        <v>63</v>
      </c>
      <c r="S6" s="158" t="s">
        <v>64</v>
      </c>
      <c r="T6" s="143" t="s">
        <v>65</v>
      </c>
    </row>
    <row r="7" ht="17.25" customHeight="1" spans="1:20">
      <c r="A7" s="55">
        <v>1</v>
      </c>
      <c r="B7" s="143">
        <v>2</v>
      </c>
      <c r="C7" s="55">
        <v>3</v>
      </c>
      <c r="D7" s="55">
        <v>4</v>
      </c>
      <c r="E7" s="143">
        <v>5</v>
      </c>
      <c r="F7" s="55">
        <v>6</v>
      </c>
      <c r="G7" s="55">
        <v>7</v>
      </c>
      <c r="H7" s="143">
        <v>8</v>
      </c>
      <c r="I7" s="55">
        <v>9</v>
      </c>
      <c r="J7" s="55">
        <v>10</v>
      </c>
      <c r="K7" s="143">
        <v>11</v>
      </c>
      <c r="L7" s="55">
        <v>12</v>
      </c>
      <c r="M7" s="55">
        <v>13</v>
      </c>
      <c r="N7" s="143">
        <v>14</v>
      </c>
      <c r="O7" s="55">
        <v>15</v>
      </c>
      <c r="P7" s="55">
        <v>16</v>
      </c>
      <c r="Q7" s="143">
        <v>17</v>
      </c>
      <c r="R7" s="55">
        <v>18</v>
      </c>
      <c r="S7" s="55">
        <v>19</v>
      </c>
      <c r="T7" s="55">
        <v>20</v>
      </c>
    </row>
    <row r="8" ht="21" customHeight="1" spans="1:20">
      <c r="A8" s="145"/>
      <c r="B8" s="146"/>
      <c r="C8" s="146"/>
      <c r="D8" s="146"/>
      <c r="E8" s="146"/>
      <c r="F8" s="146"/>
      <c r="G8" s="146"/>
      <c r="H8" s="147"/>
      <c r="I8" s="147"/>
      <c r="J8" s="58"/>
      <c r="K8" s="58"/>
      <c r="L8" s="58"/>
      <c r="M8" s="58"/>
      <c r="N8" s="58"/>
      <c r="O8" s="58"/>
      <c r="P8" s="58"/>
      <c r="Q8" s="60"/>
      <c r="R8" s="60"/>
      <c r="S8" s="58"/>
      <c r="T8" s="58"/>
    </row>
    <row r="9" ht="21" customHeight="1" spans="1:20">
      <c r="A9" s="148" t="s">
        <v>165</v>
      </c>
      <c r="B9" s="149"/>
      <c r="C9" s="149"/>
      <c r="D9" s="149"/>
      <c r="E9" s="149"/>
      <c r="F9" s="149"/>
      <c r="G9" s="149"/>
      <c r="H9" s="150"/>
      <c r="I9" s="159"/>
      <c r="J9" s="58"/>
      <c r="K9" s="58"/>
      <c r="L9" s="58"/>
      <c r="M9" s="58"/>
      <c r="N9" s="58"/>
      <c r="O9" s="58"/>
      <c r="P9" s="58"/>
      <c r="Q9" s="60"/>
      <c r="R9" s="60"/>
      <c r="S9" s="58"/>
      <c r="T9" s="58"/>
    </row>
    <row r="10" customHeight="1" spans="1:18">
      <c r="A10" s="151" t="s">
        <v>441</v>
      </c>
      <c r="B10" s="151"/>
      <c r="C10" s="151"/>
      <c r="D10" s="151"/>
      <c r="E10" s="151"/>
      <c r="F10" s="151"/>
      <c r="G10" s="151"/>
      <c r="H10" s="151"/>
      <c r="I10" s="151"/>
      <c r="J10" s="151"/>
      <c r="K10" s="151"/>
      <c r="L10" s="151"/>
      <c r="M10" s="151"/>
      <c r="N10" s="151"/>
      <c r="O10" s="151"/>
      <c r="P10" s="151"/>
      <c r="Q10" s="151"/>
      <c r="R10" s="151"/>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E35" sqref="E35"/>
    </sheetView>
  </sheetViews>
  <sheetFormatPr defaultColWidth="9" defaultRowHeight="13.5" outlineLevelCol="4"/>
  <cols>
    <col min="1" max="1" width="33" customWidth="1"/>
    <col min="2" max="5" width="17.5" customWidth="1"/>
  </cols>
  <sheetData>
    <row r="1" spans="1:5">
      <c r="A1" s="109"/>
      <c r="B1" s="109"/>
      <c r="C1" s="109"/>
      <c r="D1" s="110"/>
      <c r="E1" s="108" t="s">
        <v>448</v>
      </c>
    </row>
    <row r="2" ht="27" spans="1:5">
      <c r="A2" s="111" t="s">
        <v>449</v>
      </c>
      <c r="B2" s="97"/>
      <c r="C2" s="97"/>
      <c r="D2" s="97"/>
      <c r="E2" s="98"/>
    </row>
    <row r="3" spans="1:5">
      <c r="A3" s="112" t="s">
        <v>450</v>
      </c>
      <c r="B3" s="113"/>
      <c r="C3" s="113"/>
      <c r="D3" s="114"/>
      <c r="E3" s="115" t="s">
        <v>0</v>
      </c>
    </row>
    <row r="4" spans="1:5">
      <c r="A4" s="116" t="s">
        <v>451</v>
      </c>
      <c r="B4" s="117" t="s">
        <v>180</v>
      </c>
      <c r="C4" s="118"/>
      <c r="D4" s="118"/>
      <c r="E4" s="119" t="s">
        <v>452</v>
      </c>
    </row>
    <row r="5" spans="1:5">
      <c r="A5" s="120"/>
      <c r="B5" s="121" t="s">
        <v>53</v>
      </c>
      <c r="C5" s="122" t="s">
        <v>56</v>
      </c>
      <c r="D5" s="123" t="s">
        <v>437</v>
      </c>
      <c r="E5" s="124" t="s">
        <v>453</v>
      </c>
    </row>
    <row r="6" spans="1:5">
      <c r="A6" s="125">
        <v>1</v>
      </c>
      <c r="B6" s="125">
        <v>2</v>
      </c>
      <c r="C6" s="125">
        <v>3</v>
      </c>
      <c r="D6" s="126">
        <v>4</v>
      </c>
      <c r="E6" s="127">
        <v>5</v>
      </c>
    </row>
    <row r="7" spans="1:5">
      <c r="A7" s="102" t="s">
        <v>454</v>
      </c>
      <c r="B7" s="128" t="s">
        <v>454</v>
      </c>
      <c r="C7" s="128" t="s">
        <v>454</v>
      </c>
      <c r="D7" s="129" t="s">
        <v>454</v>
      </c>
      <c r="E7" s="128"/>
    </row>
    <row r="8" spans="1:5">
      <c r="A8" s="103" t="s">
        <v>454</v>
      </c>
      <c r="B8" s="128" t="s">
        <v>454</v>
      </c>
      <c r="C8" s="128" t="s">
        <v>454</v>
      </c>
      <c r="D8" s="129" t="s">
        <v>454</v>
      </c>
      <c r="E8" s="128"/>
    </row>
    <row r="9" ht="14.25" spans="1:5">
      <c r="A9" s="130" t="s">
        <v>455</v>
      </c>
      <c r="B9" s="130"/>
      <c r="C9" s="130"/>
      <c r="D9" s="130"/>
      <c r="E9" s="130"/>
    </row>
  </sheetData>
  <mergeCells count="6">
    <mergeCell ref="A2:E2"/>
    <mergeCell ref="A3:D3"/>
    <mergeCell ref="B4:D4"/>
    <mergeCell ref="A9:E9"/>
    <mergeCell ref="A4:A5"/>
    <mergeCell ref="E4:E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D26" sqref="D26"/>
    </sheetView>
  </sheetViews>
  <sheetFormatPr defaultColWidth="9" defaultRowHeight="13.5" outlineLevelRow="7"/>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spans="1:10">
      <c r="A1" s="94"/>
      <c r="B1" s="94"/>
      <c r="C1" s="94"/>
      <c r="D1" s="94"/>
      <c r="E1" s="94"/>
      <c r="F1" s="95"/>
      <c r="G1" s="94"/>
      <c r="H1" s="95"/>
      <c r="I1" s="95"/>
      <c r="J1" s="108" t="s">
        <v>456</v>
      </c>
    </row>
    <row r="2" ht="27" spans="1:10">
      <c r="A2" s="96" t="s">
        <v>457</v>
      </c>
      <c r="B2" s="97"/>
      <c r="C2" s="97"/>
      <c r="D2" s="97"/>
      <c r="E2" s="97"/>
      <c r="F2" s="98"/>
      <c r="G2" s="97"/>
      <c r="H2" s="98"/>
      <c r="I2" s="98"/>
      <c r="J2" s="97"/>
    </row>
    <row r="3" spans="1:10">
      <c r="A3" s="99" t="s">
        <v>450</v>
      </c>
      <c r="B3" s="94"/>
      <c r="C3" s="94"/>
      <c r="D3" s="94"/>
      <c r="E3" s="94"/>
      <c r="F3" s="95"/>
      <c r="G3" s="94"/>
      <c r="H3" s="95"/>
      <c r="I3" s="95"/>
      <c r="J3" s="94"/>
    </row>
    <row r="4" spans="1:10">
      <c r="A4" s="100" t="s">
        <v>458</v>
      </c>
      <c r="B4" s="100" t="s">
        <v>250</v>
      </c>
      <c r="C4" s="100" t="s">
        <v>251</v>
      </c>
      <c r="D4" s="100" t="s">
        <v>252</v>
      </c>
      <c r="E4" s="100" t="s">
        <v>253</v>
      </c>
      <c r="F4" s="101" t="s">
        <v>254</v>
      </c>
      <c r="G4" s="100" t="s">
        <v>255</v>
      </c>
      <c r="H4" s="101" t="s">
        <v>256</v>
      </c>
      <c r="I4" s="101" t="s">
        <v>257</v>
      </c>
      <c r="J4" s="100" t="s">
        <v>258</v>
      </c>
    </row>
    <row r="5" spans="1:10">
      <c r="A5" s="100">
        <v>1</v>
      </c>
      <c r="B5" s="100">
        <v>2</v>
      </c>
      <c r="C5" s="100">
        <v>3</v>
      </c>
      <c r="D5" s="100">
        <v>4</v>
      </c>
      <c r="E5" s="100">
        <v>5</v>
      </c>
      <c r="F5" s="101">
        <v>6</v>
      </c>
      <c r="G5" s="100">
        <v>7</v>
      </c>
      <c r="H5" s="101">
        <v>8</v>
      </c>
      <c r="I5" s="101">
        <v>9</v>
      </c>
      <c r="J5" s="100">
        <v>10</v>
      </c>
    </row>
    <row r="6" spans="1:10">
      <c r="A6" s="102" t="s">
        <v>454</v>
      </c>
      <c r="B6" s="103"/>
      <c r="C6" s="103"/>
      <c r="D6" s="103"/>
      <c r="E6" s="104"/>
      <c r="F6" s="105"/>
      <c r="G6" s="104"/>
      <c r="H6" s="105"/>
      <c r="I6" s="105"/>
      <c r="J6" s="104"/>
    </row>
    <row r="7" spans="1:10">
      <c r="A7" s="106" t="s">
        <v>454</v>
      </c>
      <c r="B7" s="106" t="s">
        <v>454</v>
      </c>
      <c r="C7" s="106" t="s">
        <v>454</v>
      </c>
      <c r="D7" s="106" t="s">
        <v>454</v>
      </c>
      <c r="E7" s="102" t="s">
        <v>454</v>
      </c>
      <c r="F7" s="106" t="s">
        <v>454</v>
      </c>
      <c r="G7" s="102" t="s">
        <v>454</v>
      </c>
      <c r="H7" s="106" t="s">
        <v>454</v>
      </c>
      <c r="I7" s="106" t="s">
        <v>454</v>
      </c>
      <c r="J7" s="102" t="s">
        <v>454</v>
      </c>
    </row>
    <row r="8" ht="14.25" spans="1:10">
      <c r="A8" s="107" t="s">
        <v>455</v>
      </c>
      <c r="B8" s="107"/>
      <c r="C8" s="107"/>
      <c r="D8" s="107"/>
      <c r="E8" s="107"/>
      <c r="F8" s="107"/>
      <c r="G8" s="107"/>
      <c r="H8" s="107"/>
      <c r="I8" s="107"/>
      <c r="J8" s="107"/>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0"/>
      <c r="B1" s="71"/>
      <c r="C1" s="71"/>
      <c r="D1" s="72"/>
      <c r="E1" s="72"/>
      <c r="F1" s="72"/>
      <c r="G1" s="71"/>
      <c r="H1" s="71"/>
      <c r="I1" s="72"/>
    </row>
    <row r="2" ht="41.25" customHeight="1" spans="1:9">
      <c r="A2" s="73" t="str">
        <f>"2025"&amp;"年新增资产配置预算表"</f>
        <v>2025年新增资产配置预算表</v>
      </c>
      <c r="B2" s="74"/>
      <c r="C2" s="74"/>
      <c r="D2" s="75"/>
      <c r="E2" s="75"/>
      <c r="F2" s="75"/>
      <c r="G2" s="74"/>
      <c r="H2" s="74"/>
      <c r="I2" s="75"/>
    </row>
    <row r="3" customHeight="1" spans="1:9">
      <c r="A3" s="76" t="str">
        <f>"单位名称："&amp;"昆明市晋宁区新街中心卫生院"</f>
        <v>单位名称：昆明市晋宁区新街中心卫生院</v>
      </c>
      <c r="B3" s="77"/>
      <c r="C3" s="77"/>
      <c r="D3" s="78"/>
      <c r="F3" s="75"/>
      <c r="G3" s="74"/>
      <c r="H3" s="74"/>
      <c r="I3" s="93" t="s">
        <v>0</v>
      </c>
    </row>
    <row r="4" ht="28.5" customHeight="1" spans="1:9">
      <c r="A4" s="68" t="s">
        <v>172</v>
      </c>
      <c r="B4" s="79" t="s">
        <v>173</v>
      </c>
      <c r="C4" s="80" t="s">
        <v>459</v>
      </c>
      <c r="D4" s="68" t="s">
        <v>460</v>
      </c>
      <c r="E4" s="68" t="s">
        <v>461</v>
      </c>
      <c r="F4" s="68" t="s">
        <v>462</v>
      </c>
      <c r="G4" s="79" t="s">
        <v>463</v>
      </c>
      <c r="H4" s="69"/>
      <c r="I4" s="68"/>
    </row>
    <row r="5" ht="21" customHeight="1" spans="1:9">
      <c r="A5" s="80"/>
      <c r="B5" s="81"/>
      <c r="C5" s="81"/>
      <c r="D5" s="82"/>
      <c r="E5" s="81"/>
      <c r="F5" s="81"/>
      <c r="G5" s="79" t="s">
        <v>435</v>
      </c>
      <c r="H5" s="79" t="s">
        <v>464</v>
      </c>
      <c r="I5" s="79" t="s">
        <v>465</v>
      </c>
    </row>
    <row r="6" ht="17.25" customHeight="1" spans="1:9">
      <c r="A6" s="83" t="s">
        <v>78</v>
      </c>
      <c r="B6" s="31" t="s">
        <v>79</v>
      </c>
      <c r="C6" s="83" t="s">
        <v>80</v>
      </c>
      <c r="D6" s="33" t="s">
        <v>81</v>
      </c>
      <c r="E6" s="83" t="s">
        <v>82</v>
      </c>
      <c r="F6" s="31" t="s">
        <v>83</v>
      </c>
      <c r="G6" s="84" t="s">
        <v>84</v>
      </c>
      <c r="H6" s="33" t="s">
        <v>85</v>
      </c>
      <c r="I6" s="33">
        <v>9</v>
      </c>
    </row>
    <row r="7" ht="19.5" customHeight="1" spans="1:9">
      <c r="A7" s="85"/>
      <c r="B7" s="86"/>
      <c r="C7" s="86"/>
      <c r="D7" s="18"/>
      <c r="E7" s="32"/>
      <c r="F7" s="84"/>
      <c r="G7" s="87"/>
      <c r="H7" s="88"/>
      <c r="I7" s="88"/>
    </row>
    <row r="8" ht="19.5" customHeight="1" spans="1:9">
      <c r="A8" s="20" t="s">
        <v>53</v>
      </c>
      <c r="B8" s="89"/>
      <c r="C8" s="89"/>
      <c r="D8" s="90"/>
      <c r="E8" s="91"/>
      <c r="F8" s="91"/>
      <c r="G8" s="87"/>
      <c r="H8" s="88"/>
      <c r="I8" s="88"/>
    </row>
    <row r="9" customHeight="1" spans="1:1">
      <c r="A9" s="92" t="s">
        <v>466</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opLeftCell="C1" workbookViewId="0">
      <selection activeCell="A1" sqref="A1"/>
    </sheetView>
  </sheetViews>
  <sheetFormatPr defaultColWidth="9.14166666666667" defaultRowHeight="14.25" customHeight="1"/>
  <cols>
    <col min="1" max="1" width="10.2833333333333" customWidth="1"/>
    <col min="2" max="2" width="30.425" customWidth="1"/>
    <col min="3" max="3" width="23.85" customWidth="1"/>
    <col min="4" max="4" width="11.1416666666667" customWidth="1"/>
    <col min="5" max="5" width="32.7083333333333" customWidth="1"/>
    <col min="6" max="6" width="9.85" customWidth="1"/>
    <col min="7" max="7" width="17.7083333333333" customWidth="1"/>
    <col min="8" max="11" width="23.1416666666667" customWidth="1"/>
  </cols>
  <sheetData>
    <row r="1" ht="13.5" customHeight="1" spans="4:11">
      <c r="D1" s="41"/>
      <c r="E1" s="41"/>
      <c r="F1" s="41"/>
      <c r="G1" s="41"/>
      <c r="K1" s="42"/>
    </row>
    <row r="2" ht="41.25" customHeight="1" spans="1:11">
      <c r="A2" s="43" t="str">
        <f>"2025"&amp;"年上级转移支付补助项目支出预算表"</f>
        <v>2025年上级转移支付补助项目支出预算表</v>
      </c>
      <c r="B2" s="43"/>
      <c r="C2" s="43"/>
      <c r="D2" s="43"/>
      <c r="E2" s="43"/>
      <c r="F2" s="43"/>
      <c r="G2" s="43"/>
      <c r="H2" s="43"/>
      <c r="I2" s="43"/>
      <c r="J2" s="43"/>
      <c r="K2" s="43"/>
    </row>
    <row r="3" ht="13.5" customHeight="1" spans="1:11">
      <c r="A3" s="44" t="str">
        <f>"单位名称："&amp;"昆明市晋宁区新街中心卫生院"</f>
        <v>单位名称：昆明市晋宁区新街中心卫生院</v>
      </c>
      <c r="B3" s="45"/>
      <c r="C3" s="45"/>
      <c r="D3" s="45"/>
      <c r="E3" s="45"/>
      <c r="F3" s="45"/>
      <c r="G3" s="45"/>
      <c r="H3" s="46"/>
      <c r="I3" s="46"/>
      <c r="J3" s="46"/>
      <c r="K3" s="47" t="s">
        <v>0</v>
      </c>
    </row>
    <row r="4" ht="21.75" customHeight="1" spans="1:11">
      <c r="A4" s="64" t="s">
        <v>238</v>
      </c>
      <c r="B4" s="64" t="s">
        <v>175</v>
      </c>
      <c r="C4" s="64" t="s">
        <v>239</v>
      </c>
      <c r="D4" s="17" t="s">
        <v>176</v>
      </c>
      <c r="E4" s="17" t="s">
        <v>177</v>
      </c>
      <c r="F4" s="17" t="s">
        <v>240</v>
      </c>
      <c r="G4" s="17" t="s">
        <v>241</v>
      </c>
      <c r="H4" s="37" t="s">
        <v>53</v>
      </c>
      <c r="I4" s="14" t="s">
        <v>467</v>
      </c>
      <c r="J4" s="14"/>
      <c r="K4" s="14"/>
    </row>
    <row r="5" ht="21.75" customHeight="1" spans="1:11">
      <c r="A5" s="64"/>
      <c r="B5" s="64"/>
      <c r="C5" s="64"/>
      <c r="D5" s="17"/>
      <c r="E5" s="17"/>
      <c r="F5" s="17"/>
      <c r="G5" s="17"/>
      <c r="H5" s="14"/>
      <c r="I5" s="17" t="s">
        <v>56</v>
      </c>
      <c r="J5" s="17" t="s">
        <v>57</v>
      </c>
      <c r="K5" s="17" t="s">
        <v>58</v>
      </c>
    </row>
    <row r="6" ht="40.5" customHeight="1" spans="1:11">
      <c r="A6" s="65"/>
      <c r="B6" s="65"/>
      <c r="C6" s="65"/>
      <c r="D6" s="17"/>
      <c r="E6" s="17"/>
      <c r="F6" s="17"/>
      <c r="G6" s="17"/>
      <c r="H6" s="14"/>
      <c r="I6" s="17" t="s">
        <v>55</v>
      </c>
      <c r="J6" s="17"/>
      <c r="K6" s="17"/>
    </row>
    <row r="7" ht="20.25" customHeight="1" spans="1:11">
      <c r="A7" s="56">
        <v>1</v>
      </c>
      <c r="B7" s="56">
        <v>2</v>
      </c>
      <c r="C7" s="56">
        <v>3</v>
      </c>
      <c r="D7" s="56">
        <v>4</v>
      </c>
      <c r="E7" s="56">
        <v>5</v>
      </c>
      <c r="F7" s="56">
        <v>6</v>
      </c>
      <c r="G7" s="56">
        <v>7</v>
      </c>
      <c r="H7" s="56">
        <v>8</v>
      </c>
      <c r="I7" s="56">
        <v>9</v>
      </c>
      <c r="J7" s="69">
        <v>10</v>
      </c>
      <c r="K7" s="69">
        <v>11</v>
      </c>
    </row>
    <row r="8" ht="18" customHeight="1" spans="1:11">
      <c r="A8" s="66"/>
      <c r="B8" s="67" t="s">
        <v>246</v>
      </c>
      <c r="C8" s="66"/>
      <c r="D8" s="66"/>
      <c r="E8" s="66"/>
      <c r="F8" s="66"/>
      <c r="G8" s="66"/>
      <c r="H8" s="58">
        <v>60000</v>
      </c>
      <c r="I8" s="58">
        <v>60000</v>
      </c>
      <c r="J8" s="58"/>
      <c r="K8" s="58"/>
    </row>
    <row r="9" ht="24" customHeight="1" spans="1:11">
      <c r="A9" s="18" t="s">
        <v>244</v>
      </c>
      <c r="B9" s="32" t="s">
        <v>246</v>
      </c>
      <c r="C9" s="18" t="s">
        <v>67</v>
      </c>
      <c r="D9" s="18" t="s">
        <v>113</v>
      </c>
      <c r="E9" s="18" t="s">
        <v>114</v>
      </c>
      <c r="F9" s="18" t="s">
        <v>228</v>
      </c>
      <c r="G9" s="18" t="s">
        <v>229</v>
      </c>
      <c r="H9" s="58">
        <v>60000</v>
      </c>
      <c r="I9" s="58">
        <v>60000</v>
      </c>
      <c r="J9" s="58"/>
      <c r="K9" s="58"/>
    </row>
    <row r="10" ht="18.75" customHeight="1" spans="1:11">
      <c r="A10" s="68" t="s">
        <v>165</v>
      </c>
      <c r="B10" s="22"/>
      <c r="C10" s="22"/>
      <c r="D10" s="22"/>
      <c r="E10" s="22"/>
      <c r="F10" s="22"/>
      <c r="G10" s="22"/>
      <c r="H10" s="58">
        <v>60000</v>
      </c>
      <c r="I10" s="58">
        <v>60000</v>
      </c>
      <c r="J10" s="58"/>
      <c r="K10" s="58"/>
    </row>
  </sheetData>
  <mergeCells count="16">
    <mergeCell ref="A2:K2"/>
    <mergeCell ref="A3:G3"/>
    <mergeCell ref="H3:J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row>
    <row r="2" ht="41.25" customHeight="1" spans="1:7">
      <c r="A2" s="43" t="str">
        <f>"2025"&amp;"年部门项目中期规划预算表"</f>
        <v>2025年部门项目中期规划预算表</v>
      </c>
      <c r="B2" s="43"/>
      <c r="C2" s="43"/>
      <c r="D2" s="43"/>
      <c r="E2" s="43"/>
      <c r="F2" s="43"/>
      <c r="G2" s="43"/>
    </row>
    <row r="3" ht="13.5" customHeight="1" spans="1:7">
      <c r="A3" s="44" t="str">
        <f>"单位名称："&amp;"昆明市晋宁区新街中心卫生院"</f>
        <v>单位名称：昆明市晋宁区新街中心卫生院</v>
      </c>
      <c r="B3" s="45"/>
      <c r="C3" s="45"/>
      <c r="D3" s="45"/>
      <c r="E3" s="46"/>
      <c r="F3" s="46"/>
      <c r="G3" s="47" t="s">
        <v>0</v>
      </c>
    </row>
    <row r="4" ht="21.75" customHeight="1" spans="1:7">
      <c r="A4" s="48" t="s">
        <v>239</v>
      </c>
      <c r="B4" s="48" t="s">
        <v>238</v>
      </c>
      <c r="C4" s="48" t="s">
        <v>175</v>
      </c>
      <c r="D4" s="49" t="s">
        <v>468</v>
      </c>
      <c r="E4" s="12" t="s">
        <v>56</v>
      </c>
      <c r="F4" s="13"/>
      <c r="G4" s="36"/>
    </row>
    <row r="5" ht="21.75" customHeight="1" spans="1:7">
      <c r="A5" s="50"/>
      <c r="B5" s="50"/>
      <c r="C5" s="50"/>
      <c r="D5" s="51"/>
      <c r="E5" s="52" t="str">
        <f>"2025"&amp;"年"</f>
        <v>2025年</v>
      </c>
      <c r="F5" s="52" t="str">
        <f>("2025"+1)&amp;"年"</f>
        <v>2026年</v>
      </c>
      <c r="G5" s="52" t="str">
        <f>("2025"+2)&amp;"年"</f>
        <v>2027年</v>
      </c>
    </row>
    <row r="6" ht="40.5" customHeight="1" spans="1:7">
      <c r="A6" s="53"/>
      <c r="B6" s="53"/>
      <c r="C6" s="53"/>
      <c r="D6" s="54"/>
      <c r="E6" s="55"/>
      <c r="F6" s="55"/>
      <c r="G6" s="55"/>
    </row>
    <row r="7" ht="15" customHeight="1" spans="1:7">
      <c r="A7" s="56">
        <v>1</v>
      </c>
      <c r="B7" s="56">
        <v>2</v>
      </c>
      <c r="C7" s="56">
        <v>3</v>
      </c>
      <c r="D7" s="56">
        <v>4</v>
      </c>
      <c r="E7" s="56">
        <v>5</v>
      </c>
      <c r="F7" s="56">
        <v>6</v>
      </c>
      <c r="G7" s="56">
        <v>7</v>
      </c>
    </row>
    <row r="8" customHeight="1" spans="1:7">
      <c r="A8" s="57" t="s">
        <v>67</v>
      </c>
      <c r="B8" s="58"/>
      <c r="C8" s="58"/>
      <c r="D8" s="58"/>
      <c r="E8" s="58"/>
      <c r="F8" s="58">
        <v>25300000</v>
      </c>
      <c r="G8" s="58"/>
    </row>
    <row r="9" ht="17.25" customHeight="1" spans="1:7">
      <c r="A9" s="32"/>
      <c r="B9" s="59" t="s">
        <v>469</v>
      </c>
      <c r="C9" s="59" t="s">
        <v>249</v>
      </c>
      <c r="D9" s="32" t="s">
        <v>470</v>
      </c>
      <c r="E9" s="60"/>
      <c r="F9" s="60">
        <v>25300000</v>
      </c>
      <c r="G9" s="60"/>
    </row>
    <row r="10" ht="18.75" customHeight="1" spans="1:7">
      <c r="A10" s="61" t="s">
        <v>53</v>
      </c>
      <c r="B10" s="62" t="s">
        <v>454</v>
      </c>
      <c r="C10" s="62"/>
      <c r="D10" s="63"/>
      <c r="E10" s="60"/>
      <c r="F10" s="60">
        <v>25300000</v>
      </c>
      <c r="G10" s="60"/>
    </row>
  </sheetData>
  <mergeCells count="11">
    <mergeCell ref="A2:G2"/>
    <mergeCell ref="A3:F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
  <sheetViews>
    <sheetView showZeros="0" tabSelected="1" topLeftCell="A7" workbookViewId="0">
      <selection activeCell="A18" sqref="A1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"单位名称："&amp;"昆明市晋宁区新街中心卫生院"</f>
        <v>单位名称：昆明市晋宁区新街中心卫生院</v>
      </c>
      <c r="B3" s="3"/>
      <c r="C3" s="4"/>
      <c r="D3" s="5"/>
      <c r="E3" s="5"/>
      <c r="F3" s="5"/>
      <c r="G3" s="5"/>
      <c r="H3" s="5"/>
      <c r="I3" s="5"/>
      <c r="J3" s="254" t="s">
        <v>0</v>
      </c>
    </row>
    <row r="4" ht="30" customHeight="1" spans="1:10">
      <c r="A4" s="6" t="s">
        <v>471</v>
      </c>
      <c r="B4" s="7"/>
      <c r="C4" s="8"/>
      <c r="D4" s="8"/>
      <c r="E4" s="9"/>
      <c r="F4" s="10" t="s">
        <v>472</v>
      </c>
      <c r="G4" s="9"/>
      <c r="H4" s="11"/>
      <c r="I4" s="8"/>
      <c r="J4" s="9"/>
    </row>
    <row r="5" ht="32.25" customHeight="1" spans="1:10">
      <c r="A5" s="12" t="s">
        <v>473</v>
      </c>
      <c r="B5" s="13"/>
      <c r="C5" s="13"/>
      <c r="D5" s="13"/>
      <c r="E5" s="13"/>
      <c r="F5" s="13"/>
      <c r="G5" s="13"/>
      <c r="H5" s="13"/>
      <c r="I5" s="36"/>
      <c r="J5" s="37" t="s">
        <v>474</v>
      </c>
    </row>
    <row r="6" ht="99.75" customHeight="1" spans="1:10">
      <c r="A6" s="14" t="s">
        <v>475</v>
      </c>
      <c r="B6" s="15" t="s">
        <v>476</v>
      </c>
      <c r="C6" s="16"/>
      <c r="D6" s="16"/>
      <c r="E6" s="16"/>
      <c r="F6" s="16"/>
      <c r="G6" s="16"/>
      <c r="H6" s="16"/>
      <c r="I6" s="16"/>
      <c r="J6" s="38" t="s">
        <v>477</v>
      </c>
    </row>
    <row r="7" ht="99.75" customHeight="1" spans="1:10">
      <c r="A7" s="14"/>
      <c r="B7" s="15" t="str">
        <f>"总体绩效目标（"&amp;"2025"&amp;"-"&amp;("2025"+2)&amp;"年期间）"</f>
        <v>总体绩效目标（2025-2027年期间）</v>
      </c>
      <c r="C7" s="16"/>
      <c r="D7" s="16"/>
      <c r="E7" s="16"/>
      <c r="F7" s="16"/>
      <c r="G7" s="16"/>
      <c r="H7" s="16"/>
      <c r="I7" s="16"/>
      <c r="J7" s="38" t="s">
        <v>478</v>
      </c>
    </row>
    <row r="8" ht="75" customHeight="1" spans="1:10">
      <c r="A8" s="15" t="s">
        <v>479</v>
      </c>
      <c r="B8" s="17" t="str">
        <f>"预算年度（"&amp;"2025"&amp;"年）绩效目标"</f>
        <v>预算年度（2025年）绩效目标</v>
      </c>
      <c r="C8" s="18"/>
      <c r="D8" s="18"/>
      <c r="E8" s="18"/>
      <c r="F8" s="18"/>
      <c r="G8" s="18"/>
      <c r="H8" s="18"/>
      <c r="I8" s="18"/>
      <c r="J8" s="39" t="s">
        <v>480</v>
      </c>
    </row>
    <row r="9" ht="32.25" customHeight="1" spans="1:10">
      <c r="A9" s="19" t="s">
        <v>481</v>
      </c>
      <c r="B9" s="19"/>
      <c r="C9" s="19"/>
      <c r="D9" s="19"/>
      <c r="E9" s="19"/>
      <c r="F9" s="19"/>
      <c r="G9" s="19"/>
      <c r="H9" s="19"/>
      <c r="I9" s="19"/>
      <c r="J9" s="19"/>
    </row>
    <row r="10" ht="32.25" customHeight="1" spans="1:10">
      <c r="A10" s="15" t="s">
        <v>482</v>
      </c>
      <c r="B10" s="15"/>
      <c r="C10" s="14" t="s">
        <v>483</v>
      </c>
      <c r="D10" s="14"/>
      <c r="E10" s="14"/>
      <c r="F10" s="14" t="s">
        <v>484</v>
      </c>
      <c r="G10" s="14"/>
      <c r="H10" s="14" t="s">
        <v>485</v>
      </c>
      <c r="I10" s="14"/>
      <c r="J10" s="14"/>
    </row>
    <row r="11" ht="32.25" customHeight="1" spans="1:10">
      <c r="A11" s="15"/>
      <c r="B11" s="15"/>
      <c r="C11" s="14"/>
      <c r="D11" s="14"/>
      <c r="E11" s="14"/>
      <c r="F11" s="14"/>
      <c r="G11" s="14"/>
      <c r="H11" s="15" t="s">
        <v>486</v>
      </c>
      <c r="I11" s="15" t="s">
        <v>487</v>
      </c>
      <c r="J11" s="15" t="s">
        <v>488</v>
      </c>
    </row>
    <row r="12" ht="24" customHeight="1" spans="1:10">
      <c r="A12" s="20" t="s">
        <v>53</v>
      </c>
      <c r="B12" s="21"/>
      <c r="C12" s="21"/>
      <c r="D12" s="21"/>
      <c r="E12" s="21"/>
      <c r="F12" s="21"/>
      <c r="G12" s="22"/>
      <c r="H12" s="23"/>
      <c r="I12" s="23"/>
      <c r="J12" s="23"/>
    </row>
    <row r="13" ht="34.5" customHeight="1" spans="1:10">
      <c r="A13" s="16"/>
      <c r="B13" s="24"/>
      <c r="C13" s="16"/>
      <c r="D13" s="24"/>
      <c r="E13" s="24"/>
      <c r="F13" s="24"/>
      <c r="G13" s="24"/>
      <c r="H13" s="25"/>
      <c r="I13" s="25"/>
      <c r="J13" s="25"/>
    </row>
    <row r="14" ht="32.25" customHeight="1" spans="1:10">
      <c r="A14" s="19" t="s">
        <v>489</v>
      </c>
      <c r="B14" s="19"/>
      <c r="C14" s="19"/>
      <c r="D14" s="19"/>
      <c r="E14" s="19"/>
      <c r="F14" s="19"/>
      <c r="G14" s="19"/>
      <c r="H14" s="19"/>
      <c r="I14" s="19"/>
      <c r="J14" s="19"/>
    </row>
    <row r="15" ht="32.25" customHeight="1" spans="1:10">
      <c r="A15" s="26" t="s">
        <v>490</v>
      </c>
      <c r="B15" s="26"/>
      <c r="C15" s="26"/>
      <c r="D15" s="26"/>
      <c r="E15" s="26"/>
      <c r="F15" s="26"/>
      <c r="G15" s="26"/>
      <c r="H15" s="27" t="s">
        <v>491</v>
      </c>
      <c r="I15" s="40" t="s">
        <v>258</v>
      </c>
      <c r="J15" s="27" t="s">
        <v>492</v>
      </c>
    </row>
    <row r="16" ht="36" customHeight="1" spans="1:10">
      <c r="A16" s="28" t="s">
        <v>251</v>
      </c>
      <c r="B16" s="28" t="s">
        <v>493</v>
      </c>
      <c r="C16" s="29" t="s">
        <v>253</v>
      </c>
      <c r="D16" s="29" t="s">
        <v>254</v>
      </c>
      <c r="E16" s="29" t="s">
        <v>255</v>
      </c>
      <c r="F16" s="29" t="s">
        <v>256</v>
      </c>
      <c r="G16" s="29" t="s">
        <v>257</v>
      </c>
      <c r="H16" s="30"/>
      <c r="I16" s="30"/>
      <c r="J16" s="30"/>
    </row>
    <row r="17" ht="32.25" customHeight="1" spans="1:10">
      <c r="A17" s="31"/>
      <c r="B17" s="31"/>
      <c r="C17" s="32"/>
      <c r="D17" s="31"/>
      <c r="E17" s="31"/>
      <c r="F17" s="31"/>
      <c r="G17" s="31"/>
      <c r="H17" s="33"/>
      <c r="I17" s="18"/>
      <c r="J17" s="33"/>
    </row>
    <row r="18" customHeight="1" spans="1:1">
      <c r="A18" s="34" t="s">
        <v>494</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1" sqref="A1:T1"/>
    </sheetView>
  </sheetViews>
  <sheetFormatPr defaultColWidth="8.425" defaultRowHeight="12.75" customHeight="1"/>
  <cols>
    <col min="1" max="1" width="26.575" customWidth="1"/>
    <col min="2" max="2" width="39.7083333333333" customWidth="1"/>
    <col min="3" max="3" width="20.2833333333333" customWidth="1"/>
    <col min="4" max="5" width="20.7083333333333" customWidth="1"/>
    <col min="6" max="6" width="19.1416666666667" customWidth="1"/>
    <col min="7" max="7" width="24.575" customWidth="1"/>
    <col min="8" max="8" width="20.425" customWidth="1"/>
    <col min="9" max="9" width="22.7083333333333" customWidth="1"/>
    <col min="10" max="10" width="25" customWidth="1"/>
    <col min="11" max="11" width="20.2833333333333" customWidth="1"/>
    <col min="12" max="12" width="20.575" customWidth="1"/>
    <col min="13" max="13" width="25.7083333333333" customWidth="1"/>
    <col min="14" max="14" width="19" customWidth="1"/>
    <col min="15" max="16" width="23.85" customWidth="1"/>
    <col min="17" max="17" width="24.1416666666667" customWidth="1"/>
    <col min="18" max="18" width="27.575" customWidth="1"/>
    <col min="19" max="19" width="21.1416666666667" customWidth="1"/>
    <col min="20" max="20" width="32.425" customWidth="1"/>
  </cols>
  <sheetData>
    <row r="1" ht="17.25" customHeight="1" spans="1:20">
      <c r="A1" s="240"/>
      <c r="B1" s="241"/>
      <c r="C1" s="241"/>
      <c r="D1" s="241"/>
      <c r="E1" s="241"/>
      <c r="F1" s="241"/>
      <c r="G1" s="241"/>
      <c r="H1" s="241"/>
      <c r="I1" s="241"/>
      <c r="J1" s="241"/>
      <c r="K1" s="241"/>
      <c r="L1" s="241"/>
      <c r="M1" s="241"/>
      <c r="N1" s="241"/>
      <c r="O1" s="241"/>
      <c r="P1" s="241"/>
      <c r="Q1" s="241"/>
      <c r="R1" s="241"/>
      <c r="S1" s="241"/>
      <c r="T1" s="241"/>
    </row>
    <row r="2" ht="41.25" customHeight="1" spans="1:20">
      <c r="A2" s="242" t="str">
        <f>"2025"&amp;"年部门收入预算表"</f>
        <v>2025年部门收入预算表</v>
      </c>
      <c r="B2" s="241"/>
      <c r="C2" s="241"/>
      <c r="D2" s="241"/>
      <c r="E2" s="241"/>
      <c r="F2" s="241"/>
      <c r="G2" s="241"/>
      <c r="H2" s="241"/>
      <c r="I2" s="241"/>
      <c r="J2" s="241"/>
      <c r="K2" s="241"/>
      <c r="L2" s="241"/>
      <c r="M2" s="241"/>
      <c r="N2" s="241"/>
      <c r="O2" s="241"/>
      <c r="P2" s="241"/>
      <c r="Q2" s="241"/>
      <c r="R2" s="241"/>
      <c r="S2" s="241"/>
      <c r="T2" s="241"/>
    </row>
    <row r="3" ht="17.25" customHeight="1" spans="1:20">
      <c r="A3" s="243" t="str">
        <f>"单位名称："&amp;"昆明市晋宁区新街中心卫生院"</f>
        <v>单位名称：昆明市晋宁区新街中心卫生院</v>
      </c>
      <c r="B3" s="244"/>
      <c r="C3" s="245"/>
      <c r="D3" s="246"/>
      <c r="E3" s="246"/>
      <c r="F3" s="246"/>
      <c r="G3" s="246"/>
      <c r="H3" s="246"/>
      <c r="I3" s="246"/>
      <c r="J3" s="246"/>
      <c r="K3" s="246"/>
      <c r="L3" s="246"/>
      <c r="M3" s="246"/>
      <c r="N3" s="246"/>
      <c r="O3" s="246"/>
      <c r="P3" s="246"/>
      <c r="Q3" s="246"/>
      <c r="R3" s="246"/>
      <c r="S3" s="246"/>
      <c r="T3" s="250" t="s">
        <v>0</v>
      </c>
    </row>
    <row r="4" ht="21.75" customHeight="1" spans="1:20">
      <c r="A4" s="68" t="s">
        <v>51</v>
      </c>
      <c r="B4" s="68" t="s">
        <v>52</v>
      </c>
      <c r="C4" s="68" t="s">
        <v>53</v>
      </c>
      <c r="D4" s="68" t="s">
        <v>54</v>
      </c>
      <c r="E4" s="68"/>
      <c r="F4" s="68"/>
      <c r="G4" s="68"/>
      <c r="H4" s="68"/>
      <c r="I4" s="69"/>
      <c r="J4" s="68"/>
      <c r="K4" s="68"/>
      <c r="L4" s="68"/>
      <c r="M4" s="68"/>
      <c r="N4" s="68"/>
      <c r="O4" s="68" t="s">
        <v>44</v>
      </c>
      <c r="P4" s="68"/>
      <c r="Q4" s="68"/>
      <c r="R4" s="68"/>
      <c r="S4" s="68"/>
      <c r="T4" s="68"/>
    </row>
    <row r="5" ht="27" customHeight="1" spans="1:20">
      <c r="A5" s="68"/>
      <c r="B5" s="68"/>
      <c r="C5" s="68"/>
      <c r="D5" s="68" t="s">
        <v>55</v>
      </c>
      <c r="E5" s="68" t="s">
        <v>56</v>
      </c>
      <c r="F5" s="68" t="s">
        <v>57</v>
      </c>
      <c r="G5" s="68" t="s">
        <v>58</v>
      </c>
      <c r="H5" s="68" t="s">
        <v>59</v>
      </c>
      <c r="I5" s="69" t="s">
        <v>60</v>
      </c>
      <c r="J5" s="68"/>
      <c r="K5" s="68"/>
      <c r="L5" s="68"/>
      <c r="M5" s="68"/>
      <c r="N5" s="68"/>
      <c r="O5" s="68" t="s">
        <v>55</v>
      </c>
      <c r="P5" s="68" t="s">
        <v>56</v>
      </c>
      <c r="Q5" s="68" t="s">
        <v>57</v>
      </c>
      <c r="R5" s="68" t="s">
        <v>58</v>
      </c>
      <c r="S5" s="68" t="s">
        <v>59</v>
      </c>
      <c r="T5" s="68" t="s">
        <v>60</v>
      </c>
    </row>
    <row r="6" ht="30" customHeight="1" spans="1:20">
      <c r="A6" s="22"/>
      <c r="B6" s="22"/>
      <c r="C6" s="91"/>
      <c r="D6" s="91"/>
      <c r="E6" s="91"/>
      <c r="F6" s="91"/>
      <c r="G6" s="91"/>
      <c r="H6" s="91"/>
      <c r="I6" s="196" t="s">
        <v>55</v>
      </c>
      <c r="J6" s="68" t="s">
        <v>61</v>
      </c>
      <c r="K6" s="68" t="s">
        <v>62</v>
      </c>
      <c r="L6" s="68" t="s">
        <v>63</v>
      </c>
      <c r="M6" s="68" t="s">
        <v>64</v>
      </c>
      <c r="N6" s="68" t="s">
        <v>65</v>
      </c>
      <c r="O6" s="249"/>
      <c r="P6" s="249"/>
      <c r="Q6" s="249"/>
      <c r="R6" s="249"/>
      <c r="S6" s="249"/>
      <c r="T6" s="91"/>
    </row>
    <row r="7" ht="15" customHeight="1" spans="1:20">
      <c r="A7" s="247">
        <v>1</v>
      </c>
      <c r="B7" s="247">
        <v>2</v>
      </c>
      <c r="C7" s="247">
        <v>3</v>
      </c>
      <c r="D7" s="247">
        <v>4</v>
      </c>
      <c r="E7" s="247">
        <v>5</v>
      </c>
      <c r="F7" s="247">
        <v>6</v>
      </c>
      <c r="G7" s="247">
        <v>7</v>
      </c>
      <c r="H7" s="247">
        <v>8</v>
      </c>
      <c r="I7" s="196">
        <v>9</v>
      </c>
      <c r="J7" s="247">
        <v>10</v>
      </c>
      <c r="K7" s="247">
        <v>11</v>
      </c>
      <c r="L7" s="247">
        <v>12</v>
      </c>
      <c r="M7" s="247">
        <v>13</v>
      </c>
      <c r="N7" s="247">
        <v>14</v>
      </c>
      <c r="O7" s="247">
        <v>15</v>
      </c>
      <c r="P7" s="247">
        <v>16</v>
      </c>
      <c r="Q7" s="247">
        <v>17</v>
      </c>
      <c r="R7" s="247">
        <v>18</v>
      </c>
      <c r="S7" s="247">
        <v>19</v>
      </c>
      <c r="T7" s="247">
        <v>20</v>
      </c>
    </row>
    <row r="8" ht="18" customHeight="1" spans="1:20">
      <c r="A8" s="32" t="s">
        <v>66</v>
      </c>
      <c r="B8" s="32" t="s">
        <v>67</v>
      </c>
      <c r="C8" s="23">
        <v>35180539.99</v>
      </c>
      <c r="D8" s="23">
        <v>35180539.99</v>
      </c>
      <c r="E8" s="23">
        <v>5180539.99</v>
      </c>
      <c r="F8" s="23"/>
      <c r="G8" s="23"/>
      <c r="H8" s="23"/>
      <c r="I8" s="23">
        <v>30000000</v>
      </c>
      <c r="J8" s="23">
        <v>30000000</v>
      </c>
      <c r="K8" s="23"/>
      <c r="L8" s="23"/>
      <c r="M8" s="23"/>
      <c r="N8" s="23"/>
      <c r="O8" s="23"/>
      <c r="P8" s="23"/>
      <c r="Q8" s="23"/>
      <c r="R8" s="23"/>
      <c r="S8" s="23"/>
      <c r="T8" s="23"/>
    </row>
    <row r="9" ht="18" customHeight="1" spans="1:20">
      <c r="A9" s="248" t="s">
        <v>53</v>
      </c>
      <c r="B9" s="248"/>
      <c r="C9" s="23">
        <v>35180539.99</v>
      </c>
      <c r="D9" s="23">
        <v>35180539.99</v>
      </c>
      <c r="E9" s="23">
        <v>5180539.99</v>
      </c>
      <c r="F9" s="23"/>
      <c r="G9" s="23"/>
      <c r="H9" s="23"/>
      <c r="I9" s="23">
        <v>30000000</v>
      </c>
      <c r="J9" s="23">
        <v>30000000</v>
      </c>
      <c r="K9" s="23"/>
      <c r="L9" s="23"/>
      <c r="M9" s="23"/>
      <c r="N9" s="23"/>
      <c r="O9" s="23"/>
      <c r="P9" s="23"/>
      <c r="Q9" s="23"/>
      <c r="R9" s="23"/>
      <c r="S9" s="23"/>
      <c r="T9" s="23"/>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O1"/>
    </sheetView>
  </sheetViews>
  <sheetFormatPr defaultColWidth="14" defaultRowHeight="12.75" customHeight="1"/>
  <cols>
    <col min="1" max="1" width="14.85" customWidth="1"/>
    <col min="2" max="2" width="28.85" customWidth="1"/>
    <col min="3" max="3" width="19.2833333333333" customWidth="1"/>
    <col min="4" max="4" width="20.2833333333333" customWidth="1"/>
    <col min="5" max="5" width="17" customWidth="1"/>
    <col min="6" max="6" width="22" customWidth="1"/>
    <col min="7" max="7" width="16" customWidth="1"/>
    <col min="8" max="8" width="16.2833333333333" customWidth="1"/>
    <col min="9" max="9" width="15.7083333333333" customWidth="1"/>
    <col min="10" max="10" width="18.575" customWidth="1"/>
    <col min="11" max="11" width="16.7083333333333" customWidth="1"/>
    <col min="12" max="12" width="16.2833333333333" customWidth="1"/>
  </cols>
  <sheetData>
    <row r="1" ht="17.25" customHeight="1" spans="1:1">
      <c r="A1" s="78"/>
    </row>
    <row r="2" ht="41.25" customHeight="1" spans="1:1">
      <c r="A2" s="73" t="str">
        <f>"2025"&amp;"年部门支出预算表"</f>
        <v>2025年部门支出预算表</v>
      </c>
    </row>
    <row r="3" ht="17.25" customHeight="1" spans="1:15">
      <c r="A3" s="219" t="str">
        <f>"单位名称："&amp;"昆明市晋宁区新街中心卫生院"</f>
        <v>单位名称：昆明市晋宁区新街中心卫生院</v>
      </c>
      <c r="O3" s="78" t="s">
        <v>0</v>
      </c>
    </row>
    <row r="4" ht="27" customHeight="1" spans="1:15">
      <c r="A4" s="37" t="s">
        <v>68</v>
      </c>
      <c r="B4" s="37" t="s">
        <v>69</v>
      </c>
      <c r="C4" s="37" t="s">
        <v>53</v>
      </c>
      <c r="D4" s="188" t="s">
        <v>56</v>
      </c>
      <c r="E4" s="188"/>
      <c r="F4" s="188"/>
      <c r="G4" s="188" t="s">
        <v>57</v>
      </c>
      <c r="H4" s="188" t="s">
        <v>58</v>
      </c>
      <c r="I4" s="188" t="s">
        <v>70</v>
      </c>
      <c r="J4" s="188" t="s">
        <v>60</v>
      </c>
      <c r="K4" s="188"/>
      <c r="L4" s="188"/>
      <c r="M4" s="188"/>
      <c r="N4" s="14"/>
      <c r="O4" s="14"/>
    </row>
    <row r="5" ht="42" customHeight="1" spans="1:15">
      <c r="A5" s="65"/>
      <c r="B5" s="65"/>
      <c r="C5" s="188"/>
      <c r="D5" s="188" t="s">
        <v>55</v>
      </c>
      <c r="E5" s="188" t="s">
        <v>71</v>
      </c>
      <c r="F5" s="188" t="s">
        <v>72</v>
      </c>
      <c r="G5" s="188"/>
      <c r="H5" s="188"/>
      <c r="I5" s="64"/>
      <c r="J5" s="188" t="s">
        <v>55</v>
      </c>
      <c r="K5" s="64" t="s">
        <v>73</v>
      </c>
      <c r="L5" s="64" t="s">
        <v>74</v>
      </c>
      <c r="M5" s="64" t="s">
        <v>75</v>
      </c>
      <c r="N5" s="64" t="s">
        <v>76</v>
      </c>
      <c r="O5" s="64" t="s">
        <v>77</v>
      </c>
    </row>
    <row r="6" ht="18" customHeight="1" spans="1:15">
      <c r="A6" s="83" t="s">
        <v>78</v>
      </c>
      <c r="B6" s="83" t="s">
        <v>79</v>
      </c>
      <c r="C6" s="83" t="s">
        <v>80</v>
      </c>
      <c r="D6" s="84" t="s">
        <v>81</v>
      </c>
      <c r="E6" s="84" t="s">
        <v>82</v>
      </c>
      <c r="F6" s="84" t="s">
        <v>83</v>
      </c>
      <c r="G6" s="84" t="s">
        <v>84</v>
      </c>
      <c r="H6" s="84" t="s">
        <v>85</v>
      </c>
      <c r="I6" s="84" t="s">
        <v>86</v>
      </c>
      <c r="J6" s="84" t="s">
        <v>87</v>
      </c>
      <c r="K6" s="84" t="s">
        <v>88</v>
      </c>
      <c r="L6" s="84" t="s">
        <v>89</v>
      </c>
      <c r="M6" s="84" t="s">
        <v>90</v>
      </c>
      <c r="N6" s="83" t="s">
        <v>91</v>
      </c>
      <c r="O6" s="84" t="s">
        <v>92</v>
      </c>
    </row>
    <row r="7" ht="21" customHeight="1" spans="1:15">
      <c r="A7" s="85" t="s">
        <v>93</v>
      </c>
      <c r="B7" s="85" t="s">
        <v>94</v>
      </c>
      <c r="C7" s="25">
        <v>615251.04</v>
      </c>
      <c r="D7" s="23">
        <v>615251.04</v>
      </c>
      <c r="E7" s="23">
        <v>615251.04</v>
      </c>
      <c r="F7" s="23"/>
      <c r="G7" s="23"/>
      <c r="H7" s="23"/>
      <c r="I7" s="23"/>
      <c r="J7" s="23"/>
      <c r="K7" s="23"/>
      <c r="L7" s="23"/>
      <c r="M7" s="23"/>
      <c r="N7" s="25"/>
      <c r="O7" s="25"/>
    </row>
    <row r="8" ht="21" customHeight="1" spans="1:15">
      <c r="A8" s="238" t="s">
        <v>95</v>
      </c>
      <c r="B8" s="238" t="s">
        <v>96</v>
      </c>
      <c r="C8" s="25">
        <v>607403.04</v>
      </c>
      <c r="D8" s="23">
        <v>607403.04</v>
      </c>
      <c r="E8" s="23">
        <v>607403.04</v>
      </c>
      <c r="F8" s="23"/>
      <c r="G8" s="23"/>
      <c r="H8" s="23"/>
      <c r="I8" s="23"/>
      <c r="J8" s="23"/>
      <c r="K8" s="23"/>
      <c r="L8" s="23"/>
      <c r="M8" s="23"/>
      <c r="N8" s="25"/>
      <c r="O8" s="25"/>
    </row>
    <row r="9" ht="21" customHeight="1" spans="1:15">
      <c r="A9" s="239" t="s">
        <v>97</v>
      </c>
      <c r="B9" s="239" t="s">
        <v>98</v>
      </c>
      <c r="C9" s="25">
        <v>137700</v>
      </c>
      <c r="D9" s="23">
        <v>137700</v>
      </c>
      <c r="E9" s="23">
        <v>137700</v>
      </c>
      <c r="F9" s="23"/>
      <c r="G9" s="23"/>
      <c r="H9" s="23"/>
      <c r="I9" s="23"/>
      <c r="J9" s="23"/>
      <c r="K9" s="23"/>
      <c r="L9" s="23"/>
      <c r="M9" s="23"/>
      <c r="N9" s="25"/>
      <c r="O9" s="25"/>
    </row>
    <row r="10" ht="21" customHeight="1" spans="1:15">
      <c r="A10" s="239" t="s">
        <v>99</v>
      </c>
      <c r="B10" s="239" t="s">
        <v>100</v>
      </c>
      <c r="C10" s="25">
        <v>469703.04</v>
      </c>
      <c r="D10" s="23">
        <v>469703.04</v>
      </c>
      <c r="E10" s="23">
        <v>469703.04</v>
      </c>
      <c r="F10" s="23"/>
      <c r="G10" s="23"/>
      <c r="H10" s="23"/>
      <c r="I10" s="23"/>
      <c r="J10" s="23"/>
      <c r="K10" s="23"/>
      <c r="L10" s="23"/>
      <c r="M10" s="23"/>
      <c r="N10" s="25"/>
      <c r="O10" s="25"/>
    </row>
    <row r="11" ht="21" customHeight="1" spans="1:15">
      <c r="A11" s="238" t="s">
        <v>101</v>
      </c>
      <c r="B11" s="238" t="s">
        <v>102</v>
      </c>
      <c r="C11" s="25">
        <v>7848</v>
      </c>
      <c r="D11" s="23">
        <v>7848</v>
      </c>
      <c r="E11" s="23">
        <v>7848</v>
      </c>
      <c r="F11" s="23"/>
      <c r="G11" s="23"/>
      <c r="H11" s="23"/>
      <c r="I11" s="23"/>
      <c r="J11" s="23"/>
      <c r="K11" s="23"/>
      <c r="L11" s="23"/>
      <c r="M11" s="23"/>
      <c r="N11" s="25"/>
      <c r="O11" s="25"/>
    </row>
    <row r="12" ht="21" customHeight="1" spans="1:15">
      <c r="A12" s="239" t="s">
        <v>103</v>
      </c>
      <c r="B12" s="239" t="s">
        <v>104</v>
      </c>
      <c r="C12" s="25">
        <v>7848</v>
      </c>
      <c r="D12" s="23">
        <v>7848</v>
      </c>
      <c r="E12" s="23">
        <v>7848</v>
      </c>
      <c r="F12" s="23"/>
      <c r="G12" s="23"/>
      <c r="H12" s="23"/>
      <c r="I12" s="23"/>
      <c r="J12" s="23"/>
      <c r="K12" s="23"/>
      <c r="L12" s="23"/>
      <c r="M12" s="23"/>
      <c r="N12" s="25"/>
      <c r="O12" s="25"/>
    </row>
    <row r="13" ht="21" customHeight="1" spans="1:15">
      <c r="A13" s="85" t="s">
        <v>105</v>
      </c>
      <c r="B13" s="85" t="s">
        <v>106</v>
      </c>
      <c r="C13" s="25">
        <v>34121907.67</v>
      </c>
      <c r="D13" s="23">
        <v>4121907.67</v>
      </c>
      <c r="E13" s="23">
        <v>4061907.67</v>
      </c>
      <c r="F13" s="23">
        <v>60000</v>
      </c>
      <c r="G13" s="23"/>
      <c r="H13" s="23"/>
      <c r="I13" s="23"/>
      <c r="J13" s="23">
        <v>30000000</v>
      </c>
      <c r="K13" s="23">
        <v>30000000</v>
      </c>
      <c r="L13" s="23"/>
      <c r="M13" s="23"/>
      <c r="N13" s="25"/>
      <c r="O13" s="25"/>
    </row>
    <row r="14" ht="21" customHeight="1" spans="1:15">
      <c r="A14" s="238" t="s">
        <v>107</v>
      </c>
      <c r="B14" s="238" t="s">
        <v>108</v>
      </c>
      <c r="C14" s="25">
        <v>33682643.99</v>
      </c>
      <c r="D14" s="23">
        <v>3682643.99</v>
      </c>
      <c r="E14" s="23">
        <v>3682643.99</v>
      </c>
      <c r="F14" s="23"/>
      <c r="G14" s="23"/>
      <c r="H14" s="23"/>
      <c r="I14" s="23"/>
      <c r="J14" s="23">
        <v>30000000</v>
      </c>
      <c r="K14" s="23">
        <v>30000000</v>
      </c>
      <c r="L14" s="23"/>
      <c r="M14" s="23"/>
      <c r="N14" s="25"/>
      <c r="O14" s="25"/>
    </row>
    <row r="15" ht="21" customHeight="1" spans="1:15">
      <c r="A15" s="239" t="s">
        <v>109</v>
      </c>
      <c r="B15" s="239" t="s">
        <v>110</v>
      </c>
      <c r="C15" s="25">
        <v>33682643.99</v>
      </c>
      <c r="D15" s="23">
        <v>3682643.99</v>
      </c>
      <c r="E15" s="23">
        <v>3682643.99</v>
      </c>
      <c r="F15" s="23"/>
      <c r="G15" s="23"/>
      <c r="H15" s="23"/>
      <c r="I15" s="23"/>
      <c r="J15" s="23">
        <v>30000000</v>
      </c>
      <c r="K15" s="23">
        <v>30000000</v>
      </c>
      <c r="L15" s="23"/>
      <c r="M15" s="23"/>
      <c r="N15" s="25"/>
      <c r="O15" s="25"/>
    </row>
    <row r="16" ht="21" customHeight="1" spans="1:15">
      <c r="A16" s="238" t="s">
        <v>111</v>
      </c>
      <c r="B16" s="238" t="s">
        <v>112</v>
      </c>
      <c r="C16" s="25">
        <v>60000</v>
      </c>
      <c r="D16" s="23">
        <v>60000</v>
      </c>
      <c r="E16" s="23"/>
      <c r="F16" s="23">
        <v>60000</v>
      </c>
      <c r="G16" s="23"/>
      <c r="H16" s="23"/>
      <c r="I16" s="23"/>
      <c r="J16" s="23"/>
      <c r="K16" s="23"/>
      <c r="L16" s="23"/>
      <c r="M16" s="23"/>
      <c r="N16" s="25"/>
      <c r="O16" s="25"/>
    </row>
    <row r="17" ht="21" customHeight="1" spans="1:15">
      <c r="A17" s="239" t="s">
        <v>113</v>
      </c>
      <c r="B17" s="239" t="s">
        <v>114</v>
      </c>
      <c r="C17" s="25">
        <v>60000</v>
      </c>
      <c r="D17" s="23">
        <v>60000</v>
      </c>
      <c r="E17" s="23"/>
      <c r="F17" s="23">
        <v>60000</v>
      </c>
      <c r="G17" s="23"/>
      <c r="H17" s="23"/>
      <c r="I17" s="23"/>
      <c r="J17" s="23"/>
      <c r="K17" s="23"/>
      <c r="L17" s="23"/>
      <c r="M17" s="23"/>
      <c r="N17" s="25"/>
      <c r="O17" s="25"/>
    </row>
    <row r="18" ht="21" customHeight="1" spans="1:15">
      <c r="A18" s="238" t="s">
        <v>115</v>
      </c>
      <c r="B18" s="238" t="s">
        <v>116</v>
      </c>
      <c r="C18" s="25">
        <v>379263.68</v>
      </c>
      <c r="D18" s="23">
        <v>379263.68</v>
      </c>
      <c r="E18" s="23">
        <v>379263.68</v>
      </c>
      <c r="F18" s="23"/>
      <c r="G18" s="23"/>
      <c r="H18" s="23"/>
      <c r="I18" s="23"/>
      <c r="J18" s="23"/>
      <c r="K18" s="23"/>
      <c r="L18" s="23"/>
      <c r="M18" s="23"/>
      <c r="N18" s="25"/>
      <c r="O18" s="25"/>
    </row>
    <row r="19" ht="21" customHeight="1" spans="1:15">
      <c r="A19" s="239" t="s">
        <v>117</v>
      </c>
      <c r="B19" s="239" t="s">
        <v>118</v>
      </c>
      <c r="C19" s="25">
        <v>192479.08</v>
      </c>
      <c r="D19" s="23">
        <v>192479.08</v>
      </c>
      <c r="E19" s="23">
        <v>192479.08</v>
      </c>
      <c r="F19" s="23"/>
      <c r="G19" s="23"/>
      <c r="H19" s="23"/>
      <c r="I19" s="23"/>
      <c r="J19" s="23"/>
      <c r="K19" s="23"/>
      <c r="L19" s="23"/>
      <c r="M19" s="23"/>
      <c r="N19" s="25"/>
      <c r="O19" s="25"/>
    </row>
    <row r="20" ht="21" customHeight="1" spans="1:15">
      <c r="A20" s="239" t="s">
        <v>119</v>
      </c>
      <c r="B20" s="239" t="s">
        <v>120</v>
      </c>
      <c r="C20" s="25">
        <v>159928.2</v>
      </c>
      <c r="D20" s="23">
        <v>159928.2</v>
      </c>
      <c r="E20" s="23">
        <v>159928.2</v>
      </c>
      <c r="F20" s="23"/>
      <c r="G20" s="23"/>
      <c r="H20" s="23"/>
      <c r="I20" s="23"/>
      <c r="J20" s="23"/>
      <c r="K20" s="23"/>
      <c r="L20" s="23"/>
      <c r="M20" s="23"/>
      <c r="N20" s="25"/>
      <c r="O20" s="25"/>
    </row>
    <row r="21" ht="21" customHeight="1" spans="1:15">
      <c r="A21" s="239" t="s">
        <v>121</v>
      </c>
      <c r="B21" s="239" t="s">
        <v>122</v>
      </c>
      <c r="C21" s="25">
        <v>26856.4</v>
      </c>
      <c r="D21" s="23">
        <v>26856.4</v>
      </c>
      <c r="E21" s="23">
        <v>26856.4</v>
      </c>
      <c r="F21" s="23"/>
      <c r="G21" s="23"/>
      <c r="H21" s="23"/>
      <c r="I21" s="23"/>
      <c r="J21" s="23"/>
      <c r="K21" s="23"/>
      <c r="L21" s="23"/>
      <c r="M21" s="23"/>
      <c r="N21" s="25"/>
      <c r="O21" s="25"/>
    </row>
    <row r="22" ht="21" customHeight="1" spans="1:15">
      <c r="A22" s="85" t="s">
        <v>123</v>
      </c>
      <c r="B22" s="85" t="s">
        <v>124</v>
      </c>
      <c r="C22" s="25">
        <v>443381.28</v>
      </c>
      <c r="D22" s="23">
        <v>443381.28</v>
      </c>
      <c r="E22" s="23">
        <v>443381.28</v>
      </c>
      <c r="F22" s="23"/>
      <c r="G22" s="23"/>
      <c r="H22" s="23"/>
      <c r="I22" s="23"/>
      <c r="J22" s="23"/>
      <c r="K22" s="23"/>
      <c r="L22" s="23"/>
      <c r="M22" s="23"/>
      <c r="N22" s="25"/>
      <c r="O22" s="25"/>
    </row>
    <row r="23" ht="21" customHeight="1" spans="1:15">
      <c r="A23" s="238" t="s">
        <v>125</v>
      </c>
      <c r="B23" s="238" t="s">
        <v>126</v>
      </c>
      <c r="C23" s="25">
        <v>443381.28</v>
      </c>
      <c r="D23" s="23">
        <v>443381.28</v>
      </c>
      <c r="E23" s="23">
        <v>443381.28</v>
      </c>
      <c r="F23" s="23"/>
      <c r="G23" s="23"/>
      <c r="H23" s="23"/>
      <c r="I23" s="23"/>
      <c r="J23" s="23"/>
      <c r="K23" s="23"/>
      <c r="L23" s="23"/>
      <c r="M23" s="23"/>
      <c r="N23" s="25"/>
      <c r="O23" s="25"/>
    </row>
    <row r="24" ht="21" customHeight="1" spans="1:15">
      <c r="A24" s="239" t="s">
        <v>127</v>
      </c>
      <c r="B24" s="239" t="s">
        <v>128</v>
      </c>
      <c r="C24" s="25">
        <v>443381.28</v>
      </c>
      <c r="D24" s="23">
        <v>443381.28</v>
      </c>
      <c r="E24" s="23">
        <v>443381.28</v>
      </c>
      <c r="F24" s="23"/>
      <c r="G24" s="23"/>
      <c r="H24" s="23"/>
      <c r="I24" s="23"/>
      <c r="J24" s="23"/>
      <c r="K24" s="23"/>
      <c r="L24" s="23"/>
      <c r="M24" s="23"/>
      <c r="N24" s="25"/>
      <c r="O24" s="25"/>
    </row>
    <row r="25" ht="21" customHeight="1" spans="1:15">
      <c r="A25" s="83" t="s">
        <v>53</v>
      </c>
      <c r="B25" s="22"/>
      <c r="C25" s="23">
        <v>35180539.99</v>
      </c>
      <c r="D25" s="23">
        <v>5180539.99</v>
      </c>
      <c r="E25" s="23">
        <v>5120539.99</v>
      </c>
      <c r="F25" s="23">
        <v>60000</v>
      </c>
      <c r="G25" s="23"/>
      <c r="H25" s="23"/>
      <c r="I25" s="23"/>
      <c r="J25" s="23">
        <v>30000000</v>
      </c>
      <c r="K25" s="23">
        <v>30000000</v>
      </c>
      <c r="L25" s="23"/>
      <c r="M25" s="23"/>
      <c r="N25" s="23"/>
      <c r="O25" s="23"/>
    </row>
  </sheetData>
  <mergeCells count="12">
    <mergeCell ref="A1:O1"/>
    <mergeCell ref="A2:O2"/>
    <mergeCell ref="A3:C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topLeftCell="A3" workbookViewId="0">
      <selection activeCell="A1" sqref="A1"/>
    </sheetView>
  </sheetViews>
  <sheetFormatPr defaultColWidth="8.575" defaultRowHeight="12.75" customHeight="1" outlineLevelCol="3"/>
  <cols>
    <col min="1" max="4" width="35.575" customWidth="1"/>
  </cols>
  <sheetData>
    <row r="1" ht="15" customHeight="1" spans="1:4">
      <c r="A1" s="74"/>
      <c r="B1" s="78"/>
      <c r="C1" s="78"/>
      <c r="D1" s="78"/>
    </row>
    <row r="2" ht="41.25" customHeight="1" spans="1:1">
      <c r="A2" s="73" t="str">
        <f>"2025"&amp;"年部门财政拨款收支预算总表"</f>
        <v>2025年部门财政拨款收支预算总表</v>
      </c>
    </row>
    <row r="3" ht="17.25" customHeight="1" spans="1:4">
      <c r="A3" s="229" t="str">
        <f>"单位名称："&amp;"昆明市晋宁区新街中心卫生院"</f>
        <v>单位名称：昆明市晋宁区新街中心卫生院</v>
      </c>
      <c r="B3" s="230"/>
      <c r="D3" s="78" t="s">
        <v>0</v>
      </c>
    </row>
    <row r="4" ht="17.25" customHeight="1" spans="1:4">
      <c r="A4" s="64" t="s">
        <v>1</v>
      </c>
      <c r="B4" s="231"/>
      <c r="C4" s="64" t="s">
        <v>2</v>
      </c>
      <c r="D4" s="231"/>
    </row>
    <row r="5" ht="18.75" customHeight="1" spans="1:4">
      <c r="A5" s="64" t="s">
        <v>3</v>
      </c>
      <c r="B5" s="64" t="str">
        <f t="shared" ref="B5:D5" si="0">"2025"&amp;"年预算"</f>
        <v>2025年预算</v>
      </c>
      <c r="C5" s="64" t="s">
        <v>5</v>
      </c>
      <c r="D5" s="64" t="str">
        <f t="shared" si="0"/>
        <v>2025年预算</v>
      </c>
    </row>
    <row r="6" ht="16.5" customHeight="1" spans="1:4">
      <c r="A6" s="232" t="s">
        <v>129</v>
      </c>
      <c r="B6" s="88">
        <v>5180539.99</v>
      </c>
      <c r="C6" s="232" t="s">
        <v>130</v>
      </c>
      <c r="D6" s="88">
        <v>5180539.99</v>
      </c>
    </row>
    <row r="7" ht="16.5" customHeight="1" spans="1:4">
      <c r="A7" s="232" t="s">
        <v>131</v>
      </c>
      <c r="B7" s="88">
        <v>5180539.99</v>
      </c>
      <c r="C7" s="232" t="s">
        <v>132</v>
      </c>
      <c r="D7" s="88"/>
    </row>
    <row r="8" ht="16.5" customHeight="1" spans="1:4">
      <c r="A8" s="232" t="s">
        <v>133</v>
      </c>
      <c r="B8" s="88"/>
      <c r="C8" s="232" t="s">
        <v>134</v>
      </c>
      <c r="D8" s="88"/>
    </row>
    <row r="9" ht="16.5" customHeight="1" spans="1:4">
      <c r="A9" s="232" t="s">
        <v>135</v>
      </c>
      <c r="B9" s="88"/>
      <c r="C9" s="232" t="s">
        <v>136</v>
      </c>
      <c r="D9" s="88"/>
    </row>
    <row r="10" ht="16.5" customHeight="1" spans="1:4">
      <c r="A10" s="232" t="s">
        <v>137</v>
      </c>
      <c r="B10" s="88"/>
      <c r="C10" s="232" t="s">
        <v>138</v>
      </c>
      <c r="D10" s="88"/>
    </row>
    <row r="11" ht="16.5" customHeight="1" spans="1:4">
      <c r="A11" s="232" t="s">
        <v>131</v>
      </c>
      <c r="B11" s="88"/>
      <c r="C11" s="232" t="s">
        <v>139</v>
      </c>
      <c r="D11" s="88"/>
    </row>
    <row r="12" ht="16.5" customHeight="1" spans="1:4">
      <c r="A12" s="21" t="s">
        <v>133</v>
      </c>
      <c r="B12" s="25"/>
      <c r="C12" s="195" t="s">
        <v>140</v>
      </c>
      <c r="D12" s="25"/>
    </row>
    <row r="13" ht="16.5" customHeight="1" spans="1:4">
      <c r="A13" s="21" t="s">
        <v>135</v>
      </c>
      <c r="B13" s="25"/>
      <c r="C13" s="195" t="s">
        <v>141</v>
      </c>
      <c r="D13" s="25"/>
    </row>
    <row r="14" ht="16.5" customHeight="1" spans="1:4">
      <c r="A14" s="233"/>
      <c r="B14" s="234"/>
      <c r="C14" s="195" t="s">
        <v>142</v>
      </c>
      <c r="D14" s="25">
        <v>615251.04</v>
      </c>
    </row>
    <row r="15" ht="16.5" customHeight="1" spans="1:4">
      <c r="A15" s="233"/>
      <c r="B15" s="234"/>
      <c r="C15" s="195" t="s">
        <v>143</v>
      </c>
      <c r="D15" s="25">
        <v>4121907.67</v>
      </c>
    </row>
    <row r="16" ht="16.5" customHeight="1" spans="1:4">
      <c r="A16" s="233"/>
      <c r="B16" s="234"/>
      <c r="C16" s="195" t="s">
        <v>144</v>
      </c>
      <c r="D16" s="25"/>
    </row>
    <row r="17" ht="16.5" customHeight="1" spans="1:4">
      <c r="A17" s="233"/>
      <c r="B17" s="234"/>
      <c r="C17" s="195" t="s">
        <v>145</v>
      </c>
      <c r="D17" s="25"/>
    </row>
    <row r="18" ht="16.5" customHeight="1" spans="1:4">
      <c r="A18" s="233"/>
      <c r="B18" s="234"/>
      <c r="C18" s="195" t="s">
        <v>146</v>
      </c>
      <c r="D18" s="25"/>
    </row>
    <row r="19" ht="16.5" customHeight="1" spans="1:4">
      <c r="A19" s="233"/>
      <c r="B19" s="234"/>
      <c r="C19" s="195" t="s">
        <v>147</v>
      </c>
      <c r="D19" s="25"/>
    </row>
    <row r="20" ht="16.5" customHeight="1" spans="1:4">
      <c r="A20" s="233"/>
      <c r="B20" s="234"/>
      <c r="C20" s="195" t="s">
        <v>148</v>
      </c>
      <c r="D20" s="25"/>
    </row>
    <row r="21" ht="16.5" customHeight="1" spans="1:4">
      <c r="A21" s="233"/>
      <c r="B21" s="234"/>
      <c r="C21" s="195" t="s">
        <v>149</v>
      </c>
      <c r="D21" s="25"/>
    </row>
    <row r="22" ht="16.5" customHeight="1" spans="1:4">
      <c r="A22" s="233"/>
      <c r="B22" s="234"/>
      <c r="C22" s="195" t="s">
        <v>150</v>
      </c>
      <c r="D22" s="25"/>
    </row>
    <row r="23" ht="16.5" customHeight="1" spans="1:4">
      <c r="A23" s="233"/>
      <c r="B23" s="234"/>
      <c r="C23" s="195" t="s">
        <v>151</v>
      </c>
      <c r="D23" s="25"/>
    </row>
    <row r="24" ht="16.5" customHeight="1" spans="1:4">
      <c r="A24" s="233"/>
      <c r="B24" s="234"/>
      <c r="C24" s="195" t="s">
        <v>152</v>
      </c>
      <c r="D24" s="25"/>
    </row>
    <row r="25" ht="16.5" customHeight="1" spans="1:4">
      <c r="A25" s="233"/>
      <c r="B25" s="234"/>
      <c r="C25" s="195" t="s">
        <v>153</v>
      </c>
      <c r="D25" s="25">
        <v>443381.28</v>
      </c>
    </row>
    <row r="26" ht="16.5" customHeight="1" spans="1:4">
      <c r="A26" s="233"/>
      <c r="B26" s="234"/>
      <c r="C26" s="195" t="s">
        <v>154</v>
      </c>
      <c r="D26" s="25"/>
    </row>
    <row r="27" ht="16.5" customHeight="1" spans="1:4">
      <c r="A27" s="233"/>
      <c r="B27" s="234"/>
      <c r="C27" s="195" t="s">
        <v>155</v>
      </c>
      <c r="D27" s="25"/>
    </row>
    <row r="28" ht="16.5" customHeight="1" spans="1:4">
      <c r="A28" s="233"/>
      <c r="B28" s="234"/>
      <c r="C28" s="195" t="s">
        <v>156</v>
      </c>
      <c r="D28" s="25"/>
    </row>
    <row r="29" ht="16.5" customHeight="1" spans="1:4">
      <c r="A29" s="233"/>
      <c r="B29" s="234"/>
      <c r="C29" s="195" t="s">
        <v>157</v>
      </c>
      <c r="D29" s="25"/>
    </row>
    <row r="30" ht="16.5" customHeight="1" spans="1:4">
      <c r="A30" s="233"/>
      <c r="B30" s="234"/>
      <c r="C30" s="195" t="s">
        <v>158</v>
      </c>
      <c r="D30" s="25"/>
    </row>
    <row r="31" ht="16.5" customHeight="1" spans="1:4">
      <c r="A31" s="233"/>
      <c r="B31" s="234"/>
      <c r="C31" s="21" t="s">
        <v>159</v>
      </c>
      <c r="D31" s="25"/>
    </row>
    <row r="32" ht="16.5" customHeight="1" spans="1:4">
      <c r="A32" s="233"/>
      <c r="B32" s="234"/>
      <c r="C32" s="21" t="s">
        <v>160</v>
      </c>
      <c r="D32" s="25"/>
    </row>
    <row r="33" ht="16.5" customHeight="1" spans="1:4">
      <c r="A33" s="233"/>
      <c r="B33" s="234"/>
      <c r="C33" s="18" t="s">
        <v>161</v>
      </c>
      <c r="D33" s="235"/>
    </row>
    <row r="34" ht="15" customHeight="1" spans="1:4">
      <c r="A34" s="236" t="s">
        <v>49</v>
      </c>
      <c r="B34" s="237">
        <v>5180539.99</v>
      </c>
      <c r="C34" s="236" t="s">
        <v>50</v>
      </c>
      <c r="D34" s="237">
        <v>5180539.99</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E28" sqref="E2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98"/>
      <c r="F1" s="223"/>
      <c r="G1" s="208"/>
    </row>
    <row r="2" ht="41.25" customHeight="1" spans="1:7">
      <c r="A2" s="183" t="str">
        <f>"2025"&amp;"年一般公共预算支出预算表（按功能科目分类）"</f>
        <v>2025年一般公共预算支出预算表（按功能科目分类）</v>
      </c>
      <c r="B2" s="183"/>
      <c r="C2" s="183"/>
      <c r="D2" s="183"/>
      <c r="E2" s="183"/>
      <c r="F2" s="183"/>
      <c r="G2" s="183"/>
    </row>
    <row r="3" ht="18" customHeight="1" spans="1:7">
      <c r="A3" s="44" t="str">
        <f>"单位名称："&amp;"昆明市晋宁区新街中心卫生院"</f>
        <v>单位名称：昆明市晋宁区新街中心卫生院</v>
      </c>
      <c r="F3" s="180"/>
      <c r="G3" s="177" t="s">
        <v>0</v>
      </c>
    </row>
    <row r="4" ht="20.25" customHeight="1" spans="1:7">
      <c r="A4" s="15" t="s">
        <v>162</v>
      </c>
      <c r="B4" s="15"/>
      <c r="C4" s="188" t="s">
        <v>53</v>
      </c>
      <c r="D4" s="188" t="s">
        <v>71</v>
      </c>
      <c r="E4" s="14"/>
      <c r="F4" s="14"/>
      <c r="G4" s="14" t="s">
        <v>72</v>
      </c>
    </row>
    <row r="5" ht="20.25" customHeight="1" spans="1:7">
      <c r="A5" s="224" t="s">
        <v>68</v>
      </c>
      <c r="B5" s="224" t="s">
        <v>69</v>
      </c>
      <c r="C5" s="14"/>
      <c r="D5" s="14" t="s">
        <v>55</v>
      </c>
      <c r="E5" s="14" t="s">
        <v>163</v>
      </c>
      <c r="F5" s="14" t="s">
        <v>164</v>
      </c>
      <c r="G5" s="14"/>
    </row>
    <row r="6" ht="15" customHeight="1" spans="1:7">
      <c r="A6" s="20" t="s">
        <v>78</v>
      </c>
      <c r="B6" s="20" t="s">
        <v>79</v>
      </c>
      <c r="C6" s="20" t="s">
        <v>80</v>
      </c>
      <c r="D6" s="20" t="s">
        <v>81</v>
      </c>
      <c r="E6" s="20" t="s">
        <v>82</v>
      </c>
      <c r="F6" s="20" t="s">
        <v>83</v>
      </c>
      <c r="G6" s="20" t="s">
        <v>84</v>
      </c>
    </row>
    <row r="7" ht="18" customHeight="1" spans="1:7">
      <c r="A7" s="18" t="s">
        <v>93</v>
      </c>
      <c r="B7" s="18" t="s">
        <v>94</v>
      </c>
      <c r="C7" s="225">
        <v>615251.04</v>
      </c>
      <c r="D7" s="226">
        <v>615251.04</v>
      </c>
      <c r="E7" s="226">
        <v>607151.04</v>
      </c>
      <c r="F7" s="226">
        <v>8100</v>
      </c>
      <c r="G7" s="226"/>
    </row>
    <row r="8" ht="18" customHeight="1" spans="1:7">
      <c r="A8" s="227" t="s">
        <v>95</v>
      </c>
      <c r="B8" s="227" t="s">
        <v>96</v>
      </c>
      <c r="C8" s="225">
        <v>607403.04</v>
      </c>
      <c r="D8" s="226">
        <v>607403.04</v>
      </c>
      <c r="E8" s="226">
        <v>599303.04</v>
      </c>
      <c r="F8" s="226">
        <v>8100</v>
      </c>
      <c r="G8" s="226"/>
    </row>
    <row r="9" ht="18" customHeight="1" spans="1:7">
      <c r="A9" s="228" t="s">
        <v>97</v>
      </c>
      <c r="B9" s="228" t="s">
        <v>98</v>
      </c>
      <c r="C9" s="225">
        <v>137700</v>
      </c>
      <c r="D9" s="226">
        <v>137700</v>
      </c>
      <c r="E9" s="226">
        <v>129600</v>
      </c>
      <c r="F9" s="226">
        <v>8100</v>
      </c>
      <c r="G9" s="226"/>
    </row>
    <row r="10" ht="18" customHeight="1" spans="1:7">
      <c r="A10" s="228" t="s">
        <v>99</v>
      </c>
      <c r="B10" s="228" t="s">
        <v>100</v>
      </c>
      <c r="C10" s="225">
        <v>469703.04</v>
      </c>
      <c r="D10" s="226">
        <v>469703.04</v>
      </c>
      <c r="E10" s="226">
        <v>469703.04</v>
      </c>
      <c r="F10" s="226"/>
      <c r="G10" s="226"/>
    </row>
    <row r="11" ht="18" customHeight="1" spans="1:7">
      <c r="A11" s="227" t="s">
        <v>101</v>
      </c>
      <c r="B11" s="227" t="s">
        <v>102</v>
      </c>
      <c r="C11" s="225">
        <v>7848</v>
      </c>
      <c r="D11" s="226">
        <v>7848</v>
      </c>
      <c r="E11" s="226">
        <v>7848</v>
      </c>
      <c r="F11" s="226"/>
      <c r="G11" s="226"/>
    </row>
    <row r="12" ht="18" customHeight="1" spans="1:7">
      <c r="A12" s="228" t="s">
        <v>103</v>
      </c>
      <c r="B12" s="228" t="s">
        <v>104</v>
      </c>
      <c r="C12" s="225">
        <v>7848</v>
      </c>
      <c r="D12" s="226">
        <v>7848</v>
      </c>
      <c r="E12" s="226">
        <v>7848</v>
      </c>
      <c r="F12" s="226"/>
      <c r="G12" s="226"/>
    </row>
    <row r="13" ht="18" customHeight="1" spans="1:7">
      <c r="A13" s="18" t="s">
        <v>105</v>
      </c>
      <c r="B13" s="18" t="s">
        <v>106</v>
      </c>
      <c r="C13" s="225">
        <v>4121907.67</v>
      </c>
      <c r="D13" s="226">
        <v>4061907.67</v>
      </c>
      <c r="E13" s="226">
        <v>3780090.79</v>
      </c>
      <c r="F13" s="226">
        <v>281816.88</v>
      </c>
      <c r="G13" s="226">
        <v>60000</v>
      </c>
    </row>
    <row r="14" ht="18" customHeight="1" spans="1:7">
      <c r="A14" s="227" t="s">
        <v>107</v>
      </c>
      <c r="B14" s="227" t="s">
        <v>108</v>
      </c>
      <c r="C14" s="225">
        <v>3682643.99</v>
      </c>
      <c r="D14" s="226">
        <v>3682643.99</v>
      </c>
      <c r="E14" s="226">
        <v>3400827.11</v>
      </c>
      <c r="F14" s="226">
        <v>281816.88</v>
      </c>
      <c r="G14" s="226"/>
    </row>
    <row r="15" ht="18" customHeight="1" spans="1:7">
      <c r="A15" s="228" t="s">
        <v>109</v>
      </c>
      <c r="B15" s="228" t="s">
        <v>110</v>
      </c>
      <c r="C15" s="225">
        <v>3682643.99</v>
      </c>
      <c r="D15" s="226">
        <v>3682643.99</v>
      </c>
      <c r="E15" s="226">
        <v>3400827.11</v>
      </c>
      <c r="F15" s="226">
        <v>281816.88</v>
      </c>
      <c r="G15" s="226"/>
    </row>
    <row r="16" ht="18" customHeight="1" spans="1:7">
      <c r="A16" s="227" t="s">
        <v>111</v>
      </c>
      <c r="B16" s="227" t="s">
        <v>112</v>
      </c>
      <c r="C16" s="225">
        <v>60000</v>
      </c>
      <c r="D16" s="226"/>
      <c r="E16" s="226"/>
      <c r="F16" s="226"/>
      <c r="G16" s="226">
        <v>60000</v>
      </c>
    </row>
    <row r="17" ht="18" customHeight="1" spans="1:7">
      <c r="A17" s="228" t="s">
        <v>113</v>
      </c>
      <c r="B17" s="228" t="s">
        <v>114</v>
      </c>
      <c r="C17" s="225">
        <v>60000</v>
      </c>
      <c r="D17" s="226"/>
      <c r="E17" s="226"/>
      <c r="F17" s="226"/>
      <c r="G17" s="226">
        <v>60000</v>
      </c>
    </row>
    <row r="18" ht="18" customHeight="1" spans="1:7">
      <c r="A18" s="227" t="s">
        <v>115</v>
      </c>
      <c r="B18" s="227" t="s">
        <v>116</v>
      </c>
      <c r="C18" s="225">
        <v>379263.68</v>
      </c>
      <c r="D18" s="226">
        <v>379263.68</v>
      </c>
      <c r="E18" s="226">
        <v>379263.68</v>
      </c>
      <c r="F18" s="226"/>
      <c r="G18" s="226"/>
    </row>
    <row r="19" ht="18" customHeight="1" spans="1:7">
      <c r="A19" s="228" t="s">
        <v>117</v>
      </c>
      <c r="B19" s="228" t="s">
        <v>118</v>
      </c>
      <c r="C19" s="225">
        <v>192479.08</v>
      </c>
      <c r="D19" s="226">
        <v>192479.08</v>
      </c>
      <c r="E19" s="226">
        <v>192479.08</v>
      </c>
      <c r="F19" s="226"/>
      <c r="G19" s="226"/>
    </row>
    <row r="20" ht="18" customHeight="1" spans="1:7">
      <c r="A20" s="228" t="s">
        <v>119</v>
      </c>
      <c r="B20" s="228" t="s">
        <v>120</v>
      </c>
      <c r="C20" s="225">
        <v>159928.2</v>
      </c>
      <c r="D20" s="226">
        <v>159928.2</v>
      </c>
      <c r="E20" s="226">
        <v>159928.2</v>
      </c>
      <c r="F20" s="226"/>
      <c r="G20" s="226"/>
    </row>
    <row r="21" ht="18" customHeight="1" spans="1:7">
      <c r="A21" s="228" t="s">
        <v>121</v>
      </c>
      <c r="B21" s="228" t="s">
        <v>122</v>
      </c>
      <c r="C21" s="225">
        <v>26856.4</v>
      </c>
      <c r="D21" s="226">
        <v>26856.4</v>
      </c>
      <c r="E21" s="226">
        <v>26856.4</v>
      </c>
      <c r="F21" s="226"/>
      <c r="G21" s="226"/>
    </row>
    <row r="22" ht="18" customHeight="1" spans="1:7">
      <c r="A22" s="18" t="s">
        <v>123</v>
      </c>
      <c r="B22" s="18" t="s">
        <v>124</v>
      </c>
      <c r="C22" s="225">
        <v>443381.28</v>
      </c>
      <c r="D22" s="226">
        <v>443381.28</v>
      </c>
      <c r="E22" s="226">
        <v>443381.28</v>
      </c>
      <c r="F22" s="226"/>
      <c r="G22" s="226"/>
    </row>
    <row r="23" ht="18" customHeight="1" spans="1:7">
      <c r="A23" s="227" t="s">
        <v>125</v>
      </c>
      <c r="B23" s="227" t="s">
        <v>126</v>
      </c>
      <c r="C23" s="225">
        <v>443381.28</v>
      </c>
      <c r="D23" s="226">
        <v>443381.28</v>
      </c>
      <c r="E23" s="226">
        <v>443381.28</v>
      </c>
      <c r="F23" s="226"/>
      <c r="G23" s="226"/>
    </row>
    <row r="24" ht="18" customHeight="1" spans="1:7">
      <c r="A24" s="228" t="s">
        <v>127</v>
      </c>
      <c r="B24" s="228" t="s">
        <v>128</v>
      </c>
      <c r="C24" s="225">
        <v>443381.28</v>
      </c>
      <c r="D24" s="226">
        <v>443381.28</v>
      </c>
      <c r="E24" s="226">
        <v>443381.28</v>
      </c>
      <c r="F24" s="226"/>
      <c r="G24" s="226"/>
    </row>
    <row r="25" ht="18" customHeight="1" spans="1:7">
      <c r="A25" s="56" t="s">
        <v>165</v>
      </c>
      <c r="B25" s="56" t="s">
        <v>165</v>
      </c>
      <c r="C25" s="225">
        <v>5180539.99</v>
      </c>
      <c r="D25" s="226">
        <v>5120539.99</v>
      </c>
      <c r="E25" s="225">
        <v>4830623.11</v>
      </c>
      <c r="F25" s="225">
        <v>289916.88</v>
      </c>
      <c r="G25" s="225">
        <v>60000</v>
      </c>
    </row>
  </sheetData>
  <mergeCells count="7">
    <mergeCell ref="A2:G2"/>
    <mergeCell ref="A3:E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5"/>
      <c r="B1" s="75"/>
      <c r="C1" s="75"/>
      <c r="D1" s="75"/>
      <c r="E1" s="74"/>
      <c r="F1" s="75"/>
    </row>
    <row r="2" ht="41.25" customHeight="1" spans="1:6">
      <c r="A2" s="218" t="str">
        <f>"2025"&amp;"年一般公共预算“三公”经费支出预算表"</f>
        <v>2025年一般公共预算“三公”经费支出预算表</v>
      </c>
      <c r="B2" s="75"/>
      <c r="C2" s="75"/>
      <c r="D2" s="75"/>
      <c r="E2" s="74"/>
      <c r="F2" s="75"/>
    </row>
    <row r="3" customHeight="1" spans="1:6">
      <c r="A3" s="166" t="str">
        <f>"单位名称："&amp;"昆明市晋宁区新街中心卫生院"</f>
        <v>单位名称：昆明市晋宁区新街中心卫生院</v>
      </c>
      <c r="B3" s="219"/>
      <c r="C3" s="93"/>
      <c r="D3" s="75"/>
      <c r="E3" s="74"/>
      <c r="F3" s="220" t="s">
        <v>0</v>
      </c>
    </row>
    <row r="4" ht="27" customHeight="1" spans="1:6">
      <c r="A4" s="68" t="s">
        <v>166</v>
      </c>
      <c r="B4" s="68" t="s">
        <v>167</v>
      </c>
      <c r="C4" s="80" t="s">
        <v>168</v>
      </c>
      <c r="D4" s="68"/>
      <c r="E4" s="79"/>
      <c r="F4" s="68" t="s">
        <v>169</v>
      </c>
    </row>
    <row r="5" ht="28.5" customHeight="1" spans="1:6">
      <c r="A5" s="221"/>
      <c r="B5" s="82"/>
      <c r="C5" s="79" t="s">
        <v>55</v>
      </c>
      <c r="D5" s="79" t="s">
        <v>170</v>
      </c>
      <c r="E5" s="79" t="s">
        <v>171</v>
      </c>
      <c r="F5" s="81"/>
    </row>
    <row r="6" ht="17.25" customHeight="1" spans="1:6">
      <c r="A6" s="84" t="s">
        <v>78</v>
      </c>
      <c r="B6" s="84" t="s">
        <v>79</v>
      </c>
      <c r="C6" s="84" t="s">
        <v>80</v>
      </c>
      <c r="D6" s="84" t="s">
        <v>81</v>
      </c>
      <c r="E6" s="84" t="s">
        <v>82</v>
      </c>
      <c r="F6" s="84" t="s">
        <v>83</v>
      </c>
    </row>
    <row r="7" ht="17.25" customHeight="1" spans="1:6">
      <c r="A7" s="222">
        <v>15000</v>
      </c>
      <c r="B7" s="25"/>
      <c r="C7" s="23">
        <v>10000</v>
      </c>
      <c r="D7" s="23"/>
      <c r="E7" s="23">
        <v>10000</v>
      </c>
      <c r="F7" s="23">
        <v>5000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7"/>
  <sheetViews>
    <sheetView showZeros="0" topLeftCell="F9"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98"/>
      <c r="C1" s="209"/>
      <c r="E1" s="210"/>
      <c r="F1" s="210"/>
      <c r="G1" s="210"/>
      <c r="H1" s="210"/>
      <c r="I1" s="132"/>
      <c r="J1" s="132"/>
      <c r="K1" s="132"/>
      <c r="L1" s="132"/>
      <c r="M1" s="132"/>
      <c r="N1" s="132"/>
      <c r="R1" s="132"/>
      <c r="V1" s="209"/>
      <c r="X1" s="175"/>
    </row>
    <row r="2" ht="45.75" customHeight="1" spans="1:24">
      <c r="A2" s="134" t="str">
        <f>"2025"&amp;"年部门基本支出预算表"</f>
        <v>2025年部门基本支出预算表</v>
      </c>
      <c r="B2" s="43"/>
      <c r="C2" s="134"/>
      <c r="D2" s="134"/>
      <c r="E2" s="134"/>
      <c r="F2" s="134"/>
      <c r="G2" s="134"/>
      <c r="H2" s="134"/>
      <c r="I2" s="134"/>
      <c r="J2" s="134"/>
      <c r="K2" s="134"/>
      <c r="L2" s="134"/>
      <c r="M2" s="134"/>
      <c r="N2" s="134"/>
      <c r="O2" s="43"/>
      <c r="P2" s="43"/>
      <c r="Q2" s="43"/>
      <c r="R2" s="134"/>
      <c r="S2" s="134"/>
      <c r="T2" s="134"/>
      <c r="U2" s="134"/>
      <c r="V2" s="134"/>
      <c r="W2" s="134"/>
      <c r="X2" s="134"/>
    </row>
    <row r="3" ht="18.75" customHeight="1" spans="1:24">
      <c r="A3" s="44" t="str">
        <f>"单位名称："&amp;"昆明市晋宁区新街中心卫生院"</f>
        <v>单位名称：昆明市晋宁区新街中心卫生院</v>
      </c>
      <c r="B3" s="45"/>
      <c r="C3" s="211"/>
      <c r="D3" s="211"/>
      <c r="E3" s="211"/>
      <c r="F3" s="211"/>
      <c r="G3" s="211"/>
      <c r="H3" s="211"/>
      <c r="I3" s="137"/>
      <c r="J3" s="137"/>
      <c r="K3" s="137"/>
      <c r="L3" s="137"/>
      <c r="M3" s="137"/>
      <c r="N3" s="137"/>
      <c r="O3" s="46"/>
      <c r="P3" s="46"/>
      <c r="Q3" s="46"/>
      <c r="R3" s="137"/>
      <c r="V3" s="209"/>
      <c r="X3" s="175" t="s">
        <v>0</v>
      </c>
    </row>
    <row r="4" ht="18" customHeight="1" spans="1:24">
      <c r="A4" s="48" t="s">
        <v>172</v>
      </c>
      <c r="B4" s="48" t="s">
        <v>173</v>
      </c>
      <c r="C4" s="48" t="s">
        <v>174</v>
      </c>
      <c r="D4" s="48" t="s">
        <v>175</v>
      </c>
      <c r="E4" s="48" t="s">
        <v>176</v>
      </c>
      <c r="F4" s="48" t="s">
        <v>177</v>
      </c>
      <c r="G4" s="48" t="s">
        <v>178</v>
      </c>
      <c r="H4" s="48" t="s">
        <v>179</v>
      </c>
      <c r="I4" s="215" t="s">
        <v>180</v>
      </c>
      <c r="J4" s="162" t="s">
        <v>180</v>
      </c>
      <c r="K4" s="162"/>
      <c r="L4" s="162"/>
      <c r="M4" s="162"/>
      <c r="N4" s="162"/>
      <c r="O4" s="13"/>
      <c r="P4" s="13"/>
      <c r="Q4" s="13"/>
      <c r="R4" s="155" t="s">
        <v>59</v>
      </c>
      <c r="S4" s="162" t="s">
        <v>60</v>
      </c>
      <c r="T4" s="162"/>
      <c r="U4" s="162"/>
      <c r="V4" s="162"/>
      <c r="W4" s="162"/>
      <c r="X4" s="163"/>
    </row>
    <row r="5" ht="18" customHeight="1" spans="1:24">
      <c r="A5" s="50"/>
      <c r="B5" s="199"/>
      <c r="C5" s="186"/>
      <c r="D5" s="50"/>
      <c r="E5" s="50"/>
      <c r="F5" s="50"/>
      <c r="G5" s="50"/>
      <c r="H5" s="50"/>
      <c r="I5" s="184" t="s">
        <v>181</v>
      </c>
      <c r="J5" s="215" t="s">
        <v>56</v>
      </c>
      <c r="K5" s="162"/>
      <c r="L5" s="162"/>
      <c r="M5" s="162"/>
      <c r="N5" s="163"/>
      <c r="O5" s="12" t="s">
        <v>182</v>
      </c>
      <c r="P5" s="13"/>
      <c r="Q5" s="36"/>
      <c r="R5" s="48" t="s">
        <v>59</v>
      </c>
      <c r="S5" s="215" t="s">
        <v>60</v>
      </c>
      <c r="T5" s="155" t="s">
        <v>61</v>
      </c>
      <c r="U5" s="162" t="s">
        <v>60</v>
      </c>
      <c r="V5" s="155" t="s">
        <v>63</v>
      </c>
      <c r="W5" s="155" t="s">
        <v>64</v>
      </c>
      <c r="X5" s="217" t="s">
        <v>65</v>
      </c>
    </row>
    <row r="6" ht="19.5" customHeight="1" spans="1:24">
      <c r="A6" s="199"/>
      <c r="B6" s="199"/>
      <c r="C6" s="199"/>
      <c r="D6" s="199"/>
      <c r="E6" s="199"/>
      <c r="F6" s="199"/>
      <c r="G6" s="199"/>
      <c r="H6" s="199"/>
      <c r="I6" s="199"/>
      <c r="J6" s="216" t="s">
        <v>183</v>
      </c>
      <c r="K6" s="48" t="s">
        <v>184</v>
      </c>
      <c r="L6" s="48" t="s">
        <v>185</v>
      </c>
      <c r="M6" s="48" t="s">
        <v>186</v>
      </c>
      <c r="N6" s="48" t="s">
        <v>187</v>
      </c>
      <c r="O6" s="48" t="s">
        <v>56</v>
      </c>
      <c r="P6" s="48" t="s">
        <v>57</v>
      </c>
      <c r="Q6" s="48" t="s">
        <v>58</v>
      </c>
      <c r="R6" s="199"/>
      <c r="S6" s="48" t="s">
        <v>55</v>
      </c>
      <c r="T6" s="48" t="s">
        <v>61</v>
      </c>
      <c r="U6" s="48" t="s">
        <v>188</v>
      </c>
      <c r="V6" s="48" t="s">
        <v>63</v>
      </c>
      <c r="W6" s="48" t="s">
        <v>64</v>
      </c>
      <c r="X6" s="48" t="s">
        <v>65</v>
      </c>
    </row>
    <row r="7" ht="37.5" customHeight="1" spans="1:24">
      <c r="A7" s="212"/>
      <c r="B7" s="55"/>
      <c r="C7" s="212"/>
      <c r="D7" s="212"/>
      <c r="E7" s="212"/>
      <c r="F7" s="212"/>
      <c r="G7" s="212"/>
      <c r="H7" s="212"/>
      <c r="I7" s="212"/>
      <c r="J7" s="64" t="s">
        <v>55</v>
      </c>
      <c r="K7" s="53" t="s">
        <v>189</v>
      </c>
      <c r="L7" s="53" t="s">
        <v>185</v>
      </c>
      <c r="M7" s="53" t="s">
        <v>186</v>
      </c>
      <c r="N7" s="53" t="s">
        <v>187</v>
      </c>
      <c r="O7" s="53" t="s">
        <v>185</v>
      </c>
      <c r="P7" s="53" t="s">
        <v>186</v>
      </c>
      <c r="Q7" s="53" t="s">
        <v>187</v>
      </c>
      <c r="R7" s="53" t="s">
        <v>59</v>
      </c>
      <c r="S7" s="53" t="s">
        <v>55</v>
      </c>
      <c r="T7" s="53" t="s">
        <v>61</v>
      </c>
      <c r="U7" s="53" t="s">
        <v>188</v>
      </c>
      <c r="V7" s="53" t="s">
        <v>63</v>
      </c>
      <c r="W7" s="53" t="s">
        <v>64</v>
      </c>
      <c r="X7" s="53" t="s">
        <v>65</v>
      </c>
    </row>
    <row r="8" customHeight="1" spans="1:24">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row>
    <row r="9" ht="20.25" customHeight="1" spans="1:24">
      <c r="A9" s="21" t="s">
        <v>190</v>
      </c>
      <c r="B9" s="21" t="s">
        <v>67</v>
      </c>
      <c r="C9" s="21" t="s">
        <v>191</v>
      </c>
      <c r="D9" s="21" t="s">
        <v>192</v>
      </c>
      <c r="E9" s="21" t="s">
        <v>109</v>
      </c>
      <c r="F9" s="21" t="s">
        <v>110</v>
      </c>
      <c r="G9" s="21" t="s">
        <v>193</v>
      </c>
      <c r="H9" s="21" t="s">
        <v>194</v>
      </c>
      <c r="I9" s="58">
        <v>1071936</v>
      </c>
      <c r="J9" s="58">
        <v>1071936</v>
      </c>
      <c r="K9" s="58"/>
      <c r="L9" s="58"/>
      <c r="M9" s="60">
        <v>1071936</v>
      </c>
      <c r="N9" s="58"/>
      <c r="O9" s="58"/>
      <c r="P9" s="58"/>
      <c r="Q9" s="58"/>
      <c r="R9" s="58"/>
      <c r="S9" s="58"/>
      <c r="T9" s="58"/>
      <c r="U9" s="58"/>
      <c r="V9" s="58"/>
      <c r="W9" s="58"/>
      <c r="X9" s="58"/>
    </row>
    <row r="10" ht="20.25" customHeight="1" spans="1:24">
      <c r="A10" s="21" t="s">
        <v>190</v>
      </c>
      <c r="B10" s="21" t="s">
        <v>67</v>
      </c>
      <c r="C10" s="21" t="s">
        <v>191</v>
      </c>
      <c r="D10" s="21" t="s">
        <v>192</v>
      </c>
      <c r="E10" s="21" t="s">
        <v>109</v>
      </c>
      <c r="F10" s="21" t="s">
        <v>110</v>
      </c>
      <c r="G10" s="21" t="s">
        <v>195</v>
      </c>
      <c r="H10" s="21" t="s">
        <v>196</v>
      </c>
      <c r="I10" s="58">
        <v>100620</v>
      </c>
      <c r="J10" s="58">
        <v>100620</v>
      </c>
      <c r="K10" s="67"/>
      <c r="L10" s="67"/>
      <c r="M10" s="60">
        <v>100620</v>
      </c>
      <c r="N10" s="67"/>
      <c r="O10" s="58"/>
      <c r="P10" s="58"/>
      <c r="Q10" s="58"/>
      <c r="R10" s="58"/>
      <c r="S10" s="58"/>
      <c r="T10" s="58"/>
      <c r="U10" s="58"/>
      <c r="V10" s="58"/>
      <c r="W10" s="58"/>
      <c r="X10" s="58"/>
    </row>
    <row r="11" ht="20.25" customHeight="1" spans="1:24">
      <c r="A11" s="21" t="s">
        <v>190</v>
      </c>
      <c r="B11" s="21" t="s">
        <v>67</v>
      </c>
      <c r="C11" s="21" t="s">
        <v>191</v>
      </c>
      <c r="D11" s="21" t="s">
        <v>192</v>
      </c>
      <c r="E11" s="21" t="s">
        <v>109</v>
      </c>
      <c r="F11" s="21" t="s">
        <v>110</v>
      </c>
      <c r="G11" s="21" t="s">
        <v>195</v>
      </c>
      <c r="H11" s="21" t="s">
        <v>196</v>
      </c>
      <c r="I11" s="58">
        <v>156000</v>
      </c>
      <c r="J11" s="58">
        <v>156000</v>
      </c>
      <c r="K11" s="67"/>
      <c r="L11" s="67"/>
      <c r="M11" s="60">
        <v>156000</v>
      </c>
      <c r="N11" s="67"/>
      <c r="O11" s="58"/>
      <c r="P11" s="58"/>
      <c r="Q11" s="58"/>
      <c r="R11" s="58"/>
      <c r="S11" s="58"/>
      <c r="T11" s="58"/>
      <c r="U11" s="58"/>
      <c r="V11" s="58"/>
      <c r="W11" s="58"/>
      <c r="X11" s="58"/>
    </row>
    <row r="12" ht="20.25" customHeight="1" spans="1:24">
      <c r="A12" s="21" t="s">
        <v>190</v>
      </c>
      <c r="B12" s="21" t="s">
        <v>67</v>
      </c>
      <c r="C12" s="21" t="s">
        <v>191</v>
      </c>
      <c r="D12" s="21" t="s">
        <v>192</v>
      </c>
      <c r="E12" s="21" t="s">
        <v>109</v>
      </c>
      <c r="F12" s="21" t="s">
        <v>110</v>
      </c>
      <c r="G12" s="21" t="s">
        <v>197</v>
      </c>
      <c r="H12" s="21" t="s">
        <v>198</v>
      </c>
      <c r="I12" s="58">
        <v>89328</v>
      </c>
      <c r="J12" s="58">
        <v>89328</v>
      </c>
      <c r="K12" s="67"/>
      <c r="L12" s="67"/>
      <c r="M12" s="60">
        <v>89328</v>
      </c>
      <c r="N12" s="67"/>
      <c r="O12" s="58"/>
      <c r="P12" s="58"/>
      <c r="Q12" s="58"/>
      <c r="R12" s="58"/>
      <c r="S12" s="58"/>
      <c r="T12" s="58"/>
      <c r="U12" s="58"/>
      <c r="V12" s="58"/>
      <c r="W12" s="58"/>
      <c r="X12" s="58"/>
    </row>
    <row r="13" ht="20.25" customHeight="1" spans="1:24">
      <c r="A13" s="21" t="s">
        <v>190</v>
      </c>
      <c r="B13" s="21" t="s">
        <v>67</v>
      </c>
      <c r="C13" s="21" t="s">
        <v>191</v>
      </c>
      <c r="D13" s="21" t="s">
        <v>192</v>
      </c>
      <c r="E13" s="21" t="s">
        <v>109</v>
      </c>
      <c r="F13" s="21" t="s">
        <v>110</v>
      </c>
      <c r="G13" s="21" t="s">
        <v>199</v>
      </c>
      <c r="H13" s="21" t="s">
        <v>200</v>
      </c>
      <c r="I13" s="58">
        <v>476820</v>
      </c>
      <c r="J13" s="58">
        <v>476820</v>
      </c>
      <c r="K13" s="67"/>
      <c r="L13" s="67"/>
      <c r="M13" s="60">
        <v>476820</v>
      </c>
      <c r="N13" s="67"/>
      <c r="O13" s="58"/>
      <c r="P13" s="58"/>
      <c r="Q13" s="58"/>
      <c r="R13" s="58"/>
      <c r="S13" s="58"/>
      <c r="T13" s="58"/>
      <c r="U13" s="58"/>
      <c r="V13" s="58"/>
      <c r="W13" s="58"/>
      <c r="X13" s="58"/>
    </row>
    <row r="14" ht="20.25" customHeight="1" spans="1:24">
      <c r="A14" s="21" t="s">
        <v>190</v>
      </c>
      <c r="B14" s="21" t="s">
        <v>67</v>
      </c>
      <c r="C14" s="21" t="s">
        <v>191</v>
      </c>
      <c r="D14" s="21" t="s">
        <v>192</v>
      </c>
      <c r="E14" s="21" t="s">
        <v>109</v>
      </c>
      <c r="F14" s="21" t="s">
        <v>110</v>
      </c>
      <c r="G14" s="21" t="s">
        <v>199</v>
      </c>
      <c r="H14" s="21" t="s">
        <v>200</v>
      </c>
      <c r="I14" s="58">
        <v>531588</v>
      </c>
      <c r="J14" s="58">
        <v>531588</v>
      </c>
      <c r="K14" s="67"/>
      <c r="L14" s="67"/>
      <c r="M14" s="60">
        <v>531588</v>
      </c>
      <c r="N14" s="67"/>
      <c r="O14" s="58"/>
      <c r="P14" s="58"/>
      <c r="Q14" s="58"/>
      <c r="R14" s="58"/>
      <c r="S14" s="58"/>
      <c r="T14" s="58"/>
      <c r="U14" s="58"/>
      <c r="V14" s="58"/>
      <c r="W14" s="58"/>
      <c r="X14" s="58"/>
    </row>
    <row r="15" ht="20.25" customHeight="1" spans="1:24">
      <c r="A15" s="21" t="s">
        <v>190</v>
      </c>
      <c r="B15" s="21" t="s">
        <v>67</v>
      </c>
      <c r="C15" s="21" t="s">
        <v>191</v>
      </c>
      <c r="D15" s="21" t="s">
        <v>192</v>
      </c>
      <c r="E15" s="21" t="s">
        <v>109</v>
      </c>
      <c r="F15" s="21" t="s">
        <v>110</v>
      </c>
      <c r="G15" s="21" t="s">
        <v>199</v>
      </c>
      <c r="H15" s="21" t="s">
        <v>200</v>
      </c>
      <c r="I15" s="58">
        <v>255480</v>
      </c>
      <c r="J15" s="58">
        <v>255480</v>
      </c>
      <c r="K15" s="67"/>
      <c r="L15" s="67"/>
      <c r="M15" s="60">
        <v>255480</v>
      </c>
      <c r="N15" s="67"/>
      <c r="O15" s="58"/>
      <c r="P15" s="58"/>
      <c r="Q15" s="58"/>
      <c r="R15" s="58"/>
      <c r="S15" s="58"/>
      <c r="T15" s="58"/>
      <c r="U15" s="58"/>
      <c r="V15" s="58"/>
      <c r="W15" s="58"/>
      <c r="X15" s="58"/>
    </row>
    <row r="16" ht="20.25" customHeight="1" spans="1:24">
      <c r="A16" s="21" t="s">
        <v>190</v>
      </c>
      <c r="B16" s="21" t="s">
        <v>67</v>
      </c>
      <c r="C16" s="21" t="s">
        <v>201</v>
      </c>
      <c r="D16" s="21" t="s">
        <v>202</v>
      </c>
      <c r="E16" s="21" t="s">
        <v>99</v>
      </c>
      <c r="F16" s="21" t="s">
        <v>100</v>
      </c>
      <c r="G16" s="21" t="s">
        <v>203</v>
      </c>
      <c r="H16" s="21" t="s">
        <v>204</v>
      </c>
      <c r="I16" s="58">
        <v>469703.04</v>
      </c>
      <c r="J16" s="58">
        <v>469703.04</v>
      </c>
      <c r="K16" s="67"/>
      <c r="L16" s="67"/>
      <c r="M16" s="60">
        <v>469703.04</v>
      </c>
      <c r="N16" s="67"/>
      <c r="O16" s="58"/>
      <c r="P16" s="58"/>
      <c r="Q16" s="58"/>
      <c r="R16" s="58"/>
      <c r="S16" s="58"/>
      <c r="T16" s="58"/>
      <c r="U16" s="58"/>
      <c r="V16" s="58"/>
      <c r="W16" s="58"/>
      <c r="X16" s="58"/>
    </row>
    <row r="17" ht="20.25" customHeight="1" spans="1:24">
      <c r="A17" s="21" t="s">
        <v>190</v>
      </c>
      <c r="B17" s="21" t="s">
        <v>67</v>
      </c>
      <c r="C17" s="21" t="s">
        <v>201</v>
      </c>
      <c r="D17" s="21" t="s">
        <v>202</v>
      </c>
      <c r="E17" s="21" t="s">
        <v>117</v>
      </c>
      <c r="F17" s="21" t="s">
        <v>118</v>
      </c>
      <c r="G17" s="21" t="s">
        <v>205</v>
      </c>
      <c r="H17" s="21" t="s">
        <v>206</v>
      </c>
      <c r="I17" s="58">
        <v>192479.08</v>
      </c>
      <c r="J17" s="58">
        <v>192479.08</v>
      </c>
      <c r="K17" s="67"/>
      <c r="L17" s="67"/>
      <c r="M17" s="60">
        <v>192479.08</v>
      </c>
      <c r="N17" s="67"/>
      <c r="O17" s="58"/>
      <c r="P17" s="58"/>
      <c r="Q17" s="58"/>
      <c r="R17" s="58"/>
      <c r="S17" s="58"/>
      <c r="T17" s="58"/>
      <c r="U17" s="58"/>
      <c r="V17" s="58"/>
      <c r="W17" s="58"/>
      <c r="X17" s="58"/>
    </row>
    <row r="18" ht="20.25" customHeight="1" spans="1:24">
      <c r="A18" s="21" t="s">
        <v>190</v>
      </c>
      <c r="B18" s="21" t="s">
        <v>67</v>
      </c>
      <c r="C18" s="21" t="s">
        <v>201</v>
      </c>
      <c r="D18" s="21" t="s">
        <v>202</v>
      </c>
      <c r="E18" s="21" t="s">
        <v>119</v>
      </c>
      <c r="F18" s="21" t="s">
        <v>120</v>
      </c>
      <c r="G18" s="21" t="s">
        <v>207</v>
      </c>
      <c r="H18" s="21" t="s">
        <v>208</v>
      </c>
      <c r="I18" s="58">
        <v>121822.2</v>
      </c>
      <c r="J18" s="58">
        <v>121822.2</v>
      </c>
      <c r="K18" s="67"/>
      <c r="L18" s="67"/>
      <c r="M18" s="60">
        <v>121822.2</v>
      </c>
      <c r="N18" s="67"/>
      <c r="O18" s="58"/>
      <c r="P18" s="58"/>
      <c r="Q18" s="58"/>
      <c r="R18" s="58"/>
      <c r="S18" s="58"/>
      <c r="T18" s="58"/>
      <c r="U18" s="58"/>
      <c r="V18" s="58"/>
      <c r="W18" s="58"/>
      <c r="X18" s="58"/>
    </row>
    <row r="19" ht="20.25" customHeight="1" spans="1:24">
      <c r="A19" s="21" t="s">
        <v>190</v>
      </c>
      <c r="B19" s="21" t="s">
        <v>67</v>
      </c>
      <c r="C19" s="21" t="s">
        <v>201</v>
      </c>
      <c r="D19" s="21" t="s">
        <v>202</v>
      </c>
      <c r="E19" s="21" t="s">
        <v>119</v>
      </c>
      <c r="F19" s="21" t="s">
        <v>120</v>
      </c>
      <c r="G19" s="21" t="s">
        <v>207</v>
      </c>
      <c r="H19" s="21" t="s">
        <v>208</v>
      </c>
      <c r="I19" s="58">
        <v>38106</v>
      </c>
      <c r="J19" s="58">
        <v>38106</v>
      </c>
      <c r="K19" s="67"/>
      <c r="L19" s="67"/>
      <c r="M19" s="60">
        <v>38106</v>
      </c>
      <c r="N19" s="67"/>
      <c r="O19" s="58"/>
      <c r="P19" s="58"/>
      <c r="Q19" s="58"/>
      <c r="R19" s="58"/>
      <c r="S19" s="58"/>
      <c r="T19" s="58"/>
      <c r="U19" s="58"/>
      <c r="V19" s="58"/>
      <c r="W19" s="58"/>
      <c r="X19" s="58"/>
    </row>
    <row r="20" ht="20.25" customHeight="1" spans="1:24">
      <c r="A20" s="21" t="s">
        <v>190</v>
      </c>
      <c r="B20" s="21" t="s">
        <v>67</v>
      </c>
      <c r="C20" s="21" t="s">
        <v>201</v>
      </c>
      <c r="D20" s="21" t="s">
        <v>202</v>
      </c>
      <c r="E20" s="21" t="s">
        <v>109</v>
      </c>
      <c r="F20" s="21" t="s">
        <v>110</v>
      </c>
      <c r="G20" s="21" t="s">
        <v>209</v>
      </c>
      <c r="H20" s="21" t="s">
        <v>210</v>
      </c>
      <c r="I20" s="58">
        <v>17055.11</v>
      </c>
      <c r="J20" s="58">
        <v>17055.11</v>
      </c>
      <c r="K20" s="67"/>
      <c r="L20" s="67"/>
      <c r="M20" s="60">
        <v>17055.11</v>
      </c>
      <c r="N20" s="67"/>
      <c r="O20" s="58"/>
      <c r="P20" s="58"/>
      <c r="Q20" s="58"/>
      <c r="R20" s="58"/>
      <c r="S20" s="58"/>
      <c r="T20" s="58"/>
      <c r="U20" s="58"/>
      <c r="V20" s="58"/>
      <c r="W20" s="58"/>
      <c r="X20" s="58"/>
    </row>
    <row r="21" ht="20.25" customHeight="1" spans="1:24">
      <c r="A21" s="21" t="s">
        <v>190</v>
      </c>
      <c r="B21" s="21" t="s">
        <v>67</v>
      </c>
      <c r="C21" s="21" t="s">
        <v>201</v>
      </c>
      <c r="D21" s="21" t="s">
        <v>202</v>
      </c>
      <c r="E21" s="21" t="s">
        <v>121</v>
      </c>
      <c r="F21" s="21" t="s">
        <v>122</v>
      </c>
      <c r="G21" s="21" t="s">
        <v>209</v>
      </c>
      <c r="H21" s="21" t="s">
        <v>210</v>
      </c>
      <c r="I21" s="58">
        <v>8771.2</v>
      </c>
      <c r="J21" s="58">
        <v>8771.2</v>
      </c>
      <c r="K21" s="67"/>
      <c r="L21" s="67"/>
      <c r="M21" s="60">
        <v>8771.2</v>
      </c>
      <c r="N21" s="67"/>
      <c r="O21" s="58"/>
      <c r="P21" s="58"/>
      <c r="Q21" s="58"/>
      <c r="R21" s="58"/>
      <c r="S21" s="58"/>
      <c r="T21" s="58"/>
      <c r="U21" s="58"/>
      <c r="V21" s="58"/>
      <c r="W21" s="58"/>
      <c r="X21" s="58"/>
    </row>
    <row r="22" ht="20.25" customHeight="1" spans="1:24">
      <c r="A22" s="21" t="s">
        <v>190</v>
      </c>
      <c r="B22" s="21" t="s">
        <v>67</v>
      </c>
      <c r="C22" s="21" t="s">
        <v>201</v>
      </c>
      <c r="D22" s="21" t="s">
        <v>202</v>
      </c>
      <c r="E22" s="21" t="s">
        <v>121</v>
      </c>
      <c r="F22" s="21" t="s">
        <v>122</v>
      </c>
      <c r="G22" s="21" t="s">
        <v>209</v>
      </c>
      <c r="H22" s="21" t="s">
        <v>210</v>
      </c>
      <c r="I22" s="58">
        <v>4650.48</v>
      </c>
      <c r="J22" s="58">
        <v>4650.48</v>
      </c>
      <c r="K22" s="67"/>
      <c r="L22" s="67"/>
      <c r="M22" s="60">
        <v>4650.48</v>
      </c>
      <c r="N22" s="67"/>
      <c r="O22" s="58"/>
      <c r="P22" s="58"/>
      <c r="Q22" s="58"/>
      <c r="R22" s="58"/>
      <c r="S22" s="58"/>
      <c r="T22" s="58"/>
      <c r="U22" s="58"/>
      <c r="V22" s="58"/>
      <c r="W22" s="58"/>
      <c r="X22" s="58"/>
    </row>
    <row r="23" ht="20.25" customHeight="1" spans="1:24">
      <c r="A23" s="21" t="s">
        <v>190</v>
      </c>
      <c r="B23" s="21" t="s">
        <v>67</v>
      </c>
      <c r="C23" s="21" t="s">
        <v>201</v>
      </c>
      <c r="D23" s="21" t="s">
        <v>202</v>
      </c>
      <c r="E23" s="21" t="s">
        <v>121</v>
      </c>
      <c r="F23" s="21" t="s">
        <v>122</v>
      </c>
      <c r="G23" s="21" t="s">
        <v>209</v>
      </c>
      <c r="H23" s="21" t="s">
        <v>210</v>
      </c>
      <c r="I23" s="58">
        <v>13434.72</v>
      </c>
      <c r="J23" s="58">
        <v>13434.72</v>
      </c>
      <c r="K23" s="67"/>
      <c r="L23" s="67"/>
      <c r="M23" s="60">
        <v>13434.72</v>
      </c>
      <c r="N23" s="67"/>
      <c r="O23" s="58"/>
      <c r="P23" s="58"/>
      <c r="Q23" s="58"/>
      <c r="R23" s="58"/>
      <c r="S23" s="58"/>
      <c r="T23" s="58"/>
      <c r="U23" s="58"/>
      <c r="V23" s="58"/>
      <c r="W23" s="58"/>
      <c r="X23" s="58"/>
    </row>
    <row r="24" ht="20.25" customHeight="1" spans="1:24">
      <c r="A24" s="21" t="s">
        <v>190</v>
      </c>
      <c r="B24" s="21" t="s">
        <v>67</v>
      </c>
      <c r="C24" s="21" t="s">
        <v>211</v>
      </c>
      <c r="D24" s="21" t="s">
        <v>128</v>
      </c>
      <c r="E24" s="21" t="s">
        <v>127</v>
      </c>
      <c r="F24" s="21" t="s">
        <v>128</v>
      </c>
      <c r="G24" s="21" t="s">
        <v>212</v>
      </c>
      <c r="H24" s="21" t="s">
        <v>128</v>
      </c>
      <c r="I24" s="58">
        <v>443381.28</v>
      </c>
      <c r="J24" s="58">
        <v>443381.28</v>
      </c>
      <c r="K24" s="67"/>
      <c r="L24" s="67"/>
      <c r="M24" s="60">
        <v>443381.28</v>
      </c>
      <c r="N24" s="67"/>
      <c r="O24" s="58"/>
      <c r="P24" s="58"/>
      <c r="Q24" s="58"/>
      <c r="R24" s="58"/>
      <c r="S24" s="58"/>
      <c r="T24" s="58"/>
      <c r="U24" s="58"/>
      <c r="V24" s="58"/>
      <c r="W24" s="58"/>
      <c r="X24" s="58"/>
    </row>
    <row r="25" ht="20.25" customHeight="1" spans="1:24">
      <c r="A25" s="21" t="s">
        <v>190</v>
      </c>
      <c r="B25" s="21" t="s">
        <v>67</v>
      </c>
      <c r="C25" s="21" t="s">
        <v>213</v>
      </c>
      <c r="D25" s="21" t="s">
        <v>214</v>
      </c>
      <c r="E25" s="21" t="s">
        <v>103</v>
      </c>
      <c r="F25" s="21" t="s">
        <v>104</v>
      </c>
      <c r="G25" s="21" t="s">
        <v>215</v>
      </c>
      <c r="H25" s="21" t="s">
        <v>216</v>
      </c>
      <c r="I25" s="58">
        <v>7848</v>
      </c>
      <c r="J25" s="58">
        <v>7848</v>
      </c>
      <c r="K25" s="67"/>
      <c r="L25" s="67"/>
      <c r="M25" s="60">
        <v>7848</v>
      </c>
      <c r="N25" s="67"/>
      <c r="O25" s="58"/>
      <c r="P25" s="58"/>
      <c r="Q25" s="58"/>
      <c r="R25" s="58"/>
      <c r="S25" s="58"/>
      <c r="T25" s="58"/>
      <c r="U25" s="58"/>
      <c r="V25" s="58"/>
      <c r="W25" s="58"/>
      <c r="X25" s="58"/>
    </row>
    <row r="26" ht="20.25" customHeight="1" spans="1:24">
      <c r="A26" s="21" t="s">
        <v>190</v>
      </c>
      <c r="B26" s="21" t="s">
        <v>67</v>
      </c>
      <c r="C26" s="21" t="s">
        <v>217</v>
      </c>
      <c r="D26" s="21" t="s">
        <v>218</v>
      </c>
      <c r="E26" s="21" t="s">
        <v>109</v>
      </c>
      <c r="F26" s="21" t="s">
        <v>110</v>
      </c>
      <c r="G26" s="21" t="s">
        <v>219</v>
      </c>
      <c r="H26" s="21" t="s">
        <v>220</v>
      </c>
      <c r="I26" s="58">
        <v>10000</v>
      </c>
      <c r="J26" s="58">
        <v>10000</v>
      </c>
      <c r="K26" s="67"/>
      <c r="L26" s="67"/>
      <c r="M26" s="60">
        <v>10000</v>
      </c>
      <c r="N26" s="67"/>
      <c r="O26" s="58"/>
      <c r="P26" s="58"/>
      <c r="Q26" s="58"/>
      <c r="R26" s="58"/>
      <c r="S26" s="58"/>
      <c r="T26" s="58"/>
      <c r="U26" s="58"/>
      <c r="V26" s="58"/>
      <c r="W26" s="58"/>
      <c r="X26" s="58"/>
    </row>
    <row r="27" ht="20.25" customHeight="1" spans="1:24">
      <c r="A27" s="21" t="s">
        <v>190</v>
      </c>
      <c r="B27" s="21" t="s">
        <v>67</v>
      </c>
      <c r="C27" s="21" t="s">
        <v>221</v>
      </c>
      <c r="D27" s="21" t="s">
        <v>169</v>
      </c>
      <c r="E27" s="21" t="s">
        <v>109</v>
      </c>
      <c r="F27" s="21" t="s">
        <v>110</v>
      </c>
      <c r="G27" s="21" t="s">
        <v>222</v>
      </c>
      <c r="H27" s="21" t="s">
        <v>169</v>
      </c>
      <c r="I27" s="58">
        <v>5000</v>
      </c>
      <c r="J27" s="58">
        <v>5000</v>
      </c>
      <c r="K27" s="67"/>
      <c r="L27" s="67"/>
      <c r="M27" s="60">
        <v>5000</v>
      </c>
      <c r="N27" s="67"/>
      <c r="O27" s="58"/>
      <c r="P27" s="58"/>
      <c r="Q27" s="58"/>
      <c r="R27" s="58"/>
      <c r="S27" s="58"/>
      <c r="T27" s="58"/>
      <c r="U27" s="58"/>
      <c r="V27" s="58"/>
      <c r="W27" s="58"/>
      <c r="X27" s="58"/>
    </row>
    <row r="28" ht="20.25" customHeight="1" spans="1:24">
      <c r="A28" s="21" t="s">
        <v>190</v>
      </c>
      <c r="B28" s="21" t="s">
        <v>67</v>
      </c>
      <c r="C28" s="21" t="s">
        <v>223</v>
      </c>
      <c r="D28" s="21" t="s">
        <v>224</v>
      </c>
      <c r="E28" s="21" t="s">
        <v>109</v>
      </c>
      <c r="F28" s="21" t="s">
        <v>110</v>
      </c>
      <c r="G28" s="21" t="s">
        <v>225</v>
      </c>
      <c r="H28" s="21" t="s">
        <v>224</v>
      </c>
      <c r="I28" s="58">
        <v>61208.88</v>
      </c>
      <c r="J28" s="58">
        <v>61208.88</v>
      </c>
      <c r="K28" s="67"/>
      <c r="L28" s="67"/>
      <c r="M28" s="60">
        <v>61208.88</v>
      </c>
      <c r="N28" s="67"/>
      <c r="O28" s="58"/>
      <c r="P28" s="58"/>
      <c r="Q28" s="58"/>
      <c r="R28" s="58"/>
      <c r="S28" s="58"/>
      <c r="T28" s="58"/>
      <c r="U28" s="58"/>
      <c r="V28" s="58"/>
      <c r="W28" s="58"/>
      <c r="X28" s="58"/>
    </row>
    <row r="29" ht="20.25" customHeight="1" spans="1:24">
      <c r="A29" s="21" t="s">
        <v>190</v>
      </c>
      <c r="B29" s="21" t="s">
        <v>67</v>
      </c>
      <c r="C29" s="21" t="s">
        <v>226</v>
      </c>
      <c r="D29" s="21" t="s">
        <v>227</v>
      </c>
      <c r="E29" s="21" t="s">
        <v>109</v>
      </c>
      <c r="F29" s="21" t="s">
        <v>110</v>
      </c>
      <c r="G29" s="21" t="s">
        <v>228</v>
      </c>
      <c r="H29" s="21" t="s">
        <v>229</v>
      </c>
      <c r="I29" s="58">
        <v>80808</v>
      </c>
      <c r="J29" s="58">
        <v>80808</v>
      </c>
      <c r="K29" s="67"/>
      <c r="L29" s="67"/>
      <c r="M29" s="60">
        <v>80808</v>
      </c>
      <c r="N29" s="67"/>
      <c r="O29" s="58"/>
      <c r="P29" s="58"/>
      <c r="Q29" s="58"/>
      <c r="R29" s="58"/>
      <c r="S29" s="58"/>
      <c r="T29" s="58"/>
      <c r="U29" s="58"/>
      <c r="V29" s="58"/>
      <c r="W29" s="58"/>
      <c r="X29" s="58"/>
    </row>
    <row r="30" ht="20.25" customHeight="1" spans="1:24">
      <c r="A30" s="21" t="s">
        <v>190</v>
      </c>
      <c r="B30" s="21" t="s">
        <v>67</v>
      </c>
      <c r="C30" s="21" t="s">
        <v>226</v>
      </c>
      <c r="D30" s="21" t="s">
        <v>227</v>
      </c>
      <c r="E30" s="21" t="s">
        <v>109</v>
      </c>
      <c r="F30" s="21" t="s">
        <v>110</v>
      </c>
      <c r="G30" s="21" t="s">
        <v>230</v>
      </c>
      <c r="H30" s="21" t="s">
        <v>231</v>
      </c>
      <c r="I30" s="58">
        <v>52000</v>
      </c>
      <c r="J30" s="58">
        <v>52000</v>
      </c>
      <c r="K30" s="67"/>
      <c r="L30" s="67"/>
      <c r="M30" s="60">
        <v>52000</v>
      </c>
      <c r="N30" s="67"/>
      <c r="O30" s="58"/>
      <c r="P30" s="58"/>
      <c r="Q30" s="58"/>
      <c r="R30" s="58"/>
      <c r="S30" s="58"/>
      <c r="T30" s="58"/>
      <c r="U30" s="58"/>
      <c r="V30" s="58"/>
      <c r="W30" s="58"/>
      <c r="X30" s="58"/>
    </row>
    <row r="31" ht="20.25" customHeight="1" spans="1:24">
      <c r="A31" s="21" t="s">
        <v>190</v>
      </c>
      <c r="B31" s="21" t="s">
        <v>67</v>
      </c>
      <c r="C31" s="21" t="s">
        <v>226</v>
      </c>
      <c r="D31" s="21" t="s">
        <v>227</v>
      </c>
      <c r="E31" s="21" t="s">
        <v>97</v>
      </c>
      <c r="F31" s="21" t="s">
        <v>98</v>
      </c>
      <c r="G31" s="21" t="s">
        <v>232</v>
      </c>
      <c r="H31" s="21" t="s">
        <v>233</v>
      </c>
      <c r="I31" s="58">
        <v>8100</v>
      </c>
      <c r="J31" s="58">
        <v>8100</v>
      </c>
      <c r="K31" s="67"/>
      <c r="L31" s="67"/>
      <c r="M31" s="60">
        <v>8100</v>
      </c>
      <c r="N31" s="67"/>
      <c r="O31" s="58"/>
      <c r="P31" s="58"/>
      <c r="Q31" s="58"/>
      <c r="R31" s="58"/>
      <c r="S31" s="58"/>
      <c r="T31" s="58"/>
      <c r="U31" s="58"/>
      <c r="V31" s="58"/>
      <c r="W31" s="58"/>
      <c r="X31" s="58"/>
    </row>
    <row r="32" ht="20.25" customHeight="1" spans="1:24">
      <c r="A32" s="21" t="s">
        <v>190</v>
      </c>
      <c r="B32" s="21" t="s">
        <v>67</v>
      </c>
      <c r="C32" s="21" t="s">
        <v>226</v>
      </c>
      <c r="D32" s="21" t="s">
        <v>227</v>
      </c>
      <c r="E32" s="21" t="s">
        <v>109</v>
      </c>
      <c r="F32" s="21" t="s">
        <v>110</v>
      </c>
      <c r="G32" s="21" t="s">
        <v>232</v>
      </c>
      <c r="H32" s="21" t="s">
        <v>233</v>
      </c>
      <c r="I32" s="58">
        <v>72800</v>
      </c>
      <c r="J32" s="58">
        <v>72800</v>
      </c>
      <c r="K32" s="67"/>
      <c r="L32" s="67"/>
      <c r="M32" s="60">
        <v>72800</v>
      </c>
      <c r="N32" s="67"/>
      <c r="O32" s="58"/>
      <c r="P32" s="58"/>
      <c r="Q32" s="58"/>
      <c r="R32" s="58"/>
      <c r="S32" s="58"/>
      <c r="T32" s="58"/>
      <c r="U32" s="58"/>
      <c r="V32" s="58"/>
      <c r="W32" s="58"/>
      <c r="X32" s="58"/>
    </row>
    <row r="33" ht="20.25" customHeight="1" spans="1:24">
      <c r="A33" s="21" t="s">
        <v>190</v>
      </c>
      <c r="B33" s="21" t="s">
        <v>67</v>
      </c>
      <c r="C33" s="21" t="s">
        <v>234</v>
      </c>
      <c r="D33" s="21" t="s">
        <v>235</v>
      </c>
      <c r="E33" s="21" t="s">
        <v>97</v>
      </c>
      <c r="F33" s="21" t="s">
        <v>98</v>
      </c>
      <c r="G33" s="21" t="s">
        <v>215</v>
      </c>
      <c r="H33" s="21" t="s">
        <v>216</v>
      </c>
      <c r="I33" s="58">
        <v>129600</v>
      </c>
      <c r="J33" s="58">
        <v>129600</v>
      </c>
      <c r="K33" s="67"/>
      <c r="L33" s="67"/>
      <c r="M33" s="60">
        <v>129600</v>
      </c>
      <c r="N33" s="67"/>
      <c r="O33" s="58"/>
      <c r="P33" s="58"/>
      <c r="Q33" s="58"/>
      <c r="R33" s="58"/>
      <c r="S33" s="58"/>
      <c r="T33" s="58"/>
      <c r="U33" s="58"/>
      <c r="V33" s="58"/>
      <c r="W33" s="58"/>
      <c r="X33" s="58"/>
    </row>
    <row r="34" ht="20.25" customHeight="1" spans="1:24">
      <c r="A34" s="21" t="s">
        <v>190</v>
      </c>
      <c r="B34" s="21" t="s">
        <v>67</v>
      </c>
      <c r="C34" s="21" t="s">
        <v>236</v>
      </c>
      <c r="D34" s="21" t="s">
        <v>237</v>
      </c>
      <c r="E34" s="21" t="s">
        <v>109</v>
      </c>
      <c r="F34" s="21" t="s">
        <v>110</v>
      </c>
      <c r="G34" s="21" t="s">
        <v>197</v>
      </c>
      <c r="H34" s="21" t="s">
        <v>198</v>
      </c>
      <c r="I34" s="58">
        <v>234000</v>
      </c>
      <c r="J34" s="58">
        <v>234000</v>
      </c>
      <c r="K34" s="67"/>
      <c r="L34" s="67"/>
      <c r="M34" s="60">
        <v>234000</v>
      </c>
      <c r="N34" s="67"/>
      <c r="O34" s="58"/>
      <c r="P34" s="58"/>
      <c r="Q34" s="58"/>
      <c r="R34" s="58"/>
      <c r="S34" s="58"/>
      <c r="T34" s="58"/>
      <c r="U34" s="58"/>
      <c r="V34" s="58"/>
      <c r="W34" s="58"/>
      <c r="X34" s="58"/>
    </row>
    <row r="35" ht="20.25" customHeight="1" spans="1:24">
      <c r="A35" s="21" t="s">
        <v>190</v>
      </c>
      <c r="B35" s="21" t="s">
        <v>67</v>
      </c>
      <c r="C35" s="21" t="s">
        <v>236</v>
      </c>
      <c r="D35" s="21" t="s">
        <v>237</v>
      </c>
      <c r="E35" s="21" t="s">
        <v>109</v>
      </c>
      <c r="F35" s="21" t="s">
        <v>110</v>
      </c>
      <c r="G35" s="21" t="s">
        <v>199</v>
      </c>
      <c r="H35" s="21" t="s">
        <v>200</v>
      </c>
      <c r="I35" s="58">
        <v>218400</v>
      </c>
      <c r="J35" s="58">
        <v>218400</v>
      </c>
      <c r="K35" s="67"/>
      <c r="L35" s="67"/>
      <c r="M35" s="60">
        <v>218400</v>
      </c>
      <c r="N35" s="67"/>
      <c r="O35" s="58"/>
      <c r="P35" s="58"/>
      <c r="Q35" s="58"/>
      <c r="R35" s="58"/>
      <c r="S35" s="58"/>
      <c r="T35" s="58"/>
      <c r="U35" s="58"/>
      <c r="V35" s="58"/>
      <c r="W35" s="58"/>
      <c r="X35" s="58"/>
    </row>
    <row r="36" ht="20.25" customHeight="1" spans="1:24">
      <c r="A36" s="21" t="s">
        <v>190</v>
      </c>
      <c r="B36" s="21" t="s">
        <v>67</v>
      </c>
      <c r="C36" s="21" t="s">
        <v>236</v>
      </c>
      <c r="D36" s="21" t="s">
        <v>237</v>
      </c>
      <c r="E36" s="21" t="s">
        <v>109</v>
      </c>
      <c r="F36" s="21" t="s">
        <v>110</v>
      </c>
      <c r="G36" s="21" t="s">
        <v>199</v>
      </c>
      <c r="H36" s="21" t="s">
        <v>200</v>
      </c>
      <c r="I36" s="58">
        <v>249600</v>
      </c>
      <c r="J36" s="58">
        <v>249600</v>
      </c>
      <c r="K36" s="67"/>
      <c r="L36" s="67"/>
      <c r="M36" s="60">
        <v>249600</v>
      </c>
      <c r="N36" s="67"/>
      <c r="O36" s="58"/>
      <c r="P36" s="58"/>
      <c r="Q36" s="58"/>
      <c r="R36" s="58"/>
      <c r="S36" s="58"/>
      <c r="T36" s="58"/>
      <c r="U36" s="58"/>
      <c r="V36" s="58"/>
      <c r="W36" s="58"/>
      <c r="X36" s="58"/>
    </row>
    <row r="37" ht="17.25" customHeight="1" spans="1:24">
      <c r="A37" s="200" t="s">
        <v>165</v>
      </c>
      <c r="B37" s="201"/>
      <c r="C37" s="213"/>
      <c r="D37" s="213"/>
      <c r="E37" s="213"/>
      <c r="F37" s="213"/>
      <c r="G37" s="213"/>
      <c r="H37" s="214"/>
      <c r="I37" s="58">
        <v>5120539.99</v>
      </c>
      <c r="J37" s="58">
        <v>5120539.99</v>
      </c>
      <c r="K37" s="58"/>
      <c r="L37" s="58"/>
      <c r="M37" s="60">
        <v>5120539.99</v>
      </c>
      <c r="N37" s="58"/>
      <c r="O37" s="58"/>
      <c r="P37" s="58"/>
      <c r="Q37" s="58"/>
      <c r="R37" s="58"/>
      <c r="S37" s="58"/>
      <c r="T37" s="58"/>
      <c r="U37" s="58"/>
      <c r="V37" s="58"/>
      <c r="W37" s="58"/>
      <c r="X37" s="58"/>
    </row>
  </sheetData>
  <mergeCells count="31">
    <mergeCell ref="A2:X2"/>
    <mergeCell ref="A3:H3"/>
    <mergeCell ref="I4:X4"/>
    <mergeCell ref="J5:N5"/>
    <mergeCell ref="O5:Q5"/>
    <mergeCell ref="S5:X5"/>
    <mergeCell ref="A37:H3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98"/>
      <c r="E1" s="41"/>
      <c r="F1" s="41"/>
      <c r="G1" s="41"/>
      <c r="H1" s="41"/>
      <c r="U1" s="198"/>
      <c r="W1" s="208"/>
    </row>
    <row r="2" ht="46.5" customHeight="1" spans="1:23">
      <c r="A2" s="43" t="str">
        <f>"2025"&amp;"年部门项目支出预算表"</f>
        <v>2025年部门项目支出预算表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"单位名称："&amp;"昆明市晋宁区新街中心卫生院"</f>
        <v>单位名称：昆明市晋宁区新街中心卫生院</v>
      </c>
      <c r="B3" s="45"/>
      <c r="C3" s="45"/>
      <c r="D3" s="45"/>
      <c r="E3" s="45"/>
      <c r="F3" s="45"/>
      <c r="G3" s="45"/>
      <c r="H3" s="45"/>
      <c r="I3" s="46"/>
      <c r="J3" s="46"/>
      <c r="K3" s="46"/>
      <c r="L3" s="46"/>
      <c r="M3" s="46"/>
      <c r="N3" s="46"/>
      <c r="O3" s="46"/>
      <c r="P3" s="46"/>
      <c r="Q3" s="46"/>
      <c r="U3" s="198"/>
      <c r="W3" s="177" t="s">
        <v>0</v>
      </c>
    </row>
    <row r="4" ht="21.75" customHeight="1" spans="1:23">
      <c r="A4" s="48" t="s">
        <v>238</v>
      </c>
      <c r="B4" s="49" t="s">
        <v>174</v>
      </c>
      <c r="C4" s="48" t="s">
        <v>175</v>
      </c>
      <c r="D4" s="48" t="s">
        <v>239</v>
      </c>
      <c r="E4" s="49" t="s">
        <v>176</v>
      </c>
      <c r="F4" s="49" t="s">
        <v>177</v>
      </c>
      <c r="G4" s="49" t="s">
        <v>240</v>
      </c>
      <c r="H4" s="49" t="s">
        <v>241</v>
      </c>
      <c r="I4" s="203" t="s">
        <v>53</v>
      </c>
      <c r="J4" s="12" t="s">
        <v>242</v>
      </c>
      <c r="K4" s="13"/>
      <c r="L4" s="13"/>
      <c r="M4" s="36"/>
      <c r="N4" s="12" t="s">
        <v>182</v>
      </c>
      <c r="O4" s="13"/>
      <c r="P4" s="36"/>
      <c r="Q4" s="49" t="s">
        <v>59</v>
      </c>
      <c r="R4" s="12" t="s">
        <v>60</v>
      </c>
      <c r="S4" s="13"/>
      <c r="T4" s="13"/>
      <c r="U4" s="13"/>
      <c r="V4" s="13"/>
      <c r="W4" s="36"/>
    </row>
    <row r="5" ht="21.75" customHeight="1" spans="1:23">
      <c r="A5" s="50"/>
      <c r="B5" s="199"/>
      <c r="C5" s="50"/>
      <c r="D5" s="50"/>
      <c r="E5" s="51"/>
      <c r="F5" s="51"/>
      <c r="G5" s="51"/>
      <c r="H5" s="51"/>
      <c r="I5" s="199"/>
      <c r="J5" s="204" t="s">
        <v>56</v>
      </c>
      <c r="K5" s="205"/>
      <c r="L5" s="49" t="s">
        <v>57</v>
      </c>
      <c r="M5" s="49" t="s">
        <v>58</v>
      </c>
      <c r="N5" s="49" t="s">
        <v>56</v>
      </c>
      <c r="O5" s="49" t="s">
        <v>57</v>
      </c>
      <c r="P5" s="49" t="s">
        <v>58</v>
      </c>
      <c r="Q5" s="51"/>
      <c r="R5" s="49" t="s">
        <v>55</v>
      </c>
      <c r="S5" s="49" t="s">
        <v>61</v>
      </c>
      <c r="T5" s="49" t="s">
        <v>188</v>
      </c>
      <c r="U5" s="49" t="s">
        <v>63</v>
      </c>
      <c r="V5" s="49" t="s">
        <v>64</v>
      </c>
      <c r="W5" s="49" t="s">
        <v>65</v>
      </c>
    </row>
    <row r="6" ht="21" customHeight="1" spans="1:23">
      <c r="A6" s="199"/>
      <c r="B6" s="199"/>
      <c r="C6" s="199"/>
      <c r="D6" s="199"/>
      <c r="E6" s="199"/>
      <c r="F6" s="199"/>
      <c r="G6" s="199"/>
      <c r="H6" s="199"/>
      <c r="I6" s="199"/>
      <c r="J6" s="206" t="s">
        <v>55</v>
      </c>
      <c r="K6" s="207"/>
      <c r="L6" s="199"/>
      <c r="M6" s="199"/>
      <c r="N6" s="199"/>
      <c r="O6" s="199"/>
      <c r="P6" s="199"/>
      <c r="Q6" s="199"/>
      <c r="R6" s="199"/>
      <c r="S6" s="199"/>
      <c r="T6" s="199"/>
      <c r="U6" s="199"/>
      <c r="V6" s="199"/>
      <c r="W6" s="199"/>
    </row>
    <row r="7" ht="39.75" customHeight="1" spans="1:23">
      <c r="A7" s="53"/>
      <c r="B7" s="55"/>
      <c r="C7" s="53"/>
      <c r="D7" s="53"/>
      <c r="E7" s="54"/>
      <c r="F7" s="54"/>
      <c r="G7" s="54"/>
      <c r="H7" s="54"/>
      <c r="I7" s="55"/>
      <c r="J7" s="17" t="s">
        <v>55</v>
      </c>
      <c r="K7" s="17" t="s">
        <v>243</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9">
        <v>12</v>
      </c>
      <c r="M8" s="69">
        <v>13</v>
      </c>
      <c r="N8" s="69">
        <v>14</v>
      </c>
      <c r="O8" s="69">
        <v>15</v>
      </c>
      <c r="P8" s="69">
        <v>16</v>
      </c>
      <c r="Q8" s="69">
        <v>17</v>
      </c>
      <c r="R8" s="69">
        <v>18</v>
      </c>
      <c r="S8" s="69">
        <v>19</v>
      </c>
      <c r="T8" s="69">
        <v>20</v>
      </c>
      <c r="U8" s="56">
        <v>21</v>
      </c>
      <c r="V8" s="69">
        <v>22</v>
      </c>
      <c r="W8" s="56">
        <v>23</v>
      </c>
    </row>
    <row r="9" ht="21.75" customHeight="1" spans="1:23">
      <c r="A9" s="195" t="s">
        <v>244</v>
      </c>
      <c r="B9" s="195" t="s">
        <v>245</v>
      </c>
      <c r="C9" s="195" t="s">
        <v>246</v>
      </c>
      <c r="D9" s="195" t="s">
        <v>67</v>
      </c>
      <c r="E9" s="195" t="s">
        <v>113</v>
      </c>
      <c r="F9" s="195" t="s">
        <v>114</v>
      </c>
      <c r="G9" s="195" t="s">
        <v>228</v>
      </c>
      <c r="H9" s="195" t="s">
        <v>229</v>
      </c>
      <c r="I9" s="58">
        <v>60000</v>
      </c>
      <c r="J9" s="58">
        <v>60000</v>
      </c>
      <c r="K9" s="60">
        <v>60000</v>
      </c>
      <c r="L9" s="58"/>
      <c r="M9" s="58"/>
      <c r="N9" s="58"/>
      <c r="O9" s="58"/>
      <c r="P9" s="58"/>
      <c r="Q9" s="58"/>
      <c r="R9" s="58"/>
      <c r="S9" s="58"/>
      <c r="T9" s="58"/>
      <c r="U9" s="58"/>
      <c r="V9" s="58"/>
      <c r="W9" s="58"/>
    </row>
    <row r="10" ht="21.75" customHeight="1" spans="1:23">
      <c r="A10" s="195" t="s">
        <v>247</v>
      </c>
      <c r="B10" s="195" t="s">
        <v>248</v>
      </c>
      <c r="C10" s="195" t="s">
        <v>249</v>
      </c>
      <c r="D10" s="195" t="s">
        <v>67</v>
      </c>
      <c r="E10" s="195" t="s">
        <v>109</v>
      </c>
      <c r="F10" s="195" t="s">
        <v>110</v>
      </c>
      <c r="G10" s="195" t="s">
        <v>228</v>
      </c>
      <c r="H10" s="195" t="s">
        <v>229</v>
      </c>
      <c r="I10" s="58">
        <v>30000000</v>
      </c>
      <c r="J10" s="58"/>
      <c r="K10" s="60"/>
      <c r="L10" s="58"/>
      <c r="M10" s="58"/>
      <c r="N10" s="58"/>
      <c r="O10" s="58"/>
      <c r="P10" s="58"/>
      <c r="Q10" s="58"/>
      <c r="R10" s="58">
        <v>30000000</v>
      </c>
      <c r="S10" s="58">
        <v>30000000</v>
      </c>
      <c r="T10" s="58"/>
      <c r="U10" s="58"/>
      <c r="V10" s="58"/>
      <c r="W10" s="58"/>
    </row>
    <row r="11" ht="18.75" customHeight="1" spans="1:23">
      <c r="A11" s="200" t="s">
        <v>165</v>
      </c>
      <c r="B11" s="201"/>
      <c r="C11" s="201"/>
      <c r="D11" s="201"/>
      <c r="E11" s="201"/>
      <c r="F11" s="201"/>
      <c r="G11" s="201"/>
      <c r="H11" s="202"/>
      <c r="I11" s="58">
        <v>30060000</v>
      </c>
      <c r="J11" s="58">
        <v>60000</v>
      </c>
      <c r="K11" s="60">
        <v>60000</v>
      </c>
      <c r="L11" s="58"/>
      <c r="M11" s="58"/>
      <c r="N11" s="58"/>
      <c r="O11" s="58"/>
      <c r="P11" s="58"/>
      <c r="Q11" s="58"/>
      <c r="R11" s="58">
        <v>30000000</v>
      </c>
      <c r="S11" s="58">
        <v>30000000</v>
      </c>
      <c r="T11" s="58"/>
      <c r="U11" s="58"/>
      <c r="V11" s="58"/>
      <c r="W11" s="58"/>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2"/>
  <sheetViews>
    <sheetView showZeros="0" topLeftCell="D57" workbookViewId="0">
      <selection activeCell="A1" sqref="A1"/>
    </sheetView>
  </sheetViews>
  <sheetFormatPr defaultColWidth="9.14166666666667" defaultRowHeight="12" customHeight="1"/>
  <cols>
    <col min="1" max="1" width="34.2833333333333" customWidth="1"/>
    <col min="2" max="2" width="29" customWidth="1"/>
    <col min="3" max="6" width="23.575" customWidth="1"/>
    <col min="7" max="7" width="25.1416666666667" customWidth="1"/>
    <col min="8" max="9" width="23.575" customWidth="1"/>
    <col min="10" max="10" width="36.85" customWidth="1"/>
  </cols>
  <sheetData>
    <row r="1" ht="18" customHeight="1" spans="10:10">
      <c r="J1" s="175"/>
    </row>
    <row r="2" ht="39.75" customHeight="1" spans="1:10">
      <c r="A2" s="193" t="str">
        <f>"2025"&amp;"年部门项目支出绩效目标表（本级）"</f>
        <v>2025年部门项目支出绩效目标表（本级）</v>
      </c>
      <c r="B2" s="43"/>
      <c r="C2" s="43"/>
      <c r="D2" s="43"/>
      <c r="E2" s="43"/>
      <c r="F2" s="134"/>
      <c r="G2" s="43"/>
      <c r="H2" s="134"/>
      <c r="I2" s="134"/>
      <c r="J2" s="43"/>
    </row>
    <row r="3" ht="17.25" customHeight="1" spans="1:1">
      <c r="A3" s="44" t="str">
        <f>"单位名称："&amp;"昆明市晋宁区新街中心卫生院"</f>
        <v>单位名称：昆明市晋宁区新街中心卫生院</v>
      </c>
    </row>
    <row r="4" ht="44.25" customHeight="1" spans="1:10">
      <c r="A4" s="17" t="s">
        <v>175</v>
      </c>
      <c r="B4" s="17" t="s">
        <v>250</v>
      </c>
      <c r="C4" s="17" t="s">
        <v>251</v>
      </c>
      <c r="D4" s="17" t="s">
        <v>252</v>
      </c>
      <c r="E4" s="17" t="s">
        <v>253</v>
      </c>
      <c r="F4" s="188" t="s">
        <v>254</v>
      </c>
      <c r="G4" s="17" t="s">
        <v>255</v>
      </c>
      <c r="H4" s="188" t="s">
        <v>256</v>
      </c>
      <c r="I4" s="188" t="s">
        <v>257</v>
      </c>
      <c r="J4" s="17" t="s">
        <v>258</v>
      </c>
    </row>
    <row r="5" ht="18.75" customHeight="1" spans="1:10">
      <c r="A5" s="194">
        <v>1</v>
      </c>
      <c r="B5" s="194">
        <v>2</v>
      </c>
      <c r="C5" s="194">
        <v>3</v>
      </c>
      <c r="D5" s="194">
        <v>4</v>
      </c>
      <c r="E5" s="194">
        <v>5</v>
      </c>
      <c r="F5" s="69">
        <v>6</v>
      </c>
      <c r="G5" s="194">
        <v>7</v>
      </c>
      <c r="H5" s="69">
        <v>8</v>
      </c>
      <c r="I5" s="69">
        <v>9</v>
      </c>
      <c r="J5" s="194">
        <v>10</v>
      </c>
    </row>
    <row r="6" ht="27.75" customHeight="1" spans="1:10">
      <c r="A6" s="18" t="s">
        <v>67</v>
      </c>
      <c r="B6" s="195"/>
      <c r="C6" s="195"/>
      <c r="D6" s="195"/>
      <c r="E6" s="33"/>
      <c r="F6" s="196"/>
      <c r="G6" s="33"/>
      <c r="H6" s="196"/>
      <c r="I6" s="196"/>
      <c r="J6" s="33"/>
    </row>
    <row r="7" ht="30" customHeight="1" spans="1:10">
      <c r="A7" s="197" t="s">
        <v>249</v>
      </c>
      <c r="B7" s="67" t="s">
        <v>259</v>
      </c>
      <c r="C7" s="67" t="s">
        <v>260</v>
      </c>
      <c r="D7" s="67" t="s">
        <v>261</v>
      </c>
      <c r="E7" s="67" t="s">
        <v>262</v>
      </c>
      <c r="F7" s="67" t="s">
        <v>263</v>
      </c>
      <c r="G7" s="67" t="s">
        <v>264</v>
      </c>
      <c r="H7" s="67" t="s">
        <v>265</v>
      </c>
      <c r="I7" s="67" t="s">
        <v>266</v>
      </c>
      <c r="J7" s="67" t="s">
        <v>262</v>
      </c>
    </row>
    <row r="8" ht="30" customHeight="1" spans="1:10">
      <c r="A8" s="197" t="s">
        <v>249</v>
      </c>
      <c r="B8" s="67" t="s">
        <v>259</v>
      </c>
      <c r="C8" s="67" t="s">
        <v>260</v>
      </c>
      <c r="D8" s="67" t="s">
        <v>267</v>
      </c>
      <c r="E8" s="67" t="s">
        <v>268</v>
      </c>
      <c r="F8" s="67" t="s">
        <v>269</v>
      </c>
      <c r="G8" s="67" t="s">
        <v>78</v>
      </c>
      <c r="H8" s="67" t="s">
        <v>270</v>
      </c>
      <c r="I8" s="67" t="s">
        <v>271</v>
      </c>
      <c r="J8" s="67" t="s">
        <v>268</v>
      </c>
    </row>
    <row r="9" ht="30" customHeight="1" spans="1:10">
      <c r="A9" s="197" t="s">
        <v>249</v>
      </c>
      <c r="B9" s="67" t="s">
        <v>259</v>
      </c>
      <c r="C9" s="67" t="s">
        <v>272</v>
      </c>
      <c r="D9" s="67" t="s">
        <v>273</v>
      </c>
      <c r="E9" s="67" t="s">
        <v>274</v>
      </c>
      <c r="F9" s="67" t="s">
        <v>263</v>
      </c>
      <c r="G9" s="67" t="s">
        <v>275</v>
      </c>
      <c r="H9" s="67" t="s">
        <v>270</v>
      </c>
      <c r="I9" s="67" t="s">
        <v>271</v>
      </c>
      <c r="J9" s="67" t="s">
        <v>274</v>
      </c>
    </row>
    <row r="10" ht="30" customHeight="1" spans="1:10">
      <c r="A10" s="197" t="s">
        <v>249</v>
      </c>
      <c r="B10" s="67" t="s">
        <v>259</v>
      </c>
      <c r="C10" s="67" t="s">
        <v>272</v>
      </c>
      <c r="D10" s="67" t="s">
        <v>276</v>
      </c>
      <c r="E10" s="67" t="s">
        <v>262</v>
      </c>
      <c r="F10" s="67" t="s">
        <v>269</v>
      </c>
      <c r="G10" s="67" t="s">
        <v>264</v>
      </c>
      <c r="H10" s="67" t="s">
        <v>265</v>
      </c>
      <c r="I10" s="67" t="s">
        <v>266</v>
      </c>
      <c r="J10" s="67" t="s">
        <v>262</v>
      </c>
    </row>
    <row r="11" ht="30" customHeight="1" spans="1:10">
      <c r="A11" s="197" t="s">
        <v>249</v>
      </c>
      <c r="B11" s="67" t="s">
        <v>259</v>
      </c>
      <c r="C11" s="67" t="s">
        <v>277</v>
      </c>
      <c r="D11" s="67" t="s">
        <v>278</v>
      </c>
      <c r="E11" s="67" t="s">
        <v>262</v>
      </c>
      <c r="F11" s="67" t="s">
        <v>269</v>
      </c>
      <c r="G11" s="67" t="s">
        <v>264</v>
      </c>
      <c r="H11" s="67" t="s">
        <v>265</v>
      </c>
      <c r="I11" s="67" t="s">
        <v>266</v>
      </c>
      <c r="J11" s="67" t="s">
        <v>262</v>
      </c>
    </row>
    <row r="12" ht="30" customHeight="1" spans="1:10">
      <c r="A12" s="197" t="s">
        <v>246</v>
      </c>
      <c r="B12" s="67" t="s">
        <v>279</v>
      </c>
      <c r="C12" s="67" t="s">
        <v>260</v>
      </c>
      <c r="D12" s="67" t="s">
        <v>280</v>
      </c>
      <c r="E12" s="67" t="s">
        <v>281</v>
      </c>
      <c r="F12" s="67" t="s">
        <v>263</v>
      </c>
      <c r="G12" s="67" t="s">
        <v>282</v>
      </c>
      <c r="H12" s="67" t="s">
        <v>265</v>
      </c>
      <c r="I12" s="67" t="s">
        <v>271</v>
      </c>
      <c r="J12" s="67" t="s">
        <v>283</v>
      </c>
    </row>
    <row r="13" ht="30" customHeight="1" spans="1:10">
      <c r="A13" s="197" t="s">
        <v>246</v>
      </c>
      <c r="B13" s="67" t="s">
        <v>279</v>
      </c>
      <c r="C13" s="67" t="s">
        <v>260</v>
      </c>
      <c r="D13" s="67" t="s">
        <v>280</v>
      </c>
      <c r="E13" s="67" t="s">
        <v>284</v>
      </c>
      <c r="F13" s="67" t="s">
        <v>263</v>
      </c>
      <c r="G13" s="67" t="s">
        <v>285</v>
      </c>
      <c r="H13" s="67" t="s">
        <v>286</v>
      </c>
      <c r="I13" s="67" t="s">
        <v>271</v>
      </c>
      <c r="J13" s="67" t="s">
        <v>287</v>
      </c>
    </row>
    <row r="14" ht="30" customHeight="1" spans="1:10">
      <c r="A14" s="197" t="s">
        <v>246</v>
      </c>
      <c r="B14" s="67" t="s">
        <v>279</v>
      </c>
      <c r="C14" s="67" t="s">
        <v>260</v>
      </c>
      <c r="D14" s="67" t="s">
        <v>280</v>
      </c>
      <c r="E14" s="67" t="s">
        <v>288</v>
      </c>
      <c r="F14" s="67" t="s">
        <v>263</v>
      </c>
      <c r="G14" s="67" t="s">
        <v>289</v>
      </c>
      <c r="H14" s="67" t="s">
        <v>286</v>
      </c>
      <c r="I14" s="67" t="s">
        <v>271</v>
      </c>
      <c r="J14" s="67" t="s">
        <v>290</v>
      </c>
    </row>
    <row r="15" ht="30" customHeight="1" spans="1:10">
      <c r="A15" s="197" t="s">
        <v>246</v>
      </c>
      <c r="B15" s="67" t="s">
        <v>279</v>
      </c>
      <c r="C15" s="67" t="s">
        <v>260</v>
      </c>
      <c r="D15" s="67" t="s">
        <v>280</v>
      </c>
      <c r="E15" s="67" t="s">
        <v>291</v>
      </c>
      <c r="F15" s="67" t="s">
        <v>269</v>
      </c>
      <c r="G15" s="67" t="s">
        <v>292</v>
      </c>
      <c r="H15" s="67" t="s">
        <v>265</v>
      </c>
      <c r="I15" s="67" t="s">
        <v>271</v>
      </c>
      <c r="J15" s="67" t="s">
        <v>293</v>
      </c>
    </row>
    <row r="16" ht="30" customHeight="1" spans="1:10">
      <c r="A16" s="197" t="s">
        <v>246</v>
      </c>
      <c r="B16" s="67" t="s">
        <v>279</v>
      </c>
      <c r="C16" s="67" t="s">
        <v>260</v>
      </c>
      <c r="D16" s="67" t="s">
        <v>280</v>
      </c>
      <c r="E16" s="67" t="s">
        <v>294</v>
      </c>
      <c r="F16" s="67" t="s">
        <v>263</v>
      </c>
      <c r="G16" s="67" t="s">
        <v>295</v>
      </c>
      <c r="H16" s="67" t="s">
        <v>265</v>
      </c>
      <c r="I16" s="67" t="s">
        <v>271</v>
      </c>
      <c r="J16" s="67" t="s">
        <v>296</v>
      </c>
    </row>
    <row r="17" ht="30" customHeight="1" spans="1:10">
      <c r="A17" s="197" t="s">
        <v>246</v>
      </c>
      <c r="B17" s="67" t="s">
        <v>279</v>
      </c>
      <c r="C17" s="67" t="s">
        <v>260</v>
      </c>
      <c r="D17" s="67" t="s">
        <v>280</v>
      </c>
      <c r="E17" s="67" t="s">
        <v>297</v>
      </c>
      <c r="F17" s="67" t="s">
        <v>263</v>
      </c>
      <c r="G17" s="67" t="s">
        <v>295</v>
      </c>
      <c r="H17" s="67" t="s">
        <v>265</v>
      </c>
      <c r="I17" s="67" t="s">
        <v>271</v>
      </c>
      <c r="J17" s="67" t="s">
        <v>298</v>
      </c>
    </row>
    <row r="18" ht="30" customHeight="1" spans="1:10">
      <c r="A18" s="197" t="s">
        <v>246</v>
      </c>
      <c r="B18" s="67" t="s">
        <v>279</v>
      </c>
      <c r="C18" s="67" t="s">
        <v>260</v>
      </c>
      <c r="D18" s="67" t="s">
        <v>280</v>
      </c>
      <c r="E18" s="67" t="s">
        <v>299</v>
      </c>
      <c r="F18" s="67" t="s">
        <v>263</v>
      </c>
      <c r="G18" s="67" t="s">
        <v>295</v>
      </c>
      <c r="H18" s="67" t="s">
        <v>265</v>
      </c>
      <c r="I18" s="67" t="s">
        <v>271</v>
      </c>
      <c r="J18" s="67" t="s">
        <v>300</v>
      </c>
    </row>
    <row r="19" ht="30" customHeight="1" spans="1:10">
      <c r="A19" s="197" t="s">
        <v>246</v>
      </c>
      <c r="B19" s="67" t="s">
        <v>279</v>
      </c>
      <c r="C19" s="67" t="s">
        <v>260</v>
      </c>
      <c r="D19" s="67" t="s">
        <v>280</v>
      </c>
      <c r="E19" s="67" t="s">
        <v>301</v>
      </c>
      <c r="F19" s="67" t="s">
        <v>269</v>
      </c>
      <c r="G19" s="67" t="s">
        <v>302</v>
      </c>
      <c r="H19" s="67" t="s">
        <v>303</v>
      </c>
      <c r="I19" s="67" t="s">
        <v>271</v>
      </c>
      <c r="J19" s="67" t="s">
        <v>304</v>
      </c>
    </row>
    <row r="20" ht="30" customHeight="1" spans="1:10">
      <c r="A20" s="197" t="s">
        <v>246</v>
      </c>
      <c r="B20" s="67" t="s">
        <v>279</v>
      </c>
      <c r="C20" s="67" t="s">
        <v>260</v>
      </c>
      <c r="D20" s="67" t="s">
        <v>280</v>
      </c>
      <c r="E20" s="67" t="s">
        <v>305</v>
      </c>
      <c r="F20" s="67" t="s">
        <v>269</v>
      </c>
      <c r="G20" s="67" t="s">
        <v>306</v>
      </c>
      <c r="H20" s="67" t="s">
        <v>303</v>
      </c>
      <c r="I20" s="67" t="s">
        <v>271</v>
      </c>
      <c r="J20" s="67" t="s">
        <v>307</v>
      </c>
    </row>
    <row r="21" ht="30" customHeight="1" spans="1:10">
      <c r="A21" s="197" t="s">
        <v>246</v>
      </c>
      <c r="B21" s="67" t="s">
        <v>279</v>
      </c>
      <c r="C21" s="67" t="s">
        <v>260</v>
      </c>
      <c r="D21" s="67" t="s">
        <v>280</v>
      </c>
      <c r="E21" s="67" t="s">
        <v>308</v>
      </c>
      <c r="F21" s="67" t="s">
        <v>263</v>
      </c>
      <c r="G21" s="67" t="s">
        <v>264</v>
      </c>
      <c r="H21" s="67" t="s">
        <v>265</v>
      </c>
      <c r="I21" s="67" t="s">
        <v>271</v>
      </c>
      <c r="J21" s="67" t="s">
        <v>309</v>
      </c>
    </row>
    <row r="22" ht="30" customHeight="1" spans="1:10">
      <c r="A22" s="197" t="s">
        <v>246</v>
      </c>
      <c r="B22" s="67" t="s">
        <v>279</v>
      </c>
      <c r="C22" s="67" t="s">
        <v>260</v>
      </c>
      <c r="D22" s="67" t="s">
        <v>280</v>
      </c>
      <c r="E22" s="67" t="s">
        <v>310</v>
      </c>
      <c r="F22" s="67" t="s">
        <v>263</v>
      </c>
      <c r="G22" s="67" t="s">
        <v>311</v>
      </c>
      <c r="H22" s="67" t="s">
        <v>265</v>
      </c>
      <c r="I22" s="67" t="s">
        <v>271</v>
      </c>
      <c r="J22" s="67" t="s">
        <v>312</v>
      </c>
    </row>
    <row r="23" ht="30" customHeight="1" spans="1:10">
      <c r="A23" s="197" t="s">
        <v>246</v>
      </c>
      <c r="B23" s="67" t="s">
        <v>279</v>
      </c>
      <c r="C23" s="67" t="s">
        <v>260</v>
      </c>
      <c r="D23" s="67" t="s">
        <v>280</v>
      </c>
      <c r="E23" s="67" t="s">
        <v>313</v>
      </c>
      <c r="F23" s="67" t="s">
        <v>263</v>
      </c>
      <c r="G23" s="67" t="s">
        <v>295</v>
      </c>
      <c r="H23" s="67" t="s">
        <v>265</v>
      </c>
      <c r="I23" s="67" t="s">
        <v>271</v>
      </c>
      <c r="J23" s="67" t="s">
        <v>314</v>
      </c>
    </row>
    <row r="24" ht="30" customHeight="1" spans="1:10">
      <c r="A24" s="197" t="s">
        <v>246</v>
      </c>
      <c r="B24" s="67" t="s">
        <v>279</v>
      </c>
      <c r="C24" s="67" t="s">
        <v>260</v>
      </c>
      <c r="D24" s="67" t="s">
        <v>280</v>
      </c>
      <c r="E24" s="67" t="s">
        <v>315</v>
      </c>
      <c r="F24" s="67" t="s">
        <v>269</v>
      </c>
      <c r="G24" s="67" t="s">
        <v>292</v>
      </c>
      <c r="H24" s="67" t="s">
        <v>265</v>
      </c>
      <c r="I24" s="67" t="s">
        <v>271</v>
      </c>
      <c r="J24" s="67" t="s">
        <v>316</v>
      </c>
    </row>
    <row r="25" ht="30" customHeight="1" spans="1:10">
      <c r="A25" s="197" t="s">
        <v>246</v>
      </c>
      <c r="B25" s="67" t="s">
        <v>279</v>
      </c>
      <c r="C25" s="67" t="s">
        <v>260</v>
      </c>
      <c r="D25" s="67" t="s">
        <v>280</v>
      </c>
      <c r="E25" s="67" t="s">
        <v>317</v>
      </c>
      <c r="F25" s="67" t="s">
        <v>269</v>
      </c>
      <c r="G25" s="67" t="s">
        <v>292</v>
      </c>
      <c r="H25" s="67" t="s">
        <v>265</v>
      </c>
      <c r="I25" s="67" t="s">
        <v>271</v>
      </c>
      <c r="J25" s="67" t="s">
        <v>318</v>
      </c>
    </row>
    <row r="26" ht="30" customHeight="1" spans="1:10">
      <c r="A26" s="197" t="s">
        <v>246</v>
      </c>
      <c r="B26" s="67" t="s">
        <v>279</v>
      </c>
      <c r="C26" s="67" t="s">
        <v>260</v>
      </c>
      <c r="D26" s="67" t="s">
        <v>280</v>
      </c>
      <c r="E26" s="67" t="s">
        <v>319</v>
      </c>
      <c r="F26" s="67" t="s">
        <v>269</v>
      </c>
      <c r="G26" s="67" t="s">
        <v>292</v>
      </c>
      <c r="H26" s="67" t="s">
        <v>265</v>
      </c>
      <c r="I26" s="67" t="s">
        <v>271</v>
      </c>
      <c r="J26" s="67" t="s">
        <v>320</v>
      </c>
    </row>
    <row r="27" ht="30" customHeight="1" spans="1:10">
      <c r="A27" s="197" t="s">
        <v>246</v>
      </c>
      <c r="B27" s="67" t="s">
        <v>279</v>
      </c>
      <c r="C27" s="67" t="s">
        <v>260</v>
      </c>
      <c r="D27" s="67" t="s">
        <v>280</v>
      </c>
      <c r="E27" s="67" t="s">
        <v>321</v>
      </c>
      <c r="F27" s="67" t="s">
        <v>269</v>
      </c>
      <c r="G27" s="67" t="s">
        <v>292</v>
      </c>
      <c r="H27" s="67" t="s">
        <v>265</v>
      </c>
      <c r="I27" s="67" t="s">
        <v>271</v>
      </c>
      <c r="J27" s="67" t="s">
        <v>322</v>
      </c>
    </row>
    <row r="28" ht="30" customHeight="1" spans="1:10">
      <c r="A28" s="197" t="s">
        <v>246</v>
      </c>
      <c r="B28" s="67" t="s">
        <v>279</v>
      </c>
      <c r="C28" s="67" t="s">
        <v>260</v>
      </c>
      <c r="D28" s="67" t="s">
        <v>280</v>
      </c>
      <c r="E28" s="67" t="s">
        <v>323</v>
      </c>
      <c r="F28" s="67" t="s">
        <v>263</v>
      </c>
      <c r="G28" s="67" t="s">
        <v>324</v>
      </c>
      <c r="H28" s="67" t="s">
        <v>265</v>
      </c>
      <c r="I28" s="67" t="s">
        <v>271</v>
      </c>
      <c r="J28" s="67" t="s">
        <v>325</v>
      </c>
    </row>
    <row r="29" ht="30" customHeight="1" spans="1:10">
      <c r="A29" s="197" t="s">
        <v>246</v>
      </c>
      <c r="B29" s="67" t="s">
        <v>279</v>
      </c>
      <c r="C29" s="67" t="s">
        <v>260</v>
      </c>
      <c r="D29" s="67" t="s">
        <v>280</v>
      </c>
      <c r="E29" s="67" t="s">
        <v>326</v>
      </c>
      <c r="F29" s="67" t="s">
        <v>269</v>
      </c>
      <c r="G29" s="67" t="s">
        <v>292</v>
      </c>
      <c r="H29" s="67" t="s">
        <v>265</v>
      </c>
      <c r="I29" s="67" t="s">
        <v>271</v>
      </c>
      <c r="J29" s="67" t="s">
        <v>327</v>
      </c>
    </row>
    <row r="30" ht="30" customHeight="1" spans="1:10">
      <c r="A30" s="197" t="s">
        <v>246</v>
      </c>
      <c r="B30" s="67" t="s">
        <v>279</v>
      </c>
      <c r="C30" s="67" t="s">
        <v>260</v>
      </c>
      <c r="D30" s="67" t="s">
        <v>280</v>
      </c>
      <c r="E30" s="67" t="s">
        <v>328</v>
      </c>
      <c r="F30" s="67" t="s">
        <v>269</v>
      </c>
      <c r="G30" s="67" t="s">
        <v>292</v>
      </c>
      <c r="H30" s="67" t="s">
        <v>265</v>
      </c>
      <c r="I30" s="67" t="s">
        <v>271</v>
      </c>
      <c r="J30" s="67" t="s">
        <v>329</v>
      </c>
    </row>
    <row r="31" ht="30" customHeight="1" spans="1:10">
      <c r="A31" s="197" t="s">
        <v>246</v>
      </c>
      <c r="B31" s="67" t="s">
        <v>279</v>
      </c>
      <c r="C31" s="67" t="s">
        <v>260</v>
      </c>
      <c r="D31" s="67" t="s">
        <v>280</v>
      </c>
      <c r="E31" s="67" t="s">
        <v>330</v>
      </c>
      <c r="F31" s="67" t="s">
        <v>269</v>
      </c>
      <c r="G31" s="67" t="s">
        <v>292</v>
      </c>
      <c r="H31" s="67" t="s">
        <v>265</v>
      </c>
      <c r="I31" s="67" t="s">
        <v>271</v>
      </c>
      <c r="J31" s="67" t="s">
        <v>331</v>
      </c>
    </row>
    <row r="32" ht="30" customHeight="1" spans="1:10">
      <c r="A32" s="197" t="s">
        <v>246</v>
      </c>
      <c r="B32" s="67" t="s">
        <v>279</v>
      </c>
      <c r="C32" s="67" t="s">
        <v>260</v>
      </c>
      <c r="D32" s="67" t="s">
        <v>280</v>
      </c>
      <c r="E32" s="67" t="s">
        <v>332</v>
      </c>
      <c r="F32" s="67" t="s">
        <v>269</v>
      </c>
      <c r="G32" s="67" t="s">
        <v>292</v>
      </c>
      <c r="H32" s="67" t="s">
        <v>265</v>
      </c>
      <c r="I32" s="67" t="s">
        <v>271</v>
      </c>
      <c r="J32" s="67" t="s">
        <v>333</v>
      </c>
    </row>
    <row r="33" ht="30" customHeight="1" spans="1:10">
      <c r="A33" s="197" t="s">
        <v>246</v>
      </c>
      <c r="B33" s="67" t="s">
        <v>279</v>
      </c>
      <c r="C33" s="67" t="s">
        <v>260</v>
      </c>
      <c r="D33" s="67" t="s">
        <v>280</v>
      </c>
      <c r="E33" s="67" t="s">
        <v>334</v>
      </c>
      <c r="F33" s="67" t="s">
        <v>269</v>
      </c>
      <c r="G33" s="67" t="s">
        <v>292</v>
      </c>
      <c r="H33" s="67" t="s">
        <v>265</v>
      </c>
      <c r="I33" s="67" t="s">
        <v>271</v>
      </c>
      <c r="J33" s="67" t="s">
        <v>335</v>
      </c>
    </row>
    <row r="34" ht="30" customHeight="1" spans="1:10">
      <c r="A34" s="197" t="s">
        <v>246</v>
      </c>
      <c r="B34" s="67" t="s">
        <v>279</v>
      </c>
      <c r="C34" s="67" t="s">
        <v>260</v>
      </c>
      <c r="D34" s="67" t="s">
        <v>280</v>
      </c>
      <c r="E34" s="67" t="s">
        <v>336</v>
      </c>
      <c r="F34" s="67" t="s">
        <v>263</v>
      </c>
      <c r="G34" s="67" t="s">
        <v>295</v>
      </c>
      <c r="H34" s="67" t="s">
        <v>265</v>
      </c>
      <c r="I34" s="67" t="s">
        <v>271</v>
      </c>
      <c r="J34" s="67" t="s">
        <v>337</v>
      </c>
    </row>
    <row r="35" ht="30" customHeight="1" spans="1:10">
      <c r="A35" s="197" t="s">
        <v>246</v>
      </c>
      <c r="B35" s="67" t="s">
        <v>279</v>
      </c>
      <c r="C35" s="67" t="s">
        <v>260</v>
      </c>
      <c r="D35" s="67" t="s">
        <v>280</v>
      </c>
      <c r="E35" s="67" t="s">
        <v>338</v>
      </c>
      <c r="F35" s="67" t="s">
        <v>263</v>
      </c>
      <c r="G35" s="67" t="s">
        <v>311</v>
      </c>
      <c r="H35" s="67" t="s">
        <v>265</v>
      </c>
      <c r="I35" s="67" t="s">
        <v>271</v>
      </c>
      <c r="J35" s="67" t="s">
        <v>339</v>
      </c>
    </row>
    <row r="36" ht="30" customHeight="1" spans="1:10">
      <c r="A36" s="197" t="s">
        <v>246</v>
      </c>
      <c r="B36" s="67" t="s">
        <v>279</v>
      </c>
      <c r="C36" s="67" t="s">
        <v>260</v>
      </c>
      <c r="D36" s="67" t="s">
        <v>280</v>
      </c>
      <c r="E36" s="67" t="s">
        <v>340</v>
      </c>
      <c r="F36" s="67" t="s">
        <v>263</v>
      </c>
      <c r="G36" s="67" t="s">
        <v>264</v>
      </c>
      <c r="H36" s="67" t="s">
        <v>265</v>
      </c>
      <c r="I36" s="67" t="s">
        <v>271</v>
      </c>
      <c r="J36" s="67" t="s">
        <v>341</v>
      </c>
    </row>
    <row r="37" ht="30" customHeight="1" spans="1:10">
      <c r="A37" s="197" t="s">
        <v>246</v>
      </c>
      <c r="B37" s="67" t="s">
        <v>279</v>
      </c>
      <c r="C37" s="67" t="s">
        <v>260</v>
      </c>
      <c r="D37" s="67" t="s">
        <v>280</v>
      </c>
      <c r="E37" s="67" t="s">
        <v>342</v>
      </c>
      <c r="F37" s="67" t="s">
        <v>263</v>
      </c>
      <c r="G37" s="67" t="s">
        <v>311</v>
      </c>
      <c r="H37" s="67" t="s">
        <v>265</v>
      </c>
      <c r="I37" s="67" t="s">
        <v>271</v>
      </c>
      <c r="J37" s="67" t="s">
        <v>343</v>
      </c>
    </row>
    <row r="38" ht="30" customHeight="1" spans="1:10">
      <c r="A38" s="197" t="s">
        <v>246</v>
      </c>
      <c r="B38" s="67" t="s">
        <v>279</v>
      </c>
      <c r="C38" s="67" t="s">
        <v>260</v>
      </c>
      <c r="D38" s="67" t="s">
        <v>280</v>
      </c>
      <c r="E38" s="67" t="s">
        <v>344</v>
      </c>
      <c r="F38" s="67" t="s">
        <v>263</v>
      </c>
      <c r="G38" s="67" t="s">
        <v>311</v>
      </c>
      <c r="H38" s="67" t="s">
        <v>265</v>
      </c>
      <c r="I38" s="67" t="s">
        <v>271</v>
      </c>
      <c r="J38" s="67" t="s">
        <v>345</v>
      </c>
    </row>
    <row r="39" ht="30" customHeight="1" spans="1:10">
      <c r="A39" s="197" t="s">
        <v>246</v>
      </c>
      <c r="B39" s="67" t="s">
        <v>279</v>
      </c>
      <c r="C39" s="67" t="s">
        <v>260</v>
      </c>
      <c r="D39" s="67" t="s">
        <v>280</v>
      </c>
      <c r="E39" s="67" t="s">
        <v>346</v>
      </c>
      <c r="F39" s="67" t="s">
        <v>263</v>
      </c>
      <c r="G39" s="67" t="s">
        <v>347</v>
      </c>
      <c r="H39" s="67" t="s">
        <v>265</v>
      </c>
      <c r="I39" s="67" t="s">
        <v>271</v>
      </c>
      <c r="J39" s="67" t="s">
        <v>348</v>
      </c>
    </row>
    <row r="40" ht="30" customHeight="1" spans="1:10">
      <c r="A40" s="197" t="s">
        <v>246</v>
      </c>
      <c r="B40" s="67" t="s">
        <v>279</v>
      </c>
      <c r="C40" s="67" t="s">
        <v>260</v>
      </c>
      <c r="D40" s="67" t="s">
        <v>280</v>
      </c>
      <c r="E40" s="67" t="s">
        <v>301</v>
      </c>
      <c r="F40" s="67" t="s">
        <v>263</v>
      </c>
      <c r="G40" s="67" t="s">
        <v>349</v>
      </c>
      <c r="H40" s="67" t="s">
        <v>303</v>
      </c>
      <c r="I40" s="67" t="s">
        <v>271</v>
      </c>
      <c r="J40" s="67" t="s">
        <v>350</v>
      </c>
    </row>
    <row r="41" ht="30" customHeight="1" spans="1:10">
      <c r="A41" s="197" t="s">
        <v>246</v>
      </c>
      <c r="B41" s="67" t="s">
        <v>279</v>
      </c>
      <c r="C41" s="67" t="s">
        <v>260</v>
      </c>
      <c r="D41" s="67" t="s">
        <v>280</v>
      </c>
      <c r="E41" s="67" t="s">
        <v>305</v>
      </c>
      <c r="F41" s="67" t="s">
        <v>263</v>
      </c>
      <c r="G41" s="67" t="s">
        <v>351</v>
      </c>
      <c r="H41" s="67" t="s">
        <v>303</v>
      </c>
      <c r="I41" s="67" t="s">
        <v>271</v>
      </c>
      <c r="J41" s="67" t="s">
        <v>352</v>
      </c>
    </row>
    <row r="42" ht="30" customHeight="1" spans="1:10">
      <c r="A42" s="197" t="s">
        <v>246</v>
      </c>
      <c r="B42" s="67" t="s">
        <v>279</v>
      </c>
      <c r="C42" s="67" t="s">
        <v>260</v>
      </c>
      <c r="D42" s="67" t="s">
        <v>280</v>
      </c>
      <c r="E42" s="67" t="s">
        <v>353</v>
      </c>
      <c r="F42" s="67" t="s">
        <v>263</v>
      </c>
      <c r="G42" s="67" t="s">
        <v>285</v>
      </c>
      <c r="H42" s="67" t="s">
        <v>265</v>
      </c>
      <c r="I42" s="67" t="s">
        <v>271</v>
      </c>
      <c r="J42" s="67" t="s">
        <v>354</v>
      </c>
    </row>
    <row r="43" ht="30" customHeight="1" spans="1:10">
      <c r="A43" s="197" t="s">
        <v>246</v>
      </c>
      <c r="B43" s="67" t="s">
        <v>279</v>
      </c>
      <c r="C43" s="67" t="s">
        <v>260</v>
      </c>
      <c r="D43" s="67" t="s">
        <v>280</v>
      </c>
      <c r="E43" s="67" t="s">
        <v>355</v>
      </c>
      <c r="F43" s="67" t="s">
        <v>263</v>
      </c>
      <c r="G43" s="67" t="s">
        <v>311</v>
      </c>
      <c r="H43" s="67" t="s">
        <v>265</v>
      </c>
      <c r="I43" s="67" t="s">
        <v>271</v>
      </c>
      <c r="J43" s="67" t="s">
        <v>356</v>
      </c>
    </row>
    <row r="44" ht="30" customHeight="1" spans="1:10">
      <c r="A44" s="197" t="s">
        <v>246</v>
      </c>
      <c r="B44" s="67" t="s">
        <v>279</v>
      </c>
      <c r="C44" s="67" t="s">
        <v>260</v>
      </c>
      <c r="D44" s="67" t="s">
        <v>280</v>
      </c>
      <c r="E44" s="67" t="s">
        <v>357</v>
      </c>
      <c r="F44" s="67" t="s">
        <v>263</v>
      </c>
      <c r="G44" s="67" t="s">
        <v>347</v>
      </c>
      <c r="H44" s="67" t="s">
        <v>265</v>
      </c>
      <c r="I44" s="67" t="s">
        <v>271</v>
      </c>
      <c r="J44" s="67" t="s">
        <v>358</v>
      </c>
    </row>
    <row r="45" ht="30" customHeight="1" spans="1:10">
      <c r="A45" s="197" t="s">
        <v>246</v>
      </c>
      <c r="B45" s="67" t="s">
        <v>279</v>
      </c>
      <c r="C45" s="67" t="s">
        <v>260</v>
      </c>
      <c r="D45" s="67" t="s">
        <v>280</v>
      </c>
      <c r="E45" s="67" t="s">
        <v>359</v>
      </c>
      <c r="F45" s="67" t="s">
        <v>263</v>
      </c>
      <c r="G45" s="67" t="s">
        <v>311</v>
      </c>
      <c r="H45" s="67" t="s">
        <v>265</v>
      </c>
      <c r="I45" s="67" t="s">
        <v>271</v>
      </c>
      <c r="J45" s="67" t="s">
        <v>360</v>
      </c>
    </row>
    <row r="46" ht="30" customHeight="1" spans="1:10">
      <c r="A46" s="197" t="s">
        <v>246</v>
      </c>
      <c r="B46" s="67" t="s">
        <v>279</v>
      </c>
      <c r="C46" s="67" t="s">
        <v>260</v>
      </c>
      <c r="D46" s="67" t="s">
        <v>280</v>
      </c>
      <c r="E46" s="67" t="s">
        <v>361</v>
      </c>
      <c r="F46" s="67" t="s">
        <v>263</v>
      </c>
      <c r="G46" s="67" t="s">
        <v>362</v>
      </c>
      <c r="H46" s="67" t="s">
        <v>265</v>
      </c>
      <c r="I46" s="67" t="s">
        <v>271</v>
      </c>
      <c r="J46" s="67" t="s">
        <v>363</v>
      </c>
    </row>
    <row r="47" ht="30" customHeight="1" spans="1:10">
      <c r="A47" s="197" t="s">
        <v>246</v>
      </c>
      <c r="B47" s="67" t="s">
        <v>279</v>
      </c>
      <c r="C47" s="67" t="s">
        <v>260</v>
      </c>
      <c r="D47" s="67" t="s">
        <v>280</v>
      </c>
      <c r="E47" s="67" t="s">
        <v>364</v>
      </c>
      <c r="F47" s="67" t="s">
        <v>263</v>
      </c>
      <c r="G47" s="67" t="s">
        <v>365</v>
      </c>
      <c r="H47" s="67" t="s">
        <v>265</v>
      </c>
      <c r="I47" s="67" t="s">
        <v>271</v>
      </c>
      <c r="J47" s="67" t="s">
        <v>366</v>
      </c>
    </row>
    <row r="48" ht="30" customHeight="1" spans="1:10">
      <c r="A48" s="197" t="s">
        <v>246</v>
      </c>
      <c r="B48" s="67" t="s">
        <v>279</v>
      </c>
      <c r="C48" s="67" t="s">
        <v>260</v>
      </c>
      <c r="D48" s="67" t="s">
        <v>280</v>
      </c>
      <c r="E48" s="67" t="s">
        <v>367</v>
      </c>
      <c r="F48" s="67" t="s">
        <v>263</v>
      </c>
      <c r="G48" s="67" t="s">
        <v>324</v>
      </c>
      <c r="H48" s="67" t="s">
        <v>265</v>
      </c>
      <c r="I48" s="67" t="s">
        <v>271</v>
      </c>
      <c r="J48" s="67" t="s">
        <v>368</v>
      </c>
    </row>
    <row r="49" ht="30" customHeight="1" spans="1:10">
      <c r="A49" s="197" t="s">
        <v>246</v>
      </c>
      <c r="B49" s="67" t="s">
        <v>279</v>
      </c>
      <c r="C49" s="67" t="s">
        <v>260</v>
      </c>
      <c r="D49" s="67" t="s">
        <v>280</v>
      </c>
      <c r="E49" s="67" t="s">
        <v>369</v>
      </c>
      <c r="F49" s="67" t="s">
        <v>269</v>
      </c>
      <c r="G49" s="67" t="s">
        <v>370</v>
      </c>
      <c r="H49" s="67" t="s">
        <v>371</v>
      </c>
      <c r="I49" s="67" t="s">
        <v>266</v>
      </c>
      <c r="J49" s="67" t="s">
        <v>372</v>
      </c>
    </row>
    <row r="50" ht="30" customHeight="1" spans="1:10">
      <c r="A50" s="197" t="s">
        <v>246</v>
      </c>
      <c r="B50" s="67" t="s">
        <v>279</v>
      </c>
      <c r="C50" s="67" t="s">
        <v>260</v>
      </c>
      <c r="D50" s="67" t="s">
        <v>261</v>
      </c>
      <c r="E50" s="67" t="s">
        <v>373</v>
      </c>
      <c r="F50" s="67" t="s">
        <v>269</v>
      </c>
      <c r="G50" s="67" t="s">
        <v>292</v>
      </c>
      <c r="H50" s="67" t="s">
        <v>265</v>
      </c>
      <c r="I50" s="67" t="s">
        <v>271</v>
      </c>
      <c r="J50" s="67" t="s">
        <v>374</v>
      </c>
    </row>
    <row r="51" ht="30" customHeight="1" spans="1:10">
      <c r="A51" s="197" t="s">
        <v>246</v>
      </c>
      <c r="B51" s="67" t="s">
        <v>279</v>
      </c>
      <c r="C51" s="67" t="s">
        <v>260</v>
      </c>
      <c r="D51" s="67" t="s">
        <v>261</v>
      </c>
      <c r="E51" s="67" t="s">
        <v>375</v>
      </c>
      <c r="F51" s="67" t="s">
        <v>263</v>
      </c>
      <c r="G51" s="67" t="s">
        <v>376</v>
      </c>
      <c r="H51" s="67" t="s">
        <v>377</v>
      </c>
      <c r="I51" s="67" t="s">
        <v>271</v>
      </c>
      <c r="J51" s="67" t="s">
        <v>378</v>
      </c>
    </row>
    <row r="52" ht="30" customHeight="1" spans="1:10">
      <c r="A52" s="197" t="s">
        <v>246</v>
      </c>
      <c r="B52" s="67" t="s">
        <v>279</v>
      </c>
      <c r="C52" s="67" t="s">
        <v>260</v>
      </c>
      <c r="D52" s="67" t="s">
        <v>261</v>
      </c>
      <c r="E52" s="67" t="s">
        <v>379</v>
      </c>
      <c r="F52" s="67" t="s">
        <v>263</v>
      </c>
      <c r="G52" s="67" t="s">
        <v>380</v>
      </c>
      <c r="H52" s="67" t="s">
        <v>265</v>
      </c>
      <c r="I52" s="67" t="s">
        <v>271</v>
      </c>
      <c r="J52" s="67" t="s">
        <v>381</v>
      </c>
    </row>
    <row r="53" ht="30" customHeight="1" spans="1:10">
      <c r="A53" s="197" t="s">
        <v>246</v>
      </c>
      <c r="B53" s="67" t="s">
        <v>279</v>
      </c>
      <c r="C53" s="67" t="s">
        <v>260</v>
      </c>
      <c r="D53" s="67" t="s">
        <v>261</v>
      </c>
      <c r="E53" s="67" t="s">
        <v>382</v>
      </c>
      <c r="F53" s="67" t="s">
        <v>263</v>
      </c>
      <c r="G53" s="67" t="s">
        <v>380</v>
      </c>
      <c r="H53" s="67" t="s">
        <v>265</v>
      </c>
      <c r="I53" s="67" t="s">
        <v>271</v>
      </c>
      <c r="J53" s="67" t="s">
        <v>383</v>
      </c>
    </row>
    <row r="54" ht="30" customHeight="1" spans="1:10">
      <c r="A54" s="197" t="s">
        <v>246</v>
      </c>
      <c r="B54" s="67" t="s">
        <v>279</v>
      </c>
      <c r="C54" s="67" t="s">
        <v>260</v>
      </c>
      <c r="D54" s="67" t="s">
        <v>261</v>
      </c>
      <c r="E54" s="67" t="s">
        <v>384</v>
      </c>
      <c r="F54" s="67" t="s">
        <v>269</v>
      </c>
      <c r="G54" s="67" t="s">
        <v>385</v>
      </c>
      <c r="H54" s="67" t="s">
        <v>371</v>
      </c>
      <c r="I54" s="67" t="s">
        <v>266</v>
      </c>
      <c r="J54" s="67" t="s">
        <v>386</v>
      </c>
    </row>
    <row r="55" ht="30" customHeight="1" spans="1:10">
      <c r="A55" s="197" t="s">
        <v>246</v>
      </c>
      <c r="B55" s="67" t="s">
        <v>279</v>
      </c>
      <c r="C55" s="67" t="s">
        <v>260</v>
      </c>
      <c r="D55" s="67" t="s">
        <v>261</v>
      </c>
      <c r="E55" s="67" t="s">
        <v>387</v>
      </c>
      <c r="F55" s="67" t="s">
        <v>263</v>
      </c>
      <c r="G55" s="67" t="s">
        <v>380</v>
      </c>
      <c r="H55" s="67" t="s">
        <v>265</v>
      </c>
      <c r="I55" s="67" t="s">
        <v>271</v>
      </c>
      <c r="J55" s="67" t="s">
        <v>388</v>
      </c>
    </row>
    <row r="56" ht="30" customHeight="1" spans="1:10">
      <c r="A56" s="197" t="s">
        <v>246</v>
      </c>
      <c r="B56" s="67" t="s">
        <v>279</v>
      </c>
      <c r="C56" s="67" t="s">
        <v>260</v>
      </c>
      <c r="D56" s="67" t="s">
        <v>261</v>
      </c>
      <c r="E56" s="67" t="s">
        <v>389</v>
      </c>
      <c r="F56" s="67" t="s">
        <v>263</v>
      </c>
      <c r="G56" s="67" t="s">
        <v>380</v>
      </c>
      <c r="H56" s="67" t="s">
        <v>265</v>
      </c>
      <c r="I56" s="67" t="s">
        <v>271</v>
      </c>
      <c r="J56" s="67" t="s">
        <v>390</v>
      </c>
    </row>
    <row r="57" ht="30" customHeight="1" spans="1:10">
      <c r="A57" s="197" t="s">
        <v>246</v>
      </c>
      <c r="B57" s="67" t="s">
        <v>279</v>
      </c>
      <c r="C57" s="67" t="s">
        <v>260</v>
      </c>
      <c r="D57" s="67" t="s">
        <v>261</v>
      </c>
      <c r="E57" s="67" t="s">
        <v>391</v>
      </c>
      <c r="F57" s="67" t="s">
        <v>263</v>
      </c>
      <c r="G57" s="67" t="s">
        <v>295</v>
      </c>
      <c r="H57" s="67" t="s">
        <v>265</v>
      </c>
      <c r="I57" s="67" t="s">
        <v>271</v>
      </c>
      <c r="J57" s="67" t="s">
        <v>392</v>
      </c>
    </row>
    <row r="58" ht="30" customHeight="1" spans="1:10">
      <c r="A58" s="197" t="s">
        <v>246</v>
      </c>
      <c r="B58" s="67" t="s">
        <v>279</v>
      </c>
      <c r="C58" s="67" t="s">
        <v>260</v>
      </c>
      <c r="D58" s="67" t="s">
        <v>261</v>
      </c>
      <c r="E58" s="67" t="s">
        <v>393</v>
      </c>
      <c r="F58" s="67" t="s">
        <v>269</v>
      </c>
      <c r="G58" s="67" t="s">
        <v>292</v>
      </c>
      <c r="H58" s="67" t="s">
        <v>265</v>
      </c>
      <c r="I58" s="67" t="s">
        <v>271</v>
      </c>
      <c r="J58" s="67" t="s">
        <v>394</v>
      </c>
    </row>
    <row r="59" ht="30" customHeight="1" spans="1:10">
      <c r="A59" s="197" t="s">
        <v>246</v>
      </c>
      <c r="B59" s="67" t="s">
        <v>279</v>
      </c>
      <c r="C59" s="67" t="s">
        <v>260</v>
      </c>
      <c r="D59" s="67" t="s">
        <v>267</v>
      </c>
      <c r="E59" s="67" t="s">
        <v>395</v>
      </c>
      <c r="F59" s="67" t="s">
        <v>269</v>
      </c>
      <c r="G59" s="67" t="s">
        <v>396</v>
      </c>
      <c r="H59" s="67" t="s">
        <v>371</v>
      </c>
      <c r="I59" s="67" t="s">
        <v>271</v>
      </c>
      <c r="J59" s="67" t="s">
        <v>397</v>
      </c>
    </row>
    <row r="60" ht="30" customHeight="1" spans="1:10">
      <c r="A60" s="197" t="s">
        <v>246</v>
      </c>
      <c r="B60" s="67" t="s">
        <v>279</v>
      </c>
      <c r="C60" s="67" t="s">
        <v>260</v>
      </c>
      <c r="D60" s="67" t="s">
        <v>267</v>
      </c>
      <c r="E60" s="67" t="s">
        <v>398</v>
      </c>
      <c r="F60" s="67" t="s">
        <v>269</v>
      </c>
      <c r="G60" s="67" t="s">
        <v>399</v>
      </c>
      <c r="H60" s="67" t="s">
        <v>371</v>
      </c>
      <c r="I60" s="67" t="s">
        <v>271</v>
      </c>
      <c r="J60" s="67" t="s">
        <v>400</v>
      </c>
    </row>
    <row r="61" ht="30" customHeight="1" spans="1:10">
      <c r="A61" s="197" t="s">
        <v>246</v>
      </c>
      <c r="B61" s="67" t="s">
        <v>279</v>
      </c>
      <c r="C61" s="67" t="s">
        <v>272</v>
      </c>
      <c r="D61" s="67" t="s">
        <v>276</v>
      </c>
      <c r="E61" s="67" t="s">
        <v>401</v>
      </c>
      <c r="F61" s="67" t="s">
        <v>269</v>
      </c>
      <c r="G61" s="67" t="s">
        <v>402</v>
      </c>
      <c r="H61" s="67" t="s">
        <v>371</v>
      </c>
      <c r="I61" s="67" t="s">
        <v>266</v>
      </c>
      <c r="J61" s="67" t="s">
        <v>403</v>
      </c>
    </row>
    <row r="62" ht="30" customHeight="1" spans="1:10">
      <c r="A62" s="197" t="s">
        <v>246</v>
      </c>
      <c r="B62" s="67" t="s">
        <v>279</v>
      </c>
      <c r="C62" s="67" t="s">
        <v>272</v>
      </c>
      <c r="D62" s="67" t="s">
        <v>276</v>
      </c>
      <c r="E62" s="67" t="s">
        <v>404</v>
      </c>
      <c r="F62" s="67" t="s">
        <v>269</v>
      </c>
      <c r="G62" s="67" t="s">
        <v>402</v>
      </c>
      <c r="H62" s="67" t="s">
        <v>371</v>
      </c>
      <c r="I62" s="67" t="s">
        <v>266</v>
      </c>
      <c r="J62" s="67" t="s">
        <v>405</v>
      </c>
    </row>
    <row r="63" ht="30" customHeight="1" spans="1:10">
      <c r="A63" s="197" t="s">
        <v>246</v>
      </c>
      <c r="B63" s="67" t="s">
        <v>279</v>
      </c>
      <c r="C63" s="67" t="s">
        <v>272</v>
      </c>
      <c r="D63" s="67" t="s">
        <v>276</v>
      </c>
      <c r="E63" s="67" t="s">
        <v>406</v>
      </c>
      <c r="F63" s="67" t="s">
        <v>269</v>
      </c>
      <c r="G63" s="67" t="s">
        <v>407</v>
      </c>
      <c r="H63" s="67" t="s">
        <v>371</v>
      </c>
      <c r="I63" s="67" t="s">
        <v>266</v>
      </c>
      <c r="J63" s="67" t="s">
        <v>408</v>
      </c>
    </row>
    <row r="64" ht="30" customHeight="1" spans="1:10">
      <c r="A64" s="197" t="s">
        <v>246</v>
      </c>
      <c r="B64" s="67" t="s">
        <v>279</v>
      </c>
      <c r="C64" s="67" t="s">
        <v>272</v>
      </c>
      <c r="D64" s="67" t="s">
        <v>276</v>
      </c>
      <c r="E64" s="67" t="s">
        <v>409</v>
      </c>
      <c r="F64" s="67" t="s">
        <v>269</v>
      </c>
      <c r="G64" s="67" t="s">
        <v>410</v>
      </c>
      <c r="H64" s="67" t="s">
        <v>371</v>
      </c>
      <c r="I64" s="67" t="s">
        <v>266</v>
      </c>
      <c r="J64" s="67" t="s">
        <v>411</v>
      </c>
    </row>
    <row r="65" ht="30" customHeight="1" spans="1:10">
      <c r="A65" s="197" t="s">
        <v>246</v>
      </c>
      <c r="B65" s="67" t="s">
        <v>279</v>
      </c>
      <c r="C65" s="67" t="s">
        <v>272</v>
      </c>
      <c r="D65" s="67" t="s">
        <v>276</v>
      </c>
      <c r="E65" s="67" t="s">
        <v>412</v>
      </c>
      <c r="F65" s="67" t="s">
        <v>269</v>
      </c>
      <c r="G65" s="67" t="s">
        <v>402</v>
      </c>
      <c r="H65" s="67" t="s">
        <v>371</v>
      </c>
      <c r="I65" s="67" t="s">
        <v>266</v>
      </c>
      <c r="J65" s="67" t="s">
        <v>413</v>
      </c>
    </row>
    <row r="66" ht="30" customHeight="1" spans="1:10">
      <c r="A66" s="197" t="s">
        <v>246</v>
      </c>
      <c r="B66" s="67" t="s">
        <v>279</v>
      </c>
      <c r="C66" s="67" t="s">
        <v>272</v>
      </c>
      <c r="D66" s="67" t="s">
        <v>414</v>
      </c>
      <c r="E66" s="67" t="s">
        <v>415</v>
      </c>
      <c r="F66" s="67" t="s">
        <v>269</v>
      </c>
      <c r="G66" s="67" t="s">
        <v>410</v>
      </c>
      <c r="H66" s="67" t="s">
        <v>371</v>
      </c>
      <c r="I66" s="67" t="s">
        <v>266</v>
      </c>
      <c r="J66" s="67" t="s">
        <v>416</v>
      </c>
    </row>
    <row r="67" ht="30" customHeight="1" spans="1:10">
      <c r="A67" s="197" t="s">
        <v>246</v>
      </c>
      <c r="B67" s="67" t="s">
        <v>279</v>
      </c>
      <c r="C67" s="67" t="s">
        <v>272</v>
      </c>
      <c r="D67" s="67" t="s">
        <v>414</v>
      </c>
      <c r="E67" s="67" t="s">
        <v>417</v>
      </c>
      <c r="F67" s="67" t="s">
        <v>269</v>
      </c>
      <c r="G67" s="67" t="s">
        <v>402</v>
      </c>
      <c r="H67" s="67" t="s">
        <v>371</v>
      </c>
      <c r="I67" s="67" t="s">
        <v>266</v>
      </c>
      <c r="J67" s="67" t="s">
        <v>418</v>
      </c>
    </row>
    <row r="68" ht="30" customHeight="1" spans="1:10">
      <c r="A68" s="197" t="s">
        <v>246</v>
      </c>
      <c r="B68" s="67" t="s">
        <v>279</v>
      </c>
      <c r="C68" s="67" t="s">
        <v>277</v>
      </c>
      <c r="D68" s="67" t="s">
        <v>278</v>
      </c>
      <c r="E68" s="67" t="s">
        <v>419</v>
      </c>
      <c r="F68" s="67" t="s">
        <v>263</v>
      </c>
      <c r="G68" s="67" t="s">
        <v>311</v>
      </c>
      <c r="H68" s="67" t="s">
        <v>265</v>
      </c>
      <c r="I68" s="67" t="s">
        <v>271</v>
      </c>
      <c r="J68" s="67" t="s">
        <v>420</v>
      </c>
    </row>
    <row r="69" ht="30" customHeight="1" spans="1:10">
      <c r="A69" s="197" t="s">
        <v>246</v>
      </c>
      <c r="B69" s="67" t="s">
        <v>279</v>
      </c>
      <c r="C69" s="67" t="s">
        <v>277</v>
      </c>
      <c r="D69" s="67" t="s">
        <v>278</v>
      </c>
      <c r="E69" s="67" t="s">
        <v>278</v>
      </c>
      <c r="F69" s="67" t="s">
        <v>263</v>
      </c>
      <c r="G69" s="67" t="s">
        <v>347</v>
      </c>
      <c r="H69" s="67" t="s">
        <v>265</v>
      </c>
      <c r="I69" s="67" t="s">
        <v>271</v>
      </c>
      <c r="J69" s="67" t="s">
        <v>421</v>
      </c>
    </row>
    <row r="70" ht="30" customHeight="1" spans="1:10">
      <c r="A70" s="197" t="s">
        <v>246</v>
      </c>
      <c r="B70" s="67" t="s">
        <v>279</v>
      </c>
      <c r="C70" s="67" t="s">
        <v>277</v>
      </c>
      <c r="D70" s="67" t="s">
        <v>278</v>
      </c>
      <c r="E70" s="67" t="s">
        <v>422</v>
      </c>
      <c r="F70" s="67" t="s">
        <v>263</v>
      </c>
      <c r="G70" s="67" t="s">
        <v>311</v>
      </c>
      <c r="H70" s="67" t="s">
        <v>265</v>
      </c>
      <c r="I70" s="67" t="s">
        <v>271</v>
      </c>
      <c r="J70" s="67" t="s">
        <v>423</v>
      </c>
    </row>
    <row r="71" ht="30" customHeight="1" spans="1:10">
      <c r="A71" s="197" t="s">
        <v>246</v>
      </c>
      <c r="B71" s="67" t="s">
        <v>279</v>
      </c>
      <c r="C71" s="67" t="s">
        <v>277</v>
      </c>
      <c r="D71" s="67" t="s">
        <v>278</v>
      </c>
      <c r="E71" s="67" t="s">
        <v>424</v>
      </c>
      <c r="F71" s="67" t="s">
        <v>263</v>
      </c>
      <c r="G71" s="67" t="s">
        <v>347</v>
      </c>
      <c r="H71" s="67" t="s">
        <v>265</v>
      </c>
      <c r="I71" s="67" t="s">
        <v>271</v>
      </c>
      <c r="J71" s="67" t="s">
        <v>425</v>
      </c>
    </row>
    <row r="72" ht="30" customHeight="1" spans="1:10">
      <c r="A72" s="197" t="s">
        <v>246</v>
      </c>
      <c r="B72" s="67" t="s">
        <v>279</v>
      </c>
      <c r="C72" s="67" t="s">
        <v>277</v>
      </c>
      <c r="D72" s="67" t="s">
        <v>278</v>
      </c>
      <c r="E72" s="67" t="s">
        <v>278</v>
      </c>
      <c r="F72" s="67" t="s">
        <v>269</v>
      </c>
      <c r="G72" s="67" t="s">
        <v>410</v>
      </c>
      <c r="H72" s="67" t="s">
        <v>371</v>
      </c>
      <c r="I72" s="67" t="s">
        <v>266</v>
      </c>
      <c r="J72" s="67" t="s">
        <v>426</v>
      </c>
    </row>
  </sheetData>
  <mergeCells count="6">
    <mergeCell ref="A2:J2"/>
    <mergeCell ref="A3:H3"/>
    <mergeCell ref="A7:A11"/>
    <mergeCell ref="A12:A72"/>
    <mergeCell ref="B7:B11"/>
    <mergeCell ref="B12:B7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vt:lpstr>
      <vt:lpstr>部门收入预算表</vt:lpstr>
      <vt:lpstr>部门支出预算表</vt:lpstr>
      <vt:lpstr>部门财政拨款收支预算总表</vt:lpstr>
      <vt:lpstr>一般公共预算支出预算表（按功能科目分类）</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lpstr>部门整体支出绩效目标表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2025-03-12T01:53:00Z</dcterms:created>
  <dcterms:modified xsi:type="dcterms:W3CDTF">2025-03-18T01:48:39Z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09E567B2B39143E3AA9D834769FB4955_13</vt:lpwstr>
  </property>
  <property fmtid="{D5CDD505-2E9C-101B-9397-08002B2CF9AE}" pid="3" name="KSOProductBuildVer">
    <vt:lpwstr>2052-11.8.6.8722</vt:lpwstr>
  </property>
</Properties>
</file>