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部门财务收支预算总表1" sheetId="17" r:id="rId1"/>
    <sheet name="部门收入预算表2" sheetId="18" r:id="rId2"/>
    <sheet name="部门支出预算表3" sheetId="19" r:id="rId3"/>
    <sheet name="部门财政拨款收支预算总表1" sheetId="20" r:id="rId4"/>
    <sheet name="一般公共预算支出预算表（按功能科目分类）5" sheetId="21" r:id="rId5"/>
    <sheet name="一般公共预算“三公”经费支出预算表6" sheetId="22" r:id="rId6"/>
    <sheet name="部门基本支出预算表7" sheetId="23" r:id="rId7"/>
    <sheet name="部门项目支出预算表8" sheetId="24" r:id="rId8"/>
    <sheet name="部门项目支出绩效目标表9" sheetId="25" r:id="rId9"/>
    <sheet name="部门政府性基金预算支出预算表10" sheetId="26" r:id="rId10"/>
    <sheet name="部门政府采购预算表11" sheetId="27" r:id="rId11"/>
    <sheet name="部门政府购买服务预算表12" sheetId="28" r:id="rId12"/>
    <sheet name="对下转移支付预算表13" sheetId="29" r:id="rId13"/>
    <sheet name="对下转移支付绩效目标表14" sheetId="30" r:id="rId14"/>
    <sheet name="新增资产配置表15" sheetId="31" r:id="rId15"/>
    <sheet name="上级转移支付补助项目支出预算表16" sheetId="32" r:id="rId16"/>
    <sheet name="部门项目中期规划预算表17" sheetId="33" r:id="rId17"/>
    <sheet name="部门整体支出绩效目标表 18" sheetId="34" r:id="rId18"/>
  </sheets>
  <calcPr calcId="144525"/>
</workbook>
</file>

<file path=xl/sharedStrings.xml><?xml version="1.0" encoding="utf-8"?>
<sst xmlns="http://schemas.openxmlformats.org/spreadsheetml/2006/main" count="842" uniqueCount="345">
  <si>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</si>
  <si>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</si>
  <si>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</si>
  <si>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</si>
  <si>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</si>
  <si>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</si>
  <si>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</si>
  <si>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</si>
  <si>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</si>
  <si>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</si>
  <si>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</si>
  <si>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</si>
  <si>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</si>
  <si>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</si>
  <si>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</si>
  <si>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</si>
  <si>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</si>
  <si>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</si>
  <si>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</si>
  <si>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</si>
  <si>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</si>
  <si>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</si>
  <si>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</si>
  <si>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</si>
  <si>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</si>
  <si>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</si>
  <si>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</si>
  <si>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</si>
  <si>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</si>
  <si>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</si>
  <si>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</si>
  <si>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</si>
  <si>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</si>
  <si>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</si>
  <si>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</si>
  <si>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</si>
  <si>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</si>
  <si>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</si>
  <si>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</si>
  <si>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</si>
  <si>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</si>
  <si>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</si>
  <si>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</si>
  <si>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</si>
  <si>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</si>
  <si>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</si>
  <si>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</si>
  <si>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</si>
  <si>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</si>
  <si>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</si>
  <si>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</si>
  <si>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</si>
  <si>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</si>
  <si>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</si>
  <si>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</si>
  <si>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</si>
  <si>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</si>
  <si>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</si>
  <si>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</si>
  <si>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</si>
  <si>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</si>
  <si>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</si>
  <si>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</si>
  <si>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</si>
  <si>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</si>
  <si>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</si>
  <si>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105038</t>
  </si>
  <si>
    <t>昆明市晋宁区晋城第二小学</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</si>
  <si>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</si>
  <si>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</si>
  <si>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</si>
  <si>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</si>
  <si>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</si>
  <si>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</si>
  <si>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</si>
  <si>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</si>
  <si>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</si>
  <si>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</si>
  <si>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</si>
  <si>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</si>
  <si>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</si>
  <si>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</si>
  <si>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</si>
  <si>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</si>
  <si>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</si>
  <si>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</si>
  <si>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</si>
  <si>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</si>
  <si>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</si>
  <si>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</si>
  <si>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</si>
  <si>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</si>
  <si>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</si>
  <si>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205</t>
  </si>
  <si>
    <t>教育支出</t>
  </si>
  <si>
    <t>20502</t>
  </si>
  <si>
    <t>普通教育</t>
  </si>
  <si>
    <t>2050202</t>
  </si>
  <si>
    <t>小学教育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</si>
  <si>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</si>
  <si>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</si>
  <si>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</si>
  <si>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</si>
  <si>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</si>
  <si>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</si>
  <si>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</si>
  <si>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</si>
  <si>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</si>
  <si>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</si>
  <si>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</si>
  <si>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</si>
  <si>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</si>
  <si>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</si>
  <si>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</si>
  <si>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</si>
  <si>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</si>
  <si>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</si>
  <si>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</si>
  <si>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</si>
  <si>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</si>
  <si>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</si>
  <si>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</si>
  <si>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</si>
  <si>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</si>
  <si>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</si>
  <si>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</si>
  <si>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</si>
  <si>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</si>
  <si>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</si>
  <si>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一、本年收入</t>
  </si>
  <si>
    <t>一、本年支出</t>
  </si>
  <si>
    <t>（一）一般公共预算</t>
  </si>
  <si>
    <t>（一）一般公共服务支出</t>
  </si>
  <si>
    <t>（二）政府性基金预算</t>
  </si>
  <si>
    <t>（二）外交支出</t>
  </si>
  <si>
    <t>（三）国有资本经营预算</t>
  </si>
  <si>
    <t>（三）国防支出</t>
  </si>
  <si>
    <t>二、上年结转结余</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</si>
  <si>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</si>
  <si>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</si>
  <si>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</si>
  <si>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</si>
  <si>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</si>
  <si>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</si>
  <si>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</si>
  <si>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</si>
  <si>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</si>
  <si>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</si>
  <si>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</si>
  <si>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</si>
  <si>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</si>
  <si>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</si>
  <si>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</si>
  <si>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</si>
  <si>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</si>
  <si>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</si>
  <si>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（二十二）国有资本经营预算支出</t>
  </si>
  <si>
    <t>（二十三）预备费</t>
  </si>
  <si>
    <t>（二十四）其他支出</t>
  </si>
  <si>
    <t>（二十五）转移性支出</t>
  </si>
  <si>
    <t>（二十六）债务付息支出</t>
  </si>
  <si>
    <t>二、年终结转结余</t>
  </si>
  <si>
    <t>部门预算支出功能分类科目</t>
  </si>
  <si>
    <t>人员经费</t>
  </si>
  <si>
    <t>公用经费</t>
  </si>
  <si>
    <t>合  计</t>
  </si>
  <si>
    <t>“三公”经费合计</t>
  </si>
  <si>
    <t>因公出国（境）费</t>
  </si>
  <si>
    <t>公务用车购置及运行费</t>
  </si>
  <si>
    <t>公务接待费</t>
  </si>
  <si>
    <t>公务用车购置费</t>
  </si>
  <si>
    <t>公务用车运行费</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</si>
  <si>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</si>
  <si>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</si>
  <si>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</si>
  <si>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</si>
  <si>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</si>
  <si>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</si>
  <si>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</si>
  <si>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</si>
  <si>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</si>
  <si>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</si>
  <si>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</si>
  <si>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</si>
  <si>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</si>
  <si>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</si>
  <si>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</si>
  <si>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</si>
  <si>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</si>
  <si>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</si>
  <si>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昆明市晋宁区教育体育局</t>
  </si>
  <si>
    <t>530122210000000002512</t>
  </si>
  <si>
    <t>事业人员支出工资</t>
  </si>
  <si>
    <t>30101</t>
  </si>
  <si>
    <t>基本工资</t>
  </si>
  <si>
    <t>30102</t>
  </si>
  <si>
    <t>津贴补贴</t>
  </si>
  <si>
    <t>30103</t>
  </si>
  <si>
    <t>奖金</t>
  </si>
  <si>
    <t>30107</t>
  </si>
  <si>
    <t>绩效工资</t>
  </si>
  <si>
    <t>530122210000000002513</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</si>
  <si>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</si>
  <si>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</si>
  <si>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</si>
  <si>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</si>
  <si>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</si>
  <si>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</si>
  <si>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</si>
  <si>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</si>
  <si>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</si>
  <si>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</si>
  <si>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</si>
  <si>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530122210000000002514</t>
  </si>
  <si>
    <t>对个人和家庭的补助</t>
  </si>
  <si>
    <t>30305</t>
  </si>
  <si>
    <t>生活补助</t>
  </si>
  <si>
    <t>530122210000000002516</t>
  </si>
  <si>
    <t>30217</t>
  </si>
  <si>
    <t>530122210000000002518</t>
  </si>
  <si>
    <t>工会经费</t>
  </si>
  <si>
    <t>30228</t>
  </si>
  <si>
    <t>530122210000000002519</t>
  </si>
  <si>
    <t>一般公用经费</t>
  </si>
  <si>
    <t>30201</t>
  </si>
  <si>
    <t>办公费</t>
  </si>
  <si>
    <t>30211</t>
  </si>
  <si>
    <t>差旅费</t>
  </si>
  <si>
    <t>30216</t>
  </si>
  <si>
    <t>培训费</t>
  </si>
  <si>
    <t>30229</t>
  </si>
  <si>
    <t>福利费</t>
  </si>
  <si>
    <t>530122210000000003241</t>
  </si>
  <si>
    <t>30113</t>
  </si>
  <si>
    <t>530122231100001217623</t>
  </si>
  <si>
    <t>离退休人员支出</t>
  </si>
  <si>
    <t>30302</t>
  </si>
  <si>
    <t>退休费</t>
  </si>
  <si>
    <t>530122231100001495659</t>
  </si>
  <si>
    <t>其他事业人员支出工资</t>
  </si>
  <si>
    <t>530122231100001495660</t>
  </si>
  <si>
    <t>事业人员绩效奖励</t>
  </si>
  <si>
    <t>530122241100002239503</t>
  </si>
  <si>
    <t>其他人员支出</t>
  </si>
  <si>
    <t>30199</t>
  </si>
  <si>
    <t>其他工资福利支出</t>
  </si>
  <si>
    <t>项目分类</t>
  </si>
  <si>
    <t>项目单位</t>
  </si>
  <si>
    <t>经济科目编码</t>
  </si>
  <si>
    <t>经济科目名称</t>
  </si>
  <si>
    <t>本年拨款</t>
  </si>
  <si>
    <t>其中：本次下达</t>
  </si>
  <si>
    <t>备注：昆明市晋宁区晋城第二小学无部门项目支出，该表以空表公开。</t>
  </si>
  <si>
    <t>项目年度绩效目标</t>
  </si>
  <si>
    <t>一级指标</t>
  </si>
  <si>
    <t>二级指标</t>
  </si>
  <si>
    <t>三级指标</t>
  </si>
  <si>
    <t>指标性质</t>
  </si>
  <si>
    <t>指标值</t>
  </si>
  <si>
    <t>度量单位</t>
  </si>
  <si>
    <t>指标属性</t>
  </si>
  <si>
    <t>指标内容</t>
  </si>
  <si>
    <t>备注：昆明市晋宁区晋城第二小学无部门项目支出绩效目标，该表以空表公开。</t>
  </si>
  <si>
    <t>政府性基金预算支出预算表</t>
  </si>
  <si>
    <t>单位名称：昆明市发展和改革委员会</t>
  </si>
  <si>
    <t>政府性基金预算支出</t>
  </si>
  <si>
    <t>备注：昆明市晋宁区晋城第二小学无政府性基金预算支出预算相关内容，该表以空表公开。</t>
  </si>
  <si>
    <t>预算项目</t>
  </si>
  <si>
    <t>采购项目</t>
  </si>
  <si>
    <t>采购品目</t>
  </si>
  <si>
    <t>计量
单位</t>
  </si>
  <si>
    <t>数量</t>
  </si>
  <si>
    <t>面向中小企业预留资金</t>
  </si>
  <si>
    <t>政府性基金</t>
  </si>
  <si>
    <t>国有资本经营收益</t>
  </si>
  <si>
    <t>财政专户管理的收入</t>
  </si>
  <si>
    <t>单位自筹</t>
  </si>
  <si>
    <t>备注：1当面向中小企业预留资金大于合计时，面向中小企业预留资金为三年预计数。</t>
  </si>
  <si>
    <t>2.昆明市晋宁区晋城第二小学无部门政府采购预算相关内容，该表以空表公开。</t>
  </si>
  <si>
    <t>政府购买服务项目</t>
  </si>
  <si>
    <t>政府购买服务指导性目录代码</t>
  </si>
  <si>
    <t>基本支出/项目支出</t>
  </si>
  <si>
    <t>所属服务类别</t>
  </si>
  <si>
    <t>所属服务领域</t>
  </si>
  <si>
    <t>购买内容简述</t>
  </si>
  <si>
    <t>备注：昆明市晋宁区晋城第二小学无政府购买服务预算相关内容，该表以空表公开。</t>
  </si>
  <si>
    <t>预算09-1表</t>
  </si>
  <si>
    <t>2025年对下转移支付预算表</t>
  </si>
  <si>
    <t>单位名称（项目）</t>
  </si>
  <si>
    <t>地区</t>
  </si>
  <si>
    <t>备注：昆明市晋宁区晋城第二小学无对下转移支付预算，此表无数据。</t>
  </si>
  <si>
    <t>预算09-2表</t>
  </si>
  <si>
    <t>备注：昆明市晋宁区晋城第二小学无对下转移支付绩效目标，此表无数据。</t>
  </si>
  <si>
    <t>资产类别</t>
  </si>
  <si>
    <t>资产分类代码.名称</t>
  </si>
  <si>
    <t>资产名称</t>
  </si>
  <si>
    <t>计量单位</t>
  </si>
  <si>
    <t>财政部门批复数（元）</t>
  </si>
  <si>
    <t>单价</t>
  </si>
  <si>
    <t>金额</t>
  </si>
  <si>
    <t>A02 设备</t>
  </si>
  <si>
    <t>A02010105 台式计算机</t>
  </si>
  <si>
    <t>台式计算机</t>
  </si>
  <si>
    <t>台</t>
  </si>
  <si>
    <t>台式电脑</t>
  </si>
  <si>
    <t>A02010108 便携式计算机</t>
  </si>
  <si>
    <t>笔记本电脑</t>
  </si>
  <si>
    <t>A02020100 复印机</t>
  </si>
  <si>
    <t>高速黑白复印机</t>
  </si>
  <si>
    <t>A05 家具和用品</t>
  </si>
  <si>
    <t>A05010502 文件柜</t>
  </si>
  <si>
    <t>文件柜</t>
  </si>
  <si>
    <t>个</t>
  </si>
  <si>
    <t>A05019900 其他家具</t>
  </si>
  <si>
    <t>课桌椅</t>
  </si>
  <si>
    <t>套</t>
  </si>
  <si>
    <t>上级补助</t>
  </si>
  <si>
    <t>备注：昆明市晋宁区晋城第二小学无提前下达的上级转移支付补助项目支出预算，该表以空表公开。</t>
  </si>
  <si>
    <t>项目级次</t>
  </si>
  <si>
    <t/>
  </si>
  <si>
    <t>备注：昆明市晋宁区晋城第二小学无部门项目中期规划相关内容，该表以空表公开。</t>
  </si>
  <si>
    <t>部门编码</t>
  </si>
  <si>
    <t>部门名称</t>
  </si>
  <si>
    <t>内容</t>
  </si>
  <si>
    <t>说明</t>
  </si>
  <si>
    <t>部门总体目标</t>
  </si>
  <si>
    <t>部门职责</t>
  </si>
  <si>
    <t>根据三定方案归纳</t>
  </si>
  <si>
    <t>根据部门职责，中长期规划，各级党委，各级政府要求归纳</t>
  </si>
  <si>
    <t>部门年度目标</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</si>
  <si>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</si>
  <si>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</si>
  <si>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</si>
  <si>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</si>
  <si>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</si>
  <si>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</si>
  <si>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</si>
  <si>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</si>
  <si>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</si>
  <si>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三、部门整体支出绩效指标</t>
  </si>
  <si>
    <t>绩效指标</t>
  </si>
  <si>
    <t>评（扣）分标准</t>
  </si>
  <si>
    <t>绩效指标设定依据及指标值数据来源</t>
  </si>
  <si>
    <t xml:space="preserve">二级指标 </t>
  </si>
  <si>
    <t>备注：此表为一级预算单位及主管部门公开，我单位为二级预算单位故以空表公开。</t>
  </si>
</sst>
</file>

<file path=xl/styles.xml><?xml version="1.0" encoding="utf-8"?>
<styleSheet xmlns="http://schemas.openxmlformats.org/spreadsheetml/2006/main">
  <numFmts count="9">
    <numFmt numFmtId="176" formatCode="#,##0;\-#,##0;;@"/>
    <numFmt numFmtId="177" formatCode="#,##0.00;\-#,##0.00;;@"/>
    <numFmt numFmtId="178" formatCode="hh:mm:ss"/>
    <numFmt numFmtId="179" formatCode="yyyy/mm/dd"/>
    <numFmt numFmtId="180" formatCode="yyyy/mm/dd\ hh:mm:ss"/>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41">
    <font>
      <sz val="11"/>
      <color theme="1"/>
      <name val="宋体"/>
      <charset val="134"/>
      <scheme val="minor"/>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12"/>
      <color rgb="FF000000"/>
      <name val="宋体"/>
      <charset val="134"/>
    </font>
    <font>
      <b/>
      <sz val="23"/>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2"/>
      <color theme="1"/>
      <name val="宋体"/>
      <charset val="134"/>
      <scheme val="minor"/>
    </font>
    <font>
      <sz val="11"/>
      <color theme="1"/>
      <name val="宋体"/>
      <charset val="134"/>
    </font>
    <font>
      <sz val="10"/>
      <color rgb="FFFFFFFF"/>
      <name val="宋体"/>
      <charset val="134"/>
    </font>
    <font>
      <b/>
      <sz val="21"/>
      <color rgb="FF000000"/>
      <name val="宋体"/>
      <charset val="134"/>
    </font>
    <font>
      <b/>
      <sz val="18"/>
      <color rgb="FF000000"/>
      <name val="宋体"/>
      <charset val="134"/>
    </font>
    <font>
      <sz val="10"/>
      <color rgb="FF000000"/>
      <name val="SimSun"/>
      <charset val="134"/>
    </font>
    <font>
      <b/>
      <sz val="9"/>
      <color rgb="FF000000"/>
      <name val="宋体"/>
      <charset val="134"/>
    </font>
    <font>
      <sz val="9.75"/>
      <color rgb="FF000000"/>
      <name val="SimSun"/>
      <charset val="134"/>
    </font>
    <font>
      <sz val="11"/>
      <color theme="0"/>
      <name val="宋体"/>
      <charset val="0"/>
      <scheme val="minor"/>
    </font>
    <font>
      <sz val="11"/>
      <color theme="1"/>
      <name val="宋体"/>
      <charset val="0"/>
      <scheme val="minor"/>
    </font>
    <font>
      <sz val="11"/>
      <color rgb="FF9C0006"/>
      <name val="宋体"/>
      <charset val="0"/>
      <scheme val="minor"/>
    </font>
    <font>
      <sz val="9"/>
      <name val="宋体"/>
      <charset val="134"/>
    </font>
    <font>
      <b/>
      <sz val="11"/>
      <color rgb="FFFA7D00"/>
      <name val="宋体"/>
      <charset val="0"/>
      <scheme val="minor"/>
    </font>
    <font>
      <b/>
      <sz val="15"/>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006100"/>
      <name val="宋体"/>
      <charset val="0"/>
      <scheme val="minor"/>
    </font>
    <font>
      <sz val="11"/>
      <color rgb="FF9C6500"/>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1"/>
      <color theme="3"/>
      <name val="宋体"/>
      <charset val="134"/>
      <scheme val="minor"/>
    </font>
    <font>
      <b/>
      <sz val="11"/>
      <color rgb="FF3F3F3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FFFFFF"/>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6"/>
        <bgColor indexed="64"/>
      </patternFill>
    </fill>
    <fill>
      <patternFill patternType="solid">
        <fgColor rgb="FFFFC7CE"/>
        <bgColor indexed="64"/>
      </patternFill>
    </fill>
    <fill>
      <patternFill patternType="solid">
        <fgColor theme="8"/>
        <bgColor indexed="64"/>
      </patternFill>
    </fill>
    <fill>
      <patternFill patternType="solid">
        <fgColor theme="4"/>
        <bgColor indexed="64"/>
      </patternFill>
    </fill>
    <fill>
      <patternFill patternType="solid">
        <fgColor rgb="FFF2F2F2"/>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599993896298105"/>
        <bgColor indexed="64"/>
      </patternFill>
    </fill>
    <fill>
      <patternFill patternType="solid">
        <fgColor theme="5"/>
        <bgColor indexed="64"/>
      </patternFill>
    </fill>
    <fill>
      <patternFill patternType="solid">
        <fgColor rgb="FFFFCC99"/>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A5A5A5"/>
        <bgColor indexed="64"/>
      </patternFill>
    </fill>
  </fills>
  <borders count="2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style="thin">
        <color auto="1"/>
      </left>
      <right style="thin">
        <color auto="1"/>
      </right>
      <top style="thin">
        <color rgb="FF000000"/>
      </top>
      <bottom style="thin">
        <color auto="1"/>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7">
    <xf numFmtId="0" fontId="0" fillId="0" borderId="0"/>
    <xf numFmtId="42" fontId="0" fillId="0" borderId="0" applyFont="0" applyFill="0" applyBorder="0" applyAlignment="0" applyProtection="0">
      <alignment vertical="center"/>
    </xf>
    <xf numFmtId="0" fontId="22" fillId="22" borderId="0" applyNumberFormat="0" applyBorder="0" applyAlignment="0" applyProtection="0">
      <alignment vertical="center"/>
    </xf>
    <xf numFmtId="0" fontId="29" fillId="17"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80" fontId="24" fillId="0" borderId="1">
      <alignment horizontal="right" vertical="center"/>
    </xf>
    <xf numFmtId="0" fontId="22" fillId="15" borderId="0" applyNumberFormat="0" applyBorder="0" applyAlignment="0" applyProtection="0">
      <alignment vertical="center"/>
    </xf>
    <xf numFmtId="0" fontId="23" fillId="9" borderId="0" applyNumberFormat="0" applyBorder="0" applyAlignment="0" applyProtection="0">
      <alignment vertical="center"/>
    </xf>
    <xf numFmtId="43" fontId="0" fillId="0" borderId="0" applyFont="0" applyFill="0" applyBorder="0" applyAlignment="0" applyProtection="0">
      <alignment vertical="center"/>
    </xf>
    <xf numFmtId="0" fontId="21" fillId="27"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179" fontId="24" fillId="0" borderId="1">
      <alignment horizontal="right" vertical="center"/>
    </xf>
    <xf numFmtId="0" fontId="38" fillId="0" borderId="0" applyNumberFormat="0" applyFill="0" applyBorder="0" applyAlignment="0" applyProtection="0">
      <alignment vertical="center"/>
    </xf>
    <xf numFmtId="0" fontId="0" fillId="14" borderId="18" applyNumberFormat="0" applyFont="0" applyAlignment="0" applyProtection="0">
      <alignment vertical="center"/>
    </xf>
    <xf numFmtId="0" fontId="21" fillId="13" borderId="0" applyNumberFormat="0" applyBorder="0" applyAlignment="0" applyProtection="0">
      <alignment vertical="center"/>
    </xf>
    <xf numFmtId="0" fontId="35"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6" fillId="0" borderId="17" applyNumberFormat="0" applyFill="0" applyAlignment="0" applyProtection="0">
      <alignment vertical="center"/>
    </xf>
    <xf numFmtId="0" fontId="32" fillId="0" borderId="17" applyNumberFormat="0" applyFill="0" applyAlignment="0" applyProtection="0">
      <alignment vertical="center"/>
    </xf>
    <xf numFmtId="0" fontId="21" fillId="31" borderId="0" applyNumberFormat="0" applyBorder="0" applyAlignment="0" applyProtection="0">
      <alignment vertical="center"/>
    </xf>
    <xf numFmtId="0" fontId="35" fillId="0" borderId="23" applyNumberFormat="0" applyFill="0" applyAlignment="0" applyProtection="0">
      <alignment vertical="center"/>
    </xf>
    <xf numFmtId="0" fontId="21" fillId="26" borderId="0" applyNumberFormat="0" applyBorder="0" applyAlignment="0" applyProtection="0">
      <alignment vertical="center"/>
    </xf>
    <xf numFmtId="0" fontId="36" fillId="12" borderId="20" applyNumberFormat="0" applyAlignment="0" applyProtection="0">
      <alignment vertical="center"/>
    </xf>
    <xf numFmtId="0" fontId="25" fillId="12" borderId="16" applyNumberFormat="0" applyAlignment="0" applyProtection="0">
      <alignment vertical="center"/>
    </xf>
    <xf numFmtId="0" fontId="40" fillId="34" borderId="22" applyNumberFormat="0" applyAlignment="0" applyProtection="0">
      <alignment vertical="center"/>
    </xf>
    <xf numFmtId="0" fontId="22" fillId="33" borderId="0" applyNumberFormat="0" applyBorder="0" applyAlignment="0" applyProtection="0">
      <alignment vertical="center"/>
    </xf>
    <xf numFmtId="0" fontId="21" fillId="16" borderId="0" applyNumberFormat="0" applyBorder="0" applyAlignment="0" applyProtection="0">
      <alignment vertical="center"/>
    </xf>
    <xf numFmtId="0" fontId="39" fillId="0" borderId="21" applyNumberFormat="0" applyFill="0" applyAlignment="0" applyProtection="0">
      <alignment vertical="center"/>
    </xf>
    <xf numFmtId="0" fontId="34" fillId="0" borderId="19" applyNumberFormat="0" applyFill="0" applyAlignment="0" applyProtection="0">
      <alignment vertical="center"/>
    </xf>
    <xf numFmtId="0" fontId="30" fillId="21" borderId="0" applyNumberFormat="0" applyBorder="0" applyAlignment="0" applyProtection="0">
      <alignment vertical="center"/>
    </xf>
    <xf numFmtId="0" fontId="31" fillId="25" borderId="0" applyNumberFormat="0" applyBorder="0" applyAlignment="0" applyProtection="0">
      <alignment vertical="center"/>
    </xf>
    <xf numFmtId="10" fontId="24" fillId="0" borderId="1">
      <alignment horizontal="right" vertical="center"/>
    </xf>
    <xf numFmtId="0" fontId="22" fillId="24" borderId="0" applyNumberFormat="0" applyBorder="0" applyAlignment="0" applyProtection="0">
      <alignment vertical="center"/>
    </xf>
    <xf numFmtId="0" fontId="21" fillId="11" borderId="0" applyNumberFormat="0" applyBorder="0" applyAlignment="0" applyProtection="0">
      <alignment vertical="center"/>
    </xf>
    <xf numFmtId="0" fontId="22" fillId="30" borderId="0" applyNumberFormat="0" applyBorder="0" applyAlignment="0" applyProtection="0">
      <alignment vertical="center"/>
    </xf>
    <xf numFmtId="0" fontId="22" fillId="20" borderId="0" applyNumberFormat="0" applyBorder="0" applyAlignment="0" applyProtection="0">
      <alignment vertical="center"/>
    </xf>
    <xf numFmtId="0" fontId="22" fillId="29" borderId="0" applyNumberFormat="0" applyBorder="0" applyAlignment="0" applyProtection="0">
      <alignment vertical="center"/>
    </xf>
    <xf numFmtId="0" fontId="22" fillId="19" borderId="0" applyNumberFormat="0" applyBorder="0" applyAlignment="0" applyProtection="0">
      <alignment vertical="center"/>
    </xf>
    <xf numFmtId="0" fontId="21" fillId="8" borderId="0" applyNumberFormat="0" applyBorder="0" applyAlignment="0" applyProtection="0">
      <alignment vertical="center"/>
    </xf>
    <xf numFmtId="0" fontId="21" fillId="7" borderId="0" applyNumberFormat="0" applyBorder="0" applyAlignment="0" applyProtection="0">
      <alignment vertical="center"/>
    </xf>
    <xf numFmtId="0" fontId="22" fillId="32" borderId="0" applyNumberFormat="0" applyBorder="0" applyAlignment="0" applyProtection="0">
      <alignment vertical="center"/>
    </xf>
    <xf numFmtId="0" fontId="22" fillId="23" borderId="0" applyNumberFormat="0" applyBorder="0" applyAlignment="0" applyProtection="0">
      <alignment vertical="center"/>
    </xf>
    <xf numFmtId="0" fontId="21" fillId="10" borderId="0" applyNumberFormat="0" applyBorder="0" applyAlignment="0" applyProtection="0">
      <alignment vertical="center"/>
    </xf>
    <xf numFmtId="0" fontId="22" fillId="6" borderId="0" applyNumberFormat="0" applyBorder="0" applyAlignment="0" applyProtection="0">
      <alignment vertical="center"/>
    </xf>
    <xf numFmtId="0" fontId="21" fillId="5" borderId="0" applyNumberFormat="0" applyBorder="0" applyAlignment="0" applyProtection="0">
      <alignment vertical="center"/>
    </xf>
    <xf numFmtId="0" fontId="21" fillId="28" borderId="0" applyNumberFormat="0" applyBorder="0" applyAlignment="0" applyProtection="0">
      <alignment vertical="center"/>
    </xf>
    <xf numFmtId="0" fontId="22" fillId="18" borderId="0" applyNumberFormat="0" applyBorder="0" applyAlignment="0" applyProtection="0">
      <alignment vertical="center"/>
    </xf>
    <xf numFmtId="0" fontId="21" fillId="4" borderId="0" applyNumberFormat="0" applyBorder="0" applyAlignment="0" applyProtection="0">
      <alignment vertical="center"/>
    </xf>
    <xf numFmtId="177" fontId="24" fillId="0" borderId="1">
      <alignment horizontal="right" vertical="center"/>
    </xf>
    <xf numFmtId="49" fontId="24" fillId="0" borderId="1">
      <alignment horizontal="left" vertical="center" wrapText="1"/>
    </xf>
    <xf numFmtId="177" fontId="24" fillId="0" borderId="1">
      <alignment horizontal="right" vertical="center"/>
    </xf>
    <xf numFmtId="178" fontId="24" fillId="0" borderId="1">
      <alignment horizontal="right" vertical="center"/>
    </xf>
    <xf numFmtId="176" fontId="24" fillId="0" borderId="1">
      <alignment horizontal="right" vertical="center"/>
    </xf>
  </cellStyleXfs>
  <cellXfs count="245">
    <xf numFmtId="0" fontId="0" fillId="0" borderId="0" xfId="0"/>
    <xf numFmtId="0" fontId="1" fillId="2" borderId="0" xfId="0" applyFont="1" applyFill="1" applyAlignment="1">
      <alignment horizontal="center" vertical="center"/>
    </xf>
    <xf numFmtId="0" fontId="1" fillId="3" borderId="0" xfId="0" applyFont="1" applyFill="1" applyAlignment="1">
      <alignment horizontal="center" vertical="center"/>
    </xf>
    <xf numFmtId="0" fontId="2" fillId="2" borderId="0" xfId="0" applyFont="1" applyFill="1" applyAlignment="1">
      <alignment horizontal="left" vertical="center" wrapText="1"/>
    </xf>
    <xf numFmtId="0" fontId="1" fillId="2" borderId="0" xfId="0" applyFont="1" applyFill="1" applyAlignment="1">
      <alignment horizontal="left" vertical="center" wrapText="1"/>
    </xf>
    <xf numFmtId="0" fontId="1" fillId="2" borderId="0" xfId="0" applyFont="1" applyFill="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0" fontId="2" fillId="0" borderId="1" xfId="0" applyFont="1" applyBorder="1" applyAlignment="1">
      <alignment horizontal="left" vertical="center" wrapText="1"/>
    </xf>
    <xf numFmtId="0" fontId="6"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2" borderId="1" xfId="0" applyFont="1" applyFill="1" applyBorder="1" applyAlignment="1">
      <alignment horizontal="left" vertical="center"/>
    </xf>
    <xf numFmtId="4" fontId="2" fillId="2" borderId="1" xfId="0" applyNumberFormat="1" applyFont="1" applyFill="1" applyBorder="1" applyAlignment="1" applyProtection="1">
      <alignment horizontal="right" vertical="center"/>
      <protection locked="0"/>
    </xf>
    <xf numFmtId="0" fontId="5" fillId="0" borderId="1" xfId="0" applyFont="1" applyBorder="1"/>
    <xf numFmtId="4" fontId="2" fillId="0" borderId="1" xfId="0" applyNumberFormat="1" applyFont="1" applyBorder="1" applyAlignment="1">
      <alignment horizontal="right" vertical="center"/>
    </xf>
    <xf numFmtId="0" fontId="6" fillId="0" borderId="1" xfId="0" applyFont="1" applyBorder="1" applyAlignment="1">
      <alignment horizontal="center" vertical="center"/>
    </xf>
    <xf numFmtId="49" fontId="7" fillId="0" borderId="1" xfId="0" applyNumberFormat="1" applyFont="1" applyBorder="1" applyAlignment="1">
      <alignment horizontal="center" vertical="center" wrapText="1"/>
    </xf>
    <xf numFmtId="49" fontId="7" fillId="0" borderId="1" xfId="0" applyNumberFormat="1" applyFont="1" applyBorder="1" applyAlignment="1" applyProtection="1">
      <alignment horizontal="center" vertical="center"/>
      <protection locked="0"/>
    </xf>
    <xf numFmtId="49" fontId="7" fillId="0" borderId="1" xfId="0" applyNumberFormat="1" applyFont="1" applyBorder="1" applyAlignment="1" applyProtection="1">
      <alignment horizontal="center" vertical="center" wrapText="1"/>
      <protection locked="0"/>
    </xf>
    <xf numFmtId="0" fontId="7" fillId="0" borderId="1" xfId="0" applyFont="1" applyBorder="1" applyAlignment="1">
      <alignment horizontal="center" vertical="center"/>
    </xf>
    <xf numFmtId="0" fontId="2" fillId="0" borderId="1" xfId="0" applyFont="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2" fillId="0" borderId="1" xfId="0" applyFont="1" applyBorder="1" applyAlignment="1">
      <alignment horizontal="center" vertical="center" wrapText="1"/>
    </xf>
    <xf numFmtId="0" fontId="2" fillId="2" borderId="0" xfId="0" applyFont="1" applyFill="1" applyAlignment="1">
      <alignment horizontal="right" vertical="center" wrapText="1"/>
    </xf>
    <xf numFmtId="0" fontId="5" fillId="0" borderId="4" xfId="0" applyFont="1" applyBorder="1" applyAlignment="1">
      <alignment horizontal="center" vertical="center"/>
    </xf>
    <xf numFmtId="0" fontId="5" fillId="2" borderId="1" xfId="0" applyFont="1" applyFill="1" applyBorder="1" applyAlignment="1">
      <alignment horizontal="center" vertical="center"/>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49" fontId="7" fillId="0" borderId="1" xfId="0" applyNumberFormat="1" applyFont="1" applyBorder="1" applyAlignment="1">
      <alignment horizontal="center" vertical="center"/>
    </xf>
    <xf numFmtId="49" fontId="3" fillId="0" borderId="0" xfId="0" applyNumberFormat="1" applyFont="1"/>
    <xf numFmtId="0" fontId="3" fillId="0" borderId="0" xfId="0" applyFont="1" applyAlignment="1" applyProtection="1">
      <alignment horizontal="right" vertical="center"/>
      <protection locked="0"/>
    </xf>
    <xf numFmtId="0" fontId="8" fillId="0" borderId="0" xfId="0" applyFont="1" applyAlignment="1">
      <alignment horizontal="center" vertical="center"/>
    </xf>
    <xf numFmtId="0" fontId="2" fillId="0" borderId="0" xfId="0" applyFont="1" applyAlignment="1" applyProtection="1">
      <alignment horizontal="left" vertical="center"/>
      <protection locked="0"/>
    </xf>
    <xf numFmtId="0" fontId="5" fillId="0" borderId="0" xfId="0" applyFont="1" applyAlignment="1">
      <alignment horizontal="left" vertical="center"/>
    </xf>
    <xf numFmtId="0" fontId="5" fillId="0" borderId="0" xfId="0" applyFont="1"/>
    <xf numFmtId="0" fontId="3" fillId="0" borderId="0" xfId="0" applyFont="1" applyAlignment="1" applyProtection="1">
      <alignment horizontal="right"/>
      <protection locked="0"/>
    </xf>
    <xf numFmtId="0" fontId="5" fillId="0" borderId="5"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6"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5" xfId="0" applyFont="1" applyBorder="1" applyAlignment="1">
      <alignment horizontal="center" vertical="center"/>
    </xf>
    <xf numFmtId="0" fontId="5" fillId="2" borderId="7" xfId="0" applyFont="1" applyFill="1" applyBorder="1" applyAlignment="1" applyProtection="1">
      <alignment horizontal="center" vertical="center" wrapText="1"/>
      <protection locked="0"/>
    </xf>
    <xf numFmtId="0" fontId="5" fillId="0" borderId="7" xfId="0" applyFont="1" applyBorder="1" applyAlignment="1">
      <alignment horizontal="center" vertical="center" wrapText="1"/>
    </xf>
    <xf numFmtId="0" fontId="5" fillId="0" borderId="7" xfId="0" applyFont="1" applyBorder="1" applyAlignment="1">
      <alignment horizontal="center" vertical="center"/>
    </xf>
    <xf numFmtId="0" fontId="3" fillId="0" borderId="1" xfId="0" applyFont="1" applyBorder="1" applyAlignment="1">
      <alignment horizontal="center" vertical="center"/>
    </xf>
    <xf numFmtId="177" fontId="9" fillId="0" borderId="1" xfId="54" applyFont="1" applyAlignment="1">
      <alignment horizontal="left" vertical="center"/>
    </xf>
    <xf numFmtId="177" fontId="9" fillId="0" borderId="1" xfId="54" applyFont="1">
      <alignment horizontal="right" vertical="center"/>
    </xf>
    <xf numFmtId="0" fontId="2" fillId="2" borderId="1" xfId="0" applyFont="1" applyFill="1" applyBorder="1" applyAlignment="1" applyProtection="1">
      <alignment horizontal="left" vertical="center"/>
      <protection locked="0"/>
    </xf>
    <xf numFmtId="177" fontId="9" fillId="0" borderId="1" xfId="0" applyNumberFormat="1" applyFont="1" applyBorder="1" applyAlignment="1">
      <alignment horizontal="right" vertical="center"/>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0" fillId="0" borderId="1" xfId="0" applyBorder="1"/>
    <xf numFmtId="49" fontId="9" fillId="0" borderId="1" xfId="53" applyFont="1">
      <alignment horizontal="left" vertical="center" wrapText="1"/>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2" fillId="2" borderId="0" xfId="0" applyFont="1" applyFill="1" applyAlignment="1" applyProtection="1">
      <alignment horizontal="right" vertical="top" wrapText="1"/>
      <protection locked="0"/>
    </xf>
    <xf numFmtId="0" fontId="10" fillId="0" borderId="0" xfId="0" applyFont="1" applyAlignment="1" applyProtection="1">
      <alignment vertical="top"/>
      <protection locked="0"/>
    </xf>
    <xf numFmtId="0" fontId="10" fillId="0" borderId="0" xfId="0" applyFont="1" applyAlignment="1">
      <alignment vertical="top"/>
    </xf>
    <xf numFmtId="0" fontId="11" fillId="2" borderId="0" xfId="0" applyFont="1" applyFill="1" applyAlignment="1" applyProtection="1">
      <alignment horizontal="center" vertical="center" wrapText="1"/>
      <protection locked="0"/>
    </xf>
    <xf numFmtId="0" fontId="10" fillId="0" borderId="0" xfId="0" applyFont="1" applyProtection="1">
      <protection locked="0"/>
    </xf>
    <xf numFmtId="0" fontId="10" fillId="0" borderId="0" xfId="0" applyFont="1"/>
    <xf numFmtId="0" fontId="2" fillId="2" borderId="0" xfId="0" applyFont="1" applyFill="1" applyAlignment="1" applyProtection="1">
      <alignment horizontal="left" vertical="center" wrapText="1"/>
      <protection locked="0"/>
    </xf>
    <xf numFmtId="0" fontId="3" fillId="2" borderId="0" xfId="0" applyFont="1" applyFill="1" applyAlignment="1" applyProtection="1">
      <alignment horizontal="right" vertical="center"/>
      <protection locked="0"/>
    </xf>
    <xf numFmtId="0" fontId="3" fillId="2" borderId="0" xfId="0" applyFont="1" applyFill="1" applyAlignment="1" applyProtection="1">
      <alignment horizontal="right" vertical="center" wrapText="1"/>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right" vertical="center"/>
      <protection locked="0"/>
    </xf>
    <xf numFmtId="0" fontId="3" fillId="2" borderId="1" xfId="0" applyFont="1" applyFill="1" applyBorder="1" applyAlignment="1" applyProtection="1">
      <alignment horizontal="right" vertical="center" wrapText="1"/>
      <protection locked="0"/>
    </xf>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lignment horizontal="left" vertical="center" wrapText="1"/>
    </xf>
    <xf numFmtId="0" fontId="2" fillId="0" borderId="1" xfId="0" applyFont="1" applyBorder="1" applyAlignment="1" applyProtection="1">
      <alignment horizontal="left" vertical="center" wrapText="1"/>
      <protection locked="0"/>
    </xf>
    <xf numFmtId="3" fontId="2" fillId="2" borderId="1" xfId="0" applyNumberFormat="1" applyFont="1" applyFill="1" applyBorder="1" applyAlignment="1" applyProtection="1">
      <alignment horizontal="right" vertical="center"/>
      <protection locked="0"/>
    </xf>
    <xf numFmtId="4" fontId="2" fillId="0" borderId="1" xfId="0" applyNumberFormat="1" applyFont="1" applyBorder="1" applyAlignment="1" applyProtection="1">
      <alignment horizontal="right" vertical="center"/>
      <protection locked="0"/>
    </xf>
    <xf numFmtId="0" fontId="2" fillId="0" borderId="1" xfId="0" applyFont="1" applyBorder="1" applyAlignment="1" applyProtection="1">
      <alignment horizontal="left"/>
      <protection locked="0"/>
    </xf>
    <xf numFmtId="0" fontId="2" fillId="0" borderId="1" xfId="0" applyFont="1" applyBorder="1" applyAlignment="1">
      <alignment horizontal="left"/>
    </xf>
    <xf numFmtId="0" fontId="2" fillId="2" borderId="1" xfId="0" applyFont="1" applyFill="1" applyBorder="1" applyAlignment="1">
      <alignment horizontal="right" vertical="center"/>
    </xf>
    <xf numFmtId="0" fontId="2" fillId="2" borderId="0" xfId="0" applyFont="1" applyFill="1" applyAlignment="1" applyProtection="1">
      <alignment horizontal="right" vertical="center" wrapText="1"/>
      <protection locked="0"/>
    </xf>
    <xf numFmtId="0" fontId="0" fillId="0" borderId="0" xfId="0" applyFont="1" applyFill="1" applyBorder="1" applyAlignment="1">
      <alignment horizontal="center" vertical="center"/>
    </xf>
    <xf numFmtId="0" fontId="0" fillId="0" borderId="0" xfId="0" applyFont="1" applyFill="1" applyBorder="1"/>
    <xf numFmtId="0" fontId="12"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left" vertical="center"/>
      <protection locked="0"/>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protection locked="0"/>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horizontal="left" vertical="center" wrapText="1"/>
      <protection locked="0"/>
    </xf>
    <xf numFmtId="0" fontId="13" fillId="0" borderId="0" xfId="0" applyFont="1" applyFill="1" applyBorder="1" applyAlignment="1">
      <alignment horizontal="left" vertical="center"/>
    </xf>
    <xf numFmtId="0" fontId="0" fillId="0" borderId="0" xfId="0" applyFont="1" applyFill="1" applyBorder="1" applyAlignment="1"/>
    <xf numFmtId="0" fontId="3" fillId="0" borderId="0" xfId="0" applyFont="1" applyAlignment="1">
      <alignment wrapText="1"/>
    </xf>
    <xf numFmtId="0" fontId="2" fillId="0" borderId="0" xfId="0" applyFont="1" applyAlignment="1" applyProtection="1">
      <alignment vertical="top" wrapText="1"/>
      <protection locked="0"/>
    </xf>
    <xf numFmtId="0" fontId="2" fillId="0" borderId="0" xfId="0" applyFont="1" applyFill="1" applyBorder="1" applyAlignment="1" applyProtection="1">
      <alignment horizontal="right" vertical="center"/>
      <protection locked="0"/>
    </xf>
    <xf numFmtId="0" fontId="3" fillId="0" borderId="0" xfId="0" applyFont="1" applyProtection="1">
      <protection locked="0"/>
    </xf>
    <xf numFmtId="0" fontId="2" fillId="0" borderId="0" xfId="0" applyFont="1" applyAlignment="1" applyProtection="1">
      <alignment horizontal="right" vertical="center" wrapText="1"/>
      <protection locked="0"/>
    </xf>
    <xf numFmtId="0" fontId="12" fillId="0" borderId="0" xfId="0" applyFont="1" applyAlignment="1">
      <alignment horizontal="center" vertical="center" wrapText="1"/>
    </xf>
    <xf numFmtId="0" fontId="8" fillId="0" borderId="0" xfId="0" applyFont="1" applyAlignment="1" applyProtection="1">
      <alignment horizontal="center" vertical="center"/>
      <protection locked="0"/>
    </xf>
    <xf numFmtId="0" fontId="2" fillId="0" borderId="0" xfId="0" applyFont="1" applyAlignment="1">
      <alignment horizontal="left" vertical="center" wrapText="1"/>
    </xf>
    <xf numFmtId="0" fontId="2" fillId="0" borderId="0" xfId="0" applyFont="1" applyAlignment="1" applyProtection="1">
      <alignment vertical="center" wrapText="1"/>
      <protection locked="0"/>
    </xf>
    <xf numFmtId="0" fontId="2" fillId="0" borderId="0" xfId="0" applyFont="1" applyFill="1" applyBorder="1" applyAlignment="1" applyProtection="1">
      <alignment horizontal="right"/>
      <protection locked="0"/>
    </xf>
    <xf numFmtId="0" fontId="5" fillId="0" borderId="5"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7" xfId="0" applyFont="1" applyFill="1" applyBorder="1" applyAlignment="1" applyProtection="1">
      <alignment horizontal="center" vertical="center"/>
      <protection locked="0"/>
    </xf>
    <xf numFmtId="177" fontId="9" fillId="0" borderId="1" xfId="0" applyNumberFormat="1" applyFont="1" applyFill="1" applyBorder="1" applyAlignment="1">
      <alignment horizontal="right" vertical="center"/>
    </xf>
    <xf numFmtId="0" fontId="2" fillId="0" borderId="10" xfId="0" applyFont="1" applyBorder="1" applyAlignment="1">
      <alignment horizontal="center" vertical="center"/>
    </xf>
    <xf numFmtId="0" fontId="2" fillId="0" borderId="10" xfId="0" applyFont="1" applyBorder="1" applyAlignment="1" applyProtection="1">
      <alignment horizontal="left" vertical="center"/>
      <protection locked="0"/>
    </xf>
    <xf numFmtId="0" fontId="13" fillId="0" borderId="0" xfId="0" applyFont="1" applyAlignment="1">
      <alignment horizontal="left" vertical="center"/>
    </xf>
    <xf numFmtId="0" fontId="8" fillId="0" borderId="0" xfId="0" applyFont="1" applyAlignment="1">
      <alignment horizontal="center" vertical="center" wrapText="1"/>
    </xf>
    <xf numFmtId="0" fontId="5" fillId="0" borderId="0" xfId="0" applyFont="1" applyProtection="1">
      <protection locked="0"/>
    </xf>
    <xf numFmtId="0" fontId="5" fillId="0" borderId="0" xfId="0" applyFont="1" applyAlignment="1">
      <alignment wrapText="1"/>
    </xf>
    <xf numFmtId="0" fontId="5" fillId="0" borderId="11" xfId="0" applyFont="1" applyBorder="1" applyAlignment="1" applyProtection="1">
      <alignment horizontal="center" vertical="center"/>
      <protection locked="0"/>
    </xf>
    <xf numFmtId="0" fontId="5" fillId="0" borderId="11" xfId="0" applyFont="1" applyBorder="1" applyAlignment="1">
      <alignment horizontal="center" vertical="center" wrapText="1"/>
    </xf>
    <xf numFmtId="0" fontId="5" fillId="0" borderId="12" xfId="0" applyFont="1" applyBorder="1" applyAlignment="1" applyProtection="1">
      <alignment horizontal="center" vertical="center"/>
      <protection locked="0"/>
    </xf>
    <xf numFmtId="0" fontId="5" fillId="0" borderId="12" xfId="0" applyFont="1" applyBorder="1" applyAlignment="1">
      <alignment horizontal="center" vertical="center" wrapText="1"/>
    </xf>
    <xf numFmtId="0" fontId="5" fillId="0" borderId="13" xfId="0" applyFont="1" applyBorder="1" applyAlignment="1" applyProtection="1">
      <alignment horizontal="center" vertical="center"/>
      <protection locked="0"/>
    </xf>
    <xf numFmtId="0" fontId="5" fillId="0" borderId="13" xfId="0" applyFont="1" applyBorder="1" applyAlignment="1">
      <alignment horizontal="center" vertical="center" wrapText="1"/>
    </xf>
    <xf numFmtId="0" fontId="2" fillId="0" borderId="7" xfId="0" applyFont="1" applyBorder="1" applyAlignment="1">
      <alignment horizontal="left" vertical="center" wrapText="1"/>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wrapText="1"/>
    </xf>
    <xf numFmtId="0" fontId="2" fillId="0" borderId="14" xfId="0" applyFont="1" applyBorder="1" applyAlignment="1">
      <alignment horizontal="center" vertical="center"/>
    </xf>
    <xf numFmtId="0" fontId="2" fillId="0" borderId="15" xfId="0" applyFont="1" applyBorder="1" applyAlignment="1" applyProtection="1">
      <alignment horizontal="left" vertical="center"/>
      <protection locked="0"/>
    </xf>
    <xf numFmtId="0" fontId="2" fillId="0" borderId="15" xfId="0" applyFont="1" applyBorder="1" applyAlignment="1">
      <alignment horizontal="left" vertical="center"/>
    </xf>
    <xf numFmtId="0" fontId="8" fillId="0" borderId="0" xfId="0" applyFont="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15" xfId="0" applyFont="1" applyBorder="1" applyAlignment="1">
      <alignment horizontal="center" vertical="center" wrapText="1"/>
    </xf>
    <xf numFmtId="0" fontId="5" fillId="0" borderId="13" xfId="0" applyFont="1" applyBorder="1" applyAlignment="1" applyProtection="1">
      <alignment horizontal="center" vertical="center" wrapText="1"/>
      <protection locked="0"/>
    </xf>
    <xf numFmtId="0" fontId="2" fillId="2" borderId="13" xfId="0" applyFont="1" applyFill="1" applyBorder="1" applyAlignment="1">
      <alignment horizontal="left" vertical="center"/>
    </xf>
    <xf numFmtId="0" fontId="2" fillId="0" borderId="0" xfId="0" applyFont="1" applyAlignment="1" applyProtection="1">
      <alignment horizontal="right" wrapText="1"/>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15" xfId="0" applyFont="1" applyBorder="1" applyAlignment="1" applyProtection="1">
      <alignment horizontal="center" vertical="center" wrapText="1"/>
      <protection locked="0"/>
    </xf>
    <xf numFmtId="0" fontId="2" fillId="0" borderId="0" xfId="0" applyFont="1" applyAlignment="1">
      <alignment horizontal="left" vertical="center"/>
    </xf>
    <xf numFmtId="176" fontId="9" fillId="0" borderId="1" xfId="56" applyFont="1" applyAlignment="1">
      <alignment horizontal="center" vertical="center"/>
    </xf>
    <xf numFmtId="176" fontId="9" fillId="0" borderId="1" xfId="0" applyNumberFormat="1" applyFont="1" applyBorder="1" applyAlignment="1">
      <alignment horizontal="center" vertical="center"/>
    </xf>
    <xf numFmtId="3" fontId="2" fillId="0" borderId="13" xfId="0" applyNumberFormat="1" applyFont="1" applyBorder="1" applyAlignment="1">
      <alignment horizontal="right" vertical="center"/>
    </xf>
    <xf numFmtId="0" fontId="2" fillId="2" borderId="13" xfId="0" applyFont="1" applyFill="1" applyBorder="1" applyAlignment="1">
      <alignment horizontal="right" vertical="center"/>
    </xf>
    <xf numFmtId="0" fontId="5" fillId="0" borderId="0" xfId="0" applyFont="1" applyBorder="1" applyAlignment="1">
      <alignment horizontal="left" vertical="center"/>
    </xf>
    <xf numFmtId="0" fontId="5" fillId="0" borderId="0" xfId="0" applyFont="1" applyBorder="1" applyAlignment="1" applyProtection="1">
      <alignment horizontal="left" vertical="center"/>
      <protection locked="0"/>
    </xf>
    <xf numFmtId="0" fontId="5" fillId="2" borderId="0" xfId="0" applyFont="1" applyFill="1" applyBorder="1" applyAlignment="1">
      <alignment horizontal="left" vertical="center"/>
    </xf>
    <xf numFmtId="177" fontId="14" fillId="0" borderId="0" xfId="0" applyNumberFormat="1" applyFont="1" applyBorder="1" applyAlignment="1">
      <alignment horizontal="left" vertical="center"/>
    </xf>
    <xf numFmtId="0" fontId="2" fillId="0" borderId="0" xfId="0" applyFont="1" applyAlignment="1" applyProtection="1">
      <alignment horizontal="right" vertical="center"/>
      <protection locked="0"/>
    </xf>
    <xf numFmtId="0" fontId="2" fillId="0" borderId="0" xfId="0" applyFont="1" applyAlignment="1" applyProtection="1">
      <alignment horizontal="right"/>
      <protection locked="0"/>
    </xf>
    <xf numFmtId="0" fontId="2" fillId="0" borderId="0" xfId="0" applyFont="1" applyAlignment="1">
      <alignment horizontal="right"/>
    </xf>
    <xf numFmtId="0" fontId="15" fillId="0" borderId="0" xfId="0" applyFont="1" applyAlignment="1" applyProtection="1">
      <alignment horizontal="right"/>
      <protection locked="0"/>
    </xf>
    <xf numFmtId="49" fontId="15" fillId="0" borderId="0" xfId="0" applyNumberFormat="1" applyFont="1" applyProtection="1">
      <protection locked="0"/>
    </xf>
    <xf numFmtId="0" fontId="3" fillId="0" borderId="0" xfId="0" applyFont="1" applyAlignment="1">
      <alignment horizontal="right"/>
    </xf>
    <xf numFmtId="0" fontId="16" fillId="0" borderId="0" xfId="0" applyFont="1" applyAlignment="1" applyProtection="1">
      <alignment horizontal="center" vertical="center" wrapText="1"/>
      <protection locked="0"/>
    </xf>
    <xf numFmtId="0" fontId="16" fillId="0" borderId="0" xfId="0" applyFont="1" applyAlignment="1" applyProtection="1">
      <alignment horizontal="center" vertical="center"/>
      <protection locked="0"/>
    </xf>
    <xf numFmtId="0" fontId="16" fillId="0" borderId="0" xfId="0" applyFont="1" applyAlignment="1">
      <alignment horizontal="center" vertical="center"/>
    </xf>
    <xf numFmtId="0" fontId="5" fillId="0" borderId="5" xfId="0"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wrapText="1"/>
      <protection locked="0"/>
    </xf>
    <xf numFmtId="0" fontId="5" fillId="0" borderId="6" xfId="0"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49" fontId="5" fillId="0" borderId="1" xfId="0" applyNumberFormat="1"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12" fillId="0" borderId="0" xfId="0" applyFont="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vertical="center" wrapText="1"/>
    </xf>
    <xf numFmtId="0" fontId="2" fillId="2" borderId="1" xfId="0" applyFont="1" applyFill="1" applyBorder="1" applyAlignment="1" applyProtection="1">
      <alignment horizontal="center" vertical="center"/>
      <protection locked="0"/>
    </xf>
    <xf numFmtId="0" fontId="3" fillId="0" borderId="0" xfId="0" applyFont="1" applyAlignment="1">
      <alignment vertical="top"/>
    </xf>
    <xf numFmtId="0" fontId="5" fillId="0" borderId="6" xfId="0" applyFont="1" applyBorder="1" applyAlignment="1">
      <alignment horizontal="center" vertical="center"/>
    </xf>
    <xf numFmtId="0" fontId="3"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5" fillId="2" borderId="5" xfId="0" applyFont="1" applyFill="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14" xfId="0" applyFont="1" applyBorder="1" applyAlignment="1" applyProtection="1">
      <alignment horizontal="center" vertical="center" wrapText="1"/>
      <protection locked="0"/>
    </xf>
    <xf numFmtId="0" fontId="5" fillId="0" borderId="13" xfId="0" applyFont="1" applyBorder="1" applyAlignment="1">
      <alignment horizontal="center" vertical="center"/>
    </xf>
    <xf numFmtId="0" fontId="2" fillId="0" borderId="0" xfId="0" applyFont="1" applyAlignment="1">
      <alignment horizontal="right" vertical="center"/>
    </xf>
    <xf numFmtId="0" fontId="3" fillId="0" borderId="0" xfId="0" applyFont="1" applyAlignment="1" applyProtection="1">
      <alignment vertical="top"/>
      <protection locked="0"/>
    </xf>
    <xf numFmtId="49" fontId="3" fillId="0" borderId="0" xfId="0" applyNumberFormat="1" applyFont="1" applyProtection="1">
      <protection locked="0"/>
    </xf>
    <xf numFmtId="0" fontId="5" fillId="0" borderId="0" xfId="0" applyFont="1" applyAlignment="1" applyProtection="1">
      <alignment horizontal="left" vertical="center"/>
      <protection locked="0"/>
    </xf>
    <xf numFmtId="0" fontId="5" fillId="0" borderId="7" xfId="0" applyFont="1" applyBorder="1" applyAlignment="1" applyProtection="1">
      <alignment horizontal="center"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5"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17" fillId="0" borderId="0" xfId="0" applyFont="1" applyAlignment="1">
      <alignment horizontal="center" vertical="center"/>
    </xf>
    <xf numFmtId="0" fontId="3" fillId="2" borderId="0" xfId="0" applyFont="1" applyFill="1" applyAlignment="1" applyProtection="1">
      <alignment horizontal="left" vertical="center" wrapText="1"/>
      <protection locked="0"/>
    </xf>
    <xf numFmtId="0" fontId="18" fillId="0" borderId="0" xfId="0" applyFont="1" applyAlignment="1">
      <alignment horizontal="right"/>
    </xf>
    <xf numFmtId="0" fontId="10" fillId="2" borderId="1" xfId="0" applyFont="1" applyFill="1" applyBorder="1" applyAlignment="1" applyProtection="1">
      <alignment vertical="top" wrapText="1"/>
      <protection locked="0"/>
    </xf>
    <xf numFmtId="4" fontId="2" fillId="2" borderId="1" xfId="0" applyNumberFormat="1" applyFont="1" applyFill="1" applyBorder="1" applyAlignment="1">
      <alignment horizontal="right" vertical="top"/>
    </xf>
    <xf numFmtId="0" fontId="3" fillId="0" borderId="0" xfId="0" applyFont="1" applyAlignment="1">
      <alignment horizontal="right" vertical="center"/>
    </xf>
    <xf numFmtId="49" fontId="5" fillId="0" borderId="1" xfId="0" applyNumberFormat="1" applyFont="1" applyBorder="1" applyAlignment="1">
      <alignment horizontal="center" vertical="center"/>
    </xf>
    <xf numFmtId="4" fontId="2" fillId="0" borderId="1" xfId="0" applyNumberFormat="1" applyFont="1" applyBorder="1" applyAlignment="1" applyProtection="1">
      <alignment horizontal="right" vertical="center" wrapText="1"/>
      <protection locked="0"/>
    </xf>
    <xf numFmtId="4" fontId="2" fillId="0" borderId="1" xfId="0" applyNumberFormat="1" applyFont="1" applyBorder="1" applyAlignment="1">
      <alignment horizontal="right"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2" fillId="0" borderId="0" xfId="0" applyFont="1" applyAlignment="1" applyProtection="1">
      <alignment horizontal="left" vertical="center" wrapText="1"/>
      <protection locked="0"/>
    </xf>
    <xf numFmtId="0" fontId="10" fillId="2" borderId="0" xfId="0" applyFont="1" applyFill="1" applyAlignment="1">
      <alignment horizontal="left" vertical="center"/>
    </xf>
    <xf numFmtId="0" fontId="10" fillId="0" borderId="1" xfId="0" applyFont="1" applyBorder="1" applyAlignment="1" applyProtection="1">
      <alignment vertical="top" wrapText="1"/>
      <protection locked="0"/>
    </xf>
    <xf numFmtId="0" fontId="2" fillId="0" borderId="1" xfId="0" applyFont="1" applyBorder="1" applyAlignment="1" applyProtection="1">
      <alignment vertical="center" wrapText="1"/>
      <protection locked="0"/>
    </xf>
    <xf numFmtId="0" fontId="19" fillId="0" borderId="1" xfId="0" applyFont="1" applyBorder="1" applyAlignment="1">
      <alignment horizontal="center" vertical="center"/>
    </xf>
    <xf numFmtId="0" fontId="19" fillId="0" borderId="1" xfId="0" applyFont="1" applyBorder="1" applyAlignment="1">
      <alignment horizontal="right" vertical="center"/>
    </xf>
    <xf numFmtId="0" fontId="2" fillId="0" borderId="1" xfId="0" applyFont="1" applyBorder="1" applyAlignment="1">
      <alignment horizontal="right" vertical="center"/>
    </xf>
    <xf numFmtId="0" fontId="19" fillId="0" borderId="1" xfId="0" applyFont="1" applyBorder="1" applyAlignment="1" applyProtection="1">
      <alignment horizontal="center" vertical="center" wrapText="1"/>
      <protection locked="0"/>
    </xf>
    <xf numFmtId="4" fontId="19" fillId="0" borderId="1" xfId="0" applyNumberFormat="1" applyFont="1" applyBorder="1" applyAlignment="1" applyProtection="1">
      <alignment horizontal="right" vertical="center"/>
      <protection locked="0"/>
    </xf>
    <xf numFmtId="0" fontId="2" fillId="2"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2"/>
    </xf>
    <xf numFmtId="0" fontId="2" fillId="2" borderId="0" xfId="0" applyFont="1" applyFill="1" applyBorder="1" applyAlignment="1" applyProtection="1">
      <alignment horizontal="right" vertical="center" wrapText="1"/>
      <protection locked="0"/>
    </xf>
    <xf numFmtId="0" fontId="0" fillId="0" borderId="0" xfId="0" applyBorder="1"/>
    <xf numFmtId="0" fontId="11" fillId="2" borderId="0"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left" vertical="center" wrapText="1"/>
      <protection locked="0"/>
    </xf>
    <xf numFmtId="0" fontId="0" fillId="0" borderId="0" xfId="0" applyBorder="1" applyAlignment="1">
      <alignment horizontal="left" vertical="center"/>
    </xf>
    <xf numFmtId="0" fontId="3" fillId="2" borderId="0" xfId="0" applyFont="1" applyFill="1" applyBorder="1" applyAlignment="1" applyProtection="1">
      <alignment horizontal="right" vertical="center" wrapText="1"/>
      <protection locked="0"/>
    </xf>
    <xf numFmtId="0" fontId="0" fillId="0" borderId="0" xfId="0" applyBorder="1" applyAlignment="1">
      <alignment horizontal="right" vertical="center"/>
    </xf>
    <xf numFmtId="0" fontId="2" fillId="2" borderId="1" xfId="0" applyFont="1" applyFill="1" applyBorder="1" applyAlignment="1">
      <alignment horizontal="center" vertical="center"/>
    </xf>
    <xf numFmtId="49" fontId="9" fillId="0" borderId="1" xfId="53" applyFont="1" applyAlignment="1">
      <alignment horizontal="center" vertical="center" wrapText="1"/>
    </xf>
    <xf numFmtId="0" fontId="2" fillId="2" borderId="1" xfId="0" applyFont="1" applyFill="1" applyBorder="1" applyAlignment="1" applyProtection="1">
      <alignment horizontal="right" vertical="center"/>
      <protection locked="0"/>
    </xf>
    <xf numFmtId="0" fontId="20" fillId="0" borderId="0" xfId="0" applyFont="1" applyBorder="1" applyAlignment="1">
      <alignment horizontal="right" vertical="center"/>
    </xf>
    <xf numFmtId="0" fontId="20" fillId="0" borderId="1" xfId="0" applyFont="1" applyBorder="1" applyAlignment="1" applyProtection="1">
      <alignment horizontal="center" vertical="center" wrapText="1"/>
      <protection locked="0"/>
    </xf>
    <xf numFmtId="0" fontId="20" fillId="0" borderId="1" xfId="0" applyFont="1" applyBorder="1" applyAlignment="1" applyProtection="1">
      <alignment vertical="top" wrapText="1"/>
      <protection locked="0"/>
    </xf>
    <xf numFmtId="0" fontId="2" fillId="0" borderId="1" xfId="0" applyFont="1" applyBorder="1" applyAlignment="1" applyProtection="1">
      <alignment vertical="center"/>
      <protection locked="0"/>
    </xf>
    <xf numFmtId="0" fontId="2" fillId="2" borderId="0" xfId="0" applyFont="1" applyFill="1" applyAlignment="1" quotePrefix="1">
      <alignment horizontal="right"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tabSelected="1" workbookViewId="0">
      <selection activeCell="H9" sqref="H9"/>
    </sheetView>
  </sheetViews>
  <sheetFormatPr defaultColWidth="8.575" defaultRowHeight="12.75" customHeight="1" outlineLevelCol="3"/>
  <cols>
    <col min="1" max="3" width="41" customWidth="1"/>
    <col min="4" max="4" width="39.4083333333333" customWidth="1"/>
  </cols>
  <sheetData>
    <row r="1" ht="15" customHeight="1" spans="1:4">
      <c r="A1" s="77"/>
      <c r="B1" s="77"/>
      <c r="C1" s="77"/>
      <c r="D1" s="91"/>
    </row>
    <row r="2" ht="41.25" customHeight="1" spans="1:4">
      <c r="A2" s="72" t="str">
        <f>"2025"&amp;"年部门财务收支预算总表"</f>
        <v>2025年部门财务收支预算总表</v>
      </c>
      <c r="B2" s="72"/>
      <c r="C2" s="72"/>
      <c r="D2" s="72"/>
    </row>
    <row r="3" ht="17.25" customHeight="1" spans="1:4">
      <c r="A3" s="75" t="str">
        <f>"单位名称："&amp;"昆明市晋宁区晋城第二小学"</f>
        <v>单位名称：昆明市晋宁区晋城第二小学</v>
      </c>
      <c r="B3" s="221"/>
      <c r="D3" s="199" t="s">
        <v>0</v>
      </c>
    </row>
    <row r="4" ht="23.25" customHeight="1" spans="1:4">
      <c r="A4" s="242" t="s">
        <v>1</v>
      </c>
      <c r="B4" s="243"/>
      <c r="C4" s="242" t="s">
        <v>2</v>
      </c>
      <c r="D4" s="243"/>
    </row>
    <row r="5" ht="24" customHeight="1" spans="1:4">
      <c r="A5" s="242" t="s">
        <v>3</v>
      </c>
      <c r="B5" s="242" t="s">
        <v>4</v>
      </c>
      <c r="C5" s="242" t="s">
        <v>5</v>
      </c>
      <c r="D5" s="242" t="s">
        <v>4</v>
      </c>
    </row>
    <row r="6" ht="17.25" customHeight="1" spans="1:4">
      <c r="A6" s="223" t="s">
        <v>6</v>
      </c>
      <c r="B6" s="57">
        <v>22762249.46</v>
      </c>
      <c r="C6" s="223" t="s">
        <v>7</v>
      </c>
      <c r="D6" s="57"/>
    </row>
    <row r="7" ht="17.25" customHeight="1" spans="1:4">
      <c r="A7" s="223" t="s">
        <v>8</v>
      </c>
      <c r="B7" s="57"/>
      <c r="C7" s="223" t="s">
        <v>9</v>
      </c>
      <c r="D7" s="57"/>
    </row>
    <row r="8" ht="17.25" customHeight="1" spans="1:4">
      <c r="A8" s="223" t="s">
        <v>10</v>
      </c>
      <c r="B8" s="57"/>
      <c r="C8" s="244" t="s">
        <v>11</v>
      </c>
      <c r="D8" s="57"/>
    </row>
    <row r="9" ht="17.25" customHeight="1" spans="1:4">
      <c r="A9" s="223" t="s">
        <v>12</v>
      </c>
      <c r="B9" s="57"/>
      <c r="C9" s="244" t="s">
        <v>13</v>
      </c>
      <c r="D9" s="57"/>
    </row>
    <row r="10" ht="17.25" customHeight="1" spans="1:4">
      <c r="A10" s="223" t="s">
        <v>14</v>
      </c>
      <c r="B10" s="57"/>
      <c r="C10" s="244" t="s">
        <v>15</v>
      </c>
      <c r="D10" s="57">
        <v>16051597.22</v>
      </c>
    </row>
    <row r="11" ht="17.25" customHeight="1" spans="1:4">
      <c r="A11" s="223" t="s">
        <v>16</v>
      </c>
      <c r="B11" s="57"/>
      <c r="C11" s="244" t="s">
        <v>17</v>
      </c>
      <c r="D11" s="57"/>
    </row>
    <row r="12" ht="17.25" customHeight="1" spans="1:4">
      <c r="A12" s="223" t="s">
        <v>18</v>
      </c>
      <c r="B12" s="57"/>
      <c r="C12" s="85" t="s">
        <v>19</v>
      </c>
      <c r="D12" s="57"/>
    </row>
    <row r="13" ht="17.25" customHeight="1" spans="1:4">
      <c r="A13" s="223" t="s">
        <v>20</v>
      </c>
      <c r="B13" s="57"/>
      <c r="C13" s="85" t="s">
        <v>21</v>
      </c>
      <c r="D13" s="57">
        <v>3086883.44</v>
      </c>
    </row>
    <row r="14" ht="17.25" customHeight="1" spans="1:4">
      <c r="A14" s="223" t="s">
        <v>22</v>
      </c>
      <c r="B14" s="57"/>
      <c r="C14" s="85" t="s">
        <v>23</v>
      </c>
      <c r="D14" s="57">
        <v>1774633.6</v>
      </c>
    </row>
    <row r="15" ht="17.25" customHeight="1" spans="1:4">
      <c r="A15" s="223" t="s">
        <v>24</v>
      </c>
      <c r="B15" s="59"/>
      <c r="C15" s="85" t="s">
        <v>25</v>
      </c>
      <c r="D15" s="57"/>
    </row>
    <row r="16" ht="17.25" customHeight="1" spans="1:4">
      <c r="A16" s="21"/>
      <c r="B16" s="57"/>
      <c r="C16" s="85" t="s">
        <v>26</v>
      </c>
      <c r="D16" s="57"/>
    </row>
    <row r="17" ht="17.25" customHeight="1" spans="1:4">
      <c r="A17" s="224"/>
      <c r="B17" s="57"/>
      <c r="C17" s="85" t="s">
        <v>27</v>
      </c>
      <c r="D17" s="57"/>
    </row>
    <row r="18" ht="17.25" customHeight="1" spans="1:4">
      <c r="A18" s="224"/>
      <c r="B18" s="57"/>
      <c r="C18" s="85" t="s">
        <v>28</v>
      </c>
      <c r="D18" s="57"/>
    </row>
    <row r="19" ht="17.25" customHeight="1" spans="1:4">
      <c r="A19" s="224"/>
      <c r="B19" s="57"/>
      <c r="C19" s="85" t="s">
        <v>29</v>
      </c>
      <c r="D19" s="57"/>
    </row>
    <row r="20" ht="17.25" customHeight="1" spans="1:4">
      <c r="A20" s="224"/>
      <c r="B20" s="57"/>
      <c r="C20" s="85" t="s">
        <v>30</v>
      </c>
      <c r="D20" s="57"/>
    </row>
    <row r="21" ht="17.25" customHeight="1" spans="1:4">
      <c r="A21" s="224"/>
      <c r="B21" s="57"/>
      <c r="C21" s="85" t="s">
        <v>31</v>
      </c>
      <c r="D21" s="57"/>
    </row>
    <row r="22" ht="17.25" customHeight="1" spans="1:4">
      <c r="A22" s="224"/>
      <c r="B22" s="57"/>
      <c r="C22" s="85" t="s">
        <v>32</v>
      </c>
      <c r="D22" s="57"/>
    </row>
    <row r="23" ht="17.25" customHeight="1" spans="1:4">
      <c r="A23" s="224"/>
      <c r="B23" s="57"/>
      <c r="C23" s="85" t="s">
        <v>33</v>
      </c>
      <c r="D23" s="57"/>
    </row>
    <row r="24" ht="17.25" customHeight="1" spans="1:4">
      <c r="A24" s="224"/>
      <c r="B24" s="57"/>
      <c r="C24" s="85" t="s">
        <v>34</v>
      </c>
      <c r="D24" s="57">
        <v>1849135.2</v>
      </c>
    </row>
    <row r="25" ht="17.25" customHeight="1" spans="1:4">
      <c r="A25" s="224"/>
      <c r="B25" s="57"/>
      <c r="C25" s="85" t="s">
        <v>35</v>
      </c>
      <c r="D25" s="57"/>
    </row>
    <row r="26" ht="17.25" customHeight="1" spans="1:4">
      <c r="A26" s="224"/>
      <c r="B26" s="57"/>
      <c r="C26" s="21" t="s">
        <v>36</v>
      </c>
      <c r="D26" s="57"/>
    </row>
    <row r="27" ht="17.25" customHeight="1" spans="1:4">
      <c r="A27" s="224"/>
      <c r="B27" s="57"/>
      <c r="C27" s="85" t="s">
        <v>37</v>
      </c>
      <c r="D27" s="57"/>
    </row>
    <row r="28" ht="16.5" customHeight="1" spans="1:4">
      <c r="A28" s="224"/>
      <c r="B28" s="57"/>
      <c r="C28" s="85" t="s">
        <v>38</v>
      </c>
      <c r="D28" s="57"/>
    </row>
    <row r="29" ht="16.5" customHeight="1" spans="1:4">
      <c r="A29" s="224"/>
      <c r="B29" s="57"/>
      <c r="C29" s="21" t="s">
        <v>39</v>
      </c>
      <c r="D29" s="57"/>
    </row>
    <row r="30" ht="17.25" customHeight="1" spans="1:4">
      <c r="A30" s="224"/>
      <c r="B30" s="57"/>
      <c r="C30" s="21" t="s">
        <v>40</v>
      </c>
      <c r="D30" s="57"/>
    </row>
    <row r="31" ht="17.25" customHeight="1" spans="1:4">
      <c r="A31" s="224"/>
      <c r="B31" s="57"/>
      <c r="C31" s="85" t="s">
        <v>41</v>
      </c>
      <c r="D31" s="57"/>
    </row>
    <row r="32" ht="16.5" customHeight="1" spans="1:4">
      <c r="A32" s="224" t="s">
        <v>42</v>
      </c>
      <c r="B32" s="57">
        <v>22762249.46</v>
      </c>
      <c r="C32" s="224" t="s">
        <v>43</v>
      </c>
      <c r="D32" s="57">
        <v>22762249.46</v>
      </c>
    </row>
    <row r="33" ht="16.5" customHeight="1" spans="1:4">
      <c r="A33" s="21" t="s">
        <v>44</v>
      </c>
      <c r="B33" s="57"/>
      <c r="C33" s="21" t="s">
        <v>45</v>
      </c>
      <c r="D33" s="57"/>
    </row>
    <row r="34" ht="16.5" customHeight="1" spans="1:4">
      <c r="A34" s="85" t="s">
        <v>46</v>
      </c>
      <c r="B34" s="59"/>
      <c r="C34" s="85" t="s">
        <v>46</v>
      </c>
      <c r="D34" s="59"/>
    </row>
    <row r="35" ht="16.5" customHeight="1" spans="1:4">
      <c r="A35" s="85" t="s">
        <v>47</v>
      </c>
      <c r="B35" s="59"/>
      <c r="C35" s="85" t="s">
        <v>48</v>
      </c>
      <c r="D35" s="59"/>
    </row>
    <row r="36" ht="16.5" customHeight="1" spans="1:4">
      <c r="A36" s="227" t="s">
        <v>49</v>
      </c>
      <c r="B36" s="57">
        <v>22762249.46</v>
      </c>
      <c r="C36" s="227" t="s">
        <v>50</v>
      </c>
      <c r="D36" s="57">
        <v>22762249.46</v>
      </c>
    </row>
  </sheetData>
  <mergeCells count="4">
    <mergeCell ref="A2:D2"/>
    <mergeCell ref="A3:B3"/>
    <mergeCell ref="A4:B4"/>
    <mergeCell ref="C4:D4"/>
  </mergeCells>
  <pageMargins left="0.826388888888889" right="0.0784722222222222" top="0.236111111111111" bottom="0.393055555555556" header="0.5" footer="0.5"/>
  <pageSetup paperSize="9" scale="84"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selection activeCell="D23" sqref="D23"/>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71">
        <v>1</v>
      </c>
      <c r="B1" s="172">
        <v>0</v>
      </c>
      <c r="C1" s="171">
        <v>1</v>
      </c>
      <c r="D1" s="173"/>
      <c r="E1" s="173"/>
      <c r="F1" s="170"/>
    </row>
    <row r="2" ht="42" customHeight="1" spans="1:6">
      <c r="A2" s="174" t="str">
        <f>"2025"&amp;"年部门政府性基金预算支出预算表"</f>
        <v>2025年部门政府性基金预算支出预算表</v>
      </c>
      <c r="B2" s="174" t="s">
        <v>263</v>
      </c>
      <c r="C2" s="175"/>
      <c r="D2" s="176"/>
      <c r="E2" s="176"/>
      <c r="F2" s="176"/>
    </row>
    <row r="3" ht="13.5" customHeight="1" spans="1:6">
      <c r="A3" s="43" t="str">
        <f>"单位名称："&amp;"昆明市晋宁区晋城第二小学"</f>
        <v>单位名称：昆明市晋宁区晋城第二小学</v>
      </c>
      <c r="B3" s="43" t="s">
        <v>264</v>
      </c>
      <c r="C3" s="171"/>
      <c r="D3" s="173"/>
      <c r="E3" s="173"/>
      <c r="F3" s="170" t="s">
        <v>0</v>
      </c>
    </row>
    <row r="4" ht="19.5" customHeight="1" spans="1:6">
      <c r="A4" s="177" t="s">
        <v>173</v>
      </c>
      <c r="B4" s="178" t="s">
        <v>68</v>
      </c>
      <c r="C4" s="177" t="s">
        <v>69</v>
      </c>
      <c r="D4" s="12" t="s">
        <v>265</v>
      </c>
      <c r="E4" s="13"/>
      <c r="F4" s="35"/>
    </row>
    <row r="5" ht="18.75" customHeight="1" spans="1:6">
      <c r="A5" s="179"/>
      <c r="B5" s="180"/>
      <c r="C5" s="179"/>
      <c r="D5" s="51" t="s">
        <v>53</v>
      </c>
      <c r="E5" s="12" t="s">
        <v>71</v>
      </c>
      <c r="F5" s="51" t="s">
        <v>72</v>
      </c>
    </row>
    <row r="6" ht="18.75" customHeight="1" spans="1:6">
      <c r="A6" s="181">
        <v>1</v>
      </c>
      <c r="B6" s="182" t="s">
        <v>79</v>
      </c>
      <c r="C6" s="181">
        <v>3</v>
      </c>
      <c r="D6" s="14">
        <v>4</v>
      </c>
      <c r="E6" s="14">
        <v>5</v>
      </c>
      <c r="F6" s="14">
        <v>6</v>
      </c>
    </row>
    <row r="7" ht="21" customHeight="1" spans="1:6">
      <c r="A7" s="32"/>
      <c r="B7" s="32"/>
      <c r="C7" s="32"/>
      <c r="D7" s="57"/>
      <c r="E7" s="57"/>
      <c r="F7" s="57"/>
    </row>
    <row r="8" ht="21" customHeight="1" spans="1:6">
      <c r="A8" s="32"/>
      <c r="B8" s="32"/>
      <c r="C8" s="32"/>
      <c r="D8" s="57"/>
      <c r="E8" s="57"/>
      <c r="F8" s="57"/>
    </row>
    <row r="9" ht="18.75" customHeight="1" spans="1:6">
      <c r="A9" s="183" t="s">
        <v>165</v>
      </c>
      <c r="B9" s="183" t="s">
        <v>165</v>
      </c>
      <c r="C9" s="184" t="s">
        <v>165</v>
      </c>
      <c r="D9" s="57"/>
      <c r="E9" s="57"/>
      <c r="F9" s="57"/>
    </row>
    <row r="10" customHeight="1" spans="1:1">
      <c r="A10" t="s">
        <v>266</v>
      </c>
    </row>
  </sheetData>
  <mergeCells count="7">
    <mergeCell ref="A2:F2"/>
    <mergeCell ref="A3:C3"/>
    <mergeCell ref="D4:F4"/>
    <mergeCell ref="A9:C9"/>
    <mergeCell ref="A4:A5"/>
    <mergeCell ref="B4:B5"/>
    <mergeCell ref="C4:C5"/>
  </mergeCells>
  <pageMargins left="0.75" right="0.75" top="1" bottom="1" header="0.5" footer="0.5"/>
  <pageSetup paperSize="9" scale="71"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workbookViewId="0">
      <selection activeCell="D23" sqref="D23"/>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110"/>
      <c r="C1" s="110"/>
      <c r="R1" s="168"/>
      <c r="S1" s="168"/>
    </row>
    <row r="2" ht="41.25" customHeight="1" spans="1:19">
      <c r="A2" s="112" t="str">
        <f>"2025"&amp;"年部门政府采购预算表"</f>
        <v>2025年部门政府采购预算表</v>
      </c>
      <c r="B2" s="113"/>
      <c r="C2" s="113"/>
      <c r="D2" s="42"/>
      <c r="E2" s="42"/>
      <c r="F2" s="42"/>
      <c r="G2" s="42"/>
      <c r="H2" s="42"/>
      <c r="I2" s="42"/>
      <c r="J2" s="42"/>
      <c r="K2" s="42"/>
      <c r="L2" s="42"/>
      <c r="M2" s="113"/>
      <c r="N2" s="42"/>
      <c r="O2" s="42"/>
      <c r="P2" s="113"/>
      <c r="Q2" s="42"/>
      <c r="R2" s="113"/>
      <c r="S2" s="113"/>
    </row>
    <row r="3" ht="18.75" customHeight="1" spans="1:19">
      <c r="A3" s="159" t="str">
        <f>"单位名称："&amp;"昆明市晋宁区晋城第二小学"</f>
        <v>单位名称：昆明市晋宁区晋城第二小学</v>
      </c>
      <c r="B3" s="133"/>
      <c r="C3" s="133"/>
      <c r="D3" s="45"/>
      <c r="E3" s="45"/>
      <c r="F3" s="45"/>
      <c r="G3" s="45"/>
      <c r="H3" s="45"/>
      <c r="I3" s="45"/>
      <c r="J3" s="45"/>
      <c r="K3" s="45"/>
      <c r="L3" s="45"/>
      <c r="R3" s="169"/>
      <c r="S3" s="170" t="s">
        <v>0</v>
      </c>
    </row>
    <row r="4" ht="15.75" customHeight="1" spans="1:19">
      <c r="A4" s="48" t="s">
        <v>172</v>
      </c>
      <c r="B4" s="135" t="s">
        <v>173</v>
      </c>
      <c r="C4" s="135" t="s">
        <v>267</v>
      </c>
      <c r="D4" s="136" t="s">
        <v>268</v>
      </c>
      <c r="E4" s="136" t="s">
        <v>269</v>
      </c>
      <c r="F4" s="136" t="s">
        <v>270</v>
      </c>
      <c r="G4" s="136" t="s">
        <v>271</v>
      </c>
      <c r="H4" s="136" t="s">
        <v>272</v>
      </c>
      <c r="I4" s="148" t="s">
        <v>180</v>
      </c>
      <c r="J4" s="148"/>
      <c r="K4" s="148"/>
      <c r="L4" s="148"/>
      <c r="M4" s="149"/>
      <c r="N4" s="148"/>
      <c r="O4" s="148"/>
      <c r="P4" s="155"/>
      <c r="Q4" s="148"/>
      <c r="R4" s="149"/>
      <c r="S4" s="156"/>
    </row>
    <row r="5" ht="17.25" customHeight="1" spans="1:19">
      <c r="A5" s="50"/>
      <c r="B5" s="137"/>
      <c r="C5" s="137"/>
      <c r="D5" s="138"/>
      <c r="E5" s="138"/>
      <c r="F5" s="138"/>
      <c r="G5" s="138"/>
      <c r="H5" s="138"/>
      <c r="I5" s="138" t="s">
        <v>53</v>
      </c>
      <c r="J5" s="138" t="s">
        <v>56</v>
      </c>
      <c r="K5" s="138" t="s">
        <v>273</v>
      </c>
      <c r="L5" s="138" t="s">
        <v>274</v>
      </c>
      <c r="M5" s="150" t="s">
        <v>275</v>
      </c>
      <c r="N5" s="151" t="s">
        <v>276</v>
      </c>
      <c r="O5" s="151"/>
      <c r="P5" s="157"/>
      <c r="Q5" s="151"/>
      <c r="R5" s="158"/>
      <c r="S5" s="139"/>
    </row>
    <row r="6" ht="54" customHeight="1" spans="1:19">
      <c r="A6" s="53"/>
      <c r="B6" s="139"/>
      <c r="C6" s="139"/>
      <c r="D6" s="140"/>
      <c r="E6" s="140"/>
      <c r="F6" s="140"/>
      <c r="G6" s="140"/>
      <c r="H6" s="140"/>
      <c r="I6" s="140"/>
      <c r="J6" s="140" t="s">
        <v>55</v>
      </c>
      <c r="K6" s="140"/>
      <c r="L6" s="140"/>
      <c r="M6" s="152"/>
      <c r="N6" s="140" t="s">
        <v>55</v>
      </c>
      <c r="O6" s="140" t="s">
        <v>61</v>
      </c>
      <c r="P6" s="139" t="s">
        <v>62</v>
      </c>
      <c r="Q6" s="140" t="s">
        <v>63</v>
      </c>
      <c r="R6" s="152" t="s">
        <v>64</v>
      </c>
      <c r="S6" s="139" t="s">
        <v>65</v>
      </c>
    </row>
    <row r="7" ht="18" customHeight="1" spans="1:19">
      <c r="A7" s="160">
        <v>1</v>
      </c>
      <c r="B7" s="160" t="s">
        <v>79</v>
      </c>
      <c r="C7" s="161">
        <v>3</v>
      </c>
      <c r="D7" s="161">
        <v>4</v>
      </c>
      <c r="E7" s="160">
        <v>5</v>
      </c>
      <c r="F7" s="160">
        <v>6</v>
      </c>
      <c r="G7" s="160">
        <v>7</v>
      </c>
      <c r="H7" s="160">
        <v>8</v>
      </c>
      <c r="I7" s="160">
        <v>9</v>
      </c>
      <c r="J7" s="160">
        <v>10</v>
      </c>
      <c r="K7" s="160">
        <v>11</v>
      </c>
      <c r="L7" s="160">
        <v>12</v>
      </c>
      <c r="M7" s="160">
        <v>13</v>
      </c>
      <c r="N7" s="160">
        <v>14</v>
      </c>
      <c r="O7" s="160">
        <v>15</v>
      </c>
      <c r="P7" s="160">
        <v>16</v>
      </c>
      <c r="Q7" s="160">
        <v>17</v>
      </c>
      <c r="R7" s="160">
        <v>18</v>
      </c>
      <c r="S7" s="160">
        <v>19</v>
      </c>
    </row>
    <row r="8" ht="21" customHeight="1" spans="1:19">
      <c r="A8" s="141"/>
      <c r="B8" s="142"/>
      <c r="C8" s="142"/>
      <c r="D8" s="143"/>
      <c r="E8" s="143"/>
      <c r="F8" s="143"/>
      <c r="G8" s="162"/>
      <c r="H8" s="57"/>
      <c r="I8" s="57"/>
      <c r="J8" s="57"/>
      <c r="K8" s="57"/>
      <c r="L8" s="57"/>
      <c r="M8" s="57"/>
      <c r="N8" s="57"/>
      <c r="O8" s="57"/>
      <c r="P8" s="59"/>
      <c r="Q8" s="59"/>
      <c r="R8" s="57"/>
      <c r="S8" s="57"/>
    </row>
    <row r="9" ht="21" customHeight="1" spans="1:19">
      <c r="A9" s="144" t="s">
        <v>165</v>
      </c>
      <c r="B9" s="145"/>
      <c r="C9" s="145"/>
      <c r="D9" s="146"/>
      <c r="E9" s="146"/>
      <c r="F9" s="146"/>
      <c r="G9" s="163"/>
      <c r="H9" s="57"/>
      <c r="I9" s="57"/>
      <c r="J9" s="57"/>
      <c r="K9" s="57"/>
      <c r="L9" s="57"/>
      <c r="M9" s="57"/>
      <c r="N9" s="57"/>
      <c r="O9" s="57"/>
      <c r="P9" s="59"/>
      <c r="Q9" s="59"/>
      <c r="R9" s="57"/>
      <c r="S9" s="57"/>
    </row>
    <row r="10" ht="21" customHeight="1" spans="1:19">
      <c r="A10" s="164" t="s">
        <v>277</v>
      </c>
      <c r="B10" s="165"/>
      <c r="C10" s="165"/>
      <c r="D10" s="164"/>
      <c r="E10" s="164"/>
      <c r="F10" s="164"/>
      <c r="G10" s="166"/>
      <c r="H10" s="167"/>
      <c r="I10" s="167"/>
      <c r="J10" s="167"/>
      <c r="K10" s="167"/>
      <c r="L10" s="167"/>
      <c r="M10" s="167"/>
      <c r="N10" s="167"/>
      <c r="O10" s="167"/>
      <c r="P10" s="167"/>
      <c r="Q10" s="167"/>
      <c r="R10" s="167"/>
      <c r="S10" s="167"/>
    </row>
    <row r="11" customHeight="1" spans="1:1">
      <c r="A11" t="s">
        <v>278</v>
      </c>
    </row>
  </sheetData>
  <mergeCells count="19">
    <mergeCell ref="A2:S2"/>
    <mergeCell ref="A3:H3"/>
    <mergeCell ref="I4:S4"/>
    <mergeCell ref="N5:S5"/>
    <mergeCell ref="A9:G9"/>
    <mergeCell ref="A10:S10"/>
    <mergeCell ref="A4:A6"/>
    <mergeCell ref="B4:B6"/>
    <mergeCell ref="C4:C6"/>
    <mergeCell ref="D4:D6"/>
    <mergeCell ref="E4:E6"/>
    <mergeCell ref="F4:F6"/>
    <mergeCell ref="G4:G6"/>
    <mergeCell ref="H4:H6"/>
    <mergeCell ref="I5:I6"/>
    <mergeCell ref="J5:J6"/>
    <mergeCell ref="K5:K6"/>
    <mergeCell ref="L5:L6"/>
    <mergeCell ref="M5:M6"/>
  </mergeCells>
  <pageMargins left="0.75" right="0.75" top="1" bottom="1" header="0.5" footer="0.5"/>
  <pageSetup paperSize="9" scale="31"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workbookViewId="0">
      <selection activeCell="D23" sqref="D23"/>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107"/>
      <c r="B1" s="110"/>
      <c r="C1" s="110"/>
      <c r="D1" s="110"/>
      <c r="E1" s="110"/>
      <c r="F1" s="110"/>
      <c r="G1" s="110"/>
      <c r="H1" s="107"/>
      <c r="I1" s="107"/>
      <c r="J1" s="107"/>
      <c r="K1" s="107"/>
      <c r="L1" s="107"/>
      <c r="M1" s="107"/>
      <c r="N1" s="108"/>
      <c r="O1" s="107"/>
      <c r="P1" s="107"/>
      <c r="Q1" s="110"/>
      <c r="R1" s="107"/>
      <c r="S1" s="111"/>
      <c r="T1" s="111"/>
    </row>
    <row r="2" ht="41.25" customHeight="1" spans="1:20">
      <c r="A2" s="112" t="str">
        <f>"2025"&amp;"年部门政府购买服务预算表"</f>
        <v>2025年部门政府购买服务预算表</v>
      </c>
      <c r="B2" s="113"/>
      <c r="C2" s="113"/>
      <c r="D2" s="113"/>
      <c r="E2" s="113"/>
      <c r="F2" s="113"/>
      <c r="G2" s="113"/>
      <c r="H2" s="132"/>
      <c r="I2" s="132"/>
      <c r="J2" s="132"/>
      <c r="K2" s="132"/>
      <c r="L2" s="132"/>
      <c r="M2" s="132"/>
      <c r="N2" s="147"/>
      <c r="O2" s="132"/>
      <c r="P2" s="132"/>
      <c r="Q2" s="113"/>
      <c r="R2" s="132"/>
      <c r="S2" s="147"/>
      <c r="T2" s="113"/>
    </row>
    <row r="3" ht="22.5" customHeight="1" spans="1:20">
      <c r="A3" s="114" t="str">
        <f>"单位名称："&amp;"昆明市晋宁区晋城第二小学"</f>
        <v>单位名称：昆明市晋宁区晋城第二小学</v>
      </c>
      <c r="B3" s="133"/>
      <c r="C3" s="133"/>
      <c r="D3" s="133"/>
      <c r="E3" s="133"/>
      <c r="F3" s="133"/>
      <c r="G3" s="133"/>
      <c r="H3" s="134"/>
      <c r="I3" s="134"/>
      <c r="J3" s="134"/>
      <c r="K3" s="134"/>
      <c r="L3" s="134"/>
      <c r="M3" s="134"/>
      <c r="N3" s="108"/>
      <c r="O3" s="107"/>
      <c r="P3" s="107"/>
      <c r="Q3" s="110"/>
      <c r="R3" s="107"/>
      <c r="S3" s="154"/>
      <c r="T3" s="111" t="s">
        <v>0</v>
      </c>
    </row>
    <row r="4" ht="24" customHeight="1" spans="1:20">
      <c r="A4" s="48" t="s">
        <v>172</v>
      </c>
      <c r="B4" s="135" t="s">
        <v>173</v>
      </c>
      <c r="C4" s="135" t="s">
        <v>267</v>
      </c>
      <c r="D4" s="135" t="s">
        <v>279</v>
      </c>
      <c r="E4" s="135" t="s">
        <v>280</v>
      </c>
      <c r="F4" s="135" t="s">
        <v>281</v>
      </c>
      <c r="G4" s="135" t="s">
        <v>282</v>
      </c>
      <c r="H4" s="136" t="s">
        <v>283</v>
      </c>
      <c r="I4" s="136" t="s">
        <v>284</v>
      </c>
      <c r="J4" s="148" t="s">
        <v>180</v>
      </c>
      <c r="K4" s="148"/>
      <c r="L4" s="148"/>
      <c r="M4" s="148"/>
      <c r="N4" s="149"/>
      <c r="O4" s="148"/>
      <c r="P4" s="148"/>
      <c r="Q4" s="155"/>
      <c r="R4" s="148"/>
      <c r="S4" s="149"/>
      <c r="T4" s="156"/>
    </row>
    <row r="5" ht="24" customHeight="1" spans="1:20">
      <c r="A5" s="50"/>
      <c r="B5" s="137"/>
      <c r="C5" s="137"/>
      <c r="D5" s="137"/>
      <c r="E5" s="137"/>
      <c r="F5" s="137"/>
      <c r="G5" s="137"/>
      <c r="H5" s="138"/>
      <c r="I5" s="138"/>
      <c r="J5" s="138" t="s">
        <v>53</v>
      </c>
      <c r="K5" s="138" t="s">
        <v>56</v>
      </c>
      <c r="L5" s="138" t="s">
        <v>273</v>
      </c>
      <c r="M5" s="138" t="s">
        <v>274</v>
      </c>
      <c r="N5" s="150" t="s">
        <v>275</v>
      </c>
      <c r="O5" s="151" t="s">
        <v>276</v>
      </c>
      <c r="P5" s="151"/>
      <c r="Q5" s="157"/>
      <c r="R5" s="151"/>
      <c r="S5" s="158"/>
      <c r="T5" s="139"/>
    </row>
    <row r="6" ht="54" customHeight="1" spans="1:20">
      <c r="A6" s="53"/>
      <c r="B6" s="139"/>
      <c r="C6" s="139"/>
      <c r="D6" s="139"/>
      <c r="E6" s="139"/>
      <c r="F6" s="139"/>
      <c r="G6" s="139"/>
      <c r="H6" s="140"/>
      <c r="I6" s="140"/>
      <c r="J6" s="140"/>
      <c r="K6" s="140" t="s">
        <v>55</v>
      </c>
      <c r="L6" s="140"/>
      <c r="M6" s="140"/>
      <c r="N6" s="152"/>
      <c r="O6" s="140" t="s">
        <v>55</v>
      </c>
      <c r="P6" s="140" t="s">
        <v>61</v>
      </c>
      <c r="Q6" s="139" t="s">
        <v>62</v>
      </c>
      <c r="R6" s="140" t="s">
        <v>63</v>
      </c>
      <c r="S6" s="152" t="s">
        <v>64</v>
      </c>
      <c r="T6" s="139" t="s">
        <v>65</v>
      </c>
    </row>
    <row r="7" ht="17.25" customHeight="1" spans="1:20">
      <c r="A7" s="54">
        <v>1</v>
      </c>
      <c r="B7" s="139">
        <v>2</v>
      </c>
      <c r="C7" s="54">
        <v>3</v>
      </c>
      <c r="D7" s="54">
        <v>4</v>
      </c>
      <c r="E7" s="139">
        <v>5</v>
      </c>
      <c r="F7" s="54">
        <v>6</v>
      </c>
      <c r="G7" s="54">
        <v>7</v>
      </c>
      <c r="H7" s="139">
        <v>8</v>
      </c>
      <c r="I7" s="54">
        <v>9</v>
      </c>
      <c r="J7" s="54">
        <v>10</v>
      </c>
      <c r="K7" s="139">
        <v>11</v>
      </c>
      <c r="L7" s="54">
        <v>12</v>
      </c>
      <c r="M7" s="54">
        <v>13</v>
      </c>
      <c r="N7" s="139">
        <v>14</v>
      </c>
      <c r="O7" s="54">
        <v>15</v>
      </c>
      <c r="P7" s="54">
        <v>16</v>
      </c>
      <c r="Q7" s="139">
        <v>17</v>
      </c>
      <c r="R7" s="54">
        <v>18</v>
      </c>
      <c r="S7" s="54">
        <v>19</v>
      </c>
      <c r="T7" s="54">
        <v>20</v>
      </c>
    </row>
    <row r="8" ht="21" customHeight="1" spans="1:20">
      <c r="A8" s="141"/>
      <c r="B8" s="142"/>
      <c r="C8" s="142"/>
      <c r="D8" s="142"/>
      <c r="E8" s="142"/>
      <c r="F8" s="142"/>
      <c r="G8" s="142"/>
      <c r="H8" s="143"/>
      <c r="I8" s="143"/>
      <c r="J8" s="57"/>
      <c r="K8" s="57"/>
      <c r="L8" s="57"/>
      <c r="M8" s="57"/>
      <c r="N8" s="57"/>
      <c r="O8" s="57"/>
      <c r="P8" s="57"/>
      <c r="Q8" s="59"/>
      <c r="R8" s="59"/>
      <c r="S8" s="57"/>
      <c r="T8" s="57"/>
    </row>
    <row r="9" ht="21" customHeight="1" spans="1:20">
      <c r="A9" s="144" t="s">
        <v>165</v>
      </c>
      <c r="B9" s="145"/>
      <c r="C9" s="145"/>
      <c r="D9" s="145"/>
      <c r="E9" s="145"/>
      <c r="F9" s="145"/>
      <c r="G9" s="145"/>
      <c r="H9" s="146"/>
      <c r="I9" s="153"/>
      <c r="J9" s="57"/>
      <c r="K9" s="57"/>
      <c r="L9" s="57"/>
      <c r="M9" s="57"/>
      <c r="N9" s="57"/>
      <c r="O9" s="57"/>
      <c r="P9" s="57"/>
      <c r="Q9" s="59"/>
      <c r="R9" s="59"/>
      <c r="S9" s="57"/>
      <c r="T9" s="57"/>
    </row>
    <row r="10" customHeight="1" spans="1:1">
      <c r="A10" t="s">
        <v>285</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5" right="0.75" top="1" bottom="1" header="0.5" footer="0.5"/>
  <pageSetup paperSize="9" scale="24"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workbookViewId="0">
      <selection activeCell="D21" sqref="D21"/>
    </sheetView>
  </sheetViews>
  <sheetFormatPr defaultColWidth="18.1416666666667" defaultRowHeight="14.25" customHeight="1" outlineLevelCol="4"/>
  <cols>
    <col min="1" max="16369" width="18.1416666666667" customWidth="1"/>
  </cols>
  <sheetData>
    <row r="1" ht="16.5" customHeight="1" spans="1:5">
      <c r="A1" s="107"/>
      <c r="B1" s="110"/>
      <c r="C1" s="110"/>
      <c r="D1" s="110"/>
      <c r="E1" s="109" t="s">
        <v>286</v>
      </c>
    </row>
    <row r="2" ht="41.25" customHeight="1" spans="1:5">
      <c r="A2" s="112" t="s">
        <v>287</v>
      </c>
      <c r="B2" s="113"/>
      <c r="C2" s="113"/>
      <c r="D2" s="113"/>
      <c r="E2" s="113"/>
    </row>
    <row r="3" ht="22.5" customHeight="1" spans="1:5">
      <c r="A3" s="114" t="str">
        <f>"单位名称："&amp;"昆明市晋宁区晋城第二小学"</f>
        <v>单位名称：昆明市晋宁区晋城第二小学</v>
      </c>
      <c r="B3" s="114"/>
      <c r="C3" s="115"/>
      <c r="D3" s="115"/>
      <c r="E3" s="116" t="s">
        <v>0</v>
      </c>
    </row>
    <row r="4" ht="24" customHeight="1" spans="1:5">
      <c r="A4" s="117" t="s">
        <v>288</v>
      </c>
      <c r="B4" s="118" t="s">
        <v>180</v>
      </c>
      <c r="C4" s="119"/>
      <c r="D4" s="119"/>
      <c r="E4" s="120" t="s">
        <v>289</v>
      </c>
    </row>
    <row r="5" ht="24" customHeight="1" spans="1:5">
      <c r="A5" s="121"/>
      <c r="B5" s="122" t="s">
        <v>53</v>
      </c>
      <c r="C5" s="123" t="s">
        <v>56</v>
      </c>
      <c r="D5" s="124" t="s">
        <v>273</v>
      </c>
      <c r="E5" s="120"/>
    </row>
    <row r="6" ht="54" customHeight="1" spans="1:5">
      <c r="A6" s="125">
        <v>1</v>
      </c>
      <c r="B6" s="125">
        <v>2</v>
      </c>
      <c r="C6" s="125">
        <v>3</v>
      </c>
      <c r="D6" s="126">
        <v>4</v>
      </c>
      <c r="E6" s="127">
        <v>24</v>
      </c>
    </row>
    <row r="7" ht="24" customHeight="1" spans="1:5">
      <c r="A7" s="100"/>
      <c r="B7" s="128"/>
      <c r="C7" s="128"/>
      <c r="D7" s="128"/>
      <c r="E7" s="128"/>
    </row>
    <row r="8" ht="21" customHeight="1" spans="1:5">
      <c r="A8" s="101"/>
      <c r="B8" s="128"/>
      <c r="C8" s="128"/>
      <c r="D8" s="128"/>
      <c r="E8" s="128"/>
    </row>
    <row r="9" ht="21" customHeight="1" spans="1:5">
      <c r="A9" s="129" t="s">
        <v>165</v>
      </c>
      <c r="B9" s="130"/>
      <c r="C9" s="130"/>
      <c r="D9" s="130"/>
      <c r="E9" s="130"/>
    </row>
    <row r="10" ht="31" customHeight="1" spans="1:4">
      <c r="A10" s="131" t="s">
        <v>290</v>
      </c>
      <c r="B10" s="131"/>
      <c r="C10" s="131"/>
      <c r="D10" s="131"/>
    </row>
  </sheetData>
  <mergeCells count="7">
    <mergeCell ref="A2:E2"/>
    <mergeCell ref="A3:B3"/>
    <mergeCell ref="B4:D4"/>
    <mergeCell ref="A9:E9"/>
    <mergeCell ref="A10:D10"/>
    <mergeCell ref="A4:A5"/>
    <mergeCell ref="E4:E5"/>
  </mergeCells>
  <pageMargins left="0.75" right="0.75" top="1" bottom="1" header="0.5" footer="0.5"/>
  <pageSetup paperSize="9" scale="24"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9"/>
  <sheetViews>
    <sheetView showZeros="0" workbookViewId="0">
      <selection activeCell="G19" sqref="G19"/>
    </sheetView>
  </sheetViews>
  <sheetFormatPr defaultColWidth="20.625" defaultRowHeight="14.25" customHeight="1"/>
  <cols>
    <col min="1" max="16384" width="20.625" customWidth="1"/>
  </cols>
  <sheetData>
    <row r="1" ht="16.5" customHeight="1" spans="1:20">
      <c r="A1" s="92"/>
      <c r="B1" s="92"/>
      <c r="C1" s="92"/>
      <c r="D1" s="92"/>
      <c r="E1" s="92"/>
      <c r="F1" s="92"/>
      <c r="G1" s="92"/>
      <c r="H1" s="92"/>
      <c r="I1" s="92"/>
      <c r="J1" s="92"/>
      <c r="K1" s="107"/>
      <c r="L1" s="107"/>
      <c r="M1" s="107"/>
      <c r="N1" s="108"/>
      <c r="O1" s="107"/>
      <c r="P1" s="107"/>
      <c r="Q1" s="110"/>
      <c r="R1" s="107"/>
      <c r="S1" s="111"/>
      <c r="T1" s="111"/>
    </row>
    <row r="2" customHeight="1" spans="1:10">
      <c r="A2" s="93"/>
      <c r="B2" s="93"/>
      <c r="C2" s="93"/>
      <c r="D2" s="93"/>
      <c r="E2" s="93"/>
      <c r="F2" s="93"/>
      <c r="G2" s="93"/>
      <c r="H2" s="93"/>
      <c r="I2" s="93"/>
      <c r="J2" s="109" t="s">
        <v>291</v>
      </c>
    </row>
    <row r="3" ht="31" customHeight="1" spans="1:10">
      <c r="A3" s="94" t="str">
        <f>"2025"&amp;"年对下转移支付绩效目标表"</f>
        <v>2025年对下转移支付绩效目标表</v>
      </c>
      <c r="B3" s="95"/>
      <c r="C3" s="95"/>
      <c r="D3" s="95"/>
      <c r="E3" s="95"/>
      <c r="F3" s="96"/>
      <c r="G3" s="95"/>
      <c r="H3" s="96"/>
      <c r="I3" s="96"/>
      <c r="J3" s="95"/>
    </row>
    <row r="4" ht="31" customHeight="1" spans="1:10">
      <c r="A4" s="97" t="str">
        <f>"单位名称：昆明市晋宁区晋城第二小学"&amp;""</f>
        <v>单位名称：昆明市晋宁区晋城第二小学</v>
      </c>
      <c r="B4" s="93"/>
      <c r="C4" s="93"/>
      <c r="D4" s="93"/>
      <c r="E4" s="93"/>
      <c r="F4" s="93"/>
      <c r="G4" s="93"/>
      <c r="H4" s="93"/>
      <c r="I4" s="93"/>
      <c r="J4" s="93"/>
    </row>
    <row r="5" ht="35" customHeight="1" spans="1:10">
      <c r="A5" s="98" t="s">
        <v>288</v>
      </c>
      <c r="B5" s="98" t="s">
        <v>253</v>
      </c>
      <c r="C5" s="98" t="s">
        <v>254</v>
      </c>
      <c r="D5" s="98" t="s">
        <v>255</v>
      </c>
      <c r="E5" s="98" t="s">
        <v>256</v>
      </c>
      <c r="F5" s="99" t="s">
        <v>257</v>
      </c>
      <c r="G5" s="98" t="s">
        <v>258</v>
      </c>
      <c r="H5" s="99" t="s">
        <v>259</v>
      </c>
      <c r="I5" s="99" t="s">
        <v>260</v>
      </c>
      <c r="J5" s="98" t="s">
        <v>261</v>
      </c>
    </row>
    <row r="6" ht="22" customHeight="1" spans="1:10">
      <c r="A6" s="98">
        <v>1</v>
      </c>
      <c r="B6" s="98">
        <v>2</v>
      </c>
      <c r="C6" s="98">
        <v>3</v>
      </c>
      <c r="D6" s="98">
        <v>4</v>
      </c>
      <c r="E6" s="98">
        <v>5</v>
      </c>
      <c r="F6" s="99">
        <v>6</v>
      </c>
      <c r="G6" s="98">
        <v>7</v>
      </c>
      <c r="H6" s="99">
        <v>8</v>
      </c>
      <c r="I6" s="99">
        <v>9</v>
      </c>
      <c r="J6" s="98">
        <v>10</v>
      </c>
    </row>
    <row r="7" ht="40" customHeight="1" spans="1:10">
      <c r="A7" s="100"/>
      <c r="B7" s="101"/>
      <c r="C7" s="101"/>
      <c r="D7" s="101"/>
      <c r="E7" s="102"/>
      <c r="F7" s="103"/>
      <c r="G7" s="102"/>
      <c r="H7" s="103"/>
      <c r="I7" s="103"/>
      <c r="J7" s="102"/>
    </row>
    <row r="8" ht="36" customHeight="1" spans="1:10">
      <c r="A8" s="100"/>
      <c r="B8" s="104"/>
      <c r="C8" s="104"/>
      <c r="D8" s="104"/>
      <c r="E8" s="100"/>
      <c r="F8" s="104"/>
      <c r="G8" s="100"/>
      <c r="H8" s="104"/>
      <c r="I8" s="104"/>
      <c r="J8" s="100"/>
    </row>
    <row r="9" ht="42" customHeight="1" spans="1:10">
      <c r="A9" s="105" t="s">
        <v>292</v>
      </c>
      <c r="B9" s="106"/>
      <c r="C9" s="106"/>
      <c r="D9" s="93"/>
      <c r="E9" s="93"/>
      <c r="F9" s="93"/>
      <c r="G9" s="93"/>
      <c r="H9" s="93"/>
      <c r="I9" s="93"/>
      <c r="J9" s="93"/>
    </row>
  </sheetData>
  <mergeCells count="2">
    <mergeCell ref="A3:J3"/>
    <mergeCell ref="A4:H4"/>
  </mergeCells>
  <pageMargins left="0.75" right="0.75" top="1" bottom="1" header="0.5" footer="0.5"/>
  <pageSetup paperSize="9" scale="24"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3"/>
  <sheetViews>
    <sheetView showZeros="0" workbookViewId="0">
      <selection activeCell="D23" sqref="D23"/>
    </sheetView>
  </sheetViews>
  <sheetFormatPr defaultColWidth="10.425" defaultRowHeight="14.25" customHeight="1"/>
  <cols>
    <col min="1" max="1" width="19" customWidth="1"/>
    <col min="2" max="2" width="20.75" customWidth="1"/>
    <col min="3" max="3" width="15.625" customWidth="1"/>
    <col min="4" max="4" width="25.625" customWidth="1"/>
    <col min="5" max="5" width="15" customWidth="1"/>
    <col min="6" max="6" width="13.5" customWidth="1"/>
    <col min="7" max="7" width="12" customWidth="1"/>
    <col min="8" max="8" width="13.75" customWidth="1"/>
    <col min="9" max="9" width="15.25" customWidth="1"/>
  </cols>
  <sheetData>
    <row r="1" customHeight="1" spans="1:9">
      <c r="A1" s="69"/>
      <c r="B1" s="70"/>
      <c r="C1" s="70"/>
      <c r="D1" s="71"/>
      <c r="E1" s="71"/>
      <c r="F1" s="71"/>
      <c r="G1" s="70"/>
      <c r="H1" s="70"/>
      <c r="I1" s="71"/>
    </row>
    <row r="2" ht="41.25" customHeight="1" spans="1:9">
      <c r="A2" s="72" t="str">
        <f>"2025"&amp;"年新增资产配置预算表"</f>
        <v>2025年新增资产配置预算表</v>
      </c>
      <c r="B2" s="73"/>
      <c r="C2" s="73"/>
      <c r="D2" s="74"/>
      <c r="E2" s="74"/>
      <c r="F2" s="74"/>
      <c r="G2" s="73"/>
      <c r="H2" s="73"/>
      <c r="I2" s="74"/>
    </row>
    <row r="3" customHeight="1" spans="1:9">
      <c r="A3" s="75" t="str">
        <f>"单位名称："&amp;"昆明市晋宁区晋城第二小学"</f>
        <v>单位名称：昆明市晋宁区晋城第二小学</v>
      </c>
      <c r="B3" s="76"/>
      <c r="C3" s="76"/>
      <c r="D3" s="77"/>
      <c r="F3" s="74"/>
      <c r="G3" s="73"/>
      <c r="H3" s="73"/>
      <c r="I3" s="91" t="s">
        <v>0</v>
      </c>
    </row>
    <row r="4" ht="28.5" customHeight="1" spans="1:9">
      <c r="A4" s="67" t="s">
        <v>172</v>
      </c>
      <c r="B4" s="78" t="s">
        <v>173</v>
      </c>
      <c r="C4" s="79" t="s">
        <v>293</v>
      </c>
      <c r="D4" s="67" t="s">
        <v>294</v>
      </c>
      <c r="E4" s="67" t="s">
        <v>295</v>
      </c>
      <c r="F4" s="67" t="s">
        <v>296</v>
      </c>
      <c r="G4" s="78" t="s">
        <v>297</v>
      </c>
      <c r="H4" s="68"/>
      <c r="I4" s="67"/>
    </row>
    <row r="5" ht="21" customHeight="1" spans="1:9">
      <c r="A5" s="79"/>
      <c r="B5" s="80"/>
      <c r="C5" s="80"/>
      <c r="D5" s="81"/>
      <c r="E5" s="80"/>
      <c r="F5" s="80"/>
      <c r="G5" s="78" t="s">
        <v>271</v>
      </c>
      <c r="H5" s="78" t="s">
        <v>298</v>
      </c>
      <c r="I5" s="78" t="s">
        <v>299</v>
      </c>
    </row>
    <row r="6" ht="17.25" customHeight="1" spans="1:9">
      <c r="A6" s="82" t="s">
        <v>78</v>
      </c>
      <c r="B6" s="31" t="s">
        <v>79</v>
      </c>
      <c r="C6" s="82" t="s">
        <v>80</v>
      </c>
      <c r="D6" s="33" t="s">
        <v>81</v>
      </c>
      <c r="E6" s="82" t="s">
        <v>82</v>
      </c>
      <c r="F6" s="31" t="s">
        <v>83</v>
      </c>
      <c r="G6" s="83" t="s">
        <v>84</v>
      </c>
      <c r="H6" s="33" t="s">
        <v>85</v>
      </c>
      <c r="I6" s="33">
        <v>9</v>
      </c>
    </row>
    <row r="7" ht="19.5" customHeight="1" spans="1:9">
      <c r="A7" s="84" t="s">
        <v>190</v>
      </c>
      <c r="B7" s="85" t="s">
        <v>67</v>
      </c>
      <c r="C7" s="85" t="s">
        <v>300</v>
      </c>
      <c r="D7" s="18" t="s">
        <v>301</v>
      </c>
      <c r="E7" s="32" t="s">
        <v>302</v>
      </c>
      <c r="F7" s="83" t="s">
        <v>303</v>
      </c>
      <c r="G7" s="86">
        <v>100</v>
      </c>
      <c r="H7" s="87">
        <v>5000</v>
      </c>
      <c r="I7" s="87">
        <v>500000</v>
      </c>
    </row>
    <row r="8" ht="19.5" customHeight="1" spans="1:9">
      <c r="A8" s="84" t="s">
        <v>190</v>
      </c>
      <c r="B8" s="85" t="s">
        <v>67</v>
      </c>
      <c r="C8" s="85" t="s">
        <v>300</v>
      </c>
      <c r="D8" s="18" t="s">
        <v>301</v>
      </c>
      <c r="E8" s="32" t="s">
        <v>304</v>
      </c>
      <c r="F8" s="83" t="s">
        <v>303</v>
      </c>
      <c r="G8" s="86">
        <v>40</v>
      </c>
      <c r="H8" s="87">
        <v>5000</v>
      </c>
      <c r="I8" s="87">
        <v>200000</v>
      </c>
    </row>
    <row r="9" ht="19.5" customHeight="1" spans="1:9">
      <c r="A9" s="84" t="s">
        <v>190</v>
      </c>
      <c r="B9" s="85" t="s">
        <v>67</v>
      </c>
      <c r="C9" s="85" t="s">
        <v>300</v>
      </c>
      <c r="D9" s="18" t="s">
        <v>305</v>
      </c>
      <c r="E9" s="32" t="s">
        <v>306</v>
      </c>
      <c r="F9" s="83" t="s">
        <v>303</v>
      </c>
      <c r="G9" s="86">
        <v>38</v>
      </c>
      <c r="H9" s="87">
        <v>7000</v>
      </c>
      <c r="I9" s="87">
        <v>266000</v>
      </c>
    </row>
    <row r="10" ht="19.5" customHeight="1" spans="1:9">
      <c r="A10" s="84" t="s">
        <v>190</v>
      </c>
      <c r="B10" s="85" t="s">
        <v>67</v>
      </c>
      <c r="C10" s="85" t="s">
        <v>300</v>
      </c>
      <c r="D10" s="18" t="s">
        <v>307</v>
      </c>
      <c r="E10" s="32" t="s">
        <v>308</v>
      </c>
      <c r="F10" s="83" t="s">
        <v>303</v>
      </c>
      <c r="G10" s="86">
        <v>2</v>
      </c>
      <c r="H10" s="87">
        <v>20000</v>
      </c>
      <c r="I10" s="87">
        <v>40000</v>
      </c>
    </row>
    <row r="11" ht="19.5" customHeight="1" spans="1:9">
      <c r="A11" s="84" t="s">
        <v>190</v>
      </c>
      <c r="B11" s="85" t="s">
        <v>67</v>
      </c>
      <c r="C11" s="85" t="s">
        <v>309</v>
      </c>
      <c r="D11" s="18" t="s">
        <v>310</v>
      </c>
      <c r="E11" s="32" t="s">
        <v>311</v>
      </c>
      <c r="F11" s="83" t="s">
        <v>312</v>
      </c>
      <c r="G11" s="86">
        <v>10</v>
      </c>
      <c r="H11" s="87">
        <v>1000</v>
      </c>
      <c r="I11" s="87">
        <v>10000</v>
      </c>
    </row>
    <row r="12" ht="19.5" customHeight="1" spans="1:9">
      <c r="A12" s="84" t="s">
        <v>190</v>
      </c>
      <c r="B12" s="85" t="s">
        <v>67</v>
      </c>
      <c r="C12" s="85" t="s">
        <v>309</v>
      </c>
      <c r="D12" s="18" t="s">
        <v>313</v>
      </c>
      <c r="E12" s="32" t="s">
        <v>314</v>
      </c>
      <c r="F12" s="83" t="s">
        <v>315</v>
      </c>
      <c r="G12" s="86">
        <v>200</v>
      </c>
      <c r="H12" s="87">
        <v>280</v>
      </c>
      <c r="I12" s="87">
        <v>56000</v>
      </c>
    </row>
    <row r="13" ht="19.5" customHeight="1" spans="1:9">
      <c r="A13" s="20" t="s">
        <v>53</v>
      </c>
      <c r="B13" s="88"/>
      <c r="C13" s="88"/>
      <c r="D13" s="89"/>
      <c r="E13" s="90"/>
      <c r="F13" s="90"/>
      <c r="G13" s="86">
        <v>390</v>
      </c>
      <c r="H13" s="87">
        <v>38280</v>
      </c>
      <c r="I13" s="87">
        <v>1072000</v>
      </c>
    </row>
  </sheetData>
  <mergeCells count="11">
    <mergeCell ref="A1:I1"/>
    <mergeCell ref="A2:I2"/>
    <mergeCell ref="A3:C3"/>
    <mergeCell ref="G4:I4"/>
    <mergeCell ref="A13:F13"/>
    <mergeCell ref="A4:A5"/>
    <mergeCell ref="B4:B5"/>
    <mergeCell ref="C4:C5"/>
    <mergeCell ref="D4:D5"/>
    <mergeCell ref="E4:E5"/>
    <mergeCell ref="F4:F5"/>
  </mergeCells>
  <pageMargins left="0.75" right="0.75" top="1" bottom="1" header="0.5" footer="0.5"/>
  <pageSetup paperSize="9" scale="88"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G25" sqref="G25"/>
    </sheetView>
  </sheetViews>
  <sheetFormatPr defaultColWidth="9.14166666666667" defaultRowHeight="14.25" customHeight="1"/>
  <cols>
    <col min="1" max="1" width="10.2833333333333" customWidth="1"/>
    <col min="2" max="2" width="30.425" customWidth="1"/>
    <col min="3" max="3" width="23.85" customWidth="1"/>
    <col min="4" max="4" width="11.1416666666667" customWidth="1"/>
    <col min="5" max="5" width="32.7083333333333" customWidth="1"/>
    <col min="6" max="6" width="9.85" customWidth="1"/>
    <col min="7" max="7" width="17.7083333333333" customWidth="1"/>
    <col min="8" max="11" width="23.1416666666667" customWidth="1"/>
  </cols>
  <sheetData>
    <row r="1" ht="13.5" customHeight="1" spans="4:11">
      <c r="D1" s="40"/>
      <c r="E1" s="40"/>
      <c r="F1" s="40"/>
      <c r="G1" s="40"/>
      <c r="K1" s="41"/>
    </row>
    <row r="2" ht="41.25" customHeight="1" spans="1:11">
      <c r="A2" s="42" t="str">
        <f>"2025"&amp;"年上级转移支付补助项目支出预算表"</f>
        <v>2025年上级转移支付补助项目支出预算表</v>
      </c>
      <c r="B2" s="42"/>
      <c r="C2" s="42"/>
      <c r="D2" s="42"/>
      <c r="E2" s="42"/>
      <c r="F2" s="42"/>
      <c r="G2" s="42"/>
      <c r="H2" s="42"/>
      <c r="I2" s="42"/>
      <c r="J2" s="42"/>
      <c r="K2" s="42"/>
    </row>
    <row r="3" ht="13.5" customHeight="1" spans="1:11">
      <c r="A3" s="43" t="str">
        <f>"单位名称："&amp;"昆明市晋宁区晋城第二小学"</f>
        <v>单位名称：昆明市晋宁区晋城第二小学</v>
      </c>
      <c r="B3" s="44"/>
      <c r="C3" s="44"/>
      <c r="D3" s="44"/>
      <c r="E3" s="44"/>
      <c r="F3" s="44"/>
      <c r="G3" s="44"/>
      <c r="H3" s="45"/>
      <c r="I3" s="45"/>
      <c r="J3" s="45"/>
      <c r="K3" s="46" t="s">
        <v>0</v>
      </c>
    </row>
    <row r="4" ht="21.75" customHeight="1" spans="1:11">
      <c r="A4" s="63" t="s">
        <v>246</v>
      </c>
      <c r="B4" s="63" t="s">
        <v>175</v>
      </c>
      <c r="C4" s="63" t="s">
        <v>247</v>
      </c>
      <c r="D4" s="17" t="s">
        <v>176</v>
      </c>
      <c r="E4" s="17" t="s">
        <v>177</v>
      </c>
      <c r="F4" s="17" t="s">
        <v>248</v>
      </c>
      <c r="G4" s="17" t="s">
        <v>249</v>
      </c>
      <c r="H4" s="36" t="s">
        <v>53</v>
      </c>
      <c r="I4" s="14" t="s">
        <v>316</v>
      </c>
      <c r="J4" s="14"/>
      <c r="K4" s="14"/>
    </row>
    <row r="5" ht="21.75" customHeight="1" spans="1:11">
      <c r="A5" s="63"/>
      <c r="B5" s="63"/>
      <c r="C5" s="63"/>
      <c r="D5" s="17"/>
      <c r="E5" s="17"/>
      <c r="F5" s="17"/>
      <c r="G5" s="17"/>
      <c r="H5" s="14"/>
      <c r="I5" s="17" t="s">
        <v>56</v>
      </c>
      <c r="J5" s="17" t="s">
        <v>57</v>
      </c>
      <c r="K5" s="17" t="s">
        <v>58</v>
      </c>
    </row>
    <row r="6" ht="40.5" customHeight="1" spans="1:11">
      <c r="A6" s="64"/>
      <c r="B6" s="64"/>
      <c r="C6" s="64"/>
      <c r="D6" s="17"/>
      <c r="E6" s="17"/>
      <c r="F6" s="17"/>
      <c r="G6" s="17"/>
      <c r="H6" s="14"/>
      <c r="I6" s="17" t="s">
        <v>55</v>
      </c>
      <c r="J6" s="17"/>
      <c r="K6" s="17"/>
    </row>
    <row r="7" ht="20.25" customHeight="1" spans="1:11">
      <c r="A7" s="55">
        <v>1</v>
      </c>
      <c r="B7" s="55">
        <v>2</v>
      </c>
      <c r="C7" s="55">
        <v>3</v>
      </c>
      <c r="D7" s="55">
        <v>4</v>
      </c>
      <c r="E7" s="55">
        <v>5</v>
      </c>
      <c r="F7" s="55">
        <v>6</v>
      </c>
      <c r="G7" s="55">
        <v>7</v>
      </c>
      <c r="H7" s="55">
        <v>8</v>
      </c>
      <c r="I7" s="55">
        <v>9</v>
      </c>
      <c r="J7" s="68">
        <v>10</v>
      </c>
      <c r="K7" s="68">
        <v>11</v>
      </c>
    </row>
    <row r="8" ht="18" customHeight="1" spans="1:11">
      <c r="A8" s="65"/>
      <c r="B8" s="66"/>
      <c r="C8" s="65"/>
      <c r="D8" s="65"/>
      <c r="E8" s="65"/>
      <c r="F8" s="65"/>
      <c r="G8" s="65"/>
      <c r="H8" s="57"/>
      <c r="I8" s="57"/>
      <c r="J8" s="57"/>
      <c r="K8" s="57"/>
    </row>
    <row r="9" ht="24" customHeight="1" spans="1:11">
      <c r="A9" s="18"/>
      <c r="B9" s="32"/>
      <c r="C9" s="18"/>
      <c r="D9" s="18"/>
      <c r="E9" s="18"/>
      <c r="F9" s="18"/>
      <c r="G9" s="18"/>
      <c r="H9" s="57"/>
      <c r="I9" s="57"/>
      <c r="J9" s="57"/>
      <c r="K9" s="57"/>
    </row>
    <row r="10" ht="18.75" customHeight="1" spans="1:11">
      <c r="A10" s="67" t="s">
        <v>165</v>
      </c>
      <c r="B10" s="22"/>
      <c r="C10" s="22"/>
      <c r="D10" s="22"/>
      <c r="E10" s="22"/>
      <c r="F10" s="22"/>
      <c r="G10" s="22"/>
      <c r="H10" s="57"/>
      <c r="I10" s="57"/>
      <c r="J10" s="57"/>
      <c r="K10" s="57"/>
    </row>
    <row r="11" customHeight="1" spans="1:1">
      <c r="A11" t="s">
        <v>317</v>
      </c>
    </row>
  </sheetData>
  <mergeCells count="16">
    <mergeCell ref="A2:K2"/>
    <mergeCell ref="A3:G3"/>
    <mergeCell ref="H3:J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scale="58"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1"/>
  <sheetViews>
    <sheetView showZeros="0" workbookViewId="0">
      <selection activeCell="D23" sqref="D23"/>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40"/>
      <c r="G1" s="41"/>
    </row>
    <row r="2" ht="41.25" customHeight="1" spans="1:7">
      <c r="A2" s="42" t="str">
        <f>"2025"&amp;"年部门项目中期规划预算表"</f>
        <v>2025年部门项目中期规划预算表</v>
      </c>
      <c r="B2" s="42"/>
      <c r="C2" s="42"/>
      <c r="D2" s="42"/>
      <c r="E2" s="42"/>
      <c r="F2" s="42"/>
      <c r="G2" s="42"/>
    </row>
    <row r="3" ht="13.5" customHeight="1" spans="1:7">
      <c r="A3" s="43" t="str">
        <f>"单位名称："&amp;"昆明市晋宁区晋城第二小学"</f>
        <v>单位名称：昆明市晋宁区晋城第二小学</v>
      </c>
      <c r="B3" s="44"/>
      <c r="C3" s="44"/>
      <c r="D3" s="44"/>
      <c r="E3" s="45"/>
      <c r="F3" s="45"/>
      <c r="G3" s="46" t="s">
        <v>0</v>
      </c>
    </row>
    <row r="4" ht="21.75" customHeight="1" spans="1:7">
      <c r="A4" s="47" t="s">
        <v>247</v>
      </c>
      <c r="B4" s="47" t="s">
        <v>246</v>
      </c>
      <c r="C4" s="47" t="s">
        <v>175</v>
      </c>
      <c r="D4" s="48" t="s">
        <v>318</v>
      </c>
      <c r="E4" s="12" t="s">
        <v>56</v>
      </c>
      <c r="F4" s="13"/>
      <c r="G4" s="35"/>
    </row>
    <row r="5" ht="21.75" customHeight="1" spans="1:7">
      <c r="A5" s="49"/>
      <c r="B5" s="49"/>
      <c r="C5" s="49"/>
      <c r="D5" s="50"/>
      <c r="E5" s="51" t="str">
        <f>"2025"&amp;"年"</f>
        <v>2025年</v>
      </c>
      <c r="F5" s="51" t="str">
        <f>("2025"+1)&amp;"年"</f>
        <v>2026年</v>
      </c>
      <c r="G5" s="51" t="str">
        <f>("2025"+2)&amp;"年"</f>
        <v>2027年</v>
      </c>
    </row>
    <row r="6" ht="40.5" customHeight="1" spans="1:7">
      <c r="A6" s="52"/>
      <c r="B6" s="52"/>
      <c r="C6" s="52"/>
      <c r="D6" s="53"/>
      <c r="E6" s="54"/>
      <c r="F6" s="54"/>
      <c r="G6" s="54"/>
    </row>
    <row r="7" ht="15" customHeight="1" spans="1:7">
      <c r="A7" s="55">
        <v>1</v>
      </c>
      <c r="B7" s="55">
        <v>2</v>
      </c>
      <c r="C7" s="55">
        <v>3</v>
      </c>
      <c r="D7" s="55">
        <v>4</v>
      </c>
      <c r="E7" s="55">
        <v>5</v>
      </c>
      <c r="F7" s="55">
        <v>6</v>
      </c>
      <c r="G7" s="55">
        <v>7</v>
      </c>
    </row>
    <row r="8" customHeight="1" spans="1:7">
      <c r="A8" s="56"/>
      <c r="B8" s="57"/>
      <c r="C8" s="57"/>
      <c r="D8" s="57"/>
      <c r="E8" s="57"/>
      <c r="F8" s="57"/>
      <c r="G8" s="57"/>
    </row>
    <row r="9" ht="17.25" customHeight="1" spans="1:7">
      <c r="A9" s="32"/>
      <c r="B9" s="58"/>
      <c r="C9" s="58"/>
      <c r="D9" s="32"/>
      <c r="E9" s="59"/>
      <c r="F9" s="59"/>
      <c r="G9" s="59"/>
    </row>
    <row r="10" ht="18.75" customHeight="1" spans="1:7">
      <c r="A10" s="60" t="s">
        <v>53</v>
      </c>
      <c r="B10" s="61" t="s">
        <v>319</v>
      </c>
      <c r="C10" s="61"/>
      <c r="D10" s="62"/>
      <c r="E10" s="59"/>
      <c r="F10" s="59"/>
      <c r="G10" s="59"/>
    </row>
    <row r="11" customHeight="1" spans="1:1">
      <c r="A11" t="s">
        <v>320</v>
      </c>
    </row>
  </sheetData>
  <mergeCells count="11">
    <mergeCell ref="A2:G2"/>
    <mergeCell ref="A3:F3"/>
    <mergeCell ref="E4:G4"/>
    <mergeCell ref="A10:D10"/>
    <mergeCell ref="A4:A6"/>
    <mergeCell ref="B4:B6"/>
    <mergeCell ref="C4:C6"/>
    <mergeCell ref="D4:D6"/>
    <mergeCell ref="E5:E6"/>
    <mergeCell ref="F5:F6"/>
    <mergeCell ref="G5:G6"/>
  </mergeCells>
  <pageMargins left="0.75" right="0.75" top="1" bottom="1" header="0.5" footer="0.5"/>
  <pageSetup paperSize="9" scale="6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8"/>
  <sheetViews>
    <sheetView showZeros="0" topLeftCell="A7" workbookViewId="0">
      <selection activeCell="A18" sqref="A18"/>
    </sheetView>
  </sheetViews>
  <sheetFormatPr defaultColWidth="8.575" defaultRowHeight="14.25" customHeight="1"/>
  <cols>
    <col min="1" max="1" width="18.1416666666667" customWidth="1"/>
    <col min="2" max="2" width="23.425" customWidth="1"/>
    <col min="3" max="3" width="21.85" customWidth="1"/>
    <col min="4" max="4" width="15.575" customWidth="1"/>
    <col min="5" max="5" width="31.575" customWidth="1"/>
    <col min="6" max="6" width="15.425" customWidth="1"/>
    <col min="7" max="7" width="16.425" customWidth="1"/>
    <col min="8" max="8" width="29.575" customWidth="1"/>
    <col min="9" max="9" width="30.575" customWidth="1"/>
    <col min="10" max="10" width="23.85" customWidth="1"/>
  </cols>
  <sheetData>
    <row r="1" customHeight="1" spans="1:10">
      <c r="A1" s="1"/>
      <c r="B1" s="1"/>
      <c r="C1" s="1"/>
      <c r="D1" s="1"/>
      <c r="E1" s="1"/>
      <c r="F1" s="1"/>
      <c r="G1" s="1"/>
      <c r="H1" s="1"/>
      <c r="I1" s="1"/>
      <c r="J1" s="34"/>
    </row>
    <row r="2" ht="41.25" customHeight="1" spans="1:10">
      <c r="A2" s="1" t="str">
        <f>"2025"&amp;"年部门整体支出绩效目标表"</f>
        <v>2025年部门整体支出绩效目标表</v>
      </c>
      <c r="B2" s="2"/>
      <c r="C2" s="2"/>
      <c r="D2" s="2"/>
      <c r="E2" s="2"/>
      <c r="F2" s="2"/>
      <c r="G2" s="2"/>
      <c r="H2" s="2"/>
      <c r="I2" s="2"/>
      <c r="J2" s="2"/>
    </row>
    <row r="3" ht="17.25" customHeight="1" spans="1:10">
      <c r="A3" s="3" t="str">
        <f>"单位名称："&amp;"昆明市晋宁区晋城第二小学"</f>
        <v>单位名称：昆明市晋宁区晋城第二小学</v>
      </c>
      <c r="B3" s="3"/>
      <c r="C3" s="4"/>
      <c r="D3" s="5"/>
      <c r="E3" s="5"/>
      <c r="F3" s="5"/>
      <c r="G3" s="5"/>
      <c r="H3" s="5"/>
      <c r="I3" s="5"/>
      <c r="J3" s="245" t="s">
        <v>0</v>
      </c>
    </row>
    <row r="4" ht="30" customHeight="1" spans="1:10">
      <c r="A4" s="6" t="s">
        <v>321</v>
      </c>
      <c r="B4" s="7"/>
      <c r="C4" s="8"/>
      <c r="D4" s="8"/>
      <c r="E4" s="9"/>
      <c r="F4" s="10" t="s">
        <v>322</v>
      </c>
      <c r="G4" s="9"/>
      <c r="H4" s="11"/>
      <c r="I4" s="8"/>
      <c r="J4" s="9"/>
    </row>
    <row r="5" ht="32.25" customHeight="1" spans="1:10">
      <c r="A5" s="12" t="s">
        <v>323</v>
      </c>
      <c r="B5" s="13"/>
      <c r="C5" s="13"/>
      <c r="D5" s="13"/>
      <c r="E5" s="13"/>
      <c r="F5" s="13"/>
      <c r="G5" s="13"/>
      <c r="H5" s="13"/>
      <c r="I5" s="35"/>
      <c r="J5" s="36" t="s">
        <v>324</v>
      </c>
    </row>
    <row r="6" ht="99.75" customHeight="1" spans="1:10">
      <c r="A6" s="14" t="s">
        <v>325</v>
      </c>
      <c r="B6" s="15" t="s">
        <v>326</v>
      </c>
      <c r="C6" s="16"/>
      <c r="D6" s="16"/>
      <c r="E6" s="16"/>
      <c r="F6" s="16"/>
      <c r="G6" s="16"/>
      <c r="H6" s="16"/>
      <c r="I6" s="16"/>
      <c r="J6" s="37" t="s">
        <v>327</v>
      </c>
    </row>
    <row r="7" ht="99.75" customHeight="1" spans="1:10">
      <c r="A7" s="14"/>
      <c r="B7" s="15" t="str">
        <f>"总体绩效目标（"&amp;"2025"&amp;"-"&amp;("2025"+2)&amp;"年期间）"</f>
        <v>总体绩效目标（2025-2027年期间）</v>
      </c>
      <c r="C7" s="16"/>
      <c r="D7" s="16"/>
      <c r="E7" s="16"/>
      <c r="F7" s="16"/>
      <c r="G7" s="16"/>
      <c r="H7" s="16"/>
      <c r="I7" s="16"/>
      <c r="J7" s="37" t="s">
        <v>328</v>
      </c>
    </row>
    <row r="8" ht="75" customHeight="1" spans="1:10">
      <c r="A8" s="15" t="s">
        <v>329</v>
      </c>
      <c r="B8" s="17" t="str">
        <f>"预算年度（"&amp;"2025"&amp;"年）绩效目标"</f>
        <v>预算年度（2025年）绩效目标</v>
      </c>
      <c r="C8" s="18"/>
      <c r="D8" s="18"/>
      <c r="E8" s="18"/>
      <c r="F8" s="18"/>
      <c r="G8" s="18"/>
      <c r="H8" s="18"/>
      <c r="I8" s="18"/>
      <c r="J8" s="38" t="s">
        <v>330</v>
      </c>
    </row>
    <row r="9" ht="32.25" customHeight="1" spans="1:10">
      <c r="A9" s="19" t="s">
        <v>331</v>
      </c>
      <c r="B9" s="19"/>
      <c r="C9" s="19"/>
      <c r="D9" s="19"/>
      <c r="E9" s="19"/>
      <c r="F9" s="19"/>
      <c r="G9" s="19"/>
      <c r="H9" s="19"/>
      <c r="I9" s="19"/>
      <c r="J9" s="19"/>
    </row>
    <row r="10" ht="32.25" customHeight="1" spans="1:10">
      <c r="A10" s="15" t="s">
        <v>332</v>
      </c>
      <c r="B10" s="15"/>
      <c r="C10" s="14" t="s">
        <v>333</v>
      </c>
      <c r="D10" s="14"/>
      <c r="E10" s="14"/>
      <c r="F10" s="14" t="s">
        <v>334</v>
      </c>
      <c r="G10" s="14"/>
      <c r="H10" s="14" t="s">
        <v>335</v>
      </c>
      <c r="I10" s="14"/>
      <c r="J10" s="14"/>
    </row>
    <row r="11" ht="32.25" customHeight="1" spans="1:10">
      <c r="A11" s="15"/>
      <c r="B11" s="15"/>
      <c r="C11" s="14"/>
      <c r="D11" s="14"/>
      <c r="E11" s="14"/>
      <c r="F11" s="14"/>
      <c r="G11" s="14"/>
      <c r="H11" s="15" t="s">
        <v>336</v>
      </c>
      <c r="I11" s="15" t="s">
        <v>337</v>
      </c>
      <c r="J11" s="15" t="s">
        <v>338</v>
      </c>
    </row>
    <row r="12" ht="24" customHeight="1" spans="1:10">
      <c r="A12" s="20" t="s">
        <v>53</v>
      </c>
      <c r="B12" s="21"/>
      <c r="C12" s="21"/>
      <c r="D12" s="21"/>
      <c r="E12" s="21"/>
      <c r="F12" s="21"/>
      <c r="G12" s="22"/>
      <c r="H12" s="23"/>
      <c r="I12" s="23"/>
      <c r="J12" s="23"/>
    </row>
    <row r="13" ht="34.5" customHeight="1" spans="1:10">
      <c r="A13" s="16"/>
      <c r="B13" s="24"/>
      <c r="C13" s="16"/>
      <c r="D13" s="24"/>
      <c r="E13" s="24"/>
      <c r="F13" s="24"/>
      <c r="G13" s="24"/>
      <c r="H13" s="25"/>
      <c r="I13" s="25"/>
      <c r="J13" s="25"/>
    </row>
    <row r="14" ht="32.25" customHeight="1" spans="1:10">
      <c r="A14" s="19" t="s">
        <v>339</v>
      </c>
      <c r="B14" s="19"/>
      <c r="C14" s="19"/>
      <c r="D14" s="19"/>
      <c r="E14" s="19"/>
      <c r="F14" s="19"/>
      <c r="G14" s="19"/>
      <c r="H14" s="19"/>
      <c r="I14" s="19"/>
      <c r="J14" s="19"/>
    </row>
    <row r="15" ht="32.25" customHeight="1" spans="1:10">
      <c r="A15" s="26" t="s">
        <v>340</v>
      </c>
      <c r="B15" s="26"/>
      <c r="C15" s="26"/>
      <c r="D15" s="26"/>
      <c r="E15" s="26"/>
      <c r="F15" s="26"/>
      <c r="G15" s="26"/>
      <c r="H15" s="27" t="s">
        <v>341</v>
      </c>
      <c r="I15" s="39" t="s">
        <v>261</v>
      </c>
      <c r="J15" s="27" t="s">
        <v>342</v>
      </c>
    </row>
    <row r="16" ht="36" customHeight="1" spans="1:10">
      <c r="A16" s="28" t="s">
        <v>254</v>
      </c>
      <c r="B16" s="28" t="s">
        <v>343</v>
      </c>
      <c r="C16" s="29" t="s">
        <v>256</v>
      </c>
      <c r="D16" s="29" t="s">
        <v>257</v>
      </c>
      <c r="E16" s="29" t="s">
        <v>258</v>
      </c>
      <c r="F16" s="29" t="s">
        <v>259</v>
      </c>
      <c r="G16" s="29" t="s">
        <v>260</v>
      </c>
      <c r="H16" s="30"/>
      <c r="I16" s="30"/>
      <c r="J16" s="30"/>
    </row>
    <row r="17" ht="32.25" customHeight="1" spans="1:10">
      <c r="A17" s="31"/>
      <c r="B17" s="31"/>
      <c r="C17" s="32"/>
      <c r="D17" s="31"/>
      <c r="E17" s="31"/>
      <c r="F17" s="31"/>
      <c r="G17" s="31"/>
      <c r="H17" s="33"/>
      <c r="I17" s="18"/>
      <c r="J17" s="33"/>
    </row>
    <row r="18" customHeight="1" spans="1:1">
      <c r="A18" t="s">
        <v>344</v>
      </c>
    </row>
  </sheetData>
  <mergeCells count="22">
    <mergeCell ref="A2:J2"/>
    <mergeCell ref="A3:C3"/>
    <mergeCell ref="B4:E4"/>
    <mergeCell ref="F4:G4"/>
    <mergeCell ref="H4:J4"/>
    <mergeCell ref="A5:I5"/>
    <mergeCell ref="C6:I6"/>
    <mergeCell ref="C7:I7"/>
    <mergeCell ref="C8:I8"/>
    <mergeCell ref="A9:J9"/>
    <mergeCell ref="H10:J10"/>
    <mergeCell ref="A12:G12"/>
    <mergeCell ref="A13:B13"/>
    <mergeCell ref="C13:G13"/>
    <mergeCell ref="A14:J14"/>
    <mergeCell ref="A15:G15"/>
    <mergeCell ref="A6:A7"/>
    <mergeCell ref="H15:H16"/>
    <mergeCell ref="I15:I16"/>
    <mergeCell ref="J15:J16"/>
    <mergeCell ref="A10:B11"/>
    <mergeCell ref="C10:G11"/>
  </mergeCells>
  <pageMargins left="0.75" right="0.75" top="1" bottom="1" header="0.5" footer="0.5"/>
  <pageSetup paperSize="9" scale="5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9"/>
  <sheetViews>
    <sheetView showZeros="0" workbookViewId="0">
      <selection activeCell="D23" sqref="D23"/>
    </sheetView>
  </sheetViews>
  <sheetFormatPr defaultColWidth="8.425" defaultRowHeight="12.75" customHeight="1"/>
  <cols>
    <col min="1" max="1" width="11.125" customWidth="1"/>
    <col min="2" max="2" width="21" customWidth="1"/>
    <col min="3" max="5" width="14.25" customWidth="1"/>
    <col min="6" max="6" width="16.25" customWidth="1"/>
    <col min="7" max="7" width="14.625" customWidth="1"/>
    <col min="8" max="8" width="16.125" customWidth="1"/>
    <col min="9" max="9" width="5" customWidth="1"/>
    <col min="10" max="10" width="8.5" customWidth="1"/>
    <col min="11" max="11" width="15.375" customWidth="1"/>
    <col min="12" max="12" width="10.625" customWidth="1"/>
    <col min="13" max="13" width="14.375" customWidth="1"/>
    <col min="14" max="14" width="9" customWidth="1"/>
    <col min="15" max="15" width="5" customWidth="1"/>
    <col min="16" max="16" width="12.75" customWidth="1"/>
    <col min="17" max="17" width="13" customWidth="1"/>
    <col min="18" max="18" width="14.625" customWidth="1"/>
    <col min="19" max="19" width="14.125" customWidth="1"/>
    <col min="20" max="20" width="9" customWidth="1"/>
  </cols>
  <sheetData>
    <row r="1" ht="17.25" customHeight="1" spans="1:20">
      <c r="A1" s="231"/>
      <c r="B1" s="232"/>
      <c r="C1" s="232"/>
      <c r="D1" s="232"/>
      <c r="E1" s="232"/>
      <c r="F1" s="232"/>
      <c r="G1" s="232"/>
      <c r="H1" s="232"/>
      <c r="I1" s="232"/>
      <c r="J1" s="232"/>
      <c r="K1" s="232"/>
      <c r="L1" s="232"/>
      <c r="M1" s="232"/>
      <c r="N1" s="232"/>
      <c r="O1" s="232"/>
      <c r="P1" s="232"/>
      <c r="Q1" s="232"/>
      <c r="R1" s="232"/>
      <c r="S1" s="232"/>
      <c r="T1" s="232"/>
    </row>
    <row r="2" ht="41.25" customHeight="1" spans="1:20">
      <c r="A2" s="233" t="str">
        <f>"2025"&amp;"年部门收入预算表"</f>
        <v>2025年部门收入预算表</v>
      </c>
      <c r="B2" s="232"/>
      <c r="C2" s="232"/>
      <c r="D2" s="232"/>
      <c r="E2" s="232"/>
      <c r="F2" s="232"/>
      <c r="G2" s="232"/>
      <c r="H2" s="232"/>
      <c r="I2" s="232"/>
      <c r="J2" s="232"/>
      <c r="K2" s="232"/>
      <c r="L2" s="232"/>
      <c r="M2" s="232"/>
      <c r="N2" s="232"/>
      <c r="O2" s="232"/>
      <c r="P2" s="232"/>
      <c r="Q2" s="232"/>
      <c r="R2" s="232"/>
      <c r="S2" s="232"/>
      <c r="T2" s="232"/>
    </row>
    <row r="3" ht="17.25" customHeight="1" spans="1:20">
      <c r="A3" s="234" t="str">
        <f>"单位名称："&amp;"昆明市晋宁区晋城第二小学"</f>
        <v>单位名称：昆明市晋宁区晋城第二小学</v>
      </c>
      <c r="B3" s="235"/>
      <c r="C3" s="236"/>
      <c r="D3" s="237"/>
      <c r="E3" s="237"/>
      <c r="F3" s="237"/>
      <c r="G3" s="237"/>
      <c r="H3" s="237"/>
      <c r="I3" s="237"/>
      <c r="J3" s="237"/>
      <c r="K3" s="237"/>
      <c r="L3" s="237"/>
      <c r="M3" s="237"/>
      <c r="N3" s="237"/>
      <c r="O3" s="237"/>
      <c r="P3" s="237"/>
      <c r="Q3" s="237"/>
      <c r="R3" s="237"/>
      <c r="S3" s="237"/>
      <c r="T3" s="241" t="s">
        <v>0</v>
      </c>
    </row>
    <row r="4" ht="21.75" customHeight="1" spans="1:20">
      <c r="A4" s="67" t="s">
        <v>51</v>
      </c>
      <c r="B4" s="67" t="s">
        <v>52</v>
      </c>
      <c r="C4" s="67" t="s">
        <v>53</v>
      </c>
      <c r="D4" s="67" t="s">
        <v>54</v>
      </c>
      <c r="E4" s="67"/>
      <c r="F4" s="67"/>
      <c r="G4" s="67"/>
      <c r="H4" s="67"/>
      <c r="I4" s="68"/>
      <c r="J4" s="67"/>
      <c r="K4" s="67"/>
      <c r="L4" s="67"/>
      <c r="M4" s="67"/>
      <c r="N4" s="67"/>
      <c r="O4" s="67" t="s">
        <v>44</v>
      </c>
      <c r="P4" s="67"/>
      <c r="Q4" s="67"/>
      <c r="R4" s="67"/>
      <c r="S4" s="67"/>
      <c r="T4" s="67"/>
    </row>
    <row r="5" ht="27" customHeight="1" spans="1:20">
      <c r="A5" s="67"/>
      <c r="B5" s="67"/>
      <c r="C5" s="67"/>
      <c r="D5" s="67" t="s">
        <v>55</v>
      </c>
      <c r="E5" s="67" t="s">
        <v>56</v>
      </c>
      <c r="F5" s="67" t="s">
        <v>57</v>
      </c>
      <c r="G5" s="67" t="s">
        <v>58</v>
      </c>
      <c r="H5" s="67" t="s">
        <v>59</v>
      </c>
      <c r="I5" s="68" t="s">
        <v>60</v>
      </c>
      <c r="J5" s="67"/>
      <c r="K5" s="67"/>
      <c r="L5" s="67"/>
      <c r="M5" s="67"/>
      <c r="N5" s="67"/>
      <c r="O5" s="67" t="s">
        <v>55</v>
      </c>
      <c r="P5" s="67" t="s">
        <v>56</v>
      </c>
      <c r="Q5" s="67" t="s">
        <v>57</v>
      </c>
      <c r="R5" s="67" t="s">
        <v>58</v>
      </c>
      <c r="S5" s="67" t="s">
        <v>59</v>
      </c>
      <c r="T5" s="67" t="s">
        <v>60</v>
      </c>
    </row>
    <row r="6" ht="30" customHeight="1" spans="1:20">
      <c r="A6" s="22"/>
      <c r="B6" s="22"/>
      <c r="C6" s="90"/>
      <c r="D6" s="90"/>
      <c r="E6" s="90"/>
      <c r="F6" s="90"/>
      <c r="G6" s="90"/>
      <c r="H6" s="90"/>
      <c r="I6" s="188" t="s">
        <v>55</v>
      </c>
      <c r="J6" s="67" t="s">
        <v>61</v>
      </c>
      <c r="K6" s="67" t="s">
        <v>62</v>
      </c>
      <c r="L6" s="67" t="s">
        <v>63</v>
      </c>
      <c r="M6" s="67" t="s">
        <v>64</v>
      </c>
      <c r="N6" s="67" t="s">
        <v>65</v>
      </c>
      <c r="O6" s="240"/>
      <c r="P6" s="240"/>
      <c r="Q6" s="240"/>
      <c r="R6" s="240"/>
      <c r="S6" s="240"/>
      <c r="T6" s="90"/>
    </row>
    <row r="7" ht="15" customHeight="1" spans="1:20">
      <c r="A7" s="238">
        <v>1</v>
      </c>
      <c r="B7" s="238">
        <v>2</v>
      </c>
      <c r="C7" s="238">
        <v>3</v>
      </c>
      <c r="D7" s="238">
        <v>4</v>
      </c>
      <c r="E7" s="238">
        <v>5</v>
      </c>
      <c r="F7" s="238">
        <v>6</v>
      </c>
      <c r="G7" s="238">
        <v>7</v>
      </c>
      <c r="H7" s="238">
        <v>8</v>
      </c>
      <c r="I7" s="188">
        <v>9</v>
      </c>
      <c r="J7" s="238">
        <v>10</v>
      </c>
      <c r="K7" s="238">
        <v>11</v>
      </c>
      <c r="L7" s="238">
        <v>12</v>
      </c>
      <c r="M7" s="238">
        <v>13</v>
      </c>
      <c r="N7" s="238">
        <v>14</v>
      </c>
      <c r="O7" s="238">
        <v>15</v>
      </c>
      <c r="P7" s="238">
        <v>16</v>
      </c>
      <c r="Q7" s="238">
        <v>17</v>
      </c>
      <c r="R7" s="238">
        <v>18</v>
      </c>
      <c r="S7" s="238">
        <v>19</v>
      </c>
      <c r="T7" s="238">
        <v>20</v>
      </c>
    </row>
    <row r="8" ht="18" customHeight="1" spans="1:20">
      <c r="A8" s="32" t="s">
        <v>66</v>
      </c>
      <c r="B8" s="32" t="s">
        <v>67</v>
      </c>
      <c r="C8" s="23">
        <v>22762249.46</v>
      </c>
      <c r="D8" s="23">
        <v>22762249.46</v>
      </c>
      <c r="E8" s="23">
        <v>22762249.46</v>
      </c>
      <c r="F8" s="23"/>
      <c r="G8" s="23"/>
      <c r="H8" s="23"/>
      <c r="I8" s="23"/>
      <c r="J8" s="23"/>
      <c r="K8" s="23"/>
      <c r="L8" s="23"/>
      <c r="M8" s="23"/>
      <c r="N8" s="23"/>
      <c r="O8" s="23"/>
      <c r="P8" s="23"/>
      <c r="Q8" s="23"/>
      <c r="R8" s="23"/>
      <c r="S8" s="23"/>
      <c r="T8" s="23"/>
    </row>
    <row r="9" ht="18" customHeight="1" spans="1:20">
      <c r="A9" s="239" t="s">
        <v>53</v>
      </c>
      <c r="B9" s="239"/>
      <c r="C9" s="23">
        <v>22762249.46</v>
      </c>
      <c r="D9" s="23">
        <v>22762249.46</v>
      </c>
      <c r="E9" s="23">
        <v>22762249.46</v>
      </c>
      <c r="F9" s="23"/>
      <c r="G9" s="23"/>
      <c r="H9" s="23"/>
      <c r="I9" s="23"/>
      <c r="J9" s="23"/>
      <c r="K9" s="23"/>
      <c r="L9" s="23"/>
      <c r="M9" s="23"/>
      <c r="N9" s="23"/>
      <c r="O9" s="23"/>
      <c r="P9" s="23"/>
      <c r="Q9" s="23"/>
      <c r="R9" s="23"/>
      <c r="S9" s="23"/>
      <c r="T9" s="23"/>
    </row>
  </sheetData>
  <mergeCells count="21">
    <mergeCell ref="A1:T1"/>
    <mergeCell ref="A2:T2"/>
    <mergeCell ref="A3:B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pageSetup paperSize="9" scale="88"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5"/>
  <sheetViews>
    <sheetView showZeros="0" topLeftCell="A7" workbookViewId="0">
      <selection activeCell="Q11" sqref="Q11"/>
    </sheetView>
  </sheetViews>
  <sheetFormatPr defaultColWidth="14" defaultRowHeight="12.75" customHeight="1"/>
  <cols>
    <col min="1" max="1" width="14.85" customWidth="1"/>
    <col min="2" max="2" width="28.85" customWidth="1"/>
    <col min="3" max="5" width="13" customWidth="1"/>
    <col min="6" max="6" width="14" customWidth="1"/>
    <col min="7" max="7" width="7.75" customWidth="1"/>
    <col min="8" max="8" width="7.125" customWidth="1"/>
    <col min="9" max="9" width="7.5" customWidth="1"/>
    <col min="10" max="14" width="5.25" customWidth="1"/>
    <col min="15" max="15" width="7.625" customWidth="1"/>
  </cols>
  <sheetData>
    <row r="1" ht="17.25" customHeight="1" spans="1:15">
      <c r="A1" s="77"/>
      <c r="B1" s="77"/>
      <c r="C1" s="77"/>
      <c r="D1" s="77"/>
      <c r="E1" s="77"/>
      <c r="F1" s="77"/>
      <c r="G1" s="77"/>
      <c r="H1" s="77"/>
      <c r="I1" s="77"/>
      <c r="J1" s="77"/>
      <c r="K1" s="77"/>
      <c r="L1" s="77"/>
      <c r="M1" s="77"/>
      <c r="N1" s="77"/>
      <c r="O1" s="77"/>
    </row>
    <row r="2" ht="41.25" customHeight="1" spans="1:15">
      <c r="A2" s="72" t="str">
        <f>"2025"&amp;"年部门支出预算表"</f>
        <v>2025年部门支出预算表</v>
      </c>
      <c r="B2" s="72"/>
      <c r="C2" s="72"/>
      <c r="D2" s="72"/>
      <c r="E2" s="72"/>
      <c r="F2" s="72"/>
      <c r="G2" s="72"/>
      <c r="H2" s="72"/>
      <c r="I2" s="72"/>
      <c r="J2" s="72"/>
      <c r="K2" s="72"/>
      <c r="L2" s="72"/>
      <c r="M2" s="72"/>
      <c r="N2" s="72"/>
      <c r="O2" s="72"/>
    </row>
    <row r="3" ht="17.25" customHeight="1" spans="1:15">
      <c r="A3" s="210" t="str">
        <f>"单位名称："&amp;"昆明市晋宁区晋城第二小学"</f>
        <v>单位名称：昆明市晋宁区晋城第二小学</v>
      </c>
      <c r="B3" s="210"/>
      <c r="C3" s="210"/>
      <c r="O3" s="77" t="s">
        <v>0</v>
      </c>
    </row>
    <row r="4" ht="27" customHeight="1" spans="1:15">
      <c r="A4" s="36" t="s">
        <v>68</v>
      </c>
      <c r="B4" s="36" t="s">
        <v>69</v>
      </c>
      <c r="C4" s="36" t="s">
        <v>53</v>
      </c>
      <c r="D4" s="181" t="s">
        <v>56</v>
      </c>
      <c r="E4" s="181"/>
      <c r="F4" s="181"/>
      <c r="G4" s="63" t="s">
        <v>57</v>
      </c>
      <c r="H4" s="63" t="s">
        <v>58</v>
      </c>
      <c r="I4" s="63" t="s">
        <v>70</v>
      </c>
      <c r="J4" s="181" t="s">
        <v>60</v>
      </c>
      <c r="K4" s="181"/>
      <c r="L4" s="181"/>
      <c r="M4" s="181"/>
      <c r="N4" s="14"/>
      <c r="O4" s="14"/>
    </row>
    <row r="5" ht="42" customHeight="1" spans="1:15">
      <c r="A5" s="64"/>
      <c r="B5" s="64"/>
      <c r="C5" s="181"/>
      <c r="D5" s="181" t="s">
        <v>55</v>
      </c>
      <c r="E5" s="181" t="s">
        <v>71</v>
      </c>
      <c r="F5" s="63" t="s">
        <v>72</v>
      </c>
      <c r="G5" s="63"/>
      <c r="H5" s="63"/>
      <c r="I5" s="63"/>
      <c r="J5" s="181" t="s">
        <v>55</v>
      </c>
      <c r="K5" s="63" t="s">
        <v>73</v>
      </c>
      <c r="L5" s="63" t="s">
        <v>74</v>
      </c>
      <c r="M5" s="63" t="s">
        <v>75</v>
      </c>
      <c r="N5" s="63" t="s">
        <v>76</v>
      </c>
      <c r="O5" s="63" t="s">
        <v>77</v>
      </c>
    </row>
    <row r="6" ht="18" customHeight="1" spans="1:15">
      <c r="A6" s="82" t="s">
        <v>78</v>
      </c>
      <c r="B6" s="82" t="s">
        <v>79</v>
      </c>
      <c r="C6" s="82" t="s">
        <v>80</v>
      </c>
      <c r="D6" s="83" t="s">
        <v>81</v>
      </c>
      <c r="E6" s="83" t="s">
        <v>82</v>
      </c>
      <c r="F6" s="83" t="s">
        <v>83</v>
      </c>
      <c r="G6" s="83" t="s">
        <v>84</v>
      </c>
      <c r="H6" s="83" t="s">
        <v>85</v>
      </c>
      <c r="I6" s="83" t="s">
        <v>86</v>
      </c>
      <c r="J6" s="83" t="s">
        <v>87</v>
      </c>
      <c r="K6" s="83" t="s">
        <v>88</v>
      </c>
      <c r="L6" s="83" t="s">
        <v>89</v>
      </c>
      <c r="M6" s="83" t="s">
        <v>90</v>
      </c>
      <c r="N6" s="82" t="s">
        <v>91</v>
      </c>
      <c r="O6" s="83" t="s">
        <v>92</v>
      </c>
    </row>
    <row r="7" ht="21" customHeight="1" spans="1:15">
      <c r="A7" s="84" t="s">
        <v>93</v>
      </c>
      <c r="B7" s="84" t="s">
        <v>94</v>
      </c>
      <c r="C7" s="25">
        <v>16051597.22</v>
      </c>
      <c r="D7" s="23">
        <v>16051597.22</v>
      </c>
      <c r="E7" s="23">
        <v>16051597.22</v>
      </c>
      <c r="F7" s="23"/>
      <c r="G7" s="23"/>
      <c r="H7" s="23"/>
      <c r="I7" s="23"/>
      <c r="J7" s="23"/>
      <c r="K7" s="23"/>
      <c r="L7" s="23"/>
      <c r="M7" s="23"/>
      <c r="N7" s="25"/>
      <c r="O7" s="25"/>
    </row>
    <row r="8" ht="21" customHeight="1" spans="1:15">
      <c r="A8" s="229" t="s">
        <v>95</v>
      </c>
      <c r="B8" s="229" t="s">
        <v>96</v>
      </c>
      <c r="C8" s="25">
        <v>16051597.22</v>
      </c>
      <c r="D8" s="23">
        <v>16051597.22</v>
      </c>
      <c r="E8" s="23">
        <v>16051597.22</v>
      </c>
      <c r="F8" s="23"/>
      <c r="G8" s="23"/>
      <c r="H8" s="23"/>
      <c r="I8" s="23"/>
      <c r="J8" s="23"/>
      <c r="K8" s="23"/>
      <c r="L8" s="23"/>
      <c r="M8" s="23"/>
      <c r="N8" s="25"/>
      <c r="O8" s="25"/>
    </row>
    <row r="9" ht="21" customHeight="1" spans="1:15">
      <c r="A9" s="230" t="s">
        <v>97</v>
      </c>
      <c r="B9" s="230" t="s">
        <v>98</v>
      </c>
      <c r="C9" s="25">
        <v>16051597.22</v>
      </c>
      <c r="D9" s="23">
        <v>16051597.22</v>
      </c>
      <c r="E9" s="23">
        <v>16051597.22</v>
      </c>
      <c r="F9" s="23"/>
      <c r="G9" s="23"/>
      <c r="H9" s="23"/>
      <c r="I9" s="23"/>
      <c r="J9" s="23"/>
      <c r="K9" s="23"/>
      <c r="L9" s="23"/>
      <c r="M9" s="23"/>
      <c r="N9" s="25"/>
      <c r="O9" s="25"/>
    </row>
    <row r="10" ht="21" customHeight="1" spans="1:15">
      <c r="A10" s="84" t="s">
        <v>99</v>
      </c>
      <c r="B10" s="84" t="s">
        <v>100</v>
      </c>
      <c r="C10" s="25">
        <v>3086883.44</v>
      </c>
      <c r="D10" s="23">
        <v>3086883.44</v>
      </c>
      <c r="E10" s="23">
        <v>3086883.44</v>
      </c>
      <c r="F10" s="23"/>
      <c r="G10" s="23"/>
      <c r="H10" s="23"/>
      <c r="I10" s="23"/>
      <c r="J10" s="23"/>
      <c r="K10" s="23"/>
      <c r="L10" s="23"/>
      <c r="M10" s="23"/>
      <c r="N10" s="25"/>
      <c r="O10" s="25"/>
    </row>
    <row r="11" ht="21" customHeight="1" spans="1:15">
      <c r="A11" s="229" t="s">
        <v>101</v>
      </c>
      <c r="B11" s="229" t="s">
        <v>102</v>
      </c>
      <c r="C11" s="25">
        <v>3053605.04</v>
      </c>
      <c r="D11" s="23">
        <v>3053605.04</v>
      </c>
      <c r="E11" s="23">
        <v>3053605.04</v>
      </c>
      <c r="F11" s="23"/>
      <c r="G11" s="23"/>
      <c r="H11" s="23"/>
      <c r="I11" s="23"/>
      <c r="J11" s="23"/>
      <c r="K11" s="23"/>
      <c r="L11" s="23"/>
      <c r="M11" s="23"/>
      <c r="N11" s="25"/>
      <c r="O11" s="25"/>
    </row>
    <row r="12" ht="21" customHeight="1" spans="1:15">
      <c r="A12" s="230" t="s">
        <v>103</v>
      </c>
      <c r="B12" s="230" t="s">
        <v>104</v>
      </c>
      <c r="C12" s="25">
        <v>953899.44</v>
      </c>
      <c r="D12" s="23">
        <v>953899.44</v>
      </c>
      <c r="E12" s="23">
        <v>953899.44</v>
      </c>
      <c r="F12" s="23"/>
      <c r="G12" s="23"/>
      <c r="H12" s="23"/>
      <c r="I12" s="23"/>
      <c r="J12" s="23"/>
      <c r="K12" s="23"/>
      <c r="L12" s="23"/>
      <c r="M12" s="23"/>
      <c r="N12" s="25"/>
      <c r="O12" s="25"/>
    </row>
    <row r="13" ht="21" customHeight="1" spans="1:15">
      <c r="A13" s="230" t="s">
        <v>105</v>
      </c>
      <c r="B13" s="230" t="s">
        <v>106</v>
      </c>
      <c r="C13" s="25">
        <v>2049705.6</v>
      </c>
      <c r="D13" s="23">
        <v>2049705.6</v>
      </c>
      <c r="E13" s="23">
        <v>2049705.6</v>
      </c>
      <c r="F13" s="23"/>
      <c r="G13" s="23"/>
      <c r="H13" s="23"/>
      <c r="I13" s="23"/>
      <c r="J13" s="23"/>
      <c r="K13" s="23"/>
      <c r="L13" s="23"/>
      <c r="M13" s="23"/>
      <c r="N13" s="25"/>
      <c r="O13" s="25"/>
    </row>
    <row r="14" ht="21" customHeight="1" spans="1:15">
      <c r="A14" s="230" t="s">
        <v>107</v>
      </c>
      <c r="B14" s="230" t="s">
        <v>108</v>
      </c>
      <c r="C14" s="25">
        <v>50000</v>
      </c>
      <c r="D14" s="23">
        <v>50000</v>
      </c>
      <c r="E14" s="23">
        <v>50000</v>
      </c>
      <c r="F14" s="23"/>
      <c r="G14" s="23"/>
      <c r="H14" s="23"/>
      <c r="I14" s="23"/>
      <c r="J14" s="23"/>
      <c r="K14" s="23"/>
      <c r="L14" s="23"/>
      <c r="M14" s="23"/>
      <c r="N14" s="25"/>
      <c r="O14" s="25"/>
    </row>
    <row r="15" ht="21" customHeight="1" spans="1:15">
      <c r="A15" s="229" t="s">
        <v>109</v>
      </c>
      <c r="B15" s="229" t="s">
        <v>110</v>
      </c>
      <c r="C15" s="25">
        <v>33278.4</v>
      </c>
      <c r="D15" s="23">
        <v>33278.4</v>
      </c>
      <c r="E15" s="23">
        <v>33278.4</v>
      </c>
      <c r="F15" s="23"/>
      <c r="G15" s="23"/>
      <c r="H15" s="23"/>
      <c r="I15" s="23"/>
      <c r="J15" s="23"/>
      <c r="K15" s="23"/>
      <c r="L15" s="23"/>
      <c r="M15" s="23"/>
      <c r="N15" s="25"/>
      <c r="O15" s="25"/>
    </row>
    <row r="16" ht="21" customHeight="1" spans="1:15">
      <c r="A16" s="230" t="s">
        <v>111</v>
      </c>
      <c r="B16" s="230" t="s">
        <v>112</v>
      </c>
      <c r="C16" s="25">
        <v>33278.4</v>
      </c>
      <c r="D16" s="23">
        <v>33278.4</v>
      </c>
      <c r="E16" s="23">
        <v>33278.4</v>
      </c>
      <c r="F16" s="23"/>
      <c r="G16" s="23"/>
      <c r="H16" s="23"/>
      <c r="I16" s="23"/>
      <c r="J16" s="23"/>
      <c r="K16" s="23"/>
      <c r="L16" s="23"/>
      <c r="M16" s="23"/>
      <c r="N16" s="25"/>
      <c r="O16" s="25"/>
    </row>
    <row r="17" ht="21" customHeight="1" spans="1:15">
      <c r="A17" s="84" t="s">
        <v>113</v>
      </c>
      <c r="B17" s="84" t="s">
        <v>114</v>
      </c>
      <c r="C17" s="25">
        <v>1774633.6</v>
      </c>
      <c r="D17" s="23">
        <v>1774633.6</v>
      </c>
      <c r="E17" s="23">
        <v>1774633.6</v>
      </c>
      <c r="F17" s="23"/>
      <c r="G17" s="23"/>
      <c r="H17" s="23"/>
      <c r="I17" s="23"/>
      <c r="J17" s="23"/>
      <c r="K17" s="23"/>
      <c r="L17" s="23"/>
      <c r="M17" s="23"/>
      <c r="N17" s="25"/>
      <c r="O17" s="25"/>
    </row>
    <row r="18" ht="21" customHeight="1" spans="1:15">
      <c r="A18" s="229" t="s">
        <v>115</v>
      </c>
      <c r="B18" s="229" t="s">
        <v>116</v>
      </c>
      <c r="C18" s="25">
        <v>1774633.6</v>
      </c>
      <c r="D18" s="23">
        <v>1774633.6</v>
      </c>
      <c r="E18" s="23">
        <v>1774633.6</v>
      </c>
      <c r="F18" s="23"/>
      <c r="G18" s="23"/>
      <c r="H18" s="23"/>
      <c r="I18" s="23"/>
      <c r="J18" s="23"/>
      <c r="K18" s="23"/>
      <c r="L18" s="23"/>
      <c r="M18" s="23"/>
      <c r="N18" s="25"/>
      <c r="O18" s="25"/>
    </row>
    <row r="19" ht="21" customHeight="1" spans="1:15">
      <c r="A19" s="230" t="s">
        <v>117</v>
      </c>
      <c r="B19" s="230" t="s">
        <v>118</v>
      </c>
      <c r="C19" s="25">
        <v>877046.94</v>
      </c>
      <c r="D19" s="23">
        <v>877046.94</v>
      </c>
      <c r="E19" s="23">
        <v>877046.94</v>
      </c>
      <c r="F19" s="23"/>
      <c r="G19" s="23"/>
      <c r="H19" s="23"/>
      <c r="I19" s="23"/>
      <c r="J19" s="23"/>
      <c r="K19" s="23"/>
      <c r="L19" s="23"/>
      <c r="M19" s="23"/>
      <c r="N19" s="25"/>
      <c r="O19" s="25"/>
    </row>
    <row r="20" ht="21" customHeight="1" spans="1:15">
      <c r="A20" s="230" t="s">
        <v>119</v>
      </c>
      <c r="B20" s="230" t="s">
        <v>120</v>
      </c>
      <c r="C20" s="25">
        <v>783729</v>
      </c>
      <c r="D20" s="23">
        <v>783729</v>
      </c>
      <c r="E20" s="23">
        <v>783729</v>
      </c>
      <c r="F20" s="23"/>
      <c r="G20" s="23"/>
      <c r="H20" s="23"/>
      <c r="I20" s="23"/>
      <c r="J20" s="23"/>
      <c r="K20" s="23"/>
      <c r="L20" s="23"/>
      <c r="M20" s="23"/>
      <c r="N20" s="25"/>
      <c r="O20" s="25"/>
    </row>
    <row r="21" ht="21" customHeight="1" spans="1:15">
      <c r="A21" s="230" t="s">
        <v>121</v>
      </c>
      <c r="B21" s="230" t="s">
        <v>122</v>
      </c>
      <c r="C21" s="25">
        <v>113857.66</v>
      </c>
      <c r="D21" s="23">
        <v>113857.66</v>
      </c>
      <c r="E21" s="23">
        <v>113857.66</v>
      </c>
      <c r="F21" s="23"/>
      <c r="G21" s="23"/>
      <c r="H21" s="23"/>
      <c r="I21" s="23"/>
      <c r="J21" s="23"/>
      <c r="K21" s="23"/>
      <c r="L21" s="23"/>
      <c r="M21" s="23"/>
      <c r="N21" s="25"/>
      <c r="O21" s="25"/>
    </row>
    <row r="22" ht="21" customHeight="1" spans="1:15">
      <c r="A22" s="84" t="s">
        <v>123</v>
      </c>
      <c r="B22" s="84" t="s">
        <v>124</v>
      </c>
      <c r="C22" s="25">
        <v>1849135.2</v>
      </c>
      <c r="D22" s="23">
        <v>1849135.2</v>
      </c>
      <c r="E22" s="23">
        <v>1849135.2</v>
      </c>
      <c r="F22" s="23"/>
      <c r="G22" s="23"/>
      <c r="H22" s="23"/>
      <c r="I22" s="23"/>
      <c r="J22" s="23"/>
      <c r="K22" s="23"/>
      <c r="L22" s="23"/>
      <c r="M22" s="23"/>
      <c r="N22" s="25"/>
      <c r="O22" s="25"/>
    </row>
    <row r="23" ht="21" customHeight="1" spans="1:15">
      <c r="A23" s="229" t="s">
        <v>125</v>
      </c>
      <c r="B23" s="229" t="s">
        <v>126</v>
      </c>
      <c r="C23" s="25">
        <v>1849135.2</v>
      </c>
      <c r="D23" s="23">
        <v>1849135.2</v>
      </c>
      <c r="E23" s="23">
        <v>1849135.2</v>
      </c>
      <c r="F23" s="23"/>
      <c r="G23" s="23"/>
      <c r="H23" s="23"/>
      <c r="I23" s="23"/>
      <c r="J23" s="23"/>
      <c r="K23" s="23"/>
      <c r="L23" s="23"/>
      <c r="M23" s="23"/>
      <c r="N23" s="25"/>
      <c r="O23" s="25"/>
    </row>
    <row r="24" ht="21" customHeight="1" spans="1:15">
      <c r="A24" s="230" t="s">
        <v>127</v>
      </c>
      <c r="B24" s="230" t="s">
        <v>128</v>
      </c>
      <c r="C24" s="25">
        <v>1849135.2</v>
      </c>
      <c r="D24" s="23">
        <v>1849135.2</v>
      </c>
      <c r="E24" s="23">
        <v>1849135.2</v>
      </c>
      <c r="F24" s="23"/>
      <c r="G24" s="23"/>
      <c r="H24" s="23"/>
      <c r="I24" s="23"/>
      <c r="J24" s="23"/>
      <c r="K24" s="23"/>
      <c r="L24" s="23"/>
      <c r="M24" s="23"/>
      <c r="N24" s="25"/>
      <c r="O24" s="25"/>
    </row>
    <row r="25" ht="21" customHeight="1" spans="1:15">
      <c r="A25" s="82" t="s">
        <v>53</v>
      </c>
      <c r="B25" s="22"/>
      <c r="C25" s="23">
        <v>22762249.46</v>
      </c>
      <c r="D25" s="23">
        <v>22762249.46</v>
      </c>
      <c r="E25" s="23">
        <v>22762249.46</v>
      </c>
      <c r="F25" s="23"/>
      <c r="G25" s="23"/>
      <c r="H25" s="23"/>
      <c r="I25" s="23"/>
      <c r="J25" s="23"/>
      <c r="K25" s="23"/>
      <c r="L25" s="23"/>
      <c r="M25" s="23"/>
      <c r="N25" s="23"/>
      <c r="O25" s="23"/>
    </row>
  </sheetData>
  <mergeCells count="12">
    <mergeCell ref="A1:O1"/>
    <mergeCell ref="A2:O2"/>
    <mergeCell ref="A3:C3"/>
    <mergeCell ref="D4:F4"/>
    <mergeCell ref="J4:O4"/>
    <mergeCell ref="A25:B25"/>
    <mergeCell ref="A4:A5"/>
    <mergeCell ref="B4:B5"/>
    <mergeCell ref="C4:C5"/>
    <mergeCell ref="G4:G5"/>
    <mergeCell ref="H4:H5"/>
    <mergeCell ref="I4:I5"/>
  </mergeCells>
  <pageMargins left="1.41666666666667" right="0.75" top="1" bottom="1" header="0.5" footer="0.5"/>
  <pageSetup paperSize="9" scale="8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Zeros="0" topLeftCell="A7" workbookViewId="0">
      <selection activeCell="D23" sqref="D23"/>
    </sheetView>
  </sheetViews>
  <sheetFormatPr defaultColWidth="8.575" defaultRowHeight="12.75" customHeight="1" outlineLevelCol="3"/>
  <cols>
    <col min="1" max="4" width="35.575" customWidth="1"/>
  </cols>
  <sheetData>
    <row r="1" ht="15" customHeight="1" spans="1:4">
      <c r="A1" s="73"/>
      <c r="B1" s="77"/>
      <c r="C1" s="77"/>
      <c r="D1" s="77"/>
    </row>
    <row r="2" ht="41.25" customHeight="1" spans="1:4">
      <c r="A2" s="72" t="str">
        <f>"2025"&amp;"年部门财政拨款收支预算总表"</f>
        <v>2025年部门财政拨款收支预算总表</v>
      </c>
      <c r="B2" s="72"/>
      <c r="C2" s="72"/>
      <c r="D2" s="72"/>
    </row>
    <row r="3" ht="17.25" customHeight="1" spans="1:4">
      <c r="A3" s="220" t="str">
        <f>"单位名称："&amp;"昆明市晋宁区晋城第二小学"</f>
        <v>单位名称：昆明市晋宁区晋城第二小学</v>
      </c>
      <c r="B3" s="221"/>
      <c r="D3" s="77" t="s">
        <v>0</v>
      </c>
    </row>
    <row r="4" ht="17.25" customHeight="1" spans="1:4">
      <c r="A4" s="63" t="s">
        <v>1</v>
      </c>
      <c r="B4" s="222"/>
      <c r="C4" s="63" t="s">
        <v>2</v>
      </c>
      <c r="D4" s="222"/>
    </row>
    <row r="5" ht="18.75" customHeight="1" spans="1:4">
      <c r="A5" s="63" t="s">
        <v>3</v>
      </c>
      <c r="B5" s="63" t="str">
        <f>"2025"&amp;"年预算"</f>
        <v>2025年预算</v>
      </c>
      <c r="C5" s="63" t="s">
        <v>5</v>
      </c>
      <c r="D5" s="63" t="str">
        <f>"2025"&amp;"年预算"</f>
        <v>2025年预算</v>
      </c>
    </row>
    <row r="6" ht="16.5" customHeight="1" spans="1:4">
      <c r="A6" s="223" t="s">
        <v>129</v>
      </c>
      <c r="B6" s="87">
        <v>22762249.46</v>
      </c>
      <c r="C6" s="223" t="s">
        <v>130</v>
      </c>
      <c r="D6" s="87">
        <v>22762249.46</v>
      </c>
    </row>
    <row r="7" ht="16.5" customHeight="1" spans="1:4">
      <c r="A7" s="223" t="s">
        <v>131</v>
      </c>
      <c r="B7" s="87">
        <v>22762249.46</v>
      </c>
      <c r="C7" s="223" t="s">
        <v>132</v>
      </c>
      <c r="D7" s="87"/>
    </row>
    <row r="8" ht="16.5" customHeight="1" spans="1:4">
      <c r="A8" s="223" t="s">
        <v>133</v>
      </c>
      <c r="B8" s="87"/>
      <c r="C8" s="223" t="s">
        <v>134</v>
      </c>
      <c r="D8" s="87"/>
    </row>
    <row r="9" ht="16.5" customHeight="1" spans="1:4">
      <c r="A9" s="223" t="s">
        <v>135</v>
      </c>
      <c r="B9" s="87"/>
      <c r="C9" s="223" t="s">
        <v>136</v>
      </c>
      <c r="D9" s="87"/>
    </row>
    <row r="10" ht="16.5" customHeight="1" spans="1:4">
      <c r="A10" s="223" t="s">
        <v>137</v>
      </c>
      <c r="B10" s="87"/>
      <c r="C10" s="223" t="s">
        <v>138</v>
      </c>
      <c r="D10" s="87"/>
    </row>
    <row r="11" ht="16.5" customHeight="1" spans="1:4">
      <c r="A11" s="223" t="s">
        <v>131</v>
      </c>
      <c r="B11" s="87"/>
      <c r="C11" s="223" t="s">
        <v>139</v>
      </c>
      <c r="D11" s="87">
        <v>16051597.22</v>
      </c>
    </row>
    <row r="12" ht="16.5" customHeight="1" spans="1:4">
      <c r="A12" s="21" t="s">
        <v>133</v>
      </c>
      <c r="B12" s="25"/>
      <c r="C12" s="187" t="s">
        <v>140</v>
      </c>
      <c r="D12" s="25"/>
    </row>
    <row r="13" ht="16.5" customHeight="1" spans="1:4">
      <c r="A13" s="21" t="s">
        <v>135</v>
      </c>
      <c r="B13" s="25"/>
      <c r="C13" s="187" t="s">
        <v>141</v>
      </c>
      <c r="D13" s="25"/>
    </row>
    <row r="14" ht="16.5" customHeight="1" spans="1:4">
      <c r="A14" s="224"/>
      <c r="B14" s="225"/>
      <c r="C14" s="187" t="s">
        <v>142</v>
      </c>
      <c r="D14" s="25">
        <v>3086883.44</v>
      </c>
    </row>
    <row r="15" ht="16.5" customHeight="1" spans="1:4">
      <c r="A15" s="224"/>
      <c r="B15" s="225"/>
      <c r="C15" s="187" t="s">
        <v>143</v>
      </c>
      <c r="D15" s="25">
        <v>1774633.6</v>
      </c>
    </row>
    <row r="16" ht="16.5" customHeight="1" spans="1:4">
      <c r="A16" s="224"/>
      <c r="B16" s="225"/>
      <c r="C16" s="187" t="s">
        <v>144</v>
      </c>
      <c r="D16" s="25"/>
    </row>
    <row r="17" ht="16.5" customHeight="1" spans="1:4">
      <c r="A17" s="224"/>
      <c r="B17" s="225"/>
      <c r="C17" s="187" t="s">
        <v>145</v>
      </c>
      <c r="D17" s="25"/>
    </row>
    <row r="18" ht="16.5" customHeight="1" spans="1:4">
      <c r="A18" s="224"/>
      <c r="B18" s="225"/>
      <c r="C18" s="187" t="s">
        <v>146</v>
      </c>
      <c r="D18" s="25"/>
    </row>
    <row r="19" ht="16.5" customHeight="1" spans="1:4">
      <c r="A19" s="224"/>
      <c r="B19" s="225"/>
      <c r="C19" s="187" t="s">
        <v>147</v>
      </c>
      <c r="D19" s="25"/>
    </row>
    <row r="20" ht="16.5" customHeight="1" spans="1:4">
      <c r="A20" s="224"/>
      <c r="B20" s="225"/>
      <c r="C20" s="187" t="s">
        <v>148</v>
      </c>
      <c r="D20" s="25"/>
    </row>
    <row r="21" ht="16.5" customHeight="1" spans="1:4">
      <c r="A21" s="224"/>
      <c r="B21" s="225"/>
      <c r="C21" s="187" t="s">
        <v>149</v>
      </c>
      <c r="D21" s="25"/>
    </row>
    <row r="22" ht="16.5" customHeight="1" spans="1:4">
      <c r="A22" s="224"/>
      <c r="B22" s="225"/>
      <c r="C22" s="187" t="s">
        <v>150</v>
      </c>
      <c r="D22" s="25"/>
    </row>
    <row r="23" ht="16.5" customHeight="1" spans="1:4">
      <c r="A23" s="224"/>
      <c r="B23" s="225"/>
      <c r="C23" s="187" t="s">
        <v>151</v>
      </c>
      <c r="D23" s="25"/>
    </row>
    <row r="24" ht="16.5" customHeight="1" spans="1:4">
      <c r="A24" s="224"/>
      <c r="B24" s="225"/>
      <c r="C24" s="187" t="s">
        <v>152</v>
      </c>
      <c r="D24" s="25"/>
    </row>
    <row r="25" ht="16.5" customHeight="1" spans="1:4">
      <c r="A25" s="224"/>
      <c r="B25" s="225"/>
      <c r="C25" s="187" t="s">
        <v>153</v>
      </c>
      <c r="D25" s="25">
        <v>1849135.2</v>
      </c>
    </row>
    <row r="26" ht="16.5" customHeight="1" spans="1:4">
      <c r="A26" s="224"/>
      <c r="B26" s="225"/>
      <c r="C26" s="187" t="s">
        <v>154</v>
      </c>
      <c r="D26" s="25"/>
    </row>
    <row r="27" ht="16.5" customHeight="1" spans="1:4">
      <c r="A27" s="224"/>
      <c r="B27" s="225"/>
      <c r="C27" s="187" t="s">
        <v>155</v>
      </c>
      <c r="D27" s="25"/>
    </row>
    <row r="28" ht="16.5" customHeight="1" spans="1:4">
      <c r="A28" s="224"/>
      <c r="B28" s="225"/>
      <c r="C28" s="187" t="s">
        <v>156</v>
      </c>
      <c r="D28" s="25"/>
    </row>
    <row r="29" ht="16.5" customHeight="1" spans="1:4">
      <c r="A29" s="224"/>
      <c r="B29" s="225"/>
      <c r="C29" s="187" t="s">
        <v>157</v>
      </c>
      <c r="D29" s="25"/>
    </row>
    <row r="30" ht="16.5" customHeight="1" spans="1:4">
      <c r="A30" s="224"/>
      <c r="B30" s="225"/>
      <c r="C30" s="187" t="s">
        <v>158</v>
      </c>
      <c r="D30" s="25"/>
    </row>
    <row r="31" ht="16.5" customHeight="1" spans="1:4">
      <c r="A31" s="224"/>
      <c r="B31" s="225"/>
      <c r="C31" s="21" t="s">
        <v>159</v>
      </c>
      <c r="D31" s="25"/>
    </row>
    <row r="32" ht="16.5" customHeight="1" spans="1:4">
      <c r="A32" s="224"/>
      <c r="B32" s="225"/>
      <c r="C32" s="21" t="s">
        <v>160</v>
      </c>
      <c r="D32" s="25"/>
    </row>
    <row r="33" ht="16.5" customHeight="1" spans="1:4">
      <c r="A33" s="224"/>
      <c r="B33" s="225"/>
      <c r="C33" s="18" t="s">
        <v>161</v>
      </c>
      <c r="D33" s="226"/>
    </row>
    <row r="34" ht="15" customHeight="1" spans="1:4">
      <c r="A34" s="227" t="s">
        <v>49</v>
      </c>
      <c r="B34" s="228">
        <v>22762249.46</v>
      </c>
      <c r="C34" s="227" t="s">
        <v>50</v>
      </c>
      <c r="D34" s="228">
        <v>22762249.46</v>
      </c>
    </row>
  </sheetData>
  <mergeCells count="4">
    <mergeCell ref="A2:D2"/>
    <mergeCell ref="A3:B3"/>
    <mergeCell ref="A4:B4"/>
    <mergeCell ref="C4:D4"/>
  </mergeCells>
  <pageMargins left="1.41666666666667" right="0.75" top="1" bottom="1" header="0.5" footer="0.5"/>
  <pageSetup paperSize="9" scale="76"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5"/>
  <sheetViews>
    <sheetView showZeros="0" workbookViewId="0">
      <selection activeCell="D23" sqref="D23"/>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89"/>
      <c r="F1" s="214"/>
      <c r="G1" s="199"/>
    </row>
    <row r="2" ht="41.25" customHeight="1" spans="1:7">
      <c r="A2" s="176" t="str">
        <f>"2025"&amp;"年一般公共预算支出预算表（按功能科目分类）"</f>
        <v>2025年一般公共预算支出预算表（按功能科目分类）</v>
      </c>
      <c r="B2" s="176"/>
      <c r="C2" s="176"/>
      <c r="D2" s="176"/>
      <c r="E2" s="176"/>
      <c r="F2" s="176"/>
      <c r="G2" s="176"/>
    </row>
    <row r="3" ht="18" customHeight="1" spans="1:7">
      <c r="A3" s="43" t="str">
        <f>"单位名称："&amp;"昆明市晋宁区晋城第二小学"</f>
        <v>单位名称：昆明市晋宁区晋城第二小学</v>
      </c>
      <c r="B3" s="43"/>
      <c r="C3" s="43"/>
      <c r="D3" s="43"/>
      <c r="E3" s="43"/>
      <c r="F3" s="173"/>
      <c r="G3" s="170" t="s">
        <v>0</v>
      </c>
    </row>
    <row r="4" ht="20.25" customHeight="1" spans="1:7">
      <c r="A4" s="15" t="s">
        <v>162</v>
      </c>
      <c r="B4" s="15"/>
      <c r="C4" s="181" t="s">
        <v>53</v>
      </c>
      <c r="D4" s="181" t="s">
        <v>71</v>
      </c>
      <c r="E4" s="14"/>
      <c r="F4" s="14"/>
      <c r="G4" s="14" t="s">
        <v>72</v>
      </c>
    </row>
    <row r="5" ht="20.25" customHeight="1" spans="1:7">
      <c r="A5" s="215" t="s">
        <v>68</v>
      </c>
      <c r="B5" s="215" t="s">
        <v>69</v>
      </c>
      <c r="C5" s="14"/>
      <c r="D5" s="14" t="s">
        <v>55</v>
      </c>
      <c r="E5" s="14" t="s">
        <v>163</v>
      </c>
      <c r="F5" s="14" t="s">
        <v>164</v>
      </c>
      <c r="G5" s="14"/>
    </row>
    <row r="6" ht="15" customHeight="1" spans="1:7">
      <c r="A6" s="20" t="s">
        <v>78</v>
      </c>
      <c r="B6" s="20" t="s">
        <v>79</v>
      </c>
      <c r="C6" s="20" t="s">
        <v>80</v>
      </c>
      <c r="D6" s="20" t="s">
        <v>81</v>
      </c>
      <c r="E6" s="20" t="s">
        <v>82</v>
      </c>
      <c r="F6" s="20" t="s">
        <v>83</v>
      </c>
      <c r="G6" s="20" t="s">
        <v>84</v>
      </c>
    </row>
    <row r="7" ht="18" customHeight="1" spans="1:7">
      <c r="A7" s="18" t="s">
        <v>93</v>
      </c>
      <c r="B7" s="18" t="s">
        <v>94</v>
      </c>
      <c r="C7" s="216">
        <v>16051597.22</v>
      </c>
      <c r="D7" s="217">
        <v>16051597.22</v>
      </c>
      <c r="E7" s="217">
        <v>15295113.02</v>
      </c>
      <c r="F7" s="217">
        <v>756484.2</v>
      </c>
      <c r="G7" s="217"/>
    </row>
    <row r="8" ht="18" customHeight="1" spans="1:7">
      <c r="A8" s="218" t="s">
        <v>95</v>
      </c>
      <c r="B8" s="218" t="s">
        <v>96</v>
      </c>
      <c r="C8" s="216">
        <v>16051597.22</v>
      </c>
      <c r="D8" s="217">
        <v>16051597.22</v>
      </c>
      <c r="E8" s="217">
        <v>15295113.02</v>
      </c>
      <c r="F8" s="217">
        <v>756484.2</v>
      </c>
      <c r="G8" s="217"/>
    </row>
    <row r="9" ht="18" customHeight="1" spans="1:7">
      <c r="A9" s="219" t="s">
        <v>97</v>
      </c>
      <c r="B9" s="219" t="s">
        <v>98</v>
      </c>
      <c r="C9" s="216">
        <v>16051597.22</v>
      </c>
      <c r="D9" s="217">
        <v>16051597.22</v>
      </c>
      <c r="E9" s="217">
        <v>15295113.02</v>
      </c>
      <c r="F9" s="217">
        <v>756484.2</v>
      </c>
      <c r="G9" s="217"/>
    </row>
    <row r="10" ht="18" customHeight="1" spans="1:7">
      <c r="A10" s="18" t="s">
        <v>99</v>
      </c>
      <c r="B10" s="18" t="s">
        <v>100</v>
      </c>
      <c r="C10" s="216">
        <v>3086883.44</v>
      </c>
      <c r="D10" s="217">
        <v>3086883.44</v>
      </c>
      <c r="E10" s="217">
        <v>3038283.44</v>
      </c>
      <c r="F10" s="217">
        <v>48600</v>
      </c>
      <c r="G10" s="217"/>
    </row>
    <row r="11" ht="18" customHeight="1" spans="1:7">
      <c r="A11" s="218" t="s">
        <v>101</v>
      </c>
      <c r="B11" s="218" t="s">
        <v>102</v>
      </c>
      <c r="C11" s="216">
        <v>3053605.04</v>
      </c>
      <c r="D11" s="217">
        <v>3053605.04</v>
      </c>
      <c r="E11" s="217">
        <v>3005005.04</v>
      </c>
      <c r="F11" s="217">
        <v>48600</v>
      </c>
      <c r="G11" s="217"/>
    </row>
    <row r="12" ht="18" customHeight="1" spans="1:7">
      <c r="A12" s="219" t="s">
        <v>103</v>
      </c>
      <c r="B12" s="219" t="s">
        <v>104</v>
      </c>
      <c r="C12" s="216">
        <v>953899.44</v>
      </c>
      <c r="D12" s="217">
        <v>953899.44</v>
      </c>
      <c r="E12" s="217">
        <v>905299.44</v>
      </c>
      <c r="F12" s="217">
        <v>48600</v>
      </c>
      <c r="G12" s="217"/>
    </row>
    <row r="13" ht="18" customHeight="1" spans="1:7">
      <c r="A13" s="219" t="s">
        <v>105</v>
      </c>
      <c r="B13" s="219" t="s">
        <v>106</v>
      </c>
      <c r="C13" s="216">
        <v>2049705.6</v>
      </c>
      <c r="D13" s="217">
        <v>2049705.6</v>
      </c>
      <c r="E13" s="217">
        <v>2049705.6</v>
      </c>
      <c r="F13" s="217"/>
      <c r="G13" s="217"/>
    </row>
    <row r="14" ht="18" customHeight="1" spans="1:7">
      <c r="A14" s="219" t="s">
        <v>107</v>
      </c>
      <c r="B14" s="219" t="s">
        <v>108</v>
      </c>
      <c r="C14" s="216">
        <v>50000</v>
      </c>
      <c r="D14" s="217">
        <v>50000</v>
      </c>
      <c r="E14" s="217">
        <v>50000</v>
      </c>
      <c r="F14" s="217"/>
      <c r="G14" s="217"/>
    </row>
    <row r="15" ht="18" customHeight="1" spans="1:7">
      <c r="A15" s="218" t="s">
        <v>109</v>
      </c>
      <c r="B15" s="218" t="s">
        <v>110</v>
      </c>
      <c r="C15" s="216">
        <v>33278.4</v>
      </c>
      <c r="D15" s="217">
        <v>33278.4</v>
      </c>
      <c r="E15" s="217">
        <v>33278.4</v>
      </c>
      <c r="F15" s="217"/>
      <c r="G15" s="217"/>
    </row>
    <row r="16" ht="18" customHeight="1" spans="1:7">
      <c r="A16" s="219" t="s">
        <v>111</v>
      </c>
      <c r="B16" s="219" t="s">
        <v>112</v>
      </c>
      <c r="C16" s="216">
        <v>33278.4</v>
      </c>
      <c r="D16" s="217">
        <v>33278.4</v>
      </c>
      <c r="E16" s="217">
        <v>33278.4</v>
      </c>
      <c r="F16" s="217"/>
      <c r="G16" s="217"/>
    </row>
    <row r="17" ht="18" customHeight="1" spans="1:7">
      <c r="A17" s="18" t="s">
        <v>113</v>
      </c>
      <c r="B17" s="18" t="s">
        <v>114</v>
      </c>
      <c r="C17" s="216">
        <v>1774633.6</v>
      </c>
      <c r="D17" s="217">
        <v>1774633.6</v>
      </c>
      <c r="E17" s="217">
        <v>1774633.6</v>
      </c>
      <c r="F17" s="217"/>
      <c r="G17" s="217"/>
    </row>
    <row r="18" ht="18" customHeight="1" spans="1:7">
      <c r="A18" s="218" t="s">
        <v>115</v>
      </c>
      <c r="B18" s="218" t="s">
        <v>116</v>
      </c>
      <c r="C18" s="216">
        <v>1774633.6</v>
      </c>
      <c r="D18" s="217">
        <v>1774633.6</v>
      </c>
      <c r="E18" s="217">
        <v>1774633.6</v>
      </c>
      <c r="F18" s="217"/>
      <c r="G18" s="217"/>
    </row>
    <row r="19" ht="18" customHeight="1" spans="1:7">
      <c r="A19" s="219" t="s">
        <v>117</v>
      </c>
      <c r="B19" s="219" t="s">
        <v>118</v>
      </c>
      <c r="C19" s="216">
        <v>877046.94</v>
      </c>
      <c r="D19" s="217">
        <v>877046.94</v>
      </c>
      <c r="E19" s="217">
        <v>877046.94</v>
      </c>
      <c r="F19" s="217"/>
      <c r="G19" s="217"/>
    </row>
    <row r="20" ht="18" customHeight="1" spans="1:7">
      <c r="A20" s="219" t="s">
        <v>119</v>
      </c>
      <c r="B20" s="219" t="s">
        <v>120</v>
      </c>
      <c r="C20" s="216">
        <v>783729</v>
      </c>
      <c r="D20" s="217">
        <v>783729</v>
      </c>
      <c r="E20" s="217">
        <v>783729</v>
      </c>
      <c r="F20" s="217"/>
      <c r="G20" s="217"/>
    </row>
    <row r="21" ht="18" customHeight="1" spans="1:7">
      <c r="A21" s="219" t="s">
        <v>121</v>
      </c>
      <c r="B21" s="219" t="s">
        <v>122</v>
      </c>
      <c r="C21" s="216">
        <v>113857.66</v>
      </c>
      <c r="D21" s="217">
        <v>113857.66</v>
      </c>
      <c r="E21" s="217">
        <v>113857.66</v>
      </c>
      <c r="F21" s="217"/>
      <c r="G21" s="217"/>
    </row>
    <row r="22" ht="18" customHeight="1" spans="1:7">
      <c r="A22" s="18" t="s">
        <v>123</v>
      </c>
      <c r="B22" s="18" t="s">
        <v>124</v>
      </c>
      <c r="C22" s="216">
        <v>1849135.2</v>
      </c>
      <c r="D22" s="217">
        <v>1849135.2</v>
      </c>
      <c r="E22" s="217">
        <v>1849135.2</v>
      </c>
      <c r="F22" s="217"/>
      <c r="G22" s="217"/>
    </row>
    <row r="23" ht="18" customHeight="1" spans="1:7">
      <c r="A23" s="218" t="s">
        <v>125</v>
      </c>
      <c r="B23" s="218" t="s">
        <v>126</v>
      </c>
      <c r="C23" s="216">
        <v>1849135.2</v>
      </c>
      <c r="D23" s="217">
        <v>1849135.2</v>
      </c>
      <c r="E23" s="217">
        <v>1849135.2</v>
      </c>
      <c r="F23" s="217"/>
      <c r="G23" s="217"/>
    </row>
    <row r="24" ht="18" customHeight="1" spans="1:7">
      <c r="A24" s="219" t="s">
        <v>127</v>
      </c>
      <c r="B24" s="219" t="s">
        <v>128</v>
      </c>
      <c r="C24" s="216">
        <v>1849135.2</v>
      </c>
      <c r="D24" s="217">
        <v>1849135.2</v>
      </c>
      <c r="E24" s="217">
        <v>1849135.2</v>
      </c>
      <c r="F24" s="217"/>
      <c r="G24" s="217"/>
    </row>
    <row r="25" ht="18" customHeight="1" spans="1:7">
      <c r="A25" s="55" t="s">
        <v>165</v>
      </c>
      <c r="B25" s="55" t="s">
        <v>165</v>
      </c>
      <c r="C25" s="216">
        <v>22762249.46</v>
      </c>
      <c r="D25" s="217">
        <v>22762249.46</v>
      </c>
      <c r="E25" s="216">
        <v>21957165.26</v>
      </c>
      <c r="F25" s="216">
        <v>805084.2</v>
      </c>
      <c r="G25" s="216"/>
    </row>
  </sheetData>
  <mergeCells count="7">
    <mergeCell ref="A2:G2"/>
    <mergeCell ref="A3:E3"/>
    <mergeCell ref="A4:B4"/>
    <mergeCell ref="D4:F4"/>
    <mergeCell ref="A25:B25"/>
    <mergeCell ref="C4:C5"/>
    <mergeCell ref="G4:G5"/>
  </mergeCells>
  <pageMargins left="0.75" right="0.75" top="1" bottom="1" header="0.5" footer="0.5"/>
  <pageSetup paperSize="9" scale="71"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D23" sqref="D23"/>
    </sheetView>
  </sheetViews>
  <sheetFormatPr defaultColWidth="10.425" defaultRowHeight="14.25" customHeight="1" outlineLevelRow="6" outlineLevelCol="5"/>
  <cols>
    <col min="1" max="6" width="28.1416666666667" customWidth="1"/>
  </cols>
  <sheetData>
    <row r="1" customHeight="1" spans="1:6">
      <c r="A1" s="74"/>
      <c r="B1" s="74"/>
      <c r="C1" s="74"/>
      <c r="D1" s="74"/>
      <c r="E1" s="73"/>
      <c r="F1" s="74"/>
    </row>
    <row r="2" ht="41.25" customHeight="1" spans="1:6">
      <c r="A2" s="209" t="str">
        <f>"2025"&amp;"年一般公共预算“三公”经费支出预算表"</f>
        <v>2025年一般公共预算“三公”经费支出预算表</v>
      </c>
      <c r="B2" s="74"/>
      <c r="C2" s="74"/>
      <c r="D2" s="74"/>
      <c r="E2" s="73"/>
      <c r="F2" s="74"/>
    </row>
    <row r="3" customHeight="1" spans="1:6">
      <c r="A3" s="159" t="str">
        <f>"单位名称："&amp;"昆明市晋宁区晋城第二小学"</f>
        <v>单位名称：昆明市晋宁区晋城第二小学</v>
      </c>
      <c r="B3" s="210"/>
      <c r="C3" s="91"/>
      <c r="D3" s="74"/>
      <c r="E3" s="73"/>
      <c r="F3" s="211" t="s">
        <v>0</v>
      </c>
    </row>
    <row r="4" ht="27" customHeight="1" spans="1:6">
      <c r="A4" s="67" t="s">
        <v>166</v>
      </c>
      <c r="B4" s="67" t="s">
        <v>167</v>
      </c>
      <c r="C4" s="79" t="s">
        <v>168</v>
      </c>
      <c r="D4" s="67"/>
      <c r="E4" s="78"/>
      <c r="F4" s="67" t="s">
        <v>169</v>
      </c>
    </row>
    <row r="5" ht="28.5" customHeight="1" spans="1:6">
      <c r="A5" s="212"/>
      <c r="B5" s="81"/>
      <c r="C5" s="78" t="s">
        <v>55</v>
      </c>
      <c r="D5" s="78" t="s">
        <v>170</v>
      </c>
      <c r="E5" s="78" t="s">
        <v>171</v>
      </c>
      <c r="F5" s="80"/>
    </row>
    <row r="6" ht="17.25" customHeight="1" spans="1:6">
      <c r="A6" s="83" t="s">
        <v>78</v>
      </c>
      <c r="B6" s="83" t="s">
        <v>79</v>
      </c>
      <c r="C6" s="83" t="s">
        <v>80</v>
      </c>
      <c r="D6" s="83" t="s">
        <v>81</v>
      </c>
      <c r="E6" s="83" t="s">
        <v>82</v>
      </c>
      <c r="F6" s="83" t="s">
        <v>83</v>
      </c>
    </row>
    <row r="7" ht="17.25" customHeight="1" spans="1:6">
      <c r="A7" s="213">
        <v>20000</v>
      </c>
      <c r="B7" s="25"/>
      <c r="C7" s="23"/>
      <c r="D7" s="23"/>
      <c r="E7" s="23"/>
      <c r="F7" s="23">
        <v>20000</v>
      </c>
    </row>
  </sheetData>
  <mergeCells count="6">
    <mergeCell ref="A2:F2"/>
    <mergeCell ref="A3:B3"/>
    <mergeCell ref="C4:E4"/>
    <mergeCell ref="A4:A5"/>
    <mergeCell ref="B4:B5"/>
    <mergeCell ref="F4:F5"/>
  </mergeCells>
  <pageMargins left="0.75" right="0.75" top="1" bottom="1" header="0.5" footer="0.5"/>
  <pageSetup paperSize="9" scale="78"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44"/>
  <sheetViews>
    <sheetView showZeros="0" workbookViewId="0">
      <selection activeCell="D23" sqref="D23"/>
    </sheetView>
  </sheetViews>
  <sheetFormatPr defaultColWidth="9.14166666666667" defaultRowHeight="14.25" customHeight="1"/>
  <cols>
    <col min="1" max="1" width="18.125" customWidth="1"/>
    <col min="2" max="2" width="20.125" customWidth="1"/>
    <col min="3" max="3" width="17.625" customWidth="1"/>
    <col min="4" max="4" width="17.125" customWidth="1"/>
    <col min="5" max="5" width="6.875" customWidth="1"/>
    <col min="6" max="6" width="9.25" customWidth="1"/>
    <col min="7" max="7" width="4.875" customWidth="1"/>
    <col min="8" max="8" width="16.625" customWidth="1"/>
    <col min="9" max="10" width="13.375" customWidth="1"/>
    <col min="11" max="12" width="7.125" customWidth="1"/>
    <col min="13" max="13" width="14.5" customWidth="1"/>
    <col min="14" max="24" width="4.875" customWidth="1"/>
  </cols>
  <sheetData>
    <row r="1" ht="13.5" customHeight="1" spans="2:24">
      <c r="B1" s="189"/>
      <c r="C1" s="200"/>
      <c r="E1" s="201"/>
      <c r="F1" s="201"/>
      <c r="G1" s="201"/>
      <c r="H1" s="201"/>
      <c r="I1" s="110"/>
      <c r="J1" s="110"/>
      <c r="K1" s="110"/>
      <c r="L1" s="110"/>
      <c r="M1" s="110"/>
      <c r="N1" s="110"/>
      <c r="R1" s="110"/>
      <c r="V1" s="200"/>
      <c r="X1" s="168"/>
    </row>
    <row r="2" ht="45.75" customHeight="1" spans="1:24">
      <c r="A2" s="113" t="str">
        <f>"2025"&amp;"年部门基本支出预算表"</f>
        <v>2025年部门基本支出预算表</v>
      </c>
      <c r="B2" s="42"/>
      <c r="C2" s="113"/>
      <c r="D2" s="113"/>
      <c r="E2" s="113"/>
      <c r="F2" s="113"/>
      <c r="G2" s="113"/>
      <c r="H2" s="113"/>
      <c r="I2" s="113"/>
      <c r="J2" s="113"/>
      <c r="K2" s="113"/>
      <c r="L2" s="113"/>
      <c r="M2" s="113"/>
      <c r="N2" s="113"/>
      <c r="O2" s="42"/>
      <c r="P2" s="42"/>
      <c r="Q2" s="42"/>
      <c r="R2" s="113"/>
      <c r="S2" s="113"/>
      <c r="T2" s="113"/>
      <c r="U2" s="113"/>
      <c r="V2" s="113"/>
      <c r="W2" s="113"/>
      <c r="X2" s="113"/>
    </row>
    <row r="3" ht="18.75" customHeight="1" spans="1:24">
      <c r="A3" s="43" t="str">
        <f>"单位名称："&amp;"昆明市晋宁区晋城第二小学"</f>
        <v>单位名称：昆明市晋宁区晋城第二小学</v>
      </c>
      <c r="B3" s="44"/>
      <c r="C3" s="202"/>
      <c r="D3" s="202"/>
      <c r="E3" s="202"/>
      <c r="F3" s="202"/>
      <c r="G3" s="202"/>
      <c r="H3" s="202"/>
      <c r="I3" s="133"/>
      <c r="J3" s="133"/>
      <c r="K3" s="133"/>
      <c r="L3" s="133"/>
      <c r="M3" s="133"/>
      <c r="N3" s="133"/>
      <c r="O3" s="45"/>
      <c r="P3" s="45"/>
      <c r="Q3" s="45"/>
      <c r="R3" s="133"/>
      <c r="V3" s="200"/>
      <c r="X3" s="168" t="s">
        <v>0</v>
      </c>
    </row>
    <row r="4" ht="18" customHeight="1" spans="1:24">
      <c r="A4" s="47" t="s">
        <v>172</v>
      </c>
      <c r="B4" s="47" t="s">
        <v>173</v>
      </c>
      <c r="C4" s="47" t="s">
        <v>174</v>
      </c>
      <c r="D4" s="47" t="s">
        <v>175</v>
      </c>
      <c r="E4" s="47" t="s">
        <v>176</v>
      </c>
      <c r="F4" s="47" t="s">
        <v>177</v>
      </c>
      <c r="G4" s="47" t="s">
        <v>178</v>
      </c>
      <c r="H4" s="47" t="s">
        <v>179</v>
      </c>
      <c r="I4" s="206" t="s">
        <v>180</v>
      </c>
      <c r="J4" s="155" t="s">
        <v>180</v>
      </c>
      <c r="K4" s="155"/>
      <c r="L4" s="155"/>
      <c r="M4" s="155"/>
      <c r="N4" s="155"/>
      <c r="O4" s="13"/>
      <c r="P4" s="13"/>
      <c r="Q4" s="13"/>
      <c r="R4" s="149" t="s">
        <v>59</v>
      </c>
      <c r="S4" s="155" t="s">
        <v>60</v>
      </c>
      <c r="T4" s="155"/>
      <c r="U4" s="155"/>
      <c r="V4" s="155"/>
      <c r="W4" s="155"/>
      <c r="X4" s="156"/>
    </row>
    <row r="5" ht="18" customHeight="1" spans="1:24">
      <c r="A5" s="49"/>
      <c r="B5" s="190"/>
      <c r="C5" s="179"/>
      <c r="D5" s="49"/>
      <c r="E5" s="49"/>
      <c r="F5" s="49"/>
      <c r="G5" s="49"/>
      <c r="H5" s="49"/>
      <c r="I5" s="177" t="s">
        <v>181</v>
      </c>
      <c r="J5" s="206" t="s">
        <v>56</v>
      </c>
      <c r="K5" s="155"/>
      <c r="L5" s="155"/>
      <c r="M5" s="155"/>
      <c r="N5" s="156"/>
      <c r="O5" s="12" t="s">
        <v>182</v>
      </c>
      <c r="P5" s="13"/>
      <c r="Q5" s="35"/>
      <c r="R5" s="47" t="s">
        <v>59</v>
      </c>
      <c r="S5" s="206" t="s">
        <v>60</v>
      </c>
      <c r="T5" s="149" t="s">
        <v>61</v>
      </c>
      <c r="U5" s="155" t="s">
        <v>60</v>
      </c>
      <c r="V5" s="149" t="s">
        <v>63</v>
      </c>
      <c r="W5" s="149" t="s">
        <v>64</v>
      </c>
      <c r="X5" s="208" t="s">
        <v>65</v>
      </c>
    </row>
    <row r="6" ht="19.5" customHeight="1" spans="1:24">
      <c r="A6" s="190"/>
      <c r="B6" s="190"/>
      <c r="C6" s="190"/>
      <c r="D6" s="190"/>
      <c r="E6" s="190"/>
      <c r="F6" s="190"/>
      <c r="G6" s="190"/>
      <c r="H6" s="190"/>
      <c r="I6" s="190"/>
      <c r="J6" s="207" t="s">
        <v>183</v>
      </c>
      <c r="K6" s="47" t="s">
        <v>184</v>
      </c>
      <c r="L6" s="47" t="s">
        <v>185</v>
      </c>
      <c r="M6" s="47" t="s">
        <v>186</v>
      </c>
      <c r="N6" s="47" t="s">
        <v>187</v>
      </c>
      <c r="O6" s="47" t="s">
        <v>56</v>
      </c>
      <c r="P6" s="47" t="s">
        <v>57</v>
      </c>
      <c r="Q6" s="47" t="s">
        <v>58</v>
      </c>
      <c r="R6" s="190"/>
      <c r="S6" s="47" t="s">
        <v>55</v>
      </c>
      <c r="T6" s="47" t="s">
        <v>61</v>
      </c>
      <c r="U6" s="47" t="s">
        <v>188</v>
      </c>
      <c r="V6" s="47" t="s">
        <v>63</v>
      </c>
      <c r="W6" s="47" t="s">
        <v>64</v>
      </c>
      <c r="X6" s="47" t="s">
        <v>65</v>
      </c>
    </row>
    <row r="7" ht="37.5" customHeight="1" spans="1:24">
      <c r="A7" s="203"/>
      <c r="B7" s="54"/>
      <c r="C7" s="203"/>
      <c r="D7" s="203"/>
      <c r="E7" s="203"/>
      <c r="F7" s="203"/>
      <c r="G7" s="203"/>
      <c r="H7" s="203"/>
      <c r="I7" s="203"/>
      <c r="J7" s="63" t="s">
        <v>55</v>
      </c>
      <c r="K7" s="52" t="s">
        <v>189</v>
      </c>
      <c r="L7" s="52" t="s">
        <v>185</v>
      </c>
      <c r="M7" s="52" t="s">
        <v>186</v>
      </c>
      <c r="N7" s="52" t="s">
        <v>187</v>
      </c>
      <c r="O7" s="52" t="s">
        <v>185</v>
      </c>
      <c r="P7" s="52" t="s">
        <v>186</v>
      </c>
      <c r="Q7" s="52" t="s">
        <v>187</v>
      </c>
      <c r="R7" s="52" t="s">
        <v>59</v>
      </c>
      <c r="S7" s="52" t="s">
        <v>55</v>
      </c>
      <c r="T7" s="52" t="s">
        <v>61</v>
      </c>
      <c r="U7" s="52" t="s">
        <v>188</v>
      </c>
      <c r="V7" s="52" t="s">
        <v>63</v>
      </c>
      <c r="W7" s="52" t="s">
        <v>64</v>
      </c>
      <c r="X7" s="52" t="s">
        <v>65</v>
      </c>
    </row>
    <row r="8" customHeight="1" spans="1:24">
      <c r="A8" s="68">
        <v>1</v>
      </c>
      <c r="B8" s="68">
        <v>2</v>
      </c>
      <c r="C8" s="68">
        <v>3</v>
      </c>
      <c r="D8" s="68">
        <v>4</v>
      </c>
      <c r="E8" s="68">
        <v>5</v>
      </c>
      <c r="F8" s="68">
        <v>6</v>
      </c>
      <c r="G8" s="68">
        <v>7</v>
      </c>
      <c r="H8" s="68">
        <v>8</v>
      </c>
      <c r="I8" s="68">
        <v>9</v>
      </c>
      <c r="J8" s="68">
        <v>10</v>
      </c>
      <c r="K8" s="68">
        <v>11</v>
      </c>
      <c r="L8" s="68">
        <v>12</v>
      </c>
      <c r="M8" s="68">
        <v>13</v>
      </c>
      <c r="N8" s="68">
        <v>14</v>
      </c>
      <c r="O8" s="68">
        <v>15</v>
      </c>
      <c r="P8" s="68">
        <v>16</v>
      </c>
      <c r="Q8" s="68">
        <v>17</v>
      </c>
      <c r="R8" s="68">
        <v>18</v>
      </c>
      <c r="S8" s="68">
        <v>19</v>
      </c>
      <c r="T8" s="68">
        <v>20</v>
      </c>
      <c r="U8" s="68">
        <v>21</v>
      </c>
      <c r="V8" s="68">
        <v>22</v>
      </c>
      <c r="W8" s="68">
        <v>23</v>
      </c>
      <c r="X8" s="68">
        <v>24</v>
      </c>
    </row>
    <row r="9" ht="20.25" customHeight="1" spans="1:24">
      <c r="A9" s="21" t="s">
        <v>190</v>
      </c>
      <c r="B9" s="21" t="s">
        <v>67</v>
      </c>
      <c r="C9" s="21" t="s">
        <v>191</v>
      </c>
      <c r="D9" s="21" t="s">
        <v>192</v>
      </c>
      <c r="E9" s="21" t="s">
        <v>97</v>
      </c>
      <c r="F9" s="21" t="s">
        <v>98</v>
      </c>
      <c r="G9" s="21" t="s">
        <v>193</v>
      </c>
      <c r="H9" s="21" t="s">
        <v>194</v>
      </c>
      <c r="I9" s="57">
        <v>5521680</v>
      </c>
      <c r="J9" s="57">
        <v>5521680</v>
      </c>
      <c r="K9" s="57"/>
      <c r="L9" s="57"/>
      <c r="M9" s="59">
        <v>5521680</v>
      </c>
      <c r="N9" s="57"/>
      <c r="O9" s="57"/>
      <c r="P9" s="57"/>
      <c r="Q9" s="57"/>
      <c r="R9" s="57"/>
      <c r="S9" s="57"/>
      <c r="T9" s="57"/>
      <c r="U9" s="57"/>
      <c r="V9" s="57"/>
      <c r="W9" s="57"/>
      <c r="X9" s="57"/>
    </row>
    <row r="10" ht="20.25" customHeight="1" spans="1:24">
      <c r="A10" s="21" t="s">
        <v>190</v>
      </c>
      <c r="B10" s="21" t="s">
        <v>67</v>
      </c>
      <c r="C10" s="21" t="s">
        <v>191</v>
      </c>
      <c r="D10" s="21" t="s">
        <v>192</v>
      </c>
      <c r="E10" s="21" t="s">
        <v>97</v>
      </c>
      <c r="F10" s="21" t="s">
        <v>98</v>
      </c>
      <c r="G10" s="21" t="s">
        <v>195</v>
      </c>
      <c r="H10" s="21" t="s">
        <v>196</v>
      </c>
      <c r="I10" s="57">
        <v>334368</v>
      </c>
      <c r="J10" s="57">
        <v>334368</v>
      </c>
      <c r="K10" s="66"/>
      <c r="L10" s="66"/>
      <c r="M10" s="59">
        <v>334368</v>
      </c>
      <c r="N10" s="66"/>
      <c r="O10" s="57"/>
      <c r="P10" s="57"/>
      <c r="Q10" s="57"/>
      <c r="R10" s="57"/>
      <c r="S10" s="57"/>
      <c r="T10" s="57"/>
      <c r="U10" s="57"/>
      <c r="V10" s="57"/>
      <c r="W10" s="57"/>
      <c r="X10" s="57"/>
    </row>
    <row r="11" ht="20.25" customHeight="1" spans="1:24">
      <c r="A11" s="21" t="s">
        <v>190</v>
      </c>
      <c r="B11" s="21" t="s">
        <v>67</v>
      </c>
      <c r="C11" s="21" t="s">
        <v>191</v>
      </c>
      <c r="D11" s="21" t="s">
        <v>192</v>
      </c>
      <c r="E11" s="21" t="s">
        <v>97</v>
      </c>
      <c r="F11" s="21" t="s">
        <v>98</v>
      </c>
      <c r="G11" s="21" t="s">
        <v>195</v>
      </c>
      <c r="H11" s="21" t="s">
        <v>196</v>
      </c>
      <c r="I11" s="57">
        <v>537600</v>
      </c>
      <c r="J11" s="57">
        <v>537600</v>
      </c>
      <c r="K11" s="66"/>
      <c r="L11" s="66"/>
      <c r="M11" s="59">
        <v>537600</v>
      </c>
      <c r="N11" s="66"/>
      <c r="O11" s="57"/>
      <c r="P11" s="57"/>
      <c r="Q11" s="57"/>
      <c r="R11" s="57"/>
      <c r="S11" s="57"/>
      <c r="T11" s="57"/>
      <c r="U11" s="57"/>
      <c r="V11" s="57"/>
      <c r="W11" s="57"/>
      <c r="X11" s="57"/>
    </row>
    <row r="12" ht="20.25" customHeight="1" spans="1:24">
      <c r="A12" s="21" t="s">
        <v>190</v>
      </c>
      <c r="B12" s="21" t="s">
        <v>67</v>
      </c>
      <c r="C12" s="21" t="s">
        <v>191</v>
      </c>
      <c r="D12" s="21" t="s">
        <v>192</v>
      </c>
      <c r="E12" s="21" t="s">
        <v>97</v>
      </c>
      <c r="F12" s="21" t="s">
        <v>98</v>
      </c>
      <c r="G12" s="21" t="s">
        <v>195</v>
      </c>
      <c r="H12" s="21" t="s">
        <v>196</v>
      </c>
      <c r="I12" s="57">
        <v>534000</v>
      </c>
      <c r="J12" s="57">
        <v>534000</v>
      </c>
      <c r="K12" s="66"/>
      <c r="L12" s="66"/>
      <c r="M12" s="59">
        <v>534000</v>
      </c>
      <c r="N12" s="66"/>
      <c r="O12" s="57"/>
      <c r="P12" s="57"/>
      <c r="Q12" s="57"/>
      <c r="R12" s="57"/>
      <c r="S12" s="57"/>
      <c r="T12" s="57"/>
      <c r="U12" s="57"/>
      <c r="V12" s="57"/>
      <c r="W12" s="57"/>
      <c r="X12" s="57"/>
    </row>
    <row r="13" ht="20.25" customHeight="1" spans="1:24">
      <c r="A13" s="21" t="s">
        <v>190</v>
      </c>
      <c r="B13" s="21" t="s">
        <v>67</v>
      </c>
      <c r="C13" s="21" t="s">
        <v>191</v>
      </c>
      <c r="D13" s="21" t="s">
        <v>192</v>
      </c>
      <c r="E13" s="21" t="s">
        <v>97</v>
      </c>
      <c r="F13" s="21" t="s">
        <v>98</v>
      </c>
      <c r="G13" s="21" t="s">
        <v>197</v>
      </c>
      <c r="H13" s="21" t="s">
        <v>198</v>
      </c>
      <c r="I13" s="57">
        <v>460140</v>
      </c>
      <c r="J13" s="57">
        <v>460140</v>
      </c>
      <c r="K13" s="66"/>
      <c r="L13" s="66"/>
      <c r="M13" s="59">
        <v>460140</v>
      </c>
      <c r="N13" s="66"/>
      <c r="O13" s="57"/>
      <c r="P13" s="57"/>
      <c r="Q13" s="57"/>
      <c r="R13" s="57"/>
      <c r="S13" s="57"/>
      <c r="T13" s="57"/>
      <c r="U13" s="57"/>
      <c r="V13" s="57"/>
      <c r="W13" s="57"/>
      <c r="X13" s="57"/>
    </row>
    <row r="14" ht="20.25" customHeight="1" spans="1:24">
      <c r="A14" s="21" t="s">
        <v>190</v>
      </c>
      <c r="B14" s="21" t="s">
        <v>67</v>
      </c>
      <c r="C14" s="21" t="s">
        <v>191</v>
      </c>
      <c r="D14" s="21" t="s">
        <v>192</v>
      </c>
      <c r="E14" s="21" t="s">
        <v>97</v>
      </c>
      <c r="F14" s="21" t="s">
        <v>98</v>
      </c>
      <c r="G14" s="21" t="s">
        <v>199</v>
      </c>
      <c r="H14" s="21" t="s">
        <v>200</v>
      </c>
      <c r="I14" s="57">
        <v>1922232</v>
      </c>
      <c r="J14" s="57">
        <v>1922232</v>
      </c>
      <c r="K14" s="66"/>
      <c r="L14" s="66"/>
      <c r="M14" s="59">
        <v>1922232</v>
      </c>
      <c r="N14" s="66"/>
      <c r="O14" s="57"/>
      <c r="P14" s="57"/>
      <c r="Q14" s="57"/>
      <c r="R14" s="57"/>
      <c r="S14" s="57"/>
      <c r="T14" s="57"/>
      <c r="U14" s="57"/>
      <c r="V14" s="57"/>
      <c r="W14" s="57"/>
      <c r="X14" s="57"/>
    </row>
    <row r="15" ht="20.25" customHeight="1" spans="1:24">
      <c r="A15" s="21" t="s">
        <v>190</v>
      </c>
      <c r="B15" s="21" t="s">
        <v>67</v>
      </c>
      <c r="C15" s="21" t="s">
        <v>191</v>
      </c>
      <c r="D15" s="21" t="s">
        <v>192</v>
      </c>
      <c r="E15" s="21" t="s">
        <v>97</v>
      </c>
      <c r="F15" s="21" t="s">
        <v>98</v>
      </c>
      <c r="G15" s="21" t="s">
        <v>199</v>
      </c>
      <c r="H15" s="21" t="s">
        <v>200</v>
      </c>
      <c r="I15" s="57">
        <v>1784640</v>
      </c>
      <c r="J15" s="57">
        <v>1784640</v>
      </c>
      <c r="K15" s="66"/>
      <c r="L15" s="66"/>
      <c r="M15" s="59">
        <v>1784640</v>
      </c>
      <c r="N15" s="66"/>
      <c r="O15" s="57"/>
      <c r="P15" s="57"/>
      <c r="Q15" s="57"/>
      <c r="R15" s="57"/>
      <c r="S15" s="57"/>
      <c r="T15" s="57"/>
      <c r="U15" s="57"/>
      <c r="V15" s="57"/>
      <c r="W15" s="57"/>
      <c r="X15" s="57"/>
    </row>
    <row r="16" ht="20.25" customHeight="1" spans="1:24">
      <c r="A16" s="21" t="s">
        <v>190</v>
      </c>
      <c r="B16" s="21" t="s">
        <v>67</v>
      </c>
      <c r="C16" s="21" t="s">
        <v>191</v>
      </c>
      <c r="D16" s="21" t="s">
        <v>192</v>
      </c>
      <c r="E16" s="21" t="s">
        <v>97</v>
      </c>
      <c r="F16" s="21" t="s">
        <v>98</v>
      </c>
      <c r="G16" s="21" t="s">
        <v>199</v>
      </c>
      <c r="H16" s="21" t="s">
        <v>200</v>
      </c>
      <c r="I16" s="57">
        <v>1001340</v>
      </c>
      <c r="J16" s="57">
        <v>1001340</v>
      </c>
      <c r="K16" s="66"/>
      <c r="L16" s="66"/>
      <c r="M16" s="59">
        <v>1001340</v>
      </c>
      <c r="N16" s="66"/>
      <c r="O16" s="57"/>
      <c r="P16" s="57"/>
      <c r="Q16" s="57"/>
      <c r="R16" s="57"/>
      <c r="S16" s="57"/>
      <c r="T16" s="57"/>
      <c r="U16" s="57"/>
      <c r="V16" s="57"/>
      <c r="W16" s="57"/>
      <c r="X16" s="57"/>
    </row>
    <row r="17" ht="20.25" customHeight="1" spans="1:24">
      <c r="A17" s="21" t="s">
        <v>190</v>
      </c>
      <c r="B17" s="21" t="s">
        <v>67</v>
      </c>
      <c r="C17" s="21" t="s">
        <v>201</v>
      </c>
      <c r="D17" s="21" t="s">
        <v>202</v>
      </c>
      <c r="E17" s="21" t="s">
        <v>105</v>
      </c>
      <c r="F17" s="21" t="s">
        <v>106</v>
      </c>
      <c r="G17" s="21" t="s">
        <v>203</v>
      </c>
      <c r="H17" s="21" t="s">
        <v>204</v>
      </c>
      <c r="I17" s="57">
        <v>2049705.6</v>
      </c>
      <c r="J17" s="57">
        <v>2049705.6</v>
      </c>
      <c r="K17" s="66"/>
      <c r="L17" s="66"/>
      <c r="M17" s="59">
        <v>2049705.6</v>
      </c>
      <c r="N17" s="66"/>
      <c r="O17" s="57"/>
      <c r="P17" s="57"/>
      <c r="Q17" s="57"/>
      <c r="R17" s="57"/>
      <c r="S17" s="57"/>
      <c r="T17" s="57"/>
      <c r="U17" s="57"/>
      <c r="V17" s="57"/>
      <c r="W17" s="57"/>
      <c r="X17" s="57"/>
    </row>
    <row r="18" ht="20.25" customHeight="1" spans="1:24">
      <c r="A18" s="21" t="s">
        <v>190</v>
      </c>
      <c r="B18" s="21" t="s">
        <v>67</v>
      </c>
      <c r="C18" s="21" t="s">
        <v>201</v>
      </c>
      <c r="D18" s="21" t="s">
        <v>202</v>
      </c>
      <c r="E18" s="21" t="s">
        <v>107</v>
      </c>
      <c r="F18" s="21" t="s">
        <v>108</v>
      </c>
      <c r="G18" s="21" t="s">
        <v>205</v>
      </c>
      <c r="H18" s="21" t="s">
        <v>206</v>
      </c>
      <c r="I18" s="57">
        <v>50000</v>
      </c>
      <c r="J18" s="57">
        <v>50000</v>
      </c>
      <c r="K18" s="66"/>
      <c r="L18" s="66"/>
      <c r="M18" s="59">
        <v>50000</v>
      </c>
      <c r="N18" s="66"/>
      <c r="O18" s="57"/>
      <c r="P18" s="57"/>
      <c r="Q18" s="57"/>
      <c r="R18" s="57"/>
      <c r="S18" s="57"/>
      <c r="T18" s="57"/>
      <c r="U18" s="57"/>
      <c r="V18" s="57"/>
      <c r="W18" s="57"/>
      <c r="X18" s="57"/>
    </row>
    <row r="19" ht="20.25" customHeight="1" spans="1:24">
      <c r="A19" s="21" t="s">
        <v>190</v>
      </c>
      <c r="B19" s="21" t="s">
        <v>67</v>
      </c>
      <c r="C19" s="21" t="s">
        <v>201</v>
      </c>
      <c r="D19" s="21" t="s">
        <v>202</v>
      </c>
      <c r="E19" s="21" t="s">
        <v>117</v>
      </c>
      <c r="F19" s="21" t="s">
        <v>118</v>
      </c>
      <c r="G19" s="21" t="s">
        <v>207</v>
      </c>
      <c r="H19" s="21" t="s">
        <v>208</v>
      </c>
      <c r="I19" s="57">
        <v>877046.94</v>
      </c>
      <c r="J19" s="57">
        <v>877046.94</v>
      </c>
      <c r="K19" s="66"/>
      <c r="L19" s="66"/>
      <c r="M19" s="59">
        <v>877046.94</v>
      </c>
      <c r="N19" s="66"/>
      <c r="O19" s="57"/>
      <c r="P19" s="57"/>
      <c r="Q19" s="57"/>
      <c r="R19" s="57"/>
      <c r="S19" s="57"/>
      <c r="T19" s="57"/>
      <c r="U19" s="57"/>
      <c r="V19" s="57"/>
      <c r="W19" s="57"/>
      <c r="X19" s="57"/>
    </row>
    <row r="20" ht="20.25" customHeight="1" spans="1:24">
      <c r="A20" s="21" t="s">
        <v>190</v>
      </c>
      <c r="B20" s="21" t="s">
        <v>67</v>
      </c>
      <c r="C20" s="21" t="s">
        <v>201</v>
      </c>
      <c r="D20" s="21" t="s">
        <v>202</v>
      </c>
      <c r="E20" s="21" t="s">
        <v>119</v>
      </c>
      <c r="F20" s="21" t="s">
        <v>120</v>
      </c>
      <c r="G20" s="21" t="s">
        <v>209</v>
      </c>
      <c r="H20" s="21" t="s">
        <v>210</v>
      </c>
      <c r="I20" s="57">
        <v>228636</v>
      </c>
      <c r="J20" s="57">
        <v>228636</v>
      </c>
      <c r="K20" s="66"/>
      <c r="L20" s="66"/>
      <c r="M20" s="59">
        <v>228636</v>
      </c>
      <c r="N20" s="66"/>
      <c r="O20" s="57"/>
      <c r="P20" s="57"/>
      <c r="Q20" s="57"/>
      <c r="R20" s="57"/>
      <c r="S20" s="57"/>
      <c r="T20" s="57"/>
      <c r="U20" s="57"/>
      <c r="V20" s="57"/>
      <c r="W20" s="57"/>
      <c r="X20" s="57"/>
    </row>
    <row r="21" ht="20.25" customHeight="1" spans="1:24">
      <c r="A21" s="21" t="s">
        <v>190</v>
      </c>
      <c r="B21" s="21" t="s">
        <v>67</v>
      </c>
      <c r="C21" s="21" t="s">
        <v>201</v>
      </c>
      <c r="D21" s="21" t="s">
        <v>202</v>
      </c>
      <c r="E21" s="21" t="s">
        <v>119</v>
      </c>
      <c r="F21" s="21" t="s">
        <v>120</v>
      </c>
      <c r="G21" s="21" t="s">
        <v>209</v>
      </c>
      <c r="H21" s="21" t="s">
        <v>210</v>
      </c>
      <c r="I21" s="57">
        <v>555093</v>
      </c>
      <c r="J21" s="57">
        <v>555093</v>
      </c>
      <c r="K21" s="66"/>
      <c r="L21" s="66"/>
      <c r="M21" s="59">
        <v>555093</v>
      </c>
      <c r="N21" s="66"/>
      <c r="O21" s="57"/>
      <c r="P21" s="57"/>
      <c r="Q21" s="57"/>
      <c r="R21" s="57"/>
      <c r="S21" s="57"/>
      <c r="T21" s="57"/>
      <c r="U21" s="57"/>
      <c r="V21" s="57"/>
      <c r="W21" s="57"/>
      <c r="X21" s="57"/>
    </row>
    <row r="22" ht="20.25" customHeight="1" spans="1:24">
      <c r="A22" s="21" t="s">
        <v>190</v>
      </c>
      <c r="B22" s="21" t="s">
        <v>67</v>
      </c>
      <c r="C22" s="21" t="s">
        <v>201</v>
      </c>
      <c r="D22" s="21" t="s">
        <v>202</v>
      </c>
      <c r="E22" s="21" t="s">
        <v>97</v>
      </c>
      <c r="F22" s="21" t="s">
        <v>98</v>
      </c>
      <c r="G22" s="21" t="s">
        <v>211</v>
      </c>
      <c r="H22" s="21" t="s">
        <v>212</v>
      </c>
      <c r="I22" s="57">
        <v>77713.02</v>
      </c>
      <c r="J22" s="57">
        <v>77713.02</v>
      </c>
      <c r="K22" s="66"/>
      <c r="L22" s="66"/>
      <c r="M22" s="59">
        <v>77713.02</v>
      </c>
      <c r="N22" s="66"/>
      <c r="O22" s="57"/>
      <c r="P22" s="57"/>
      <c r="Q22" s="57"/>
      <c r="R22" s="57"/>
      <c r="S22" s="57"/>
      <c r="T22" s="57"/>
      <c r="U22" s="57"/>
      <c r="V22" s="57"/>
      <c r="W22" s="57"/>
      <c r="X22" s="57"/>
    </row>
    <row r="23" ht="20.25" customHeight="1" spans="1:24">
      <c r="A23" s="21" t="s">
        <v>190</v>
      </c>
      <c r="B23" s="21" t="s">
        <v>67</v>
      </c>
      <c r="C23" s="21" t="s">
        <v>201</v>
      </c>
      <c r="D23" s="21" t="s">
        <v>202</v>
      </c>
      <c r="E23" s="21" t="s">
        <v>121</v>
      </c>
      <c r="F23" s="21" t="s">
        <v>122</v>
      </c>
      <c r="G23" s="21" t="s">
        <v>211</v>
      </c>
      <c r="H23" s="21" t="s">
        <v>212</v>
      </c>
      <c r="I23" s="57">
        <v>27902.88</v>
      </c>
      <c r="J23" s="57">
        <v>27902.88</v>
      </c>
      <c r="K23" s="66"/>
      <c r="L23" s="66"/>
      <c r="M23" s="59">
        <v>27902.88</v>
      </c>
      <c r="N23" s="66"/>
      <c r="O23" s="57"/>
      <c r="P23" s="57"/>
      <c r="Q23" s="57"/>
      <c r="R23" s="57"/>
      <c r="S23" s="57"/>
      <c r="T23" s="57"/>
      <c r="U23" s="57"/>
      <c r="V23" s="57"/>
      <c r="W23" s="57"/>
      <c r="X23" s="57"/>
    </row>
    <row r="24" ht="20.25" customHeight="1" spans="1:24">
      <c r="A24" s="21" t="s">
        <v>190</v>
      </c>
      <c r="B24" s="21" t="s">
        <v>67</v>
      </c>
      <c r="C24" s="21" t="s">
        <v>201</v>
      </c>
      <c r="D24" s="21" t="s">
        <v>202</v>
      </c>
      <c r="E24" s="21" t="s">
        <v>121</v>
      </c>
      <c r="F24" s="21" t="s">
        <v>122</v>
      </c>
      <c r="G24" s="21" t="s">
        <v>211</v>
      </c>
      <c r="H24" s="21" t="s">
        <v>212</v>
      </c>
      <c r="I24" s="57">
        <v>45988.08</v>
      </c>
      <c r="J24" s="57">
        <v>45988.08</v>
      </c>
      <c r="K24" s="66"/>
      <c r="L24" s="66"/>
      <c r="M24" s="59">
        <v>45988.08</v>
      </c>
      <c r="N24" s="66"/>
      <c r="O24" s="57"/>
      <c r="P24" s="57"/>
      <c r="Q24" s="57"/>
      <c r="R24" s="57"/>
      <c r="S24" s="57"/>
      <c r="T24" s="57"/>
      <c r="U24" s="57"/>
      <c r="V24" s="57"/>
      <c r="W24" s="57"/>
      <c r="X24" s="57"/>
    </row>
    <row r="25" ht="20.25" customHeight="1" spans="1:24">
      <c r="A25" s="21" t="s">
        <v>190</v>
      </c>
      <c r="B25" s="21" t="s">
        <v>67</v>
      </c>
      <c r="C25" s="21" t="s">
        <v>201</v>
      </c>
      <c r="D25" s="21" t="s">
        <v>202</v>
      </c>
      <c r="E25" s="21" t="s">
        <v>121</v>
      </c>
      <c r="F25" s="21" t="s">
        <v>122</v>
      </c>
      <c r="G25" s="21" t="s">
        <v>211</v>
      </c>
      <c r="H25" s="21" t="s">
        <v>212</v>
      </c>
      <c r="I25" s="57">
        <v>39966.7</v>
      </c>
      <c r="J25" s="57">
        <v>39966.7</v>
      </c>
      <c r="K25" s="66"/>
      <c r="L25" s="66"/>
      <c r="M25" s="59">
        <v>39966.7</v>
      </c>
      <c r="N25" s="66"/>
      <c r="O25" s="57"/>
      <c r="P25" s="57"/>
      <c r="Q25" s="57"/>
      <c r="R25" s="57"/>
      <c r="S25" s="57"/>
      <c r="T25" s="57"/>
      <c r="U25" s="57"/>
      <c r="V25" s="57"/>
      <c r="W25" s="57"/>
      <c r="X25" s="57"/>
    </row>
    <row r="26" ht="20.25" customHeight="1" spans="1:24">
      <c r="A26" s="21" t="s">
        <v>190</v>
      </c>
      <c r="B26" s="21" t="s">
        <v>67</v>
      </c>
      <c r="C26" s="21" t="s">
        <v>213</v>
      </c>
      <c r="D26" s="21" t="s">
        <v>214</v>
      </c>
      <c r="E26" s="21" t="s">
        <v>111</v>
      </c>
      <c r="F26" s="21" t="s">
        <v>112</v>
      </c>
      <c r="G26" s="21" t="s">
        <v>215</v>
      </c>
      <c r="H26" s="21" t="s">
        <v>216</v>
      </c>
      <c r="I26" s="57">
        <v>33278.4</v>
      </c>
      <c r="J26" s="57">
        <v>33278.4</v>
      </c>
      <c r="K26" s="66"/>
      <c r="L26" s="66"/>
      <c r="M26" s="59">
        <v>33278.4</v>
      </c>
      <c r="N26" s="66"/>
      <c r="O26" s="57"/>
      <c r="P26" s="57"/>
      <c r="Q26" s="57"/>
      <c r="R26" s="57"/>
      <c r="S26" s="57"/>
      <c r="T26" s="57"/>
      <c r="U26" s="57"/>
      <c r="V26" s="57"/>
      <c r="W26" s="57"/>
      <c r="X26" s="57"/>
    </row>
    <row r="27" ht="20.25" customHeight="1" spans="1:24">
      <c r="A27" s="21" t="s">
        <v>190</v>
      </c>
      <c r="B27" s="21" t="s">
        <v>67</v>
      </c>
      <c r="C27" s="21" t="s">
        <v>217</v>
      </c>
      <c r="D27" s="21" t="s">
        <v>169</v>
      </c>
      <c r="E27" s="21" t="s">
        <v>97</v>
      </c>
      <c r="F27" s="21" t="s">
        <v>98</v>
      </c>
      <c r="G27" s="21" t="s">
        <v>218</v>
      </c>
      <c r="H27" s="21" t="s">
        <v>169</v>
      </c>
      <c r="I27" s="57">
        <v>20000</v>
      </c>
      <c r="J27" s="57">
        <v>20000</v>
      </c>
      <c r="K27" s="66"/>
      <c r="L27" s="66"/>
      <c r="M27" s="59">
        <v>20000</v>
      </c>
      <c r="N27" s="66"/>
      <c r="O27" s="57"/>
      <c r="P27" s="57"/>
      <c r="Q27" s="57"/>
      <c r="R27" s="57"/>
      <c r="S27" s="57"/>
      <c r="T27" s="57"/>
      <c r="U27" s="57"/>
      <c r="V27" s="57"/>
      <c r="W27" s="57"/>
      <c r="X27" s="57"/>
    </row>
    <row r="28" ht="20.25" customHeight="1" spans="1:24">
      <c r="A28" s="21" t="s">
        <v>190</v>
      </c>
      <c r="B28" s="21" t="s">
        <v>67</v>
      </c>
      <c r="C28" s="21" t="s">
        <v>219</v>
      </c>
      <c r="D28" s="21" t="s">
        <v>220</v>
      </c>
      <c r="E28" s="21" t="s">
        <v>97</v>
      </c>
      <c r="F28" s="21" t="s">
        <v>98</v>
      </c>
      <c r="G28" s="21" t="s">
        <v>221</v>
      </c>
      <c r="H28" s="21" t="s">
        <v>220</v>
      </c>
      <c r="I28" s="57">
        <v>264757.2</v>
      </c>
      <c r="J28" s="57">
        <v>264757.2</v>
      </c>
      <c r="K28" s="66"/>
      <c r="L28" s="66"/>
      <c r="M28" s="59">
        <v>264757.2</v>
      </c>
      <c r="N28" s="66"/>
      <c r="O28" s="57"/>
      <c r="P28" s="57"/>
      <c r="Q28" s="57"/>
      <c r="R28" s="57"/>
      <c r="S28" s="57"/>
      <c r="T28" s="57"/>
      <c r="U28" s="57"/>
      <c r="V28" s="57"/>
      <c r="W28" s="57"/>
      <c r="X28" s="57"/>
    </row>
    <row r="29" ht="20.25" customHeight="1" spans="1:24">
      <c r="A29" s="21" t="s">
        <v>190</v>
      </c>
      <c r="B29" s="21" t="s">
        <v>67</v>
      </c>
      <c r="C29" s="21" t="s">
        <v>222</v>
      </c>
      <c r="D29" s="21" t="s">
        <v>223</v>
      </c>
      <c r="E29" s="21" t="s">
        <v>97</v>
      </c>
      <c r="F29" s="21" t="s">
        <v>98</v>
      </c>
      <c r="G29" s="21" t="s">
        <v>224</v>
      </c>
      <c r="H29" s="21" t="s">
        <v>225</v>
      </c>
      <c r="I29" s="57">
        <v>41741</v>
      </c>
      <c r="J29" s="57">
        <v>41741</v>
      </c>
      <c r="K29" s="66"/>
      <c r="L29" s="66"/>
      <c r="M29" s="59">
        <v>41741</v>
      </c>
      <c r="N29" s="66"/>
      <c r="O29" s="57"/>
      <c r="P29" s="57"/>
      <c r="Q29" s="57"/>
      <c r="R29" s="57"/>
      <c r="S29" s="57"/>
      <c r="T29" s="57"/>
      <c r="U29" s="57"/>
      <c r="V29" s="57"/>
      <c r="W29" s="57"/>
      <c r="X29" s="57"/>
    </row>
    <row r="30" ht="20.25" customHeight="1" spans="1:24">
      <c r="A30" s="21" t="s">
        <v>190</v>
      </c>
      <c r="B30" s="21" t="s">
        <v>67</v>
      </c>
      <c r="C30" s="21" t="s">
        <v>222</v>
      </c>
      <c r="D30" s="21" t="s">
        <v>223</v>
      </c>
      <c r="E30" s="21" t="s">
        <v>97</v>
      </c>
      <c r="F30" s="21" t="s">
        <v>98</v>
      </c>
      <c r="G30" s="21" t="s">
        <v>224</v>
      </c>
      <c r="H30" s="21" t="s">
        <v>225</v>
      </c>
      <c r="I30" s="57">
        <v>136286</v>
      </c>
      <c r="J30" s="57">
        <v>136286</v>
      </c>
      <c r="K30" s="66"/>
      <c r="L30" s="66"/>
      <c r="M30" s="59">
        <v>136286</v>
      </c>
      <c r="N30" s="66"/>
      <c r="O30" s="57"/>
      <c r="P30" s="57"/>
      <c r="Q30" s="57"/>
      <c r="R30" s="57"/>
      <c r="S30" s="57"/>
      <c r="T30" s="57"/>
      <c r="U30" s="57"/>
      <c r="V30" s="57"/>
      <c r="W30" s="57"/>
      <c r="X30" s="57"/>
    </row>
    <row r="31" ht="20.25" customHeight="1" spans="1:24">
      <c r="A31" s="21" t="s">
        <v>190</v>
      </c>
      <c r="B31" s="21" t="s">
        <v>67</v>
      </c>
      <c r="C31" s="21" t="s">
        <v>222</v>
      </c>
      <c r="D31" s="21" t="s">
        <v>223</v>
      </c>
      <c r="E31" s="21" t="s">
        <v>97</v>
      </c>
      <c r="F31" s="21" t="s">
        <v>98</v>
      </c>
      <c r="G31" s="21" t="s">
        <v>226</v>
      </c>
      <c r="H31" s="21" t="s">
        <v>227</v>
      </c>
      <c r="I31" s="57">
        <v>17800</v>
      </c>
      <c r="J31" s="57">
        <v>17800</v>
      </c>
      <c r="K31" s="66"/>
      <c r="L31" s="66"/>
      <c r="M31" s="59">
        <v>17800</v>
      </c>
      <c r="N31" s="66"/>
      <c r="O31" s="57"/>
      <c r="P31" s="57"/>
      <c r="Q31" s="57"/>
      <c r="R31" s="57"/>
      <c r="S31" s="57"/>
      <c r="T31" s="57"/>
      <c r="U31" s="57"/>
      <c r="V31" s="57"/>
      <c r="W31" s="57"/>
      <c r="X31" s="57"/>
    </row>
    <row r="32" ht="20.25" customHeight="1" spans="1:24">
      <c r="A32" s="21" t="s">
        <v>190</v>
      </c>
      <c r="B32" s="21" t="s">
        <v>67</v>
      </c>
      <c r="C32" s="21" t="s">
        <v>222</v>
      </c>
      <c r="D32" s="21" t="s">
        <v>223</v>
      </c>
      <c r="E32" s="21" t="s">
        <v>97</v>
      </c>
      <c r="F32" s="21" t="s">
        <v>98</v>
      </c>
      <c r="G32" s="21" t="s">
        <v>228</v>
      </c>
      <c r="H32" s="21" t="s">
        <v>229</v>
      </c>
      <c r="I32" s="57">
        <v>26700</v>
      </c>
      <c r="J32" s="57">
        <v>26700</v>
      </c>
      <c r="K32" s="66"/>
      <c r="L32" s="66"/>
      <c r="M32" s="59">
        <v>26700</v>
      </c>
      <c r="N32" s="66"/>
      <c r="O32" s="57"/>
      <c r="P32" s="57"/>
      <c r="Q32" s="57"/>
      <c r="R32" s="57"/>
      <c r="S32" s="57"/>
      <c r="T32" s="57"/>
      <c r="U32" s="57"/>
      <c r="V32" s="57"/>
      <c r="W32" s="57"/>
      <c r="X32" s="57"/>
    </row>
    <row r="33" ht="20.25" customHeight="1" spans="1:24">
      <c r="A33" s="21" t="s">
        <v>190</v>
      </c>
      <c r="B33" s="21" t="s">
        <v>67</v>
      </c>
      <c r="C33" s="21" t="s">
        <v>222</v>
      </c>
      <c r="D33" s="21" t="s">
        <v>223</v>
      </c>
      <c r="E33" s="21" t="s">
        <v>97</v>
      </c>
      <c r="F33" s="21" t="s">
        <v>98</v>
      </c>
      <c r="G33" s="21" t="s">
        <v>230</v>
      </c>
      <c r="H33" s="21" t="s">
        <v>231</v>
      </c>
      <c r="I33" s="57">
        <v>249200</v>
      </c>
      <c r="J33" s="57">
        <v>249200</v>
      </c>
      <c r="K33" s="66"/>
      <c r="L33" s="66"/>
      <c r="M33" s="59">
        <v>249200</v>
      </c>
      <c r="N33" s="66"/>
      <c r="O33" s="57"/>
      <c r="P33" s="57"/>
      <c r="Q33" s="57"/>
      <c r="R33" s="57"/>
      <c r="S33" s="57"/>
      <c r="T33" s="57"/>
      <c r="U33" s="57"/>
      <c r="V33" s="57"/>
      <c r="W33" s="57"/>
      <c r="X33" s="57"/>
    </row>
    <row r="34" ht="20.25" customHeight="1" spans="1:24">
      <c r="A34" s="21" t="s">
        <v>190</v>
      </c>
      <c r="B34" s="21" t="s">
        <v>67</v>
      </c>
      <c r="C34" s="21" t="s">
        <v>222</v>
      </c>
      <c r="D34" s="21" t="s">
        <v>223</v>
      </c>
      <c r="E34" s="21" t="s">
        <v>103</v>
      </c>
      <c r="F34" s="21" t="s">
        <v>104</v>
      </c>
      <c r="G34" s="21" t="s">
        <v>230</v>
      </c>
      <c r="H34" s="21" t="s">
        <v>231</v>
      </c>
      <c r="I34" s="57">
        <v>48600</v>
      </c>
      <c r="J34" s="57">
        <v>48600</v>
      </c>
      <c r="K34" s="66"/>
      <c r="L34" s="66"/>
      <c r="M34" s="59">
        <v>48600</v>
      </c>
      <c r="N34" s="66"/>
      <c r="O34" s="57"/>
      <c r="P34" s="57"/>
      <c r="Q34" s="57"/>
      <c r="R34" s="57"/>
      <c r="S34" s="57"/>
      <c r="T34" s="57"/>
      <c r="U34" s="57"/>
      <c r="V34" s="57"/>
      <c r="W34" s="57"/>
      <c r="X34" s="57"/>
    </row>
    <row r="35" ht="20.25" customHeight="1" spans="1:24">
      <c r="A35" s="21" t="s">
        <v>190</v>
      </c>
      <c r="B35" s="21" t="s">
        <v>67</v>
      </c>
      <c r="C35" s="21" t="s">
        <v>232</v>
      </c>
      <c r="D35" s="21" t="s">
        <v>128</v>
      </c>
      <c r="E35" s="21" t="s">
        <v>127</v>
      </c>
      <c r="F35" s="21" t="s">
        <v>128</v>
      </c>
      <c r="G35" s="21" t="s">
        <v>233</v>
      </c>
      <c r="H35" s="21" t="s">
        <v>128</v>
      </c>
      <c r="I35" s="57">
        <v>1849135.2</v>
      </c>
      <c r="J35" s="57">
        <v>1849135.2</v>
      </c>
      <c r="K35" s="66"/>
      <c r="L35" s="66"/>
      <c r="M35" s="59">
        <v>1849135.2</v>
      </c>
      <c r="N35" s="66"/>
      <c r="O35" s="57"/>
      <c r="P35" s="57"/>
      <c r="Q35" s="57"/>
      <c r="R35" s="57"/>
      <c r="S35" s="57"/>
      <c r="T35" s="57"/>
      <c r="U35" s="57"/>
      <c r="V35" s="57"/>
      <c r="W35" s="57"/>
      <c r="X35" s="57"/>
    </row>
    <row r="36" ht="20.25" customHeight="1" spans="1:24">
      <c r="A36" s="21" t="s">
        <v>190</v>
      </c>
      <c r="B36" s="21" t="s">
        <v>67</v>
      </c>
      <c r="C36" s="21" t="s">
        <v>234</v>
      </c>
      <c r="D36" s="21" t="s">
        <v>235</v>
      </c>
      <c r="E36" s="21" t="s">
        <v>103</v>
      </c>
      <c r="F36" s="21" t="s">
        <v>104</v>
      </c>
      <c r="G36" s="21" t="s">
        <v>236</v>
      </c>
      <c r="H36" s="21" t="s">
        <v>237</v>
      </c>
      <c r="I36" s="57">
        <v>127699.44</v>
      </c>
      <c r="J36" s="57">
        <v>127699.44</v>
      </c>
      <c r="K36" s="66"/>
      <c r="L36" s="66"/>
      <c r="M36" s="59">
        <v>127699.44</v>
      </c>
      <c r="N36" s="66"/>
      <c r="O36" s="57"/>
      <c r="P36" s="57"/>
      <c r="Q36" s="57"/>
      <c r="R36" s="57"/>
      <c r="S36" s="57"/>
      <c r="T36" s="57"/>
      <c r="U36" s="57"/>
      <c r="V36" s="57"/>
      <c r="W36" s="57"/>
      <c r="X36" s="57"/>
    </row>
    <row r="37" ht="20.25" customHeight="1" spans="1:24">
      <c r="A37" s="21" t="s">
        <v>190</v>
      </c>
      <c r="B37" s="21" t="s">
        <v>67</v>
      </c>
      <c r="C37" s="21" t="s">
        <v>234</v>
      </c>
      <c r="D37" s="21" t="s">
        <v>235</v>
      </c>
      <c r="E37" s="21" t="s">
        <v>103</v>
      </c>
      <c r="F37" s="21" t="s">
        <v>104</v>
      </c>
      <c r="G37" s="21" t="s">
        <v>215</v>
      </c>
      <c r="H37" s="21" t="s">
        <v>216</v>
      </c>
      <c r="I37" s="57">
        <v>777600</v>
      </c>
      <c r="J37" s="57">
        <v>777600</v>
      </c>
      <c r="K37" s="66"/>
      <c r="L37" s="66"/>
      <c r="M37" s="59">
        <v>777600</v>
      </c>
      <c r="N37" s="66"/>
      <c r="O37" s="57"/>
      <c r="P37" s="57"/>
      <c r="Q37" s="57"/>
      <c r="R37" s="57"/>
      <c r="S37" s="57"/>
      <c r="T37" s="57"/>
      <c r="U37" s="57"/>
      <c r="V37" s="57"/>
      <c r="W37" s="57"/>
      <c r="X37" s="57"/>
    </row>
    <row r="38" ht="20.25" customHeight="1" spans="1:24">
      <c r="A38" s="21" t="s">
        <v>190</v>
      </c>
      <c r="B38" s="21" t="s">
        <v>67</v>
      </c>
      <c r="C38" s="21" t="s">
        <v>238</v>
      </c>
      <c r="D38" s="21" t="s">
        <v>239</v>
      </c>
      <c r="E38" s="21" t="s">
        <v>97</v>
      </c>
      <c r="F38" s="21" t="s">
        <v>98</v>
      </c>
      <c r="G38" s="21" t="s">
        <v>195</v>
      </c>
      <c r="H38" s="21" t="s">
        <v>196</v>
      </c>
      <c r="I38" s="57">
        <v>152000</v>
      </c>
      <c r="J38" s="57">
        <v>152000</v>
      </c>
      <c r="K38" s="66"/>
      <c r="L38" s="66"/>
      <c r="M38" s="59">
        <v>152000</v>
      </c>
      <c r="N38" s="66"/>
      <c r="O38" s="57"/>
      <c r="P38" s="57"/>
      <c r="Q38" s="57"/>
      <c r="R38" s="57"/>
      <c r="S38" s="57"/>
      <c r="T38" s="57"/>
      <c r="U38" s="57"/>
      <c r="V38" s="57"/>
      <c r="W38" s="57"/>
      <c r="X38" s="57"/>
    </row>
    <row r="39" ht="20.25" customHeight="1" spans="1:24">
      <c r="A39" s="21" t="s">
        <v>190</v>
      </c>
      <c r="B39" s="21" t="s">
        <v>67</v>
      </c>
      <c r="C39" s="21" t="s">
        <v>240</v>
      </c>
      <c r="D39" s="21" t="s">
        <v>241</v>
      </c>
      <c r="E39" s="21" t="s">
        <v>97</v>
      </c>
      <c r="F39" s="21" t="s">
        <v>98</v>
      </c>
      <c r="G39" s="21" t="s">
        <v>197</v>
      </c>
      <c r="H39" s="21" t="s">
        <v>198</v>
      </c>
      <c r="I39" s="57">
        <v>801000</v>
      </c>
      <c r="J39" s="57">
        <v>801000</v>
      </c>
      <c r="K39" s="66"/>
      <c r="L39" s="66"/>
      <c r="M39" s="59">
        <v>801000</v>
      </c>
      <c r="N39" s="66"/>
      <c r="O39" s="57"/>
      <c r="P39" s="57"/>
      <c r="Q39" s="57"/>
      <c r="R39" s="57"/>
      <c r="S39" s="57"/>
      <c r="T39" s="57"/>
      <c r="U39" s="57"/>
      <c r="V39" s="57"/>
      <c r="W39" s="57"/>
      <c r="X39" s="57"/>
    </row>
    <row r="40" ht="20.25" customHeight="1" spans="1:24">
      <c r="A40" s="21" t="s">
        <v>190</v>
      </c>
      <c r="B40" s="21" t="s">
        <v>67</v>
      </c>
      <c r="C40" s="21" t="s">
        <v>240</v>
      </c>
      <c r="D40" s="21" t="s">
        <v>241</v>
      </c>
      <c r="E40" s="21" t="s">
        <v>97</v>
      </c>
      <c r="F40" s="21" t="s">
        <v>98</v>
      </c>
      <c r="G40" s="21" t="s">
        <v>199</v>
      </c>
      <c r="H40" s="21" t="s">
        <v>200</v>
      </c>
      <c r="I40" s="57">
        <v>854400</v>
      </c>
      <c r="J40" s="57">
        <v>854400</v>
      </c>
      <c r="K40" s="66"/>
      <c r="L40" s="66"/>
      <c r="M40" s="59">
        <v>854400</v>
      </c>
      <c r="N40" s="66"/>
      <c r="O40" s="57"/>
      <c r="P40" s="57"/>
      <c r="Q40" s="57"/>
      <c r="R40" s="57"/>
      <c r="S40" s="57"/>
      <c r="T40" s="57"/>
      <c r="U40" s="57"/>
      <c r="V40" s="57"/>
      <c r="W40" s="57"/>
      <c r="X40" s="57"/>
    </row>
    <row r="41" ht="20.25" customHeight="1" spans="1:24">
      <c r="A41" s="21" t="s">
        <v>190</v>
      </c>
      <c r="B41" s="21" t="s">
        <v>67</v>
      </c>
      <c r="C41" s="21" t="s">
        <v>240</v>
      </c>
      <c r="D41" s="21" t="s">
        <v>241</v>
      </c>
      <c r="E41" s="21" t="s">
        <v>97</v>
      </c>
      <c r="F41" s="21" t="s">
        <v>98</v>
      </c>
      <c r="G41" s="21" t="s">
        <v>199</v>
      </c>
      <c r="H41" s="21" t="s">
        <v>200</v>
      </c>
      <c r="I41" s="57">
        <v>747600</v>
      </c>
      <c r="J41" s="57">
        <v>747600</v>
      </c>
      <c r="K41" s="66"/>
      <c r="L41" s="66"/>
      <c r="M41" s="59">
        <v>747600</v>
      </c>
      <c r="N41" s="66"/>
      <c r="O41" s="57"/>
      <c r="P41" s="57"/>
      <c r="Q41" s="57"/>
      <c r="R41" s="57"/>
      <c r="S41" s="57"/>
      <c r="T41" s="57"/>
      <c r="U41" s="57"/>
      <c r="V41" s="57"/>
      <c r="W41" s="57"/>
      <c r="X41" s="57"/>
    </row>
    <row r="42" ht="20.25" customHeight="1" spans="1:24">
      <c r="A42" s="21" t="s">
        <v>190</v>
      </c>
      <c r="B42" s="21" t="s">
        <v>67</v>
      </c>
      <c r="C42" s="21" t="s">
        <v>242</v>
      </c>
      <c r="D42" s="21" t="s">
        <v>243</v>
      </c>
      <c r="E42" s="21" t="s">
        <v>97</v>
      </c>
      <c r="F42" s="21" t="s">
        <v>98</v>
      </c>
      <c r="G42" s="21" t="s">
        <v>244</v>
      </c>
      <c r="H42" s="21" t="s">
        <v>245</v>
      </c>
      <c r="I42" s="57">
        <v>312000</v>
      </c>
      <c r="J42" s="57">
        <v>312000</v>
      </c>
      <c r="K42" s="66"/>
      <c r="L42" s="66"/>
      <c r="M42" s="59">
        <v>312000</v>
      </c>
      <c r="N42" s="66"/>
      <c r="O42" s="57"/>
      <c r="P42" s="57"/>
      <c r="Q42" s="57"/>
      <c r="R42" s="57"/>
      <c r="S42" s="57"/>
      <c r="T42" s="57"/>
      <c r="U42" s="57"/>
      <c r="V42" s="57"/>
      <c r="W42" s="57"/>
      <c r="X42" s="57"/>
    </row>
    <row r="43" ht="20.25" customHeight="1" spans="1:24">
      <c r="A43" s="21" t="s">
        <v>190</v>
      </c>
      <c r="B43" s="21" t="s">
        <v>67</v>
      </c>
      <c r="C43" s="21" t="s">
        <v>242</v>
      </c>
      <c r="D43" s="21" t="s">
        <v>243</v>
      </c>
      <c r="E43" s="21" t="s">
        <v>97</v>
      </c>
      <c r="F43" s="21" t="s">
        <v>98</v>
      </c>
      <c r="G43" s="21" t="s">
        <v>244</v>
      </c>
      <c r="H43" s="21" t="s">
        <v>245</v>
      </c>
      <c r="I43" s="57">
        <v>254400</v>
      </c>
      <c r="J43" s="57">
        <v>254400</v>
      </c>
      <c r="K43" s="66"/>
      <c r="L43" s="66"/>
      <c r="M43" s="59">
        <v>254400</v>
      </c>
      <c r="N43" s="66"/>
      <c r="O43" s="57"/>
      <c r="P43" s="57"/>
      <c r="Q43" s="57"/>
      <c r="R43" s="57"/>
      <c r="S43" s="57"/>
      <c r="T43" s="57"/>
      <c r="U43" s="57"/>
      <c r="V43" s="57"/>
      <c r="W43" s="57"/>
      <c r="X43" s="57"/>
    </row>
    <row r="44" ht="17.25" customHeight="1" spans="1:24">
      <c r="A44" s="191" t="s">
        <v>165</v>
      </c>
      <c r="B44" s="192"/>
      <c r="C44" s="204"/>
      <c r="D44" s="204"/>
      <c r="E44" s="204"/>
      <c r="F44" s="204"/>
      <c r="G44" s="204"/>
      <c r="H44" s="205"/>
      <c r="I44" s="57">
        <v>22762249.46</v>
      </c>
      <c r="J44" s="57">
        <v>22762249.46</v>
      </c>
      <c r="K44" s="57"/>
      <c r="L44" s="57"/>
      <c r="M44" s="59">
        <v>22762249.46</v>
      </c>
      <c r="N44" s="57"/>
      <c r="O44" s="57"/>
      <c r="P44" s="57"/>
      <c r="Q44" s="57"/>
      <c r="R44" s="57"/>
      <c r="S44" s="57"/>
      <c r="T44" s="57"/>
      <c r="U44" s="57"/>
      <c r="V44" s="57"/>
      <c r="W44" s="57"/>
      <c r="X44" s="57"/>
    </row>
  </sheetData>
  <mergeCells count="31">
    <mergeCell ref="A2:X2"/>
    <mergeCell ref="A3:H3"/>
    <mergeCell ref="I4:X4"/>
    <mergeCell ref="J5:N5"/>
    <mergeCell ref="O5:Q5"/>
    <mergeCell ref="S5:X5"/>
    <mergeCell ref="A44:H44"/>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1.49583333333333" right="0.75" top="1" bottom="1" header="0.5" footer="0.5"/>
  <pageSetup paperSize="9" scale="4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1"/>
  <sheetViews>
    <sheetView showZeros="0" topLeftCell="B1" workbookViewId="0">
      <selection activeCell="D23" sqref="D23"/>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89"/>
      <c r="E1" s="40"/>
      <c r="F1" s="40"/>
      <c r="G1" s="40"/>
      <c r="H1" s="40"/>
      <c r="U1" s="189"/>
      <c r="W1" s="199"/>
    </row>
    <row r="2" ht="46.5" customHeight="1" spans="1:23">
      <c r="A2" s="42" t="str">
        <f>"2025"&amp;"年部门项目支出预算表"</f>
        <v>2025年部门项目支出预算表</v>
      </c>
      <c r="B2" s="42"/>
      <c r="C2" s="42"/>
      <c r="D2" s="42"/>
      <c r="E2" s="42"/>
      <c r="F2" s="42"/>
      <c r="G2" s="42"/>
      <c r="H2" s="42"/>
      <c r="I2" s="42"/>
      <c r="J2" s="42"/>
      <c r="K2" s="42"/>
      <c r="L2" s="42"/>
      <c r="M2" s="42"/>
      <c r="N2" s="42"/>
      <c r="O2" s="42"/>
      <c r="P2" s="42"/>
      <c r="Q2" s="42"/>
      <c r="R2" s="42"/>
      <c r="S2" s="42"/>
      <c r="T2" s="42"/>
      <c r="U2" s="42"/>
      <c r="V2" s="42"/>
      <c r="W2" s="42"/>
    </row>
    <row r="3" ht="13.5" customHeight="1" spans="1:23">
      <c r="A3" s="43" t="str">
        <f>"单位名称："&amp;"昆明市晋宁区晋城第二小学"</f>
        <v>单位名称：昆明市晋宁区晋城第二小学</v>
      </c>
      <c r="B3" s="44"/>
      <c r="C3" s="44"/>
      <c r="D3" s="44"/>
      <c r="E3" s="44"/>
      <c r="F3" s="44"/>
      <c r="G3" s="44"/>
      <c r="H3" s="44"/>
      <c r="I3" s="45"/>
      <c r="J3" s="45"/>
      <c r="K3" s="45"/>
      <c r="L3" s="45"/>
      <c r="M3" s="45"/>
      <c r="N3" s="45"/>
      <c r="O3" s="45"/>
      <c r="P3" s="45"/>
      <c r="Q3" s="45"/>
      <c r="U3" s="189"/>
      <c r="W3" s="170" t="s">
        <v>0</v>
      </c>
    </row>
    <row r="4" ht="21.75" customHeight="1" spans="1:23">
      <c r="A4" s="47" t="s">
        <v>246</v>
      </c>
      <c r="B4" s="48" t="s">
        <v>174</v>
      </c>
      <c r="C4" s="47" t="s">
        <v>175</v>
      </c>
      <c r="D4" s="47" t="s">
        <v>247</v>
      </c>
      <c r="E4" s="48" t="s">
        <v>176</v>
      </c>
      <c r="F4" s="48" t="s">
        <v>177</v>
      </c>
      <c r="G4" s="48" t="s">
        <v>248</v>
      </c>
      <c r="H4" s="48" t="s">
        <v>249</v>
      </c>
      <c r="I4" s="194" t="s">
        <v>53</v>
      </c>
      <c r="J4" s="12" t="s">
        <v>250</v>
      </c>
      <c r="K4" s="13"/>
      <c r="L4" s="13"/>
      <c r="M4" s="35"/>
      <c r="N4" s="12" t="s">
        <v>182</v>
      </c>
      <c r="O4" s="13"/>
      <c r="P4" s="35"/>
      <c r="Q4" s="48" t="s">
        <v>59</v>
      </c>
      <c r="R4" s="12" t="s">
        <v>60</v>
      </c>
      <c r="S4" s="13"/>
      <c r="T4" s="13"/>
      <c r="U4" s="13"/>
      <c r="V4" s="13"/>
      <c r="W4" s="35"/>
    </row>
    <row r="5" ht="21.75" customHeight="1" spans="1:23">
      <c r="A5" s="49"/>
      <c r="B5" s="190"/>
      <c r="C5" s="49"/>
      <c r="D5" s="49"/>
      <c r="E5" s="50"/>
      <c r="F5" s="50"/>
      <c r="G5" s="50"/>
      <c r="H5" s="50"/>
      <c r="I5" s="190"/>
      <c r="J5" s="195" t="s">
        <v>56</v>
      </c>
      <c r="K5" s="196"/>
      <c r="L5" s="48" t="s">
        <v>57</v>
      </c>
      <c r="M5" s="48" t="s">
        <v>58</v>
      </c>
      <c r="N5" s="48" t="s">
        <v>56</v>
      </c>
      <c r="O5" s="48" t="s">
        <v>57</v>
      </c>
      <c r="P5" s="48" t="s">
        <v>58</v>
      </c>
      <c r="Q5" s="50"/>
      <c r="R5" s="48" t="s">
        <v>55</v>
      </c>
      <c r="S5" s="48" t="s">
        <v>61</v>
      </c>
      <c r="T5" s="48" t="s">
        <v>188</v>
      </c>
      <c r="U5" s="48" t="s">
        <v>63</v>
      </c>
      <c r="V5" s="48" t="s">
        <v>64</v>
      </c>
      <c r="W5" s="48" t="s">
        <v>65</v>
      </c>
    </row>
    <row r="6" ht="21" customHeight="1" spans="1:23">
      <c r="A6" s="190"/>
      <c r="B6" s="190"/>
      <c r="C6" s="190"/>
      <c r="D6" s="190"/>
      <c r="E6" s="190"/>
      <c r="F6" s="190"/>
      <c r="G6" s="190"/>
      <c r="H6" s="190"/>
      <c r="I6" s="190"/>
      <c r="J6" s="197" t="s">
        <v>55</v>
      </c>
      <c r="K6" s="198"/>
      <c r="L6" s="190"/>
      <c r="M6" s="190"/>
      <c r="N6" s="190"/>
      <c r="O6" s="190"/>
      <c r="P6" s="190"/>
      <c r="Q6" s="190"/>
      <c r="R6" s="190"/>
      <c r="S6" s="190"/>
      <c r="T6" s="190"/>
      <c r="U6" s="190"/>
      <c r="V6" s="190"/>
      <c r="W6" s="190"/>
    </row>
    <row r="7" ht="39.75" customHeight="1" spans="1:23">
      <c r="A7" s="52"/>
      <c r="B7" s="54"/>
      <c r="C7" s="52"/>
      <c r="D7" s="52"/>
      <c r="E7" s="53"/>
      <c r="F7" s="53"/>
      <c r="G7" s="53"/>
      <c r="H7" s="53"/>
      <c r="I7" s="54"/>
      <c r="J7" s="17" t="s">
        <v>55</v>
      </c>
      <c r="K7" s="17" t="s">
        <v>251</v>
      </c>
      <c r="L7" s="53"/>
      <c r="M7" s="53"/>
      <c r="N7" s="53"/>
      <c r="O7" s="53"/>
      <c r="P7" s="53"/>
      <c r="Q7" s="53"/>
      <c r="R7" s="53"/>
      <c r="S7" s="53"/>
      <c r="T7" s="53"/>
      <c r="U7" s="54"/>
      <c r="V7" s="53"/>
      <c r="W7" s="53"/>
    </row>
    <row r="8" ht="15" customHeight="1" spans="1:23">
      <c r="A8" s="55">
        <v>1</v>
      </c>
      <c r="B8" s="55">
        <v>2</v>
      </c>
      <c r="C8" s="55">
        <v>3</v>
      </c>
      <c r="D8" s="55">
        <v>4</v>
      </c>
      <c r="E8" s="55">
        <v>5</v>
      </c>
      <c r="F8" s="55">
        <v>6</v>
      </c>
      <c r="G8" s="55">
        <v>7</v>
      </c>
      <c r="H8" s="55">
        <v>8</v>
      </c>
      <c r="I8" s="55">
        <v>9</v>
      </c>
      <c r="J8" s="55">
        <v>10</v>
      </c>
      <c r="K8" s="55">
        <v>11</v>
      </c>
      <c r="L8" s="68">
        <v>12</v>
      </c>
      <c r="M8" s="68">
        <v>13</v>
      </c>
      <c r="N8" s="68">
        <v>14</v>
      </c>
      <c r="O8" s="68">
        <v>15</v>
      </c>
      <c r="P8" s="68">
        <v>16</v>
      </c>
      <c r="Q8" s="68">
        <v>17</v>
      </c>
      <c r="R8" s="68">
        <v>18</v>
      </c>
      <c r="S8" s="68">
        <v>19</v>
      </c>
      <c r="T8" s="68">
        <v>20</v>
      </c>
      <c r="U8" s="55">
        <v>21</v>
      </c>
      <c r="V8" s="68">
        <v>22</v>
      </c>
      <c r="W8" s="55">
        <v>23</v>
      </c>
    </row>
    <row r="9" ht="21.75" customHeight="1" spans="1:23">
      <c r="A9" s="187"/>
      <c r="B9" s="187"/>
      <c r="C9" s="187"/>
      <c r="D9" s="187"/>
      <c r="E9" s="187"/>
      <c r="F9" s="187"/>
      <c r="G9" s="187"/>
      <c r="H9" s="187"/>
      <c r="I9" s="57"/>
      <c r="J9" s="57"/>
      <c r="K9" s="59"/>
      <c r="L9" s="57"/>
      <c r="M9" s="57"/>
      <c r="N9" s="57"/>
      <c r="O9" s="57"/>
      <c r="P9" s="57"/>
      <c r="Q9" s="57"/>
      <c r="R9" s="57"/>
      <c r="S9" s="57"/>
      <c r="T9" s="57"/>
      <c r="U9" s="57"/>
      <c r="V9" s="57"/>
      <c r="W9" s="57"/>
    </row>
    <row r="10" ht="18.75" customHeight="1" spans="1:23">
      <c r="A10" s="191" t="s">
        <v>165</v>
      </c>
      <c r="B10" s="192"/>
      <c r="C10" s="192"/>
      <c r="D10" s="192"/>
      <c r="E10" s="192"/>
      <c r="F10" s="192"/>
      <c r="G10" s="192"/>
      <c r="H10" s="193"/>
      <c r="I10" s="57"/>
      <c r="J10" s="57"/>
      <c r="K10" s="59"/>
      <c r="L10" s="57"/>
      <c r="M10" s="57"/>
      <c r="N10" s="57"/>
      <c r="O10" s="57"/>
      <c r="P10" s="57"/>
      <c r="Q10" s="57"/>
      <c r="R10" s="57"/>
      <c r="S10" s="57"/>
      <c r="T10" s="57"/>
      <c r="U10" s="57"/>
      <c r="V10" s="57"/>
      <c r="W10" s="57"/>
    </row>
    <row r="11" customHeight="1" spans="1:1">
      <c r="A11" t="s">
        <v>252</v>
      </c>
    </row>
  </sheetData>
  <mergeCells count="28">
    <mergeCell ref="A2:W2"/>
    <mergeCell ref="A3:H3"/>
    <mergeCell ref="J4:M4"/>
    <mergeCell ref="N4:P4"/>
    <mergeCell ref="R4:W4"/>
    <mergeCell ref="A10:H1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9" scale="32"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D23" sqref="D23"/>
    </sheetView>
  </sheetViews>
  <sheetFormatPr defaultColWidth="9.14166666666667" defaultRowHeight="12" customHeight="1" outlineLevelRow="7"/>
  <cols>
    <col min="1" max="1" width="34.2833333333333" customWidth="1"/>
    <col min="2" max="2" width="29" customWidth="1"/>
    <col min="3" max="6" width="23.575" customWidth="1"/>
    <col min="7" max="7" width="25.1416666666667" customWidth="1"/>
    <col min="8" max="9" width="23.575" customWidth="1"/>
    <col min="10" max="10" width="36.85" customWidth="1"/>
  </cols>
  <sheetData>
    <row r="1" ht="18" customHeight="1" spans="10:10">
      <c r="J1" s="168"/>
    </row>
    <row r="2" ht="39.75" customHeight="1" spans="1:10">
      <c r="A2" s="185" t="str">
        <f>"2025"&amp;"年部门项目支出绩效目标表（本级）"</f>
        <v>2025年部门项目支出绩效目标表（本级）</v>
      </c>
      <c r="B2" s="42"/>
      <c r="C2" s="42"/>
      <c r="D2" s="42"/>
      <c r="E2" s="42"/>
      <c r="F2" s="113"/>
      <c r="G2" s="42"/>
      <c r="H2" s="113"/>
      <c r="I2" s="113"/>
      <c r="J2" s="42"/>
    </row>
    <row r="3" ht="17.25" customHeight="1" spans="1:8">
      <c r="A3" s="43" t="str">
        <f>"单位名称："&amp;"昆明市晋宁区晋城第二小学"</f>
        <v>单位名称：昆明市晋宁区晋城第二小学</v>
      </c>
      <c r="B3" s="43"/>
      <c r="C3" s="43"/>
      <c r="D3" s="43"/>
      <c r="E3" s="43"/>
      <c r="F3" s="43"/>
      <c r="G3" s="43"/>
      <c r="H3" s="43"/>
    </row>
    <row r="4" ht="44.25" customHeight="1" spans="1:10">
      <c r="A4" s="17" t="s">
        <v>175</v>
      </c>
      <c r="B4" s="17" t="s">
        <v>253</v>
      </c>
      <c r="C4" s="17" t="s">
        <v>254</v>
      </c>
      <c r="D4" s="17" t="s">
        <v>255</v>
      </c>
      <c r="E4" s="17" t="s">
        <v>256</v>
      </c>
      <c r="F4" s="181" t="s">
        <v>257</v>
      </c>
      <c r="G4" s="17" t="s">
        <v>258</v>
      </c>
      <c r="H4" s="181" t="s">
        <v>259</v>
      </c>
      <c r="I4" s="181" t="s">
        <v>260</v>
      </c>
      <c r="J4" s="17" t="s">
        <v>261</v>
      </c>
    </row>
    <row r="5" ht="18.75" customHeight="1" spans="1:10">
      <c r="A5" s="186">
        <v>1</v>
      </c>
      <c r="B5" s="186">
        <v>2</v>
      </c>
      <c r="C5" s="186">
        <v>3</v>
      </c>
      <c r="D5" s="186">
        <v>4</v>
      </c>
      <c r="E5" s="186">
        <v>5</v>
      </c>
      <c r="F5" s="68">
        <v>6</v>
      </c>
      <c r="G5" s="186">
        <v>7</v>
      </c>
      <c r="H5" s="68">
        <v>8</v>
      </c>
      <c r="I5" s="68">
        <v>9</v>
      </c>
      <c r="J5" s="186">
        <v>10</v>
      </c>
    </row>
    <row r="6" ht="27.75" customHeight="1" spans="1:10">
      <c r="A6" s="18"/>
      <c r="B6" s="187"/>
      <c r="C6" s="187"/>
      <c r="D6" s="187"/>
      <c r="E6" s="33"/>
      <c r="F6" s="188"/>
      <c r="G6" s="33"/>
      <c r="H6" s="188"/>
      <c r="I6" s="188"/>
      <c r="J6" s="33"/>
    </row>
    <row r="7" ht="30" customHeight="1" spans="1:10">
      <c r="A7" s="66"/>
      <c r="B7" s="66"/>
      <c r="C7" s="66"/>
      <c r="D7" s="66"/>
      <c r="E7" s="66"/>
      <c r="F7" s="66"/>
      <c r="G7" s="66"/>
      <c r="H7" s="66"/>
      <c r="I7" s="66"/>
      <c r="J7" s="66"/>
    </row>
    <row r="8" customHeight="1" spans="1:1">
      <c r="A8" t="s">
        <v>262</v>
      </c>
    </row>
  </sheetData>
  <mergeCells count="2">
    <mergeCell ref="A2:J2"/>
    <mergeCell ref="A3:H3"/>
  </mergeCells>
  <pageMargins left="0.75" right="0.75" top="1" bottom="1" header="0.5" footer="0.5"/>
  <pageSetup paperSize="9" scale="4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部门财务收支预算总表1</vt:lpstr>
      <vt:lpstr>部门收入预算表2</vt:lpstr>
      <vt:lpstr>部门支出预算表3</vt:lpstr>
      <vt:lpstr>部门财政拨款收支预算总表1</vt:lpstr>
      <vt:lpstr>一般公共预算支出预算表（按功能科目分类）5</vt:lpstr>
      <vt:lpstr>一般公共预算“三公”经费支出预算表6</vt:lpstr>
      <vt:lpstr>部门基本支出预算表7</vt:lpstr>
      <vt:lpstr>部门项目支出预算表8</vt:lpstr>
      <vt:lpstr>部门项目支出绩效目标表9</vt:lpstr>
      <vt:lpstr>部门政府性基金预算支出预算表10</vt:lpstr>
      <vt:lpstr>部门政府采购预算表11</vt:lpstr>
      <vt:lpstr>部门政府购买服务预算表12</vt:lpstr>
      <vt:lpstr>对下转移支付预算表13</vt:lpstr>
      <vt:lpstr>对下转移支付绩效目标表14</vt:lpstr>
      <vt:lpstr>新增资产配置表15</vt:lpstr>
      <vt:lpstr>上级转移支付补助项目支出预算表16</vt:lpstr>
      <vt:lpstr>部门项目中期规划预算表17</vt:lpstr>
      <vt:lpstr>部门整体支出绩效目标表 18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bellwin</cp:lastModifiedBy>
  <dcterms:created xsi:type="dcterms:W3CDTF">2025-03-03T06:03:00Z</dcterms:created>
  <dcterms:modified xsi:type="dcterms:W3CDTF">2025-03-18T01:31:01Z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2C34A734F3E94DC8A88058AA5F60E8D1_13</vt:lpwstr>
  </property>
</Properties>
</file>