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 firstSheet="13" activeTab="17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  <sheet name="部门整体支出绩效目标表13" sheetId="18" r:id="rId18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  <definedName name="_xlnm.Print_Titles" localSheetId="17">部门整体支出绩效目标表13!$A:$A,部门整体支出绩效目标表13!$1:$1</definedName>
  </definedNames>
  <calcPr calcId="144525"/>
</workbook>
</file>

<file path=xl/sharedStrings.xml><?xml version="1.0" encoding="utf-8"?>
<sst xmlns="http://schemas.openxmlformats.org/spreadsheetml/2006/main" count="1033" uniqueCount="459">
  <si>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</si>
  <si>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</si>
  <si>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</si>
  <si>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</si>
  <si>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</si>
  <si>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</si>
  <si>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</si>
  <si>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</si>
  <si>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</si>
  <si>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</si>
  <si>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</si>
  <si>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</si>
  <si>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</si>
  <si>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</si>
  <si>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</si>
  <si>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</si>
  <si>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</si>
  <si>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</si>
  <si>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</si>
  <si>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</si>
  <si>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</si>
  <si>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</si>
  <si>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</si>
  <si>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</si>
  <si>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</si>
  <si>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</si>
  <si>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</si>
  <si>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</si>
  <si>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</si>
  <si>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</si>
  <si>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</si>
  <si>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</si>
  <si>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</si>
  <si>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</si>
  <si>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</si>
  <si>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</si>
  <si>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</si>
  <si>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</si>
  <si>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</si>
  <si>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</si>
  <si>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</si>
  <si>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</si>
  <si>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</si>
  <si>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</si>
  <si>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</si>
  <si>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</si>
  <si>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</si>
  <si>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</si>
  <si>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</si>
  <si>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</si>
  <si>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</si>
  <si>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</si>
  <si>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</si>
  <si>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</si>
  <si>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</si>
  <si>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</si>
  <si>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</si>
  <si>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</si>
  <si>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</si>
  <si>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</si>
  <si>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</si>
  <si>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</si>
  <si>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</si>
  <si>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</si>
  <si>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</si>
  <si>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</si>
  <si>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</si>
  <si>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</si>
  <si>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</si>
  <si>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126013</t>
  </si>
  <si>
    <t>昆明市晋宁区集中式饮用水源地保护管理中心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</si>
  <si>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</si>
  <si>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</si>
  <si>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</si>
  <si>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</si>
  <si>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</si>
  <si>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</si>
  <si>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</si>
  <si>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</si>
  <si>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</si>
  <si>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</si>
  <si>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</si>
  <si>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</si>
  <si>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</si>
  <si>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</si>
  <si>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</si>
  <si>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</si>
  <si>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</si>
  <si>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</si>
  <si>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</si>
  <si>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</si>
  <si>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</si>
  <si>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</si>
  <si>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</si>
  <si>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</si>
  <si>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</si>
  <si>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</si>
  <si>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</si>
  <si>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</si>
  <si>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</si>
  <si>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</si>
  <si>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</si>
  <si>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</si>
  <si>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</si>
  <si>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</si>
  <si>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</si>
  <si>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</si>
  <si>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</si>
  <si>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</si>
  <si>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</si>
  <si>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</si>
  <si>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</si>
  <si>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</si>
  <si>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</si>
  <si>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</si>
  <si>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21208</t>
  </si>
  <si>
    <t>国有土地使用权出让收入安排的支出</t>
  </si>
  <si>
    <t>2120816</t>
  </si>
  <si>
    <t>农业农村生态环境支出</t>
  </si>
  <si>
    <t>213</t>
  </si>
  <si>
    <t>农林水支出</t>
  </si>
  <si>
    <t>21303</t>
  </si>
  <si>
    <t>水利</t>
  </si>
  <si>
    <t>2130301</t>
  </si>
  <si>
    <t>行政运行</t>
  </si>
  <si>
    <t>2130304</t>
  </si>
  <si>
    <t>水利行业业务管理</t>
  </si>
  <si>
    <t>2130311</t>
  </si>
  <si>
    <t>水资源节约管理与保护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</si>
  <si>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</si>
  <si>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</si>
  <si>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</si>
  <si>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</si>
  <si>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</si>
  <si>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</si>
  <si>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</si>
  <si>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</si>
  <si>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</si>
  <si>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</si>
  <si>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</si>
  <si>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</si>
  <si>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</si>
  <si>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</si>
  <si>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</si>
  <si>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</si>
  <si>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</si>
  <si>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</si>
  <si>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</si>
  <si>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</si>
  <si>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</si>
  <si>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</si>
  <si>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</si>
  <si>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</si>
  <si>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</si>
  <si>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</si>
  <si>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</si>
  <si>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</si>
  <si>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</si>
  <si>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</si>
  <si>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</si>
  <si>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</si>
  <si>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</si>
  <si>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</si>
  <si>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</si>
  <si>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</si>
  <si>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</si>
  <si>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</si>
  <si>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</si>
  <si>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</si>
  <si>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</si>
  <si>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</si>
  <si>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</si>
  <si>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</si>
  <si>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</si>
  <si>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</si>
  <si>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</si>
  <si>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</si>
  <si>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</si>
  <si>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</si>
  <si>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</si>
  <si>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</si>
  <si>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</si>
  <si>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</si>
  <si>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</si>
  <si>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</si>
  <si>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</si>
  <si>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</si>
  <si>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</si>
  <si>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</si>
  <si>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</si>
  <si>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</si>
  <si>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</si>
  <si>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</si>
  <si>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</si>
  <si>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</si>
  <si>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</si>
  <si>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</si>
  <si>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</si>
  <si>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</si>
  <si>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</si>
  <si>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昆明市晋宁区水务局</t>
  </si>
  <si>
    <t>530122210000000003071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</si>
  <si>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</si>
  <si>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</si>
  <si>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</si>
  <si>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</si>
  <si>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</si>
  <si>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</si>
  <si>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</si>
  <si>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</si>
  <si>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</si>
  <si>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530122210000000003072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</si>
  <si>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</si>
  <si>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</si>
  <si>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</si>
  <si>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</si>
  <si>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</si>
  <si>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</si>
  <si>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</si>
  <si>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</si>
  <si>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</si>
  <si>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530122210000000003073</t>
  </si>
  <si>
    <t>30113</t>
  </si>
  <si>
    <t>530122210000000003077</t>
  </si>
  <si>
    <t>一般公用经费</t>
  </si>
  <si>
    <t>30201</t>
  </si>
  <si>
    <t>办公费</t>
  </si>
  <si>
    <t>30211</t>
  </si>
  <si>
    <t>差旅费</t>
  </si>
  <si>
    <t>30227</t>
  </si>
  <si>
    <t>委托业务费</t>
  </si>
  <si>
    <t>30229</t>
  </si>
  <si>
    <t>福利费</t>
  </si>
  <si>
    <t>530122210000000003079</t>
  </si>
  <si>
    <t>工会经费</t>
  </si>
  <si>
    <t>30228</t>
  </si>
  <si>
    <t>530122210000000003174</t>
  </si>
  <si>
    <t>30217</t>
  </si>
  <si>
    <t>530122231100001443416</t>
  </si>
  <si>
    <t>事业人员绩效奖励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</si>
  <si>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</si>
  <si>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</si>
  <si>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</si>
  <si>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</si>
  <si>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</si>
  <si>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</si>
  <si>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</si>
  <si>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</si>
  <si>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530122241100002766205</t>
  </si>
  <si>
    <t>主城饮用水源地扶持补助专项资金</t>
  </si>
  <si>
    <t>31005</t>
  </si>
  <si>
    <t>基础设施建设</t>
  </si>
  <si>
    <t>530122241100002768900</t>
  </si>
  <si>
    <t>晋宁区六街集镇污水处理厂尾水回用农业灌溉项目资金</t>
  </si>
  <si>
    <t>31006</t>
  </si>
  <si>
    <t>大型修缮</t>
  </si>
  <si>
    <t>530122241100002778080</t>
  </si>
  <si>
    <t>水源地保护专项资金</t>
  </si>
  <si>
    <t>530122241100003073512</t>
  </si>
  <si>
    <t>上缴存款利息资金</t>
  </si>
  <si>
    <t>30204</t>
  </si>
  <si>
    <t>手续费</t>
  </si>
  <si>
    <t>530122251100003650211</t>
  </si>
  <si>
    <t>2021年主城饮用水源区扶持补助专项资金</t>
  </si>
  <si>
    <t>530122251100003652381</t>
  </si>
  <si>
    <t>柴河水库等5座水库一级区租地资金</t>
  </si>
  <si>
    <t>30305</t>
  </si>
  <si>
    <t>生活补助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</si>
  <si>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</si>
  <si>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</si>
  <si>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</si>
  <si>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</si>
  <si>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</si>
  <si>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</si>
  <si>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</si>
  <si>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</si>
  <si>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</si>
  <si>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</si>
  <si>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上缴存款利息</t>
  </si>
  <si>
    <t>产出指标</t>
  </si>
  <si>
    <t>数量指标</t>
  </si>
  <si>
    <t>足额上缴利息</t>
  </si>
  <si>
    <t>=</t>
  </si>
  <si>
    <t>1837.02</t>
  </si>
  <si>
    <t>元</t>
  </si>
  <si>
    <t>定量指标</t>
  </si>
  <si>
    <t>无</t>
  </si>
  <si>
    <t>效益指标</t>
  </si>
  <si>
    <t>经济效益</t>
  </si>
  <si>
    <t>上缴利息</t>
  </si>
  <si>
    <t>满意度指标</t>
  </si>
  <si>
    <t>服务对象满意度</t>
  </si>
  <si>
    <t>&gt;=</t>
  </si>
  <si>
    <t>90</t>
  </si>
  <si>
    <t>%</t>
  </si>
  <si>
    <t>对柴河、大河水库水质进行监测，开展水库污染源溯源排查等工作，确保水源地水质达标。</t>
  </si>
  <si>
    <t>水质监测次数</t>
  </si>
  <si>
    <t>次</t>
  </si>
  <si>
    <t>反映每年进行水质监测的频率</t>
  </si>
  <si>
    <t>质量指标</t>
  </si>
  <si>
    <t>水质达标率</t>
  </si>
  <si>
    <t>三类</t>
  </si>
  <si>
    <t>等次</t>
  </si>
  <si>
    <t>反映水源地水质改善情况</t>
  </si>
  <si>
    <t>生态效益</t>
  </si>
  <si>
    <t>水库污染源改善情况</t>
  </si>
  <si>
    <t>优</t>
  </si>
  <si>
    <t>定性指标</t>
  </si>
  <si>
    <t>反映水库污染源排查情况</t>
  </si>
  <si>
    <t>90%</t>
  </si>
  <si>
    <t>反映群众对水源地水质改善的满意度</t>
  </si>
  <si>
    <t>以水质目标和水源地保护管理为核心，强化资金分配与水源地保护管理成效挂钩机制，充分调动属地镇（街道）的积极性、主动性。进一步改善水源区群众生产、生活条件，调动水源区干部群众保护生态环境和水资源的积极性。</t>
  </si>
  <si>
    <t>完成2021年核发补助人口数</t>
  </si>
  <si>
    <t>2523</t>
  </si>
  <si>
    <t>人</t>
  </si>
  <si>
    <t>每年6月30日前、12月31日前各核发一次，若存在新增或死亡人口，则按照实际存在月份发放</t>
  </si>
  <si>
    <t>大河水库库区水面保洁情况</t>
  </si>
  <si>
    <t>1920</t>
  </si>
  <si>
    <t>亩</t>
  </si>
  <si>
    <t>大河水库库区水面面积1920亩，水面保洁、淹没区枯死杂草清除按每年每亩180元补助。</t>
  </si>
  <si>
    <t>水源区群众对水生态环境治理的满意度</t>
  </si>
  <si>
    <t>绩效评价</t>
  </si>
  <si>
    <t>保障水源地保护区租地工作顺利兑付，确保昆明城市供水安全可靠，支持和促进昆明经济社会健康、快速和可持续发展。</t>
  </si>
  <si>
    <t>租地面积</t>
  </si>
  <si>
    <t>5141.81</t>
  </si>
  <si>
    <t>反映水源地保护区租地完成数量</t>
  </si>
  <si>
    <t>租金兑付</t>
  </si>
  <si>
    <t>15406294.9</t>
  </si>
  <si>
    <t>反映兑付租金进度</t>
  </si>
  <si>
    <t>社会效益</t>
  </si>
  <si>
    <t>保障居民饮水安全</t>
  </si>
  <si>
    <t>上蒜、六街、晋城、宝峰</t>
  </si>
  <si>
    <t>个</t>
  </si>
  <si>
    <t>反映受惠群众覆盖面</t>
  </si>
  <si>
    <t>饮用水指标合格率</t>
  </si>
  <si>
    <t>类</t>
  </si>
  <si>
    <t>反正保护区水质保护质量成效</t>
  </si>
  <si>
    <t>反正径流区域内群众满意度</t>
  </si>
  <si>
    <t>完成昆明市晋宁区六街集镇污水处理厂尾水回用农业灌溉工程建设、验收及审计工作，保障工程正常投入 运行</t>
  </si>
  <si>
    <t>回用泵站及配套设施</t>
  </si>
  <si>
    <t>座</t>
  </si>
  <si>
    <t>完成1个回用泵站及配套设施建设</t>
  </si>
  <si>
    <t>生活污水收集处理率</t>
  </si>
  <si>
    <t>反映六街集镇片区及龙王塘生活污水收集处理率</t>
  </si>
  <si>
    <t>提供农业灌溉用水</t>
  </si>
  <si>
    <t>500</t>
  </si>
  <si>
    <t>立方米</t>
  </si>
  <si>
    <t>每日提供500立方米农业灌溉用水</t>
  </si>
  <si>
    <t>尾水农业灌溉资源化利用率</t>
  </si>
  <si>
    <t>100</t>
  </si>
  <si>
    <t>反映六街集镇污水处理厂尾水回用农业资源化利用率</t>
  </si>
  <si>
    <t>群众满意度</t>
  </si>
  <si>
    <t>95</t>
  </si>
  <si>
    <t>反映群众对该工程的满意度</t>
  </si>
  <si>
    <t>2021年补助人口2523人，按每人每年600元核定（标准按每人每月50元核定发放）</t>
  </si>
  <si>
    <t>2021年补助人口2523人，按每人每年600元核定</t>
  </si>
  <si>
    <t>元/人</t>
  </si>
  <si>
    <t>前每年6月30日、12月31日各核发一次</t>
  </si>
  <si>
    <t>大河水库库区水面面积1920亩，水面保洁、淹没区枯死杂草清除按每年每亩180元补助</t>
  </si>
  <si>
    <t>大河水库库区水面面积1920亩</t>
  </si>
  <si>
    <t>主要对大河水库库区水面进行保洁</t>
  </si>
  <si>
    <t>库尾湿地面积180亩，运行管护按每年每亩1000元补助</t>
  </si>
  <si>
    <t>库尾湿地进行运行管护。清理湿地内杂草、修建和分植移栽水生植物、修复生态埂等</t>
  </si>
  <si>
    <t>进一步改善水源区群众生产、生活条件，提高水源区群众对水生态环境治理的满意度。</t>
  </si>
  <si>
    <t>提高水源区群众对水生态环境治理的满意度，满意度≥90%</t>
  </si>
  <si>
    <t>反映水源区群众对水生态治理环境的满意度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</si>
  <si>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</si>
  <si>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</si>
  <si>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</si>
  <si>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</si>
  <si>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</si>
  <si>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</si>
  <si>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</si>
  <si>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</si>
  <si>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</si>
  <si>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</si>
  <si>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</si>
  <si>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</si>
  <si>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</si>
  <si>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</si>
  <si>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</si>
  <si>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</si>
  <si>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备注：我单位2025年度无政府采购预算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</si>
  <si>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</si>
  <si>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</si>
  <si>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</si>
  <si>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</si>
  <si>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</si>
  <si>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</si>
  <si>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</si>
  <si>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备注：我单位2025年度无政府购买服务预算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</si>
  <si>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</si>
  <si>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</si>
  <si>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</si>
  <si>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</si>
  <si>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</si>
  <si>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</si>
  <si>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</si>
  <si>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</si>
  <si>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</si>
  <si>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</si>
  <si>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</si>
  <si>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</si>
  <si>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</si>
  <si>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</si>
  <si>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</si>
  <si>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</si>
  <si>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</si>
  <si>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</si>
  <si>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</si>
  <si>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</si>
  <si>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</si>
  <si>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</si>
  <si>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</si>
  <si>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备注：我单位2025年度无对下转移支付预算</t>
  </si>
  <si>
    <t>预算09-2表</t>
  </si>
  <si>
    <t>备注： 我单位2025年无对下转移支付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</si>
  <si>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</si>
  <si>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</si>
  <si>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</si>
  <si>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</si>
  <si>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</si>
  <si>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</si>
  <si>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</si>
  <si>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</si>
  <si>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备注：我单位2025年无新增资产配置表</t>
  </si>
  <si>
    <t>预算11表</t>
  </si>
  <si>
    <t>上级补助</t>
  </si>
  <si>
    <t>备注：我单位无提前下达的上级转移支付补助项目预算</t>
  </si>
  <si>
    <t>预算12表</t>
  </si>
  <si>
    <t>项目级次</t>
  </si>
  <si>
    <t>311 专项业务类</t>
  </si>
  <si>
    <t>本级</t>
  </si>
  <si>
    <t/>
  </si>
  <si>
    <t>预算13表</t>
  </si>
  <si>
    <t>部门编码</t>
  </si>
  <si>
    <t>部门名称</t>
  </si>
  <si>
    <t>内容</t>
  </si>
  <si>
    <t>说明</t>
  </si>
  <si>
    <t>部门总体目标</t>
  </si>
  <si>
    <t>部门职责</t>
  </si>
  <si>
    <t>根据三定方案归纳</t>
  </si>
  <si>
    <t>根据部门职责，中长期规划，各级党委，各级政府要求归纳</t>
  </si>
  <si>
    <t>部门年度目标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</si>
  <si>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</si>
  <si>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</si>
  <si>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</si>
  <si>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</si>
  <si>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</si>
  <si>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</si>
  <si>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</si>
  <si>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</si>
  <si>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</si>
  <si>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</si>
  <si>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</si>
  <si>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</si>
  <si>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</si>
  <si>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</si>
  <si>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备注：部门整体支出绩效目标表由主管部门填报，故此表为空表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</si>
</sst>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\-mm\-dd"/>
    <numFmt numFmtId="177" formatCode="yyyy\-mm\-dd\ hh:mm:ss"/>
    <numFmt numFmtId="178" formatCode="#,##0;\-#,##0;;@"/>
    <numFmt numFmtId="179" formatCode="#,##0.00;\-#,##0.00;;@"/>
    <numFmt numFmtId="180" formatCode="hh:mm:ss"/>
  </numFmts>
  <fonts count="39">
    <font>
      <sz val="11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0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32" fillId="0" borderId="1">
      <alignment horizontal="right" vertical="center"/>
    </xf>
    <xf numFmtId="0" fontId="30" fillId="1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32" fillId="0" borderId="1">
      <alignment horizontal="right" vertical="center"/>
    </xf>
    <xf numFmtId="0" fontId="36" fillId="0" borderId="0" applyNumberFormat="0" applyFill="0" applyBorder="0" applyAlignment="0" applyProtection="0">
      <alignment vertical="center"/>
    </xf>
    <xf numFmtId="0" fontId="0" fillId="18" borderId="21" applyNumberFormat="0" applyFont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37" fillId="6" borderId="15" applyNumberFormat="0" applyAlignment="0" applyProtection="0">
      <alignment vertical="center"/>
    </xf>
    <xf numFmtId="0" fontId="28" fillId="8" borderId="19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10" fontId="32" fillId="0" borderId="1">
      <alignment horizontal="right" vertical="center"/>
    </xf>
    <xf numFmtId="0" fontId="30" fillId="27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179" fontId="32" fillId="0" borderId="1">
      <alignment horizontal="right" vertical="center"/>
    </xf>
    <xf numFmtId="49" fontId="32" fillId="0" borderId="1">
      <alignment horizontal="left" vertical="center" wrapText="1"/>
    </xf>
    <xf numFmtId="179" fontId="32" fillId="0" borderId="1">
      <alignment horizontal="right" vertical="center"/>
    </xf>
    <xf numFmtId="180" fontId="32" fillId="0" borderId="1">
      <alignment horizontal="right" vertical="center"/>
    </xf>
    <xf numFmtId="178" fontId="32" fillId="0" borderId="1">
      <alignment horizontal="right" vertical="center"/>
    </xf>
  </cellStyleXfs>
  <cellXfs count="224">
    <xf numFmtId="0" fontId="0" fillId="0" borderId="0" xfId="0" applyFont="1" applyBorder="1"/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4" fontId="2" fillId="2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1" xfId="0" applyFont="1" applyBorder="1"/>
    <xf numFmtId="4" fontId="2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4" fontId="2" fillId="0" borderId="1" xfId="0" applyNumberFormat="1" applyFont="1" applyBorder="1" applyAlignment="1" applyProtection="1">
      <alignment horizontal="right" vertical="center" wrapText="1"/>
      <protection locked="0"/>
    </xf>
    <xf numFmtId="49" fontId="9" fillId="0" borderId="1" xfId="53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4" fontId="9" fillId="0" borderId="1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Protection="1">
      <protection locked="0"/>
    </xf>
    <xf numFmtId="0" fontId="10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right" vertical="center"/>
      <protection locked="0"/>
    </xf>
    <xf numFmtId="4" fontId="2" fillId="0" borderId="1" xfId="0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0" fontId="5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right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Protection="1">
      <protection locked="0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Border="1" applyProtection="1"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8" fontId="9" fillId="0" borderId="1" xfId="56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9" fontId="9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3" fillId="0" borderId="0" xfId="0" applyFont="1" applyBorder="1" applyAlignment="1" applyProtection="1">
      <alignment horizontal="right"/>
      <protection locked="0"/>
    </xf>
    <xf numFmtId="49" fontId="13" fillId="0" borderId="0" xfId="0" applyNumberFormat="1" applyFont="1" applyBorder="1" applyProtection="1">
      <protection locked="0"/>
    </xf>
    <xf numFmtId="0" fontId="3" fillId="0" borderId="0" xfId="0" applyFont="1" applyBorder="1" applyAlignment="1">
      <alignment horizontal="right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0" fontId="2" fillId="2" borderId="1" xfId="0" applyFont="1" applyFill="1" applyBorder="1" applyAlignment="1" applyProtection="1">
      <alignment horizontal="left" vertical="center" wrapText="1" indent="2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vertical="top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 applyProtection="1">
      <alignment vertical="top"/>
      <protection locked="0"/>
    </xf>
    <xf numFmtId="49" fontId="3" fillId="0" borderId="0" xfId="0" applyNumberFormat="1" applyFont="1" applyBorder="1" applyProtection="1"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vertical="top" wrapText="1"/>
      <protection locked="0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  <protection locked="0"/>
    </xf>
    <xf numFmtId="179" fontId="18" fillId="0" borderId="1" xfId="0" applyNumberFormat="1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2" borderId="0" xfId="0" applyFont="1" applyFill="1" applyBorder="1" applyAlignment="1" quotePrefix="1">
      <alignment horizontal="right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opLeftCell="A16" workbookViewId="0">
      <selection activeCell="B26" sqref="B26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79"/>
      <c r="B1" s="79"/>
      <c r="C1" s="79"/>
      <c r="D1" s="94" t="s">
        <v>0</v>
      </c>
    </row>
    <row r="2" ht="41.25" customHeight="1" spans="1:1">
      <c r="A2" s="74" t="str">
        <f>"2025"&amp;"年部门财务收支预算总表"</f>
        <v>2025年部门财务收支预算总表</v>
      </c>
    </row>
    <row r="3" ht="17.25" customHeight="1" spans="1:4">
      <c r="A3" s="77" t="str">
        <f>"单位名称："&amp;"昆明市晋宁区集中式饮用水源地保护管理中心"</f>
        <v>单位名称：昆明市晋宁区集中式饮用水源地保护管理中心</v>
      </c>
      <c r="B3" s="189"/>
      <c r="D3" s="169" t="s">
        <v>1</v>
      </c>
    </row>
    <row r="4" ht="23.25" customHeight="1" spans="1:4">
      <c r="A4" s="190" t="s">
        <v>2</v>
      </c>
      <c r="B4" s="191"/>
      <c r="C4" s="190" t="s">
        <v>3</v>
      </c>
      <c r="D4" s="191"/>
    </row>
    <row r="5" ht="24" customHeight="1" spans="1:4">
      <c r="A5" s="190" t="s">
        <v>4</v>
      </c>
      <c r="B5" s="190" t="s">
        <v>5</v>
      </c>
      <c r="C5" s="190" t="s">
        <v>6</v>
      </c>
      <c r="D5" s="190" t="s">
        <v>5</v>
      </c>
    </row>
    <row r="6" ht="17.25" customHeight="1" spans="1:4">
      <c r="A6" s="192" t="s">
        <v>7</v>
      </c>
      <c r="B6" s="108">
        <v>2094317.91</v>
      </c>
      <c r="C6" s="192" t="s">
        <v>8</v>
      </c>
      <c r="D6" s="108"/>
    </row>
    <row r="7" ht="17.25" customHeight="1" spans="1:4">
      <c r="A7" s="192" t="s">
        <v>9</v>
      </c>
      <c r="B7" s="108">
        <v>7234868.2</v>
      </c>
      <c r="C7" s="192" t="s">
        <v>10</v>
      </c>
      <c r="D7" s="108"/>
    </row>
    <row r="8" ht="17.25" customHeight="1" spans="1:4">
      <c r="A8" s="192" t="s">
        <v>11</v>
      </c>
      <c r="B8" s="108"/>
      <c r="C8" s="223" t="s">
        <v>12</v>
      </c>
      <c r="D8" s="108"/>
    </row>
    <row r="9" ht="17.25" customHeight="1" spans="1:4">
      <c r="A9" s="192" t="s">
        <v>13</v>
      </c>
      <c r="B9" s="108"/>
      <c r="C9" s="223" t="s">
        <v>14</v>
      </c>
      <c r="D9" s="108"/>
    </row>
    <row r="10" ht="17.25" customHeight="1" spans="1:4">
      <c r="A10" s="192" t="s">
        <v>15</v>
      </c>
      <c r="B10" s="108">
        <v>998355.74</v>
      </c>
      <c r="C10" s="223" t="s">
        <v>16</v>
      </c>
      <c r="D10" s="108"/>
    </row>
    <row r="11" ht="17.25" customHeight="1" spans="1:4">
      <c r="A11" s="192" t="s">
        <v>17</v>
      </c>
      <c r="B11" s="108"/>
      <c r="C11" s="223" t="s">
        <v>18</v>
      </c>
      <c r="D11" s="108"/>
    </row>
    <row r="12" ht="17.25" customHeight="1" spans="1:4">
      <c r="A12" s="192" t="s">
        <v>19</v>
      </c>
      <c r="B12" s="108"/>
      <c r="C12" s="65" t="s">
        <v>20</v>
      </c>
      <c r="D12" s="108"/>
    </row>
    <row r="13" ht="17.25" customHeight="1" spans="1:4">
      <c r="A13" s="192" t="s">
        <v>21</v>
      </c>
      <c r="B13" s="108">
        <v>992355.74</v>
      </c>
      <c r="C13" s="65" t="s">
        <v>22</v>
      </c>
      <c r="D13" s="108">
        <v>167650.56</v>
      </c>
    </row>
    <row r="14" ht="17.25" customHeight="1" spans="1:4">
      <c r="A14" s="192" t="s">
        <v>23</v>
      </c>
      <c r="B14" s="108"/>
      <c r="C14" s="65" t="s">
        <v>24</v>
      </c>
      <c r="D14" s="108">
        <v>118648.4</v>
      </c>
    </row>
    <row r="15" ht="17.25" customHeight="1" spans="1:4">
      <c r="A15" s="192" t="s">
        <v>25</v>
      </c>
      <c r="B15" s="108">
        <v>6000</v>
      </c>
      <c r="C15" s="65" t="s">
        <v>26</v>
      </c>
      <c r="D15" s="108"/>
    </row>
    <row r="16" ht="17.25" customHeight="1" spans="1:4">
      <c r="A16" s="21"/>
      <c r="B16" s="108"/>
      <c r="C16" s="65" t="s">
        <v>27</v>
      </c>
      <c r="D16" s="108">
        <v>7234868.2</v>
      </c>
    </row>
    <row r="17" ht="17.25" customHeight="1" spans="1:4">
      <c r="A17" s="193"/>
      <c r="B17" s="108"/>
      <c r="C17" s="65" t="s">
        <v>28</v>
      </c>
      <c r="D17" s="108">
        <v>2645596.77</v>
      </c>
    </row>
    <row r="18" ht="17.25" customHeight="1" spans="1:4">
      <c r="A18" s="193"/>
      <c r="B18" s="108"/>
      <c r="C18" s="65" t="s">
        <v>29</v>
      </c>
      <c r="D18" s="108"/>
    </row>
    <row r="19" ht="17.25" customHeight="1" spans="1:4">
      <c r="A19" s="193"/>
      <c r="B19" s="108"/>
      <c r="C19" s="65" t="s">
        <v>30</v>
      </c>
      <c r="D19" s="108"/>
    </row>
    <row r="20" ht="17.25" customHeight="1" spans="1:4">
      <c r="A20" s="193"/>
      <c r="B20" s="108"/>
      <c r="C20" s="65" t="s">
        <v>31</v>
      </c>
      <c r="D20" s="108"/>
    </row>
    <row r="21" ht="17.25" customHeight="1" spans="1:4">
      <c r="A21" s="193"/>
      <c r="B21" s="108"/>
      <c r="C21" s="65" t="s">
        <v>32</v>
      </c>
      <c r="D21" s="108"/>
    </row>
    <row r="22" ht="17.25" customHeight="1" spans="1:4">
      <c r="A22" s="193"/>
      <c r="B22" s="108"/>
      <c r="C22" s="65" t="s">
        <v>33</v>
      </c>
      <c r="D22" s="108"/>
    </row>
    <row r="23" ht="17.25" customHeight="1" spans="1:4">
      <c r="A23" s="193"/>
      <c r="B23" s="108"/>
      <c r="C23" s="65" t="s">
        <v>34</v>
      </c>
      <c r="D23" s="108"/>
    </row>
    <row r="24" ht="17.25" customHeight="1" spans="1:4">
      <c r="A24" s="193"/>
      <c r="B24" s="108"/>
      <c r="C24" s="65" t="s">
        <v>35</v>
      </c>
      <c r="D24" s="108">
        <v>160777.92</v>
      </c>
    </row>
    <row r="25" ht="17.25" customHeight="1" spans="1:4">
      <c r="A25" s="193"/>
      <c r="B25" s="108"/>
      <c r="C25" s="65" t="s">
        <v>36</v>
      </c>
      <c r="D25" s="108"/>
    </row>
    <row r="26" ht="17.25" customHeight="1" spans="1:4">
      <c r="A26" s="193"/>
      <c r="B26" s="108"/>
      <c r="C26" s="21" t="s">
        <v>37</v>
      </c>
      <c r="D26" s="108"/>
    </row>
    <row r="27" ht="17.25" customHeight="1" spans="1:4">
      <c r="A27" s="193"/>
      <c r="B27" s="108"/>
      <c r="C27" s="65" t="s">
        <v>38</v>
      </c>
      <c r="D27" s="108"/>
    </row>
    <row r="28" ht="16.5" customHeight="1" spans="1:4">
      <c r="A28" s="193"/>
      <c r="B28" s="108"/>
      <c r="C28" s="65" t="s">
        <v>39</v>
      </c>
      <c r="D28" s="108"/>
    </row>
    <row r="29" ht="16.5" customHeight="1" spans="1:4">
      <c r="A29" s="193"/>
      <c r="B29" s="108"/>
      <c r="C29" s="21" t="s">
        <v>40</v>
      </c>
      <c r="D29" s="108"/>
    </row>
    <row r="30" ht="17.25" customHeight="1" spans="1:4">
      <c r="A30" s="193"/>
      <c r="B30" s="108"/>
      <c r="C30" s="21" t="s">
        <v>41</v>
      </c>
      <c r="D30" s="108"/>
    </row>
    <row r="31" ht="17.25" customHeight="1" spans="1:4">
      <c r="A31" s="193"/>
      <c r="B31" s="108"/>
      <c r="C31" s="65" t="s">
        <v>42</v>
      </c>
      <c r="D31" s="108"/>
    </row>
    <row r="32" ht="16.5" customHeight="1" spans="1:4">
      <c r="A32" s="193" t="s">
        <v>43</v>
      </c>
      <c r="B32" s="108">
        <v>10327541.85</v>
      </c>
      <c r="C32" s="193" t="s">
        <v>44</v>
      </c>
      <c r="D32" s="108">
        <v>10327541.85</v>
      </c>
    </row>
    <row r="33" ht="16.5" customHeight="1" spans="1:4">
      <c r="A33" s="21" t="s">
        <v>45</v>
      </c>
      <c r="B33" s="108"/>
      <c r="C33" s="21" t="s">
        <v>46</v>
      </c>
      <c r="D33" s="108"/>
    </row>
    <row r="34" ht="16.5" customHeight="1" spans="1:4">
      <c r="A34" s="65" t="s">
        <v>47</v>
      </c>
      <c r="B34" s="108"/>
      <c r="C34" s="65" t="s">
        <v>47</v>
      </c>
      <c r="D34" s="108"/>
    </row>
    <row r="35" ht="16.5" customHeight="1" spans="1:4">
      <c r="A35" s="65" t="s">
        <v>48</v>
      </c>
      <c r="B35" s="108"/>
      <c r="C35" s="65" t="s">
        <v>49</v>
      </c>
      <c r="D35" s="108"/>
    </row>
    <row r="36" ht="16.5" customHeight="1" spans="1:4">
      <c r="A36" s="194" t="s">
        <v>50</v>
      </c>
      <c r="B36" s="108">
        <v>10327541.85</v>
      </c>
      <c r="C36" s="194" t="s">
        <v>51</v>
      </c>
      <c r="D36" s="108">
        <v>10327541.85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selection activeCell="A1" sqref="A1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47">
        <v>1</v>
      </c>
      <c r="B1" s="148">
        <v>0</v>
      </c>
      <c r="C1" s="147">
        <v>1</v>
      </c>
      <c r="D1" s="149"/>
      <c r="E1" s="149"/>
      <c r="F1" s="146" t="s">
        <v>366</v>
      </c>
    </row>
    <row r="2" ht="42" customHeight="1" spans="1:6">
      <c r="A2" s="150" t="str">
        <f>"2025"&amp;"年部门政府性基金预算支出预算表"</f>
        <v>2025年部门政府性基金预算支出预算表</v>
      </c>
      <c r="B2" s="150" t="s">
        <v>367</v>
      </c>
      <c r="C2" s="151"/>
      <c r="D2" s="152"/>
      <c r="E2" s="152"/>
      <c r="F2" s="152"/>
    </row>
    <row r="3" ht="13.5" customHeight="1" spans="1:6">
      <c r="A3" s="43" t="str">
        <f>"单位名称："&amp;"昆明市晋宁区集中式饮用水源地保护管理中心"</f>
        <v>单位名称：昆明市晋宁区集中式饮用水源地保护管理中心</v>
      </c>
      <c r="B3" s="43" t="s">
        <v>368</v>
      </c>
      <c r="C3" s="147"/>
      <c r="D3" s="149"/>
      <c r="E3" s="149"/>
      <c r="F3" s="146" t="s">
        <v>1</v>
      </c>
    </row>
    <row r="4" ht="19.5" customHeight="1" spans="1:6">
      <c r="A4" s="153" t="s">
        <v>183</v>
      </c>
      <c r="B4" s="154" t="s">
        <v>72</v>
      </c>
      <c r="C4" s="153" t="s">
        <v>73</v>
      </c>
      <c r="D4" s="12" t="s">
        <v>369</v>
      </c>
      <c r="E4" s="13"/>
      <c r="F4" s="35"/>
    </row>
    <row r="5" ht="18.75" customHeight="1" spans="1:6">
      <c r="A5" s="155"/>
      <c r="B5" s="156"/>
      <c r="C5" s="155"/>
      <c r="D5" s="51" t="s">
        <v>55</v>
      </c>
      <c r="E5" s="12" t="s">
        <v>75</v>
      </c>
      <c r="F5" s="51" t="s">
        <v>76</v>
      </c>
    </row>
    <row r="6" ht="18.75" customHeight="1" spans="1:6">
      <c r="A6" s="97">
        <v>1</v>
      </c>
      <c r="B6" s="157" t="s">
        <v>83</v>
      </c>
      <c r="C6" s="97">
        <v>3</v>
      </c>
      <c r="D6" s="14">
        <v>4</v>
      </c>
      <c r="E6" s="14">
        <v>5</v>
      </c>
      <c r="F6" s="14">
        <v>6</v>
      </c>
    </row>
    <row r="7" ht="21" customHeight="1" spans="1:6">
      <c r="A7" s="32" t="s">
        <v>70</v>
      </c>
      <c r="B7" s="32"/>
      <c r="C7" s="32"/>
      <c r="D7" s="108">
        <v>7234868.2</v>
      </c>
      <c r="E7" s="108"/>
      <c r="F7" s="108">
        <v>7234868.2</v>
      </c>
    </row>
    <row r="8" ht="21" customHeight="1" spans="1:6">
      <c r="A8" s="32"/>
      <c r="B8" s="32" t="s">
        <v>113</v>
      </c>
      <c r="C8" s="32" t="s">
        <v>114</v>
      </c>
      <c r="D8" s="108">
        <v>7234868.2</v>
      </c>
      <c r="E8" s="108"/>
      <c r="F8" s="108">
        <v>7234868.2</v>
      </c>
    </row>
    <row r="9" ht="21" customHeight="1" spans="1:6">
      <c r="A9" s="58"/>
      <c r="B9" s="158" t="s">
        <v>115</v>
      </c>
      <c r="C9" s="158" t="s">
        <v>116</v>
      </c>
      <c r="D9" s="108">
        <v>7234868.2</v>
      </c>
      <c r="E9" s="108"/>
      <c r="F9" s="108">
        <v>7234868.2</v>
      </c>
    </row>
    <row r="10" ht="21" customHeight="1" spans="1:6">
      <c r="A10" s="58"/>
      <c r="B10" s="159" t="s">
        <v>117</v>
      </c>
      <c r="C10" s="159" t="s">
        <v>118</v>
      </c>
      <c r="D10" s="108">
        <v>7234868.2</v>
      </c>
      <c r="E10" s="108"/>
      <c r="F10" s="108">
        <v>7234868.2</v>
      </c>
    </row>
    <row r="11" ht="18.75" customHeight="1" spans="1:6">
      <c r="A11" s="160" t="s">
        <v>173</v>
      </c>
      <c r="B11" s="160" t="s">
        <v>173</v>
      </c>
      <c r="C11" s="161" t="s">
        <v>173</v>
      </c>
      <c r="D11" s="108">
        <v>7234868.2</v>
      </c>
      <c r="E11" s="108"/>
      <c r="F11" s="108">
        <v>7234868.2</v>
      </c>
    </row>
  </sheetData>
  <mergeCells count="7">
    <mergeCell ref="A2:F2"/>
    <mergeCell ref="A3:C3"/>
    <mergeCell ref="D4:F4"/>
    <mergeCell ref="A11:C11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selection activeCell="A11" sqref="A1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112"/>
      <c r="C1" s="112"/>
      <c r="R1" s="41"/>
      <c r="S1" s="41" t="s">
        <v>370</v>
      </c>
    </row>
    <row r="2" ht="41.25" customHeight="1" spans="1:19">
      <c r="A2" s="101" t="str">
        <f>"2025"&amp;"年部门政府采购预算表"</f>
        <v>2025年部门政府采购预算表</v>
      </c>
      <c r="B2" s="96"/>
      <c r="C2" s="96"/>
      <c r="D2" s="42"/>
      <c r="E2" s="42"/>
      <c r="F2" s="42"/>
      <c r="G2" s="42"/>
      <c r="H2" s="42"/>
      <c r="I2" s="42"/>
      <c r="J2" s="42"/>
      <c r="K2" s="42"/>
      <c r="L2" s="42"/>
      <c r="M2" s="96"/>
      <c r="N2" s="42"/>
      <c r="O2" s="42"/>
      <c r="P2" s="96"/>
      <c r="Q2" s="42"/>
      <c r="R2" s="96"/>
      <c r="S2" s="96"/>
    </row>
    <row r="3" ht="18.75" customHeight="1" spans="1:19">
      <c r="A3" s="139" t="str">
        <f>"单位名称："&amp;"昆明市晋宁区集中式饮用水源地保护管理中心"</f>
        <v>单位名称：昆明市晋宁区集中式饮用水源地保护管理中心</v>
      </c>
      <c r="B3" s="114"/>
      <c r="C3" s="114"/>
      <c r="D3" s="45"/>
      <c r="E3" s="45"/>
      <c r="F3" s="45"/>
      <c r="G3" s="45"/>
      <c r="H3" s="45"/>
      <c r="I3" s="45"/>
      <c r="J3" s="45"/>
      <c r="K3" s="45"/>
      <c r="L3" s="45"/>
      <c r="R3" s="46"/>
      <c r="S3" s="146" t="s">
        <v>1</v>
      </c>
    </row>
    <row r="4" ht="15.75" customHeight="1" spans="1:19">
      <c r="A4" s="48" t="s">
        <v>182</v>
      </c>
      <c r="B4" s="115" t="s">
        <v>183</v>
      </c>
      <c r="C4" s="115" t="s">
        <v>371</v>
      </c>
      <c r="D4" s="116" t="s">
        <v>372</v>
      </c>
      <c r="E4" s="116" t="s">
        <v>373</v>
      </c>
      <c r="F4" s="116" t="s">
        <v>374</v>
      </c>
      <c r="G4" s="116" t="s">
        <v>375</v>
      </c>
      <c r="H4" s="116" t="s">
        <v>376</v>
      </c>
      <c r="I4" s="129" t="s">
        <v>190</v>
      </c>
      <c r="J4" s="129"/>
      <c r="K4" s="129"/>
      <c r="L4" s="129"/>
      <c r="M4" s="130"/>
      <c r="N4" s="129"/>
      <c r="O4" s="129"/>
      <c r="P4" s="109"/>
      <c r="Q4" s="129"/>
      <c r="R4" s="130"/>
      <c r="S4" s="110"/>
    </row>
    <row r="5" ht="17.25" customHeight="1" spans="1:19">
      <c r="A5" s="50"/>
      <c r="B5" s="117"/>
      <c r="C5" s="117"/>
      <c r="D5" s="118"/>
      <c r="E5" s="118"/>
      <c r="F5" s="118"/>
      <c r="G5" s="118"/>
      <c r="H5" s="118"/>
      <c r="I5" s="118" t="s">
        <v>55</v>
      </c>
      <c r="J5" s="118" t="s">
        <v>58</v>
      </c>
      <c r="K5" s="118" t="s">
        <v>377</v>
      </c>
      <c r="L5" s="118" t="s">
        <v>378</v>
      </c>
      <c r="M5" s="131" t="s">
        <v>379</v>
      </c>
      <c r="N5" s="132" t="s">
        <v>380</v>
      </c>
      <c r="O5" s="132"/>
      <c r="P5" s="137"/>
      <c r="Q5" s="132"/>
      <c r="R5" s="138"/>
      <c r="S5" s="119"/>
    </row>
    <row r="6" ht="54" customHeight="1" spans="1:19">
      <c r="A6" s="53"/>
      <c r="B6" s="119"/>
      <c r="C6" s="119"/>
      <c r="D6" s="120"/>
      <c r="E6" s="120"/>
      <c r="F6" s="120"/>
      <c r="G6" s="120"/>
      <c r="H6" s="120"/>
      <c r="I6" s="120"/>
      <c r="J6" s="120" t="s">
        <v>57</v>
      </c>
      <c r="K6" s="120"/>
      <c r="L6" s="120"/>
      <c r="M6" s="133"/>
      <c r="N6" s="120" t="s">
        <v>57</v>
      </c>
      <c r="O6" s="120" t="s">
        <v>64</v>
      </c>
      <c r="P6" s="119" t="s">
        <v>65</v>
      </c>
      <c r="Q6" s="120" t="s">
        <v>66</v>
      </c>
      <c r="R6" s="133" t="s">
        <v>67</v>
      </c>
      <c r="S6" s="119" t="s">
        <v>68</v>
      </c>
    </row>
    <row r="7" ht="18" customHeight="1" spans="1:19">
      <c r="A7" s="140">
        <v>1</v>
      </c>
      <c r="B7" s="140" t="s">
        <v>83</v>
      </c>
      <c r="C7" s="141">
        <v>3</v>
      </c>
      <c r="D7" s="141">
        <v>4</v>
      </c>
      <c r="E7" s="140">
        <v>5</v>
      </c>
      <c r="F7" s="140">
        <v>6</v>
      </c>
      <c r="G7" s="140">
        <v>7</v>
      </c>
      <c r="H7" s="140">
        <v>8</v>
      </c>
      <c r="I7" s="140">
        <v>9</v>
      </c>
      <c r="J7" s="140">
        <v>10</v>
      </c>
      <c r="K7" s="140">
        <v>11</v>
      </c>
      <c r="L7" s="140">
        <v>12</v>
      </c>
      <c r="M7" s="140">
        <v>13</v>
      </c>
      <c r="N7" s="140">
        <v>14</v>
      </c>
      <c r="O7" s="140">
        <v>15</v>
      </c>
      <c r="P7" s="140">
        <v>16</v>
      </c>
      <c r="Q7" s="140">
        <v>17</v>
      </c>
      <c r="R7" s="140">
        <v>18</v>
      </c>
      <c r="S7" s="140">
        <v>19</v>
      </c>
    </row>
    <row r="8" ht="21" customHeight="1" spans="1:19">
      <c r="A8" s="121"/>
      <c r="B8" s="122"/>
      <c r="C8" s="122"/>
      <c r="D8" s="123"/>
      <c r="E8" s="123"/>
      <c r="F8" s="123"/>
      <c r="G8" s="142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</row>
    <row r="9" ht="21" customHeight="1" spans="1:19">
      <c r="A9" s="124" t="s">
        <v>173</v>
      </c>
      <c r="B9" s="125"/>
      <c r="C9" s="125"/>
      <c r="D9" s="126"/>
      <c r="E9" s="126"/>
      <c r="F9" s="126"/>
      <c r="G9" s="143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</row>
    <row r="10" ht="21" customHeight="1" spans="1:19">
      <c r="A10" s="139" t="s">
        <v>381</v>
      </c>
      <c r="B10" s="43"/>
      <c r="C10" s="43"/>
      <c r="D10" s="139"/>
      <c r="E10" s="139"/>
      <c r="F10" s="139"/>
      <c r="G10" s="144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</row>
    <row r="11" customHeight="1" spans="1:1">
      <c r="A11" t="s">
        <v>382</v>
      </c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workbookViewId="0">
      <selection activeCell="C25" sqref="C25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105"/>
      <c r="B1" s="112"/>
      <c r="C1" s="112"/>
      <c r="D1" s="112"/>
      <c r="E1" s="112"/>
      <c r="F1" s="112"/>
      <c r="G1" s="112"/>
      <c r="H1" s="105"/>
      <c r="I1" s="105"/>
      <c r="J1" s="105"/>
      <c r="K1" s="105"/>
      <c r="L1" s="105"/>
      <c r="M1" s="105"/>
      <c r="N1" s="127"/>
      <c r="O1" s="105"/>
      <c r="P1" s="105"/>
      <c r="Q1" s="112"/>
      <c r="R1" s="105"/>
      <c r="S1" s="135"/>
      <c r="T1" s="135" t="s">
        <v>383</v>
      </c>
    </row>
    <row r="2" ht="41.25" customHeight="1" spans="1:20">
      <c r="A2" s="101" t="str">
        <f>"2025"&amp;"年部门政府购买服务预算表"</f>
        <v>2025年部门政府购买服务预算表</v>
      </c>
      <c r="B2" s="96"/>
      <c r="C2" s="96"/>
      <c r="D2" s="96"/>
      <c r="E2" s="96"/>
      <c r="F2" s="96"/>
      <c r="G2" s="96"/>
      <c r="H2" s="113"/>
      <c r="I2" s="113"/>
      <c r="J2" s="113"/>
      <c r="K2" s="113"/>
      <c r="L2" s="113"/>
      <c r="M2" s="113"/>
      <c r="N2" s="128"/>
      <c r="O2" s="113"/>
      <c r="P2" s="113"/>
      <c r="Q2" s="96"/>
      <c r="R2" s="113"/>
      <c r="S2" s="128"/>
      <c r="T2" s="96"/>
    </row>
    <row r="3" ht="22.5" customHeight="1" spans="1:20">
      <c r="A3" s="102" t="str">
        <f>"单位名称："&amp;"昆明市晋宁区集中式饮用水源地保护管理中心"</f>
        <v>单位名称：昆明市晋宁区集中式饮用水源地保护管理中心</v>
      </c>
      <c r="B3" s="114"/>
      <c r="C3" s="114"/>
      <c r="D3" s="114"/>
      <c r="E3" s="114"/>
      <c r="F3" s="114"/>
      <c r="G3" s="114"/>
      <c r="H3" s="103"/>
      <c r="I3" s="103"/>
      <c r="J3" s="103"/>
      <c r="K3" s="103"/>
      <c r="L3" s="103"/>
      <c r="M3" s="103"/>
      <c r="N3" s="127"/>
      <c r="O3" s="105"/>
      <c r="P3" s="105"/>
      <c r="Q3" s="112"/>
      <c r="R3" s="105"/>
      <c r="S3" s="136"/>
      <c r="T3" s="135" t="s">
        <v>1</v>
      </c>
    </row>
    <row r="4" ht="24" customHeight="1" spans="1:20">
      <c r="A4" s="48" t="s">
        <v>182</v>
      </c>
      <c r="B4" s="115" t="s">
        <v>183</v>
      </c>
      <c r="C4" s="115" t="s">
        <v>371</v>
      </c>
      <c r="D4" s="115" t="s">
        <v>384</v>
      </c>
      <c r="E4" s="115" t="s">
        <v>385</v>
      </c>
      <c r="F4" s="115" t="s">
        <v>386</v>
      </c>
      <c r="G4" s="115" t="s">
        <v>387</v>
      </c>
      <c r="H4" s="116" t="s">
        <v>388</v>
      </c>
      <c r="I4" s="116" t="s">
        <v>389</v>
      </c>
      <c r="J4" s="129" t="s">
        <v>190</v>
      </c>
      <c r="K4" s="129"/>
      <c r="L4" s="129"/>
      <c r="M4" s="129"/>
      <c r="N4" s="130"/>
      <c r="O4" s="129"/>
      <c r="P4" s="129"/>
      <c r="Q4" s="109"/>
      <c r="R4" s="129"/>
      <c r="S4" s="130"/>
      <c r="T4" s="110"/>
    </row>
    <row r="5" ht="24" customHeight="1" spans="1:20">
      <c r="A5" s="50"/>
      <c r="B5" s="117"/>
      <c r="C5" s="117"/>
      <c r="D5" s="117"/>
      <c r="E5" s="117"/>
      <c r="F5" s="117"/>
      <c r="G5" s="117"/>
      <c r="H5" s="118"/>
      <c r="I5" s="118"/>
      <c r="J5" s="118" t="s">
        <v>55</v>
      </c>
      <c r="K5" s="118" t="s">
        <v>58</v>
      </c>
      <c r="L5" s="118" t="s">
        <v>377</v>
      </c>
      <c r="M5" s="118" t="s">
        <v>378</v>
      </c>
      <c r="N5" s="131" t="s">
        <v>379</v>
      </c>
      <c r="O5" s="132" t="s">
        <v>380</v>
      </c>
      <c r="P5" s="132"/>
      <c r="Q5" s="137"/>
      <c r="R5" s="132"/>
      <c r="S5" s="138"/>
      <c r="T5" s="119"/>
    </row>
    <row r="6" ht="54" customHeight="1" spans="1:20">
      <c r="A6" s="53"/>
      <c r="B6" s="119"/>
      <c r="C6" s="119"/>
      <c r="D6" s="119"/>
      <c r="E6" s="119"/>
      <c r="F6" s="119"/>
      <c r="G6" s="119"/>
      <c r="H6" s="120"/>
      <c r="I6" s="120"/>
      <c r="J6" s="120"/>
      <c r="K6" s="120" t="s">
        <v>57</v>
      </c>
      <c r="L6" s="120"/>
      <c r="M6" s="120"/>
      <c r="N6" s="133"/>
      <c r="O6" s="120" t="s">
        <v>57</v>
      </c>
      <c r="P6" s="120" t="s">
        <v>64</v>
      </c>
      <c r="Q6" s="119" t="s">
        <v>65</v>
      </c>
      <c r="R6" s="120" t="s">
        <v>66</v>
      </c>
      <c r="S6" s="133" t="s">
        <v>67</v>
      </c>
      <c r="T6" s="119" t="s">
        <v>68</v>
      </c>
    </row>
    <row r="7" ht="17.25" customHeight="1" spans="1:20">
      <c r="A7" s="54">
        <v>1</v>
      </c>
      <c r="B7" s="119">
        <v>2</v>
      </c>
      <c r="C7" s="54">
        <v>3</v>
      </c>
      <c r="D7" s="54">
        <v>4</v>
      </c>
      <c r="E7" s="119">
        <v>5</v>
      </c>
      <c r="F7" s="54">
        <v>6</v>
      </c>
      <c r="G7" s="54">
        <v>7</v>
      </c>
      <c r="H7" s="119">
        <v>8</v>
      </c>
      <c r="I7" s="54">
        <v>9</v>
      </c>
      <c r="J7" s="54">
        <v>10</v>
      </c>
      <c r="K7" s="119">
        <v>11</v>
      </c>
      <c r="L7" s="54">
        <v>12</v>
      </c>
      <c r="M7" s="54">
        <v>13</v>
      </c>
      <c r="N7" s="119">
        <v>14</v>
      </c>
      <c r="O7" s="54">
        <v>15</v>
      </c>
      <c r="P7" s="54">
        <v>16</v>
      </c>
      <c r="Q7" s="119">
        <v>17</v>
      </c>
      <c r="R7" s="54">
        <v>18</v>
      </c>
      <c r="S7" s="54">
        <v>19</v>
      </c>
      <c r="T7" s="54">
        <v>20</v>
      </c>
    </row>
    <row r="8" ht="21" customHeight="1" spans="1:20">
      <c r="A8" s="121"/>
      <c r="B8" s="122"/>
      <c r="C8" s="122"/>
      <c r="D8" s="122"/>
      <c r="E8" s="122"/>
      <c r="F8" s="122"/>
      <c r="G8" s="122"/>
      <c r="H8" s="123"/>
      <c r="I8" s="123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</row>
    <row r="9" ht="21" customHeight="1" spans="1:20">
      <c r="A9" s="124" t="s">
        <v>173</v>
      </c>
      <c r="B9" s="125"/>
      <c r="C9" s="125"/>
      <c r="D9" s="125"/>
      <c r="E9" s="125"/>
      <c r="F9" s="125"/>
      <c r="G9" s="125"/>
      <c r="H9" s="126"/>
      <c r="I9" s="134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</row>
    <row r="10" customHeight="1" spans="1:1">
      <c r="A10" t="s">
        <v>390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selection activeCell="A9" sqref="A9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ht="17.25" customHeight="1" spans="4:24">
      <c r="D1" s="100"/>
      <c r="W1" s="41"/>
      <c r="X1" s="41" t="s">
        <v>391</v>
      </c>
    </row>
    <row r="2" ht="41.25" customHeight="1" spans="1:24">
      <c r="A2" s="101" t="str">
        <f>"2025"&amp;"年对下转移支付预算表"</f>
        <v>2025年对下转移支付预算表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96"/>
      <c r="X2" s="96"/>
    </row>
    <row r="3" ht="18" customHeight="1" spans="1:24">
      <c r="A3" s="102" t="str">
        <f>"单位名称："&amp;"昆明市晋宁区集中式饮用水源地保护管理中心"</f>
        <v>单位名称：昆明市晋宁区集中式饮用水源地保护管理中心</v>
      </c>
      <c r="B3" s="103"/>
      <c r="C3" s="103"/>
      <c r="D3" s="104"/>
      <c r="E3" s="105"/>
      <c r="F3" s="105"/>
      <c r="G3" s="105"/>
      <c r="H3" s="105"/>
      <c r="I3" s="105"/>
      <c r="W3" s="46"/>
      <c r="X3" s="46" t="s">
        <v>1</v>
      </c>
    </row>
    <row r="4" ht="19.5" customHeight="1" spans="1:24">
      <c r="A4" s="62" t="s">
        <v>392</v>
      </c>
      <c r="B4" s="12" t="s">
        <v>190</v>
      </c>
      <c r="C4" s="13"/>
      <c r="D4" s="13"/>
      <c r="E4" s="12" t="s">
        <v>393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09"/>
      <c r="X4" s="110"/>
    </row>
    <row r="5" ht="40.5" customHeight="1" spans="1:24">
      <c r="A5" s="54"/>
      <c r="B5" s="63" t="s">
        <v>55</v>
      </c>
      <c r="C5" s="48" t="s">
        <v>58</v>
      </c>
      <c r="D5" s="106" t="s">
        <v>377</v>
      </c>
      <c r="E5" s="81" t="s">
        <v>394</v>
      </c>
      <c r="F5" s="81" t="s">
        <v>395</v>
      </c>
      <c r="G5" s="81" t="s">
        <v>396</v>
      </c>
      <c r="H5" s="81" t="s">
        <v>397</v>
      </c>
      <c r="I5" s="81" t="s">
        <v>398</v>
      </c>
      <c r="J5" s="81" t="s">
        <v>399</v>
      </c>
      <c r="K5" s="81" t="s">
        <v>400</v>
      </c>
      <c r="L5" s="81" t="s">
        <v>401</v>
      </c>
      <c r="M5" s="81" t="s">
        <v>402</v>
      </c>
      <c r="N5" s="81" t="s">
        <v>403</v>
      </c>
      <c r="O5" s="81" t="s">
        <v>404</v>
      </c>
      <c r="P5" s="81" t="s">
        <v>405</v>
      </c>
      <c r="Q5" s="81" t="s">
        <v>406</v>
      </c>
      <c r="R5" s="81" t="s">
        <v>407</v>
      </c>
      <c r="S5" s="81" t="s">
        <v>408</v>
      </c>
      <c r="T5" s="81" t="s">
        <v>409</v>
      </c>
      <c r="U5" s="81" t="s">
        <v>410</v>
      </c>
      <c r="V5" s="81" t="s">
        <v>411</v>
      </c>
      <c r="W5" s="81" t="s">
        <v>412</v>
      </c>
      <c r="X5" s="111" t="s">
        <v>413</v>
      </c>
    </row>
    <row r="6" ht="19.5" customHeight="1" spans="1:24">
      <c r="A6" s="55">
        <v>1</v>
      </c>
      <c r="B6" s="55">
        <v>2</v>
      </c>
      <c r="C6" s="55">
        <v>3</v>
      </c>
      <c r="D6" s="107">
        <v>4</v>
      </c>
      <c r="E6" s="69">
        <v>5</v>
      </c>
      <c r="F6" s="55">
        <v>6</v>
      </c>
      <c r="G6" s="55">
        <v>7</v>
      </c>
      <c r="H6" s="107">
        <v>8</v>
      </c>
      <c r="I6" s="55">
        <v>9</v>
      </c>
      <c r="J6" s="55">
        <v>10</v>
      </c>
      <c r="K6" s="55">
        <v>11</v>
      </c>
      <c r="L6" s="107">
        <v>12</v>
      </c>
      <c r="M6" s="55">
        <v>13</v>
      </c>
      <c r="N6" s="55">
        <v>14</v>
      </c>
      <c r="O6" s="55">
        <v>15</v>
      </c>
      <c r="P6" s="107">
        <v>16</v>
      </c>
      <c r="Q6" s="55">
        <v>17</v>
      </c>
      <c r="R6" s="55">
        <v>18</v>
      </c>
      <c r="S6" s="55">
        <v>19</v>
      </c>
      <c r="T6" s="107">
        <v>20</v>
      </c>
      <c r="U6" s="107">
        <v>21</v>
      </c>
      <c r="V6" s="107">
        <v>22</v>
      </c>
      <c r="W6" s="69">
        <v>23</v>
      </c>
      <c r="X6" s="69">
        <v>24</v>
      </c>
    </row>
    <row r="7" ht="19.5" customHeight="1" spans="1:24">
      <c r="A7" s="1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</row>
    <row r="8" ht="19.5" customHeight="1" spans="1:24">
      <c r="A8" s="98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</row>
    <row r="9" customHeight="1" spans="1:1">
      <c r="A9" t="s">
        <v>414</v>
      </c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12" sqref="A12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41" t="s">
        <v>415</v>
      </c>
    </row>
    <row r="2" ht="41.25" customHeight="1" spans="1:10">
      <c r="A2" s="95" t="str">
        <f>"2025"&amp;"年对下转移支付绩效目标表"</f>
        <v>2025年对下转移支付绩效目标表</v>
      </c>
      <c r="B2" s="42"/>
      <c r="C2" s="42"/>
      <c r="D2" s="42"/>
      <c r="E2" s="42"/>
      <c r="F2" s="96"/>
      <c r="G2" s="42"/>
      <c r="H2" s="96"/>
      <c r="I2" s="96"/>
      <c r="J2" s="42"/>
    </row>
    <row r="3" ht="17.25" customHeight="1" spans="1:1">
      <c r="A3" s="43" t="str">
        <f>"单位名称："&amp;"昆明市晋宁区集中式饮用水源地保护管理中心"</f>
        <v>单位名称：昆明市晋宁区集中式饮用水源地保护管理中心</v>
      </c>
    </row>
    <row r="4" ht="44.25" customHeight="1" spans="1:10">
      <c r="A4" s="17" t="s">
        <v>392</v>
      </c>
      <c r="B4" s="17" t="s">
        <v>269</v>
      </c>
      <c r="C4" s="17" t="s">
        <v>270</v>
      </c>
      <c r="D4" s="17" t="s">
        <v>271</v>
      </c>
      <c r="E4" s="17" t="s">
        <v>272</v>
      </c>
      <c r="F4" s="97" t="s">
        <v>273</v>
      </c>
      <c r="G4" s="17" t="s">
        <v>274</v>
      </c>
      <c r="H4" s="97" t="s">
        <v>275</v>
      </c>
      <c r="I4" s="97" t="s">
        <v>276</v>
      </c>
      <c r="J4" s="17" t="s">
        <v>277</v>
      </c>
    </row>
    <row r="5" ht="14.25" customHeight="1" spans="1:10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97">
        <v>6</v>
      </c>
      <c r="G5" s="17">
        <v>7</v>
      </c>
      <c r="H5" s="97">
        <v>8</v>
      </c>
      <c r="I5" s="97">
        <v>9</v>
      </c>
      <c r="J5" s="17">
        <v>10</v>
      </c>
    </row>
    <row r="6" ht="42" customHeight="1" spans="1:10">
      <c r="A6" s="18"/>
      <c r="B6" s="98"/>
      <c r="C6" s="98"/>
      <c r="D6" s="98"/>
      <c r="E6" s="33"/>
      <c r="F6" s="99"/>
      <c r="G6" s="33"/>
      <c r="H6" s="99"/>
      <c r="I6" s="99"/>
      <c r="J6" s="33"/>
    </row>
    <row r="7" ht="42" customHeight="1" spans="1:10">
      <c r="A7" s="18"/>
      <c r="B7" s="32"/>
      <c r="C7" s="32"/>
      <c r="D7" s="32"/>
      <c r="E7" s="18"/>
      <c r="F7" s="32"/>
      <c r="G7" s="18"/>
      <c r="H7" s="32"/>
      <c r="I7" s="32"/>
      <c r="J7" s="18"/>
    </row>
    <row r="8" customHeight="1" spans="1:1">
      <c r="A8" t="s">
        <v>416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selection activeCell="A13" sqref="A13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71"/>
      <c r="B1" s="72"/>
      <c r="C1" s="72"/>
      <c r="D1" s="73"/>
      <c r="E1" s="73"/>
      <c r="F1" s="73"/>
      <c r="G1" s="72"/>
      <c r="H1" s="72"/>
      <c r="I1" s="93" t="s">
        <v>417</v>
      </c>
    </row>
    <row r="2" ht="41.25" customHeight="1" spans="1:9">
      <c r="A2" s="74" t="str">
        <f>"2025"&amp;"年新增资产配置预算表"</f>
        <v>2025年新增资产配置预算表</v>
      </c>
      <c r="B2" s="75"/>
      <c r="C2" s="75"/>
      <c r="D2" s="76"/>
      <c r="E2" s="76"/>
      <c r="F2" s="76"/>
      <c r="G2" s="75"/>
      <c r="H2" s="75"/>
      <c r="I2" s="76"/>
    </row>
    <row r="3" customHeight="1" spans="1:9">
      <c r="A3" s="77" t="str">
        <f>"单位名称："&amp;"昆明市晋宁区集中式饮用水源地保护管理中心"</f>
        <v>单位名称：昆明市晋宁区集中式饮用水源地保护管理中心</v>
      </c>
      <c r="B3" s="78"/>
      <c r="C3" s="78"/>
      <c r="D3" s="79"/>
      <c r="F3" s="76"/>
      <c r="G3" s="75"/>
      <c r="H3" s="75"/>
      <c r="I3" s="94" t="s">
        <v>1</v>
      </c>
    </row>
    <row r="4" ht="28.5" customHeight="1" spans="1:9">
      <c r="A4" s="80" t="s">
        <v>182</v>
      </c>
      <c r="B4" s="81" t="s">
        <v>183</v>
      </c>
      <c r="C4" s="82" t="s">
        <v>418</v>
      </c>
      <c r="D4" s="80" t="s">
        <v>419</v>
      </c>
      <c r="E4" s="80" t="s">
        <v>420</v>
      </c>
      <c r="F4" s="80" t="s">
        <v>421</v>
      </c>
      <c r="G4" s="81" t="s">
        <v>422</v>
      </c>
      <c r="H4" s="69"/>
      <c r="I4" s="80"/>
    </row>
    <row r="5" ht="21" customHeight="1" spans="1:9">
      <c r="A5" s="82"/>
      <c r="B5" s="83"/>
      <c r="C5" s="83"/>
      <c r="D5" s="84"/>
      <c r="E5" s="83"/>
      <c r="F5" s="83"/>
      <c r="G5" s="81" t="s">
        <v>375</v>
      </c>
      <c r="H5" s="81" t="s">
        <v>423</v>
      </c>
      <c r="I5" s="81" t="s">
        <v>424</v>
      </c>
    </row>
    <row r="6" ht="17.25" customHeight="1" spans="1:9">
      <c r="A6" s="85" t="s">
        <v>82</v>
      </c>
      <c r="B6" s="31" t="s">
        <v>83</v>
      </c>
      <c r="C6" s="85" t="s">
        <v>84</v>
      </c>
      <c r="D6" s="33" t="s">
        <v>85</v>
      </c>
      <c r="E6" s="85" t="s">
        <v>86</v>
      </c>
      <c r="F6" s="31" t="s">
        <v>87</v>
      </c>
      <c r="G6" s="86" t="s">
        <v>88</v>
      </c>
      <c r="H6" s="33" t="s">
        <v>89</v>
      </c>
      <c r="I6" s="33">
        <v>9</v>
      </c>
    </row>
    <row r="7" ht="19.5" customHeight="1" spans="1:9">
      <c r="A7" s="87"/>
      <c r="B7" s="65"/>
      <c r="C7" s="65"/>
      <c r="D7" s="18"/>
      <c r="E7" s="32"/>
      <c r="F7" s="86"/>
      <c r="G7" s="88"/>
      <c r="H7" s="89"/>
      <c r="I7" s="89"/>
    </row>
    <row r="8" ht="19.5" customHeight="1" spans="1:9">
      <c r="A8" s="20" t="s">
        <v>55</v>
      </c>
      <c r="B8" s="90"/>
      <c r="C8" s="90"/>
      <c r="D8" s="91"/>
      <c r="E8" s="92"/>
      <c r="F8" s="92"/>
      <c r="G8" s="88"/>
      <c r="H8" s="89"/>
      <c r="I8" s="89"/>
    </row>
    <row r="9" customHeight="1" spans="1:1">
      <c r="A9" t="s">
        <v>425</v>
      </c>
    </row>
  </sheetData>
  <mergeCells count="10"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B15" sqref="B15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40"/>
      <c r="E1" s="40"/>
      <c r="F1" s="40"/>
      <c r="G1" s="40"/>
      <c r="K1" s="41" t="s">
        <v>426</v>
      </c>
    </row>
    <row r="2" ht="41.25" customHeight="1" spans="1:11">
      <c r="A2" s="42" t="str">
        <f>"2025"&amp;"年上级转移支付补助项目支出预算表"</f>
        <v>2025年上级转移支付补助项目支出预算表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ht="13.5" customHeight="1" spans="1:11">
      <c r="A3" s="43" t="str">
        <f>"单位名称："&amp;"昆明市晋宁区集中式饮用水源地保护管理中心"</f>
        <v>单位名称：昆明市晋宁区集中式饮用水源地保护管理中心</v>
      </c>
      <c r="B3" s="44"/>
      <c r="C3" s="44"/>
      <c r="D3" s="44"/>
      <c r="E3" s="44"/>
      <c r="F3" s="44"/>
      <c r="G3" s="44"/>
      <c r="H3" s="45"/>
      <c r="I3" s="45"/>
      <c r="J3" s="45"/>
      <c r="K3" s="46" t="s">
        <v>1</v>
      </c>
    </row>
    <row r="4" ht="21.75" customHeight="1" spans="1:11">
      <c r="A4" s="47" t="s">
        <v>241</v>
      </c>
      <c r="B4" s="47" t="s">
        <v>185</v>
      </c>
      <c r="C4" s="47" t="s">
        <v>242</v>
      </c>
      <c r="D4" s="48" t="s">
        <v>186</v>
      </c>
      <c r="E4" s="48" t="s">
        <v>187</v>
      </c>
      <c r="F4" s="48" t="s">
        <v>243</v>
      </c>
      <c r="G4" s="48" t="s">
        <v>244</v>
      </c>
      <c r="H4" s="62" t="s">
        <v>55</v>
      </c>
      <c r="I4" s="12" t="s">
        <v>427</v>
      </c>
      <c r="J4" s="13"/>
      <c r="K4" s="35"/>
    </row>
    <row r="5" ht="21.75" customHeight="1" spans="1:11">
      <c r="A5" s="49"/>
      <c r="B5" s="49"/>
      <c r="C5" s="49"/>
      <c r="D5" s="50"/>
      <c r="E5" s="50"/>
      <c r="F5" s="50"/>
      <c r="G5" s="50"/>
      <c r="H5" s="63"/>
      <c r="I5" s="48" t="s">
        <v>58</v>
      </c>
      <c r="J5" s="48" t="s">
        <v>59</v>
      </c>
      <c r="K5" s="48" t="s">
        <v>60</v>
      </c>
    </row>
    <row r="6" ht="40.5" customHeight="1" spans="1:11">
      <c r="A6" s="52"/>
      <c r="B6" s="52"/>
      <c r="C6" s="52"/>
      <c r="D6" s="53"/>
      <c r="E6" s="53"/>
      <c r="F6" s="53"/>
      <c r="G6" s="53"/>
      <c r="H6" s="54"/>
      <c r="I6" s="53" t="s">
        <v>57</v>
      </c>
      <c r="J6" s="53"/>
      <c r="K6" s="53"/>
    </row>
    <row r="7" ht="15" customHeight="1" spans="1:11">
      <c r="A7" s="55">
        <v>1</v>
      </c>
      <c r="B7" s="55">
        <v>2</v>
      </c>
      <c r="C7" s="55">
        <v>3</v>
      </c>
      <c r="D7" s="55">
        <v>4</v>
      </c>
      <c r="E7" s="55">
        <v>5</v>
      </c>
      <c r="F7" s="55">
        <v>6</v>
      </c>
      <c r="G7" s="55">
        <v>7</v>
      </c>
      <c r="H7" s="55">
        <v>8</v>
      </c>
      <c r="I7" s="55">
        <v>9</v>
      </c>
      <c r="J7" s="69">
        <v>10</v>
      </c>
      <c r="K7" s="69">
        <v>11</v>
      </c>
    </row>
    <row r="8" ht="18.75" customHeight="1" spans="1:11">
      <c r="A8" s="18"/>
      <c r="B8" s="32"/>
      <c r="C8" s="18"/>
      <c r="D8" s="18"/>
      <c r="E8" s="18"/>
      <c r="F8" s="18"/>
      <c r="G8" s="18"/>
      <c r="H8" s="64"/>
      <c r="I8" s="70"/>
      <c r="J8" s="70"/>
      <c r="K8" s="64"/>
    </row>
    <row r="9" ht="18.75" customHeight="1" spans="1:11">
      <c r="A9" s="65"/>
      <c r="B9" s="32"/>
      <c r="C9" s="32"/>
      <c r="D9" s="32"/>
      <c r="E9" s="32"/>
      <c r="F9" s="32"/>
      <c r="G9" s="32"/>
      <c r="H9" s="57"/>
      <c r="I9" s="57"/>
      <c r="J9" s="57"/>
      <c r="K9" s="64"/>
    </row>
    <row r="10" ht="18.75" customHeight="1" spans="1:11">
      <c r="A10" s="66" t="s">
        <v>173</v>
      </c>
      <c r="B10" s="67"/>
      <c r="C10" s="67"/>
      <c r="D10" s="67"/>
      <c r="E10" s="67"/>
      <c r="F10" s="67"/>
      <c r="G10" s="68"/>
      <c r="H10" s="57"/>
      <c r="I10" s="57"/>
      <c r="J10" s="57"/>
      <c r="K10" s="64"/>
    </row>
    <row r="11" customHeight="1" spans="1:1">
      <c r="A11" t="s">
        <v>428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selection activeCell="A1" sqref="A1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40"/>
      <c r="G1" s="41" t="s">
        <v>429</v>
      </c>
    </row>
    <row r="2" ht="41.25" customHeight="1" spans="1:7">
      <c r="A2" s="42" t="str">
        <f>"2025"&amp;"年部门项目中期规划预算表"</f>
        <v>2025年部门项目中期规划预算表</v>
      </c>
      <c r="B2" s="42"/>
      <c r="C2" s="42"/>
      <c r="D2" s="42"/>
      <c r="E2" s="42"/>
      <c r="F2" s="42"/>
      <c r="G2" s="42"/>
    </row>
    <row r="3" ht="13.5" customHeight="1" spans="1:7">
      <c r="A3" s="43" t="str">
        <f>"单位名称："&amp;"昆明市晋宁区集中式饮用水源地保护管理中心"</f>
        <v>单位名称：昆明市晋宁区集中式饮用水源地保护管理中心</v>
      </c>
      <c r="B3" s="44"/>
      <c r="C3" s="44"/>
      <c r="D3" s="44"/>
      <c r="E3" s="45"/>
      <c r="F3" s="45"/>
      <c r="G3" s="46" t="s">
        <v>1</v>
      </c>
    </row>
    <row r="4" ht="21.75" customHeight="1" spans="1:7">
      <c r="A4" s="47" t="s">
        <v>242</v>
      </c>
      <c r="B4" s="47" t="s">
        <v>241</v>
      </c>
      <c r="C4" s="47" t="s">
        <v>185</v>
      </c>
      <c r="D4" s="48" t="s">
        <v>430</v>
      </c>
      <c r="E4" s="12" t="s">
        <v>58</v>
      </c>
      <c r="F4" s="13"/>
      <c r="G4" s="35"/>
    </row>
    <row r="5" ht="21.75" customHeight="1" spans="1:7">
      <c r="A5" s="49"/>
      <c r="B5" s="49"/>
      <c r="C5" s="49"/>
      <c r="D5" s="50"/>
      <c r="E5" s="51" t="str">
        <f>"2025"&amp;"年"</f>
        <v>2025年</v>
      </c>
      <c r="F5" s="48" t="str">
        <f>("2025"+1)&amp;"年"</f>
        <v>2026年</v>
      </c>
      <c r="G5" s="48" t="str">
        <f>("2025"+2)&amp;"年"</f>
        <v>2027年</v>
      </c>
    </row>
    <row r="6" ht="40.5" customHeight="1" spans="1:7">
      <c r="A6" s="52"/>
      <c r="B6" s="52"/>
      <c r="C6" s="52"/>
      <c r="D6" s="53"/>
      <c r="E6" s="54"/>
      <c r="F6" s="53" t="s">
        <v>57</v>
      </c>
      <c r="G6" s="53"/>
    </row>
    <row r="7" ht="15" customHeight="1" spans="1:7">
      <c r="A7" s="55">
        <v>1</v>
      </c>
      <c r="B7" s="55">
        <v>2</v>
      </c>
      <c r="C7" s="55">
        <v>3</v>
      </c>
      <c r="D7" s="55">
        <v>4</v>
      </c>
      <c r="E7" s="55">
        <v>5</v>
      </c>
      <c r="F7" s="55">
        <v>6</v>
      </c>
      <c r="G7" s="55">
        <v>7</v>
      </c>
    </row>
    <row r="8" ht="17.25" customHeight="1" spans="1:7">
      <c r="A8" s="32" t="s">
        <v>70</v>
      </c>
      <c r="B8" s="56"/>
      <c r="C8" s="56"/>
      <c r="D8" s="32"/>
      <c r="E8" s="57">
        <v>328500</v>
      </c>
      <c r="F8" s="57"/>
      <c r="G8" s="57"/>
    </row>
    <row r="9" ht="18.75" customHeight="1" spans="1:7">
      <c r="A9" s="32"/>
      <c r="B9" s="32" t="s">
        <v>431</v>
      </c>
      <c r="C9" s="32" t="s">
        <v>257</v>
      </c>
      <c r="D9" s="32" t="s">
        <v>432</v>
      </c>
      <c r="E9" s="57">
        <v>78500</v>
      </c>
      <c r="F9" s="57"/>
      <c r="G9" s="57"/>
    </row>
    <row r="10" ht="18.75" customHeight="1" spans="1:7">
      <c r="A10" s="58"/>
      <c r="B10" s="32" t="s">
        <v>431</v>
      </c>
      <c r="C10" s="32" t="s">
        <v>263</v>
      </c>
      <c r="D10" s="32" t="s">
        <v>432</v>
      </c>
      <c r="E10" s="57">
        <v>250000</v>
      </c>
      <c r="F10" s="57"/>
      <c r="G10" s="57"/>
    </row>
    <row r="11" ht="18.75" customHeight="1" spans="1:7">
      <c r="A11" s="59" t="s">
        <v>55</v>
      </c>
      <c r="B11" s="60" t="s">
        <v>433</v>
      </c>
      <c r="C11" s="60"/>
      <c r="D11" s="61"/>
      <c r="E11" s="57">
        <v>328500</v>
      </c>
      <c r="F11" s="57"/>
      <c r="G11" s="57"/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8"/>
  <sheetViews>
    <sheetView showZeros="0" tabSelected="1" workbookViewId="0">
      <selection activeCell="A14" sqref="A14:J14"/>
    </sheetView>
  </sheetViews>
  <sheetFormatPr defaultColWidth="8.575" defaultRowHeight="14.25" customHeight="1"/>
  <cols>
    <col min="1" max="1" width="18.1416666666667" customWidth="1"/>
    <col min="2" max="2" width="23.425" customWidth="1"/>
    <col min="3" max="3" width="21.85" customWidth="1"/>
    <col min="4" max="4" width="15.575" customWidth="1"/>
    <col min="5" max="5" width="31.575" customWidth="1"/>
    <col min="6" max="6" width="15.425" customWidth="1"/>
    <col min="7" max="7" width="16.425" customWidth="1"/>
    <col min="8" max="8" width="29.575" customWidth="1"/>
    <col min="9" max="9" width="30.575" customWidth="1"/>
    <col min="10" max="10" width="23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34" t="s">
        <v>434</v>
      </c>
    </row>
    <row r="2" ht="41.25" customHeight="1" spans="1:10">
      <c r="A2" s="1" t="str">
        <f>"2025"&amp;"年部门整体支出绩效目标表"</f>
        <v>2025年部门整体支出绩效目标表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10">
      <c r="A3" s="3" t="str">
        <f>"单位名称："&amp;"昆明市晋宁区集中式饮用水源地保护管理中心"</f>
        <v>单位名称：昆明市晋宁区集中式饮用水源地保护管理中心</v>
      </c>
      <c r="B3" s="3"/>
      <c r="C3" s="4"/>
      <c r="D3" s="5"/>
      <c r="E3" s="5"/>
      <c r="F3" s="5"/>
      <c r="G3" s="5"/>
      <c r="H3" s="5"/>
      <c r="I3" s="5"/>
      <c r="J3" s="224" t="s">
        <v>1</v>
      </c>
    </row>
    <row r="4" ht="30" customHeight="1" spans="1:10">
      <c r="A4" s="6" t="s">
        <v>435</v>
      </c>
      <c r="B4" s="7"/>
      <c r="C4" s="8"/>
      <c r="D4" s="8"/>
      <c r="E4" s="9"/>
      <c r="F4" s="10" t="s">
        <v>436</v>
      </c>
      <c r="G4" s="9"/>
      <c r="H4" s="11"/>
      <c r="I4" s="8"/>
      <c r="J4" s="9"/>
    </row>
    <row r="5" ht="32.25" customHeight="1" spans="1:10">
      <c r="A5" s="12" t="s">
        <v>437</v>
      </c>
      <c r="B5" s="13"/>
      <c r="C5" s="13"/>
      <c r="D5" s="13"/>
      <c r="E5" s="13"/>
      <c r="F5" s="13"/>
      <c r="G5" s="13"/>
      <c r="H5" s="13"/>
      <c r="I5" s="35"/>
      <c r="J5" s="36" t="s">
        <v>438</v>
      </c>
    </row>
    <row r="6" ht="99.75" customHeight="1" spans="1:10">
      <c r="A6" s="14" t="s">
        <v>439</v>
      </c>
      <c r="B6" s="15" t="s">
        <v>440</v>
      </c>
      <c r="C6" s="16"/>
      <c r="D6" s="16"/>
      <c r="E6" s="16"/>
      <c r="F6" s="16"/>
      <c r="G6" s="16"/>
      <c r="H6" s="16"/>
      <c r="I6" s="16"/>
      <c r="J6" s="37" t="s">
        <v>441</v>
      </c>
    </row>
    <row r="7" ht="99.75" customHeight="1" spans="1:10">
      <c r="A7" s="14"/>
      <c r="B7" s="15" t="str">
        <f>"总体绩效目标（"&amp;"2025"&amp;"-"&amp;("2025"+2)&amp;"年期间）"</f>
        <v>总体绩效目标（2025-2027年期间）</v>
      </c>
      <c r="C7" s="16"/>
      <c r="D7" s="16"/>
      <c r="E7" s="16"/>
      <c r="F7" s="16"/>
      <c r="G7" s="16"/>
      <c r="H7" s="16"/>
      <c r="I7" s="16"/>
      <c r="J7" s="37" t="s">
        <v>442</v>
      </c>
    </row>
    <row r="8" ht="75" customHeight="1" spans="1:10">
      <c r="A8" s="15" t="s">
        <v>443</v>
      </c>
      <c r="B8" s="17" t="str">
        <f>"预算年度（"&amp;"2025"&amp;"年）绩效目标"</f>
        <v>预算年度（2025年）绩效目标</v>
      </c>
      <c r="C8" s="18"/>
      <c r="D8" s="18"/>
      <c r="E8" s="18"/>
      <c r="F8" s="18"/>
      <c r="G8" s="18"/>
      <c r="H8" s="18"/>
      <c r="I8" s="18"/>
      <c r="J8" s="38" t="s">
        <v>444</v>
      </c>
    </row>
    <row r="9" ht="32.25" customHeight="1" spans="1:10">
      <c r="A9" s="19" t="s">
        <v>445</v>
      </c>
      <c r="B9" s="19"/>
      <c r="C9" s="19"/>
      <c r="D9" s="19"/>
      <c r="E9" s="19"/>
      <c r="F9" s="19"/>
      <c r="G9" s="19"/>
      <c r="H9" s="19"/>
      <c r="I9" s="19"/>
      <c r="J9" s="19"/>
    </row>
    <row r="10" ht="32.25" customHeight="1" spans="1:10">
      <c r="A10" s="15" t="s">
        <v>446</v>
      </c>
      <c r="B10" s="15"/>
      <c r="C10" s="14" t="s">
        <v>447</v>
      </c>
      <c r="D10" s="14"/>
      <c r="E10" s="14"/>
      <c r="F10" s="14" t="s">
        <v>448</v>
      </c>
      <c r="G10" s="14"/>
      <c r="H10" s="14" t="s">
        <v>449</v>
      </c>
      <c r="I10" s="14"/>
      <c r="J10" s="14"/>
    </row>
    <row r="11" ht="32.25" customHeight="1" spans="1:10">
      <c r="A11" s="15"/>
      <c r="B11" s="15"/>
      <c r="C11" s="14"/>
      <c r="D11" s="14"/>
      <c r="E11" s="14"/>
      <c r="F11" s="14"/>
      <c r="G11" s="14"/>
      <c r="H11" s="15" t="s">
        <v>450</v>
      </c>
      <c r="I11" s="15" t="s">
        <v>451</v>
      </c>
      <c r="J11" s="15" t="s">
        <v>452</v>
      </c>
    </row>
    <row r="12" ht="24" customHeight="1" spans="1:10">
      <c r="A12" s="20" t="s">
        <v>55</v>
      </c>
      <c r="B12" s="21"/>
      <c r="C12" s="21"/>
      <c r="D12" s="21"/>
      <c r="E12" s="21"/>
      <c r="F12" s="21"/>
      <c r="G12" s="22"/>
      <c r="H12" s="23"/>
      <c r="I12" s="23"/>
      <c r="J12" s="23"/>
    </row>
    <row r="13" ht="34.5" customHeight="1" spans="1:10">
      <c r="A13" s="16"/>
      <c r="B13" s="24"/>
      <c r="C13" s="16"/>
      <c r="D13" s="24"/>
      <c r="E13" s="24"/>
      <c r="F13" s="24"/>
      <c r="G13" s="24"/>
      <c r="H13" s="25"/>
      <c r="I13" s="25"/>
      <c r="J13" s="25"/>
    </row>
    <row r="14" ht="32.25" customHeight="1" spans="1:10">
      <c r="A14" s="19" t="s">
        <v>453</v>
      </c>
      <c r="B14" s="19"/>
      <c r="C14" s="19"/>
      <c r="D14" s="19"/>
      <c r="E14" s="19"/>
      <c r="F14" s="19"/>
      <c r="G14" s="19"/>
      <c r="H14" s="19"/>
      <c r="I14" s="19"/>
      <c r="J14" s="19"/>
    </row>
    <row r="15" ht="32.25" customHeight="1" spans="1:10">
      <c r="A15" s="26" t="s">
        <v>454</v>
      </c>
      <c r="B15" s="26"/>
      <c r="C15" s="26"/>
      <c r="D15" s="26"/>
      <c r="E15" s="26"/>
      <c r="F15" s="26"/>
      <c r="G15" s="26"/>
      <c r="H15" s="27" t="s">
        <v>455</v>
      </c>
      <c r="I15" s="39" t="s">
        <v>277</v>
      </c>
      <c r="J15" s="27" t="s">
        <v>456</v>
      </c>
    </row>
    <row r="16" ht="36" customHeight="1" spans="1:10">
      <c r="A16" s="28" t="s">
        <v>270</v>
      </c>
      <c r="B16" s="28" t="s">
        <v>457</v>
      </c>
      <c r="C16" s="29" t="s">
        <v>272</v>
      </c>
      <c r="D16" s="29" t="s">
        <v>273</v>
      </c>
      <c r="E16" s="29" t="s">
        <v>274</v>
      </c>
      <c r="F16" s="29" t="s">
        <v>275</v>
      </c>
      <c r="G16" s="29" t="s">
        <v>276</v>
      </c>
      <c r="H16" s="30"/>
      <c r="I16" s="30"/>
      <c r="J16" s="30"/>
    </row>
    <row r="17" ht="32.25" customHeight="1" spans="1:10">
      <c r="A17" s="31"/>
      <c r="B17" s="31"/>
      <c r="C17" s="32"/>
      <c r="D17" s="31"/>
      <c r="E17" s="31"/>
      <c r="F17" s="31"/>
      <c r="G17" s="31"/>
      <c r="H17" s="33"/>
      <c r="I17" s="18"/>
      <c r="J17" s="33"/>
    </row>
    <row r="18" customHeight="1" spans="1:1">
      <c r="A18" t="s">
        <v>458</v>
      </c>
    </row>
  </sheetData>
  <mergeCells count="22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G12"/>
    <mergeCell ref="A13:B13"/>
    <mergeCell ref="C13:G13"/>
    <mergeCell ref="A14:J14"/>
    <mergeCell ref="A15:G15"/>
    <mergeCell ref="A6:A7"/>
    <mergeCell ref="H15:H16"/>
    <mergeCell ref="I15:I16"/>
    <mergeCell ref="J15:J16"/>
    <mergeCell ref="A10:B11"/>
    <mergeCell ref="C10:G11"/>
  </mergeCells>
  <pageMargins left="0.84" right="0.84" top="0.9" bottom="0.9" header="0.36" footer="0.36"/>
  <pageSetup paperSize="9" scale="5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GridLines="0" showZeros="0" workbookViewId="0">
      <selection activeCell="A1" sqref="A1:S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94" t="s">
        <v>52</v>
      </c>
    </row>
    <row r="2" ht="41.25" customHeight="1" spans="1:1">
      <c r="A2" s="74" t="str">
        <f>"2025"&amp;"年部门收入预算表"</f>
        <v>2025年部门收入预算表</v>
      </c>
    </row>
    <row r="3" ht="17.25" customHeight="1" spans="1:19">
      <c r="A3" s="77" t="str">
        <f>"单位名称："&amp;"昆明市晋宁区集中式饮用水源地保护管理中心"</f>
        <v>单位名称：昆明市晋宁区集中式饮用水源地保护管理中心</v>
      </c>
      <c r="S3" s="79" t="s">
        <v>1</v>
      </c>
    </row>
    <row r="4" ht="21.75" customHeight="1" spans="1:19">
      <c r="A4" s="210" t="s">
        <v>53</v>
      </c>
      <c r="B4" s="211" t="s">
        <v>54</v>
      </c>
      <c r="C4" s="211" t="s">
        <v>55</v>
      </c>
      <c r="D4" s="212" t="s">
        <v>56</v>
      </c>
      <c r="E4" s="212"/>
      <c r="F4" s="212"/>
      <c r="G4" s="212"/>
      <c r="H4" s="212"/>
      <c r="I4" s="160"/>
      <c r="J4" s="212"/>
      <c r="K4" s="212"/>
      <c r="L4" s="212"/>
      <c r="M4" s="212"/>
      <c r="N4" s="218"/>
      <c r="O4" s="212" t="s">
        <v>45</v>
      </c>
      <c r="P4" s="212"/>
      <c r="Q4" s="212"/>
      <c r="R4" s="212"/>
      <c r="S4" s="218"/>
    </row>
    <row r="5" ht="27" customHeight="1" spans="1:19">
      <c r="A5" s="213"/>
      <c r="B5" s="214"/>
      <c r="C5" s="214"/>
      <c r="D5" s="214" t="s">
        <v>57</v>
      </c>
      <c r="E5" s="214" t="s">
        <v>58</v>
      </c>
      <c r="F5" s="214" t="s">
        <v>59</v>
      </c>
      <c r="G5" s="214" t="s">
        <v>60</v>
      </c>
      <c r="H5" s="214" t="s">
        <v>61</v>
      </c>
      <c r="I5" s="219" t="s">
        <v>62</v>
      </c>
      <c r="J5" s="220"/>
      <c r="K5" s="220"/>
      <c r="L5" s="220"/>
      <c r="M5" s="220"/>
      <c r="N5" s="221"/>
      <c r="O5" s="214" t="s">
        <v>57</v>
      </c>
      <c r="P5" s="214" t="s">
        <v>58</v>
      </c>
      <c r="Q5" s="214" t="s">
        <v>59</v>
      </c>
      <c r="R5" s="214" t="s">
        <v>60</v>
      </c>
      <c r="S5" s="214" t="s">
        <v>63</v>
      </c>
    </row>
    <row r="6" ht="30" customHeight="1" spans="1:19">
      <c r="A6" s="215"/>
      <c r="B6" s="134"/>
      <c r="C6" s="143"/>
      <c r="D6" s="143"/>
      <c r="E6" s="143"/>
      <c r="F6" s="143"/>
      <c r="G6" s="143"/>
      <c r="H6" s="143"/>
      <c r="I6" s="99" t="s">
        <v>57</v>
      </c>
      <c r="J6" s="221" t="s">
        <v>64</v>
      </c>
      <c r="K6" s="221" t="s">
        <v>65</v>
      </c>
      <c r="L6" s="221" t="s">
        <v>66</v>
      </c>
      <c r="M6" s="221" t="s">
        <v>67</v>
      </c>
      <c r="N6" s="221" t="s">
        <v>68</v>
      </c>
      <c r="O6" s="222"/>
      <c r="P6" s="222"/>
      <c r="Q6" s="222"/>
      <c r="R6" s="222"/>
      <c r="S6" s="143"/>
    </row>
    <row r="7" ht="15" customHeight="1" spans="1:19">
      <c r="A7" s="216">
        <v>1</v>
      </c>
      <c r="B7" s="216">
        <v>2</v>
      </c>
      <c r="C7" s="216">
        <v>3</v>
      </c>
      <c r="D7" s="216">
        <v>4</v>
      </c>
      <c r="E7" s="216">
        <v>5</v>
      </c>
      <c r="F7" s="216">
        <v>6</v>
      </c>
      <c r="G7" s="216">
        <v>7</v>
      </c>
      <c r="H7" s="216">
        <v>8</v>
      </c>
      <c r="I7" s="99">
        <v>9</v>
      </c>
      <c r="J7" s="216">
        <v>10</v>
      </c>
      <c r="K7" s="216">
        <v>11</v>
      </c>
      <c r="L7" s="216">
        <v>12</v>
      </c>
      <c r="M7" s="216">
        <v>13</v>
      </c>
      <c r="N7" s="216">
        <v>14</v>
      </c>
      <c r="O7" s="216">
        <v>15</v>
      </c>
      <c r="P7" s="216">
        <v>16</v>
      </c>
      <c r="Q7" s="216">
        <v>17</v>
      </c>
      <c r="R7" s="216">
        <v>18</v>
      </c>
      <c r="S7" s="216">
        <v>19</v>
      </c>
    </row>
    <row r="8" ht="18" customHeight="1" spans="1:19">
      <c r="A8" s="32" t="s">
        <v>69</v>
      </c>
      <c r="B8" s="32" t="s">
        <v>70</v>
      </c>
      <c r="C8" s="108">
        <v>10327541.85</v>
      </c>
      <c r="D8" s="108">
        <v>10327541.85</v>
      </c>
      <c r="E8" s="108">
        <v>2094317.91</v>
      </c>
      <c r="F8" s="108">
        <v>7234868.2</v>
      </c>
      <c r="G8" s="108"/>
      <c r="H8" s="108"/>
      <c r="I8" s="108">
        <v>998355.74</v>
      </c>
      <c r="J8" s="108"/>
      <c r="K8" s="108"/>
      <c r="L8" s="108">
        <v>992355.74</v>
      </c>
      <c r="M8" s="108"/>
      <c r="N8" s="108">
        <v>6000</v>
      </c>
      <c r="O8" s="108"/>
      <c r="P8" s="108"/>
      <c r="Q8" s="108"/>
      <c r="R8" s="108"/>
      <c r="S8" s="108"/>
    </row>
    <row r="9" ht="18" customHeight="1" spans="1:19">
      <c r="A9" s="82" t="s">
        <v>55</v>
      </c>
      <c r="B9" s="217"/>
      <c r="C9" s="108">
        <v>10327541.85</v>
      </c>
      <c r="D9" s="108">
        <v>10327541.85</v>
      </c>
      <c r="E9" s="108">
        <v>2094317.91</v>
      </c>
      <c r="F9" s="108">
        <v>7234868.2</v>
      </c>
      <c r="G9" s="108"/>
      <c r="H9" s="108"/>
      <c r="I9" s="108">
        <v>998355.74</v>
      </c>
      <c r="J9" s="108"/>
      <c r="K9" s="108"/>
      <c r="L9" s="108">
        <v>992355.74</v>
      </c>
      <c r="M9" s="108"/>
      <c r="N9" s="108">
        <v>6000</v>
      </c>
      <c r="O9" s="108"/>
      <c r="P9" s="108"/>
      <c r="Q9" s="108"/>
      <c r="R9" s="108"/>
      <c r="S9" s="108"/>
    </row>
  </sheetData>
  <mergeCells count="20">
    <mergeCell ref="A1:S1"/>
    <mergeCell ref="A2:S2"/>
    <mergeCell ref="A3:B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6"/>
  <sheetViews>
    <sheetView showGridLines="0" showZeros="0" workbookViewId="0">
      <selection activeCell="A1" sqref="A1:O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79" t="s">
        <v>71</v>
      </c>
    </row>
    <row r="2" ht="41.25" customHeight="1" spans="1:1">
      <c r="A2" s="74" t="str">
        <f>"2025"&amp;"年部门支出预算表"</f>
        <v>2025年部门支出预算表</v>
      </c>
    </row>
    <row r="3" ht="17.25" customHeight="1" spans="1:15">
      <c r="A3" s="77" t="str">
        <f>"单位名称："&amp;"昆明市晋宁区集中式饮用水源地保护管理中心"</f>
        <v>单位名称：昆明市晋宁区集中式饮用水源地保护管理中心</v>
      </c>
      <c r="O3" s="79" t="s">
        <v>1</v>
      </c>
    </row>
    <row r="4" ht="27" customHeight="1" spans="1:15">
      <c r="A4" s="196" t="s">
        <v>72</v>
      </c>
      <c r="B4" s="196" t="s">
        <v>73</v>
      </c>
      <c r="C4" s="196" t="s">
        <v>55</v>
      </c>
      <c r="D4" s="197" t="s">
        <v>58</v>
      </c>
      <c r="E4" s="198"/>
      <c r="F4" s="199"/>
      <c r="G4" s="200" t="s">
        <v>59</v>
      </c>
      <c r="H4" s="200" t="s">
        <v>60</v>
      </c>
      <c r="I4" s="200" t="s">
        <v>74</v>
      </c>
      <c r="J4" s="197" t="s">
        <v>62</v>
      </c>
      <c r="K4" s="198"/>
      <c r="L4" s="198"/>
      <c r="M4" s="198"/>
      <c r="N4" s="207"/>
      <c r="O4" s="208"/>
    </row>
    <row r="5" ht="42" customHeight="1" spans="1:15">
      <c r="A5" s="201"/>
      <c r="B5" s="201"/>
      <c r="C5" s="202"/>
      <c r="D5" s="203" t="s">
        <v>57</v>
      </c>
      <c r="E5" s="203" t="s">
        <v>75</v>
      </c>
      <c r="F5" s="203" t="s">
        <v>76</v>
      </c>
      <c r="G5" s="202"/>
      <c r="H5" s="202"/>
      <c r="I5" s="209"/>
      <c r="J5" s="203" t="s">
        <v>57</v>
      </c>
      <c r="K5" s="190" t="s">
        <v>77</v>
      </c>
      <c r="L5" s="190" t="s">
        <v>78</v>
      </c>
      <c r="M5" s="190" t="s">
        <v>79</v>
      </c>
      <c r="N5" s="190" t="s">
        <v>80</v>
      </c>
      <c r="O5" s="190" t="s">
        <v>81</v>
      </c>
    </row>
    <row r="6" ht="18" customHeight="1" spans="1:15">
      <c r="A6" s="85" t="s">
        <v>82</v>
      </c>
      <c r="B6" s="85" t="s">
        <v>83</v>
      </c>
      <c r="C6" s="85" t="s">
        <v>84</v>
      </c>
      <c r="D6" s="86" t="s">
        <v>85</v>
      </c>
      <c r="E6" s="86" t="s">
        <v>86</v>
      </c>
      <c r="F6" s="86" t="s">
        <v>87</v>
      </c>
      <c r="G6" s="86" t="s">
        <v>88</v>
      </c>
      <c r="H6" s="86" t="s">
        <v>89</v>
      </c>
      <c r="I6" s="86" t="s">
        <v>90</v>
      </c>
      <c r="J6" s="86" t="s">
        <v>91</v>
      </c>
      <c r="K6" s="86" t="s">
        <v>92</v>
      </c>
      <c r="L6" s="86" t="s">
        <v>93</v>
      </c>
      <c r="M6" s="86" t="s">
        <v>94</v>
      </c>
      <c r="N6" s="85" t="s">
        <v>95</v>
      </c>
      <c r="O6" s="86" t="s">
        <v>96</v>
      </c>
    </row>
    <row r="7" ht="21" customHeight="1" spans="1:15">
      <c r="A7" s="87" t="s">
        <v>97</v>
      </c>
      <c r="B7" s="87" t="s">
        <v>98</v>
      </c>
      <c r="C7" s="108">
        <v>167650.56</v>
      </c>
      <c r="D7" s="108">
        <v>167650.56</v>
      </c>
      <c r="E7" s="108">
        <v>167650.56</v>
      </c>
      <c r="F7" s="108"/>
      <c r="G7" s="108"/>
      <c r="H7" s="108"/>
      <c r="I7" s="108"/>
      <c r="J7" s="108"/>
      <c r="K7" s="108"/>
      <c r="L7" s="108"/>
      <c r="M7" s="108"/>
      <c r="N7" s="108"/>
      <c r="O7" s="108"/>
    </row>
    <row r="8" ht="21" customHeight="1" spans="1:15">
      <c r="A8" s="204" t="s">
        <v>99</v>
      </c>
      <c r="B8" s="204" t="s">
        <v>100</v>
      </c>
      <c r="C8" s="108">
        <v>167650.56</v>
      </c>
      <c r="D8" s="108">
        <v>167650.56</v>
      </c>
      <c r="E8" s="108">
        <v>167650.56</v>
      </c>
      <c r="F8" s="108"/>
      <c r="G8" s="108"/>
      <c r="H8" s="108"/>
      <c r="I8" s="108"/>
      <c r="J8" s="108"/>
      <c r="K8" s="108"/>
      <c r="L8" s="108"/>
      <c r="M8" s="108"/>
      <c r="N8" s="108"/>
      <c r="O8" s="108"/>
    </row>
    <row r="9" ht="21" customHeight="1" spans="1:15">
      <c r="A9" s="205" t="s">
        <v>101</v>
      </c>
      <c r="B9" s="205" t="s">
        <v>102</v>
      </c>
      <c r="C9" s="108">
        <v>167650.56</v>
      </c>
      <c r="D9" s="108">
        <v>167650.56</v>
      </c>
      <c r="E9" s="108">
        <v>167650.56</v>
      </c>
      <c r="F9" s="108"/>
      <c r="G9" s="108"/>
      <c r="H9" s="108"/>
      <c r="I9" s="108"/>
      <c r="J9" s="108"/>
      <c r="K9" s="108"/>
      <c r="L9" s="108"/>
      <c r="M9" s="108"/>
      <c r="N9" s="108"/>
      <c r="O9" s="108"/>
    </row>
    <row r="10" ht="21" customHeight="1" spans="1:15">
      <c r="A10" s="87" t="s">
        <v>103</v>
      </c>
      <c r="B10" s="87" t="s">
        <v>104</v>
      </c>
      <c r="C10" s="108">
        <v>118648.4</v>
      </c>
      <c r="D10" s="108">
        <v>118648.4</v>
      </c>
      <c r="E10" s="108">
        <v>118648.4</v>
      </c>
      <c r="F10" s="108"/>
      <c r="G10" s="108"/>
      <c r="H10" s="108"/>
      <c r="I10" s="108"/>
      <c r="J10" s="108"/>
      <c r="K10" s="108"/>
      <c r="L10" s="108"/>
      <c r="M10" s="108"/>
      <c r="N10" s="108"/>
      <c r="O10" s="108"/>
    </row>
    <row r="11" ht="21" customHeight="1" spans="1:15">
      <c r="A11" s="204" t="s">
        <v>105</v>
      </c>
      <c r="B11" s="204" t="s">
        <v>106</v>
      </c>
      <c r="C11" s="108">
        <v>118648.4</v>
      </c>
      <c r="D11" s="108">
        <v>118648.4</v>
      </c>
      <c r="E11" s="108">
        <v>118648.4</v>
      </c>
      <c r="F11" s="108"/>
      <c r="G11" s="108"/>
      <c r="H11" s="108"/>
      <c r="I11" s="108"/>
      <c r="J11" s="108"/>
      <c r="K11" s="108"/>
      <c r="L11" s="108"/>
      <c r="M11" s="108"/>
      <c r="N11" s="108"/>
      <c r="O11" s="108"/>
    </row>
    <row r="12" ht="21" customHeight="1" spans="1:15">
      <c r="A12" s="205" t="s">
        <v>107</v>
      </c>
      <c r="B12" s="205" t="s">
        <v>108</v>
      </c>
      <c r="C12" s="108">
        <v>67609.46</v>
      </c>
      <c r="D12" s="108">
        <v>67609.46</v>
      </c>
      <c r="E12" s="108">
        <v>67609.46</v>
      </c>
      <c r="F12" s="108"/>
      <c r="G12" s="108"/>
      <c r="H12" s="108"/>
      <c r="I12" s="108"/>
      <c r="J12" s="108"/>
      <c r="K12" s="108"/>
      <c r="L12" s="108"/>
      <c r="M12" s="108"/>
      <c r="N12" s="108"/>
      <c r="O12" s="108"/>
    </row>
    <row r="13" ht="21" customHeight="1" spans="1:15">
      <c r="A13" s="205" t="s">
        <v>109</v>
      </c>
      <c r="B13" s="205" t="s">
        <v>110</v>
      </c>
      <c r="C13" s="108">
        <v>42790.8</v>
      </c>
      <c r="D13" s="108">
        <v>42790.8</v>
      </c>
      <c r="E13" s="108">
        <v>42790.8</v>
      </c>
      <c r="F13" s="108"/>
      <c r="G13" s="108"/>
      <c r="H13" s="108"/>
      <c r="I13" s="108"/>
      <c r="J13" s="108"/>
      <c r="K13" s="108"/>
      <c r="L13" s="108"/>
      <c r="M13" s="108"/>
      <c r="N13" s="108"/>
      <c r="O13" s="108"/>
    </row>
    <row r="14" ht="21" customHeight="1" spans="1:15">
      <c r="A14" s="205" t="s">
        <v>111</v>
      </c>
      <c r="B14" s="205" t="s">
        <v>112</v>
      </c>
      <c r="C14" s="108">
        <v>8248.14</v>
      </c>
      <c r="D14" s="108">
        <v>8248.14</v>
      </c>
      <c r="E14" s="108">
        <v>8248.14</v>
      </c>
      <c r="F14" s="108"/>
      <c r="G14" s="108"/>
      <c r="H14" s="108"/>
      <c r="I14" s="108"/>
      <c r="J14" s="108"/>
      <c r="K14" s="108"/>
      <c r="L14" s="108"/>
      <c r="M14" s="108"/>
      <c r="N14" s="108"/>
      <c r="O14" s="108"/>
    </row>
    <row r="15" ht="21" customHeight="1" spans="1:15">
      <c r="A15" s="87" t="s">
        <v>113</v>
      </c>
      <c r="B15" s="87" t="s">
        <v>114</v>
      </c>
      <c r="C15" s="108">
        <v>7234868.2</v>
      </c>
      <c r="D15" s="108"/>
      <c r="E15" s="108"/>
      <c r="F15" s="108"/>
      <c r="G15" s="108">
        <v>7234868.2</v>
      </c>
      <c r="H15" s="108"/>
      <c r="I15" s="108"/>
      <c r="J15" s="108"/>
      <c r="K15" s="108"/>
      <c r="L15" s="108"/>
      <c r="M15" s="108"/>
      <c r="N15" s="108"/>
      <c r="O15" s="108"/>
    </row>
    <row r="16" ht="21" customHeight="1" spans="1:15">
      <c r="A16" s="204" t="s">
        <v>115</v>
      </c>
      <c r="B16" s="204" t="s">
        <v>116</v>
      </c>
      <c r="C16" s="108">
        <v>7234868.2</v>
      </c>
      <c r="D16" s="108"/>
      <c r="E16" s="108"/>
      <c r="F16" s="108"/>
      <c r="G16" s="108">
        <v>7234868.2</v>
      </c>
      <c r="H16" s="108"/>
      <c r="I16" s="108"/>
      <c r="J16" s="108"/>
      <c r="K16" s="108"/>
      <c r="L16" s="108"/>
      <c r="M16" s="108"/>
      <c r="N16" s="108"/>
      <c r="O16" s="108"/>
    </row>
    <row r="17" ht="21" customHeight="1" spans="1:15">
      <c r="A17" s="205" t="s">
        <v>117</v>
      </c>
      <c r="B17" s="205" t="s">
        <v>118</v>
      </c>
      <c r="C17" s="108">
        <v>7234868.2</v>
      </c>
      <c r="D17" s="108"/>
      <c r="E17" s="108"/>
      <c r="F17" s="108"/>
      <c r="G17" s="108">
        <v>7234868.2</v>
      </c>
      <c r="H17" s="108"/>
      <c r="I17" s="108"/>
      <c r="J17" s="108"/>
      <c r="K17" s="108"/>
      <c r="L17" s="108"/>
      <c r="M17" s="108"/>
      <c r="N17" s="108"/>
      <c r="O17" s="108"/>
    </row>
    <row r="18" ht="21" customHeight="1" spans="1:15">
      <c r="A18" s="87" t="s">
        <v>119</v>
      </c>
      <c r="B18" s="87" t="s">
        <v>120</v>
      </c>
      <c r="C18" s="108">
        <v>2645596.77</v>
      </c>
      <c r="D18" s="108">
        <v>1647241.03</v>
      </c>
      <c r="E18" s="108">
        <v>1318741.03</v>
      </c>
      <c r="F18" s="108">
        <v>328500</v>
      </c>
      <c r="G18" s="108"/>
      <c r="H18" s="108"/>
      <c r="I18" s="108"/>
      <c r="J18" s="108">
        <v>998355.74</v>
      </c>
      <c r="K18" s="108"/>
      <c r="L18" s="108"/>
      <c r="M18" s="108">
        <v>992355.74</v>
      </c>
      <c r="N18" s="108"/>
      <c r="O18" s="108">
        <v>6000</v>
      </c>
    </row>
    <row r="19" ht="21" customHeight="1" spans="1:15">
      <c r="A19" s="204" t="s">
        <v>121</v>
      </c>
      <c r="B19" s="204" t="s">
        <v>122</v>
      </c>
      <c r="C19" s="108">
        <v>2645596.77</v>
      </c>
      <c r="D19" s="108">
        <v>1647241.03</v>
      </c>
      <c r="E19" s="108">
        <v>1318741.03</v>
      </c>
      <c r="F19" s="108">
        <v>328500</v>
      </c>
      <c r="G19" s="108"/>
      <c r="H19" s="108"/>
      <c r="I19" s="108"/>
      <c r="J19" s="108">
        <v>998355.74</v>
      </c>
      <c r="K19" s="108"/>
      <c r="L19" s="108"/>
      <c r="M19" s="108">
        <v>992355.74</v>
      </c>
      <c r="N19" s="108"/>
      <c r="O19" s="108">
        <v>6000</v>
      </c>
    </row>
    <row r="20" ht="21" customHeight="1" spans="1:15">
      <c r="A20" s="205" t="s">
        <v>123</v>
      </c>
      <c r="B20" s="205" t="s">
        <v>124</v>
      </c>
      <c r="C20" s="108">
        <v>6000</v>
      </c>
      <c r="D20" s="108"/>
      <c r="E20" s="108"/>
      <c r="F20" s="108"/>
      <c r="G20" s="108"/>
      <c r="H20" s="108"/>
      <c r="I20" s="108"/>
      <c r="J20" s="108">
        <v>6000</v>
      </c>
      <c r="K20" s="108"/>
      <c r="L20" s="108"/>
      <c r="M20" s="108"/>
      <c r="N20" s="108"/>
      <c r="O20" s="108">
        <v>6000</v>
      </c>
    </row>
    <row r="21" ht="21" customHeight="1" spans="1:15">
      <c r="A21" s="205" t="s">
        <v>125</v>
      </c>
      <c r="B21" s="205" t="s">
        <v>126</v>
      </c>
      <c r="C21" s="108">
        <v>78500</v>
      </c>
      <c r="D21" s="108">
        <v>78500</v>
      </c>
      <c r="E21" s="108"/>
      <c r="F21" s="108">
        <v>78500</v>
      </c>
      <c r="G21" s="108"/>
      <c r="H21" s="108"/>
      <c r="I21" s="108"/>
      <c r="J21" s="108"/>
      <c r="K21" s="108"/>
      <c r="L21" s="108"/>
      <c r="M21" s="108"/>
      <c r="N21" s="108"/>
      <c r="O21" s="108"/>
    </row>
    <row r="22" ht="21" customHeight="1" spans="1:15">
      <c r="A22" s="205" t="s">
        <v>127</v>
      </c>
      <c r="B22" s="205" t="s">
        <v>128</v>
      </c>
      <c r="C22" s="108">
        <v>2561096.77</v>
      </c>
      <c r="D22" s="108">
        <v>1568741.03</v>
      </c>
      <c r="E22" s="108">
        <v>1318741.03</v>
      </c>
      <c r="F22" s="108">
        <v>250000</v>
      </c>
      <c r="G22" s="108"/>
      <c r="H22" s="108"/>
      <c r="I22" s="108"/>
      <c r="J22" s="108">
        <v>992355.74</v>
      </c>
      <c r="K22" s="108"/>
      <c r="L22" s="108"/>
      <c r="M22" s="108">
        <v>992355.74</v>
      </c>
      <c r="N22" s="108"/>
      <c r="O22" s="108"/>
    </row>
    <row r="23" ht="21" customHeight="1" spans="1:15">
      <c r="A23" s="87" t="s">
        <v>129</v>
      </c>
      <c r="B23" s="87" t="s">
        <v>130</v>
      </c>
      <c r="C23" s="108">
        <v>160777.92</v>
      </c>
      <c r="D23" s="108">
        <v>160777.92</v>
      </c>
      <c r="E23" s="108">
        <v>160777.92</v>
      </c>
      <c r="F23" s="108"/>
      <c r="G23" s="108"/>
      <c r="H23" s="108"/>
      <c r="I23" s="108"/>
      <c r="J23" s="108"/>
      <c r="K23" s="108"/>
      <c r="L23" s="108"/>
      <c r="M23" s="108"/>
      <c r="N23" s="108"/>
      <c r="O23" s="108"/>
    </row>
    <row r="24" ht="21" customHeight="1" spans="1:15">
      <c r="A24" s="204" t="s">
        <v>131</v>
      </c>
      <c r="B24" s="204" t="s">
        <v>132</v>
      </c>
      <c r="C24" s="108">
        <v>160777.92</v>
      </c>
      <c r="D24" s="108">
        <v>160777.92</v>
      </c>
      <c r="E24" s="108">
        <v>160777.92</v>
      </c>
      <c r="F24" s="108"/>
      <c r="G24" s="108"/>
      <c r="H24" s="108"/>
      <c r="I24" s="108"/>
      <c r="J24" s="108"/>
      <c r="K24" s="108"/>
      <c r="L24" s="108"/>
      <c r="M24" s="108"/>
      <c r="N24" s="108"/>
      <c r="O24" s="108"/>
    </row>
    <row r="25" ht="21" customHeight="1" spans="1:15">
      <c r="A25" s="205" t="s">
        <v>133</v>
      </c>
      <c r="B25" s="205" t="s">
        <v>134</v>
      </c>
      <c r="C25" s="108">
        <v>160777.92</v>
      </c>
      <c r="D25" s="108">
        <v>160777.92</v>
      </c>
      <c r="E25" s="108">
        <v>160777.92</v>
      </c>
      <c r="F25" s="108"/>
      <c r="G25" s="108"/>
      <c r="H25" s="108"/>
      <c r="I25" s="108"/>
      <c r="J25" s="108"/>
      <c r="K25" s="108"/>
      <c r="L25" s="108"/>
      <c r="M25" s="108"/>
      <c r="N25" s="108"/>
      <c r="O25" s="108"/>
    </row>
    <row r="26" ht="21" customHeight="1" spans="1:15">
      <c r="A26" s="206" t="s">
        <v>55</v>
      </c>
      <c r="B26" s="68"/>
      <c r="C26" s="108">
        <v>10327541.85</v>
      </c>
      <c r="D26" s="108">
        <v>2094317.91</v>
      </c>
      <c r="E26" s="108">
        <v>1765817.91</v>
      </c>
      <c r="F26" s="108">
        <v>328500</v>
      </c>
      <c r="G26" s="108">
        <v>7234868.2</v>
      </c>
      <c r="H26" s="108"/>
      <c r="I26" s="108"/>
      <c r="J26" s="108">
        <v>998355.74</v>
      </c>
      <c r="K26" s="108"/>
      <c r="L26" s="108"/>
      <c r="M26" s="108">
        <v>992355.74</v>
      </c>
      <c r="N26" s="108"/>
      <c r="O26" s="108">
        <v>6000</v>
      </c>
    </row>
  </sheetData>
  <mergeCells count="12">
    <mergeCell ref="A1:O1"/>
    <mergeCell ref="A2:O2"/>
    <mergeCell ref="A3:B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workbookViewId="0">
      <selection activeCell="A1" sqref="A1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75"/>
      <c r="B1" s="79"/>
      <c r="C1" s="79"/>
      <c r="D1" s="79" t="s">
        <v>135</v>
      </c>
    </row>
    <row r="2" ht="41.25" customHeight="1" spans="1:1">
      <c r="A2" s="74" t="str">
        <f>"2025"&amp;"年部门财政拨款收支预算总表"</f>
        <v>2025年部门财政拨款收支预算总表</v>
      </c>
    </row>
    <row r="3" ht="17.25" customHeight="1" spans="1:4">
      <c r="A3" s="77" t="str">
        <f>"单位名称："&amp;"昆明市晋宁区集中式饮用水源地保护管理中心"</f>
        <v>单位名称：昆明市晋宁区集中式饮用水源地保护管理中心</v>
      </c>
      <c r="B3" s="189"/>
      <c r="D3" s="79" t="s">
        <v>1</v>
      </c>
    </row>
    <row r="4" ht="17.25" customHeight="1" spans="1:4">
      <c r="A4" s="190" t="s">
        <v>2</v>
      </c>
      <c r="B4" s="191"/>
      <c r="C4" s="190" t="s">
        <v>3</v>
      </c>
      <c r="D4" s="191"/>
    </row>
    <row r="5" ht="18.75" customHeight="1" spans="1:4">
      <c r="A5" s="190" t="s">
        <v>4</v>
      </c>
      <c r="B5" s="190" t="s">
        <v>5</v>
      </c>
      <c r="C5" s="190" t="s">
        <v>6</v>
      </c>
      <c r="D5" s="190" t="s">
        <v>5</v>
      </c>
    </row>
    <row r="6" ht="16.5" customHeight="1" spans="1:4">
      <c r="A6" s="192" t="s">
        <v>136</v>
      </c>
      <c r="B6" s="108">
        <v>9329186.11</v>
      </c>
      <c r="C6" s="192" t="s">
        <v>137</v>
      </c>
      <c r="D6" s="108">
        <v>9329186.11</v>
      </c>
    </row>
    <row r="7" ht="16.5" customHeight="1" spans="1:4">
      <c r="A7" s="192" t="s">
        <v>138</v>
      </c>
      <c r="B7" s="108">
        <v>2094317.91</v>
      </c>
      <c r="C7" s="192" t="s">
        <v>139</v>
      </c>
      <c r="D7" s="108"/>
    </row>
    <row r="8" ht="16.5" customHeight="1" spans="1:4">
      <c r="A8" s="192" t="s">
        <v>140</v>
      </c>
      <c r="B8" s="108">
        <v>7234868.2</v>
      </c>
      <c r="C8" s="192" t="s">
        <v>141</v>
      </c>
      <c r="D8" s="108"/>
    </row>
    <row r="9" ht="16.5" customHeight="1" spans="1:4">
      <c r="A9" s="192" t="s">
        <v>142</v>
      </c>
      <c r="B9" s="108"/>
      <c r="C9" s="192" t="s">
        <v>143</v>
      </c>
      <c r="D9" s="108"/>
    </row>
    <row r="10" ht="16.5" customHeight="1" spans="1:4">
      <c r="A10" s="192" t="s">
        <v>144</v>
      </c>
      <c r="B10" s="108"/>
      <c r="C10" s="192" t="s">
        <v>145</v>
      </c>
      <c r="D10" s="108"/>
    </row>
    <row r="11" ht="16.5" customHeight="1" spans="1:4">
      <c r="A11" s="192" t="s">
        <v>138</v>
      </c>
      <c r="B11" s="108"/>
      <c r="C11" s="192" t="s">
        <v>146</v>
      </c>
      <c r="D11" s="108"/>
    </row>
    <row r="12" ht="16.5" customHeight="1" spans="1:4">
      <c r="A12" s="21" t="s">
        <v>140</v>
      </c>
      <c r="B12" s="108"/>
      <c r="C12" s="98" t="s">
        <v>147</v>
      </c>
      <c r="D12" s="108"/>
    </row>
    <row r="13" ht="16.5" customHeight="1" spans="1:4">
      <c r="A13" s="21" t="s">
        <v>142</v>
      </c>
      <c r="B13" s="108"/>
      <c r="C13" s="98" t="s">
        <v>148</v>
      </c>
      <c r="D13" s="108"/>
    </row>
    <row r="14" ht="16.5" customHeight="1" spans="1:4">
      <c r="A14" s="193"/>
      <c r="B14" s="108"/>
      <c r="C14" s="98" t="s">
        <v>149</v>
      </c>
      <c r="D14" s="108">
        <v>167650.56</v>
      </c>
    </row>
    <row r="15" ht="16.5" customHeight="1" spans="1:4">
      <c r="A15" s="193"/>
      <c r="B15" s="108"/>
      <c r="C15" s="98" t="s">
        <v>150</v>
      </c>
      <c r="D15" s="108">
        <v>118648.4</v>
      </c>
    </row>
    <row r="16" ht="16.5" customHeight="1" spans="1:4">
      <c r="A16" s="193"/>
      <c r="B16" s="108"/>
      <c r="C16" s="98" t="s">
        <v>151</v>
      </c>
      <c r="D16" s="108"/>
    </row>
    <row r="17" ht="16.5" customHeight="1" spans="1:4">
      <c r="A17" s="193"/>
      <c r="B17" s="108"/>
      <c r="C17" s="98" t="s">
        <v>152</v>
      </c>
      <c r="D17" s="108">
        <v>7234868.2</v>
      </c>
    </row>
    <row r="18" ht="16.5" customHeight="1" spans="1:4">
      <c r="A18" s="193"/>
      <c r="B18" s="108"/>
      <c r="C18" s="98" t="s">
        <v>153</v>
      </c>
      <c r="D18" s="108">
        <v>1647241.03</v>
      </c>
    </row>
    <row r="19" ht="16.5" customHeight="1" spans="1:4">
      <c r="A19" s="193"/>
      <c r="B19" s="108"/>
      <c r="C19" s="98" t="s">
        <v>154</v>
      </c>
      <c r="D19" s="108"/>
    </row>
    <row r="20" ht="16.5" customHeight="1" spans="1:4">
      <c r="A20" s="193"/>
      <c r="B20" s="108"/>
      <c r="C20" s="98" t="s">
        <v>155</v>
      </c>
      <c r="D20" s="108"/>
    </row>
    <row r="21" ht="16.5" customHeight="1" spans="1:4">
      <c r="A21" s="193"/>
      <c r="B21" s="108"/>
      <c r="C21" s="98" t="s">
        <v>156</v>
      </c>
      <c r="D21" s="108"/>
    </row>
    <row r="22" ht="16.5" customHeight="1" spans="1:4">
      <c r="A22" s="193"/>
      <c r="B22" s="108"/>
      <c r="C22" s="98" t="s">
        <v>157</v>
      </c>
      <c r="D22" s="108"/>
    </row>
    <row r="23" ht="16.5" customHeight="1" spans="1:4">
      <c r="A23" s="193"/>
      <c r="B23" s="108"/>
      <c r="C23" s="98" t="s">
        <v>158</v>
      </c>
      <c r="D23" s="108"/>
    </row>
    <row r="24" ht="16.5" customHeight="1" spans="1:4">
      <c r="A24" s="193"/>
      <c r="B24" s="108"/>
      <c r="C24" s="98" t="s">
        <v>159</v>
      </c>
      <c r="D24" s="108"/>
    </row>
    <row r="25" ht="16.5" customHeight="1" spans="1:4">
      <c r="A25" s="193"/>
      <c r="B25" s="108"/>
      <c r="C25" s="98" t="s">
        <v>160</v>
      </c>
      <c r="D25" s="108">
        <v>160777.92</v>
      </c>
    </row>
    <row r="26" ht="16.5" customHeight="1" spans="1:4">
      <c r="A26" s="193"/>
      <c r="B26" s="108"/>
      <c r="C26" s="98" t="s">
        <v>161</v>
      </c>
      <c r="D26" s="108"/>
    </row>
    <row r="27" ht="16.5" customHeight="1" spans="1:4">
      <c r="A27" s="193"/>
      <c r="B27" s="108"/>
      <c r="C27" s="98" t="s">
        <v>162</v>
      </c>
      <c r="D27" s="108"/>
    </row>
    <row r="28" ht="16.5" customHeight="1" spans="1:4">
      <c r="A28" s="193"/>
      <c r="B28" s="108"/>
      <c r="C28" s="98" t="s">
        <v>163</v>
      </c>
      <c r="D28" s="108"/>
    </row>
    <row r="29" ht="16.5" customHeight="1" spans="1:4">
      <c r="A29" s="193"/>
      <c r="B29" s="108"/>
      <c r="C29" s="98" t="s">
        <v>164</v>
      </c>
      <c r="D29" s="108"/>
    </row>
    <row r="30" ht="16.5" customHeight="1" spans="1:4">
      <c r="A30" s="193"/>
      <c r="B30" s="108"/>
      <c r="C30" s="98" t="s">
        <v>165</v>
      </c>
      <c r="D30" s="108"/>
    </row>
    <row r="31" ht="16.5" customHeight="1" spans="1:4">
      <c r="A31" s="193"/>
      <c r="B31" s="108"/>
      <c r="C31" s="21" t="s">
        <v>166</v>
      </c>
      <c r="D31" s="108"/>
    </row>
    <row r="32" ht="16.5" customHeight="1" spans="1:4">
      <c r="A32" s="193"/>
      <c r="B32" s="108"/>
      <c r="C32" s="21" t="s">
        <v>167</v>
      </c>
      <c r="D32" s="108"/>
    </row>
    <row r="33" ht="16.5" customHeight="1" spans="1:4">
      <c r="A33" s="193"/>
      <c r="B33" s="108"/>
      <c r="C33" s="18" t="s">
        <v>168</v>
      </c>
      <c r="D33" s="108"/>
    </row>
    <row r="34" ht="15" customHeight="1" spans="1:4">
      <c r="A34" s="194" t="s">
        <v>50</v>
      </c>
      <c r="B34" s="195">
        <v>9329186.11</v>
      </c>
      <c r="C34" s="194" t="s">
        <v>51</v>
      </c>
      <c r="D34" s="195">
        <v>9329186.11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2"/>
  <sheetViews>
    <sheetView showZeros="0" workbookViewId="0">
      <selection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64"/>
      <c r="F1" s="100"/>
      <c r="G1" s="169" t="s">
        <v>169</v>
      </c>
    </row>
    <row r="2" ht="41.25" customHeight="1" spans="1:7">
      <c r="A2" s="152" t="str">
        <f>"2025"&amp;"年一般公共预算支出预算表（按功能科目分类）"</f>
        <v>2025年一般公共预算支出预算表（按功能科目分类）</v>
      </c>
      <c r="B2" s="152"/>
      <c r="C2" s="152"/>
      <c r="D2" s="152"/>
      <c r="E2" s="152"/>
      <c r="F2" s="152"/>
      <c r="G2" s="152"/>
    </row>
    <row r="3" ht="18" customHeight="1" spans="1:7">
      <c r="A3" s="43" t="str">
        <f>"单位名称："&amp;"昆明市晋宁区集中式饮用水源地保护管理中心"</f>
        <v>单位名称：昆明市晋宁区集中式饮用水源地保护管理中心</v>
      </c>
      <c r="F3" s="149"/>
      <c r="G3" s="169" t="s">
        <v>1</v>
      </c>
    </row>
    <row r="4" ht="20.25" customHeight="1" spans="1:7">
      <c r="A4" s="184" t="s">
        <v>170</v>
      </c>
      <c r="B4" s="185"/>
      <c r="C4" s="153" t="s">
        <v>55</v>
      </c>
      <c r="D4" s="176" t="s">
        <v>75</v>
      </c>
      <c r="E4" s="13"/>
      <c r="F4" s="35"/>
      <c r="G4" s="166" t="s">
        <v>76</v>
      </c>
    </row>
    <row r="5" ht="20.25" customHeight="1" spans="1:7">
      <c r="A5" s="186" t="s">
        <v>72</v>
      </c>
      <c r="B5" s="186" t="s">
        <v>73</v>
      </c>
      <c r="C5" s="54"/>
      <c r="D5" s="14" t="s">
        <v>57</v>
      </c>
      <c r="E5" s="14" t="s">
        <v>171</v>
      </c>
      <c r="F5" s="14" t="s">
        <v>172</v>
      </c>
      <c r="G5" s="168"/>
    </row>
    <row r="6" ht="15" customHeight="1" spans="1:7">
      <c r="A6" s="20" t="s">
        <v>82</v>
      </c>
      <c r="B6" s="20" t="s">
        <v>83</v>
      </c>
      <c r="C6" s="20" t="s">
        <v>84</v>
      </c>
      <c r="D6" s="20" t="s">
        <v>85</v>
      </c>
      <c r="E6" s="20" t="s">
        <v>86</v>
      </c>
      <c r="F6" s="20" t="s">
        <v>87</v>
      </c>
      <c r="G6" s="20" t="s">
        <v>88</v>
      </c>
    </row>
    <row r="7" ht="18" customHeight="1" spans="1:7">
      <c r="A7" s="18" t="s">
        <v>97</v>
      </c>
      <c r="B7" s="18" t="s">
        <v>98</v>
      </c>
      <c r="C7" s="108">
        <v>167650.56</v>
      </c>
      <c r="D7" s="108">
        <v>167650.56</v>
      </c>
      <c r="E7" s="108">
        <v>167650.56</v>
      </c>
      <c r="F7" s="108"/>
      <c r="G7" s="108"/>
    </row>
    <row r="8" ht="18" customHeight="1" spans="1:7">
      <c r="A8" s="163" t="s">
        <v>99</v>
      </c>
      <c r="B8" s="163" t="s">
        <v>100</v>
      </c>
      <c r="C8" s="108">
        <v>167650.56</v>
      </c>
      <c r="D8" s="108">
        <v>167650.56</v>
      </c>
      <c r="E8" s="108">
        <v>167650.56</v>
      </c>
      <c r="F8" s="108"/>
      <c r="G8" s="108"/>
    </row>
    <row r="9" ht="18" customHeight="1" spans="1:7">
      <c r="A9" s="187" t="s">
        <v>101</v>
      </c>
      <c r="B9" s="187" t="s">
        <v>102</v>
      </c>
      <c r="C9" s="108">
        <v>167650.56</v>
      </c>
      <c r="D9" s="108">
        <v>167650.56</v>
      </c>
      <c r="E9" s="108">
        <v>167650.56</v>
      </c>
      <c r="F9" s="108"/>
      <c r="G9" s="108"/>
    </row>
    <row r="10" ht="18" customHeight="1" spans="1:7">
      <c r="A10" s="18" t="s">
        <v>103</v>
      </c>
      <c r="B10" s="18" t="s">
        <v>104</v>
      </c>
      <c r="C10" s="108">
        <v>118648.4</v>
      </c>
      <c r="D10" s="108">
        <v>118648.4</v>
      </c>
      <c r="E10" s="108">
        <v>118648.4</v>
      </c>
      <c r="F10" s="108"/>
      <c r="G10" s="108"/>
    </row>
    <row r="11" ht="18" customHeight="1" spans="1:7">
      <c r="A11" s="163" t="s">
        <v>105</v>
      </c>
      <c r="B11" s="163" t="s">
        <v>106</v>
      </c>
      <c r="C11" s="108">
        <v>118648.4</v>
      </c>
      <c r="D11" s="108">
        <v>118648.4</v>
      </c>
      <c r="E11" s="108">
        <v>118648.4</v>
      </c>
      <c r="F11" s="108"/>
      <c r="G11" s="108"/>
    </row>
    <row r="12" ht="18" customHeight="1" spans="1:7">
      <c r="A12" s="187" t="s">
        <v>107</v>
      </c>
      <c r="B12" s="187" t="s">
        <v>108</v>
      </c>
      <c r="C12" s="108">
        <v>67609.46</v>
      </c>
      <c r="D12" s="108">
        <v>67609.46</v>
      </c>
      <c r="E12" s="108">
        <v>67609.46</v>
      </c>
      <c r="F12" s="108"/>
      <c r="G12" s="108"/>
    </row>
    <row r="13" ht="18" customHeight="1" spans="1:7">
      <c r="A13" s="187" t="s">
        <v>109</v>
      </c>
      <c r="B13" s="187" t="s">
        <v>110</v>
      </c>
      <c r="C13" s="108">
        <v>42790.8</v>
      </c>
      <c r="D13" s="108">
        <v>42790.8</v>
      </c>
      <c r="E13" s="108">
        <v>42790.8</v>
      </c>
      <c r="F13" s="108"/>
      <c r="G13" s="108"/>
    </row>
    <row r="14" ht="18" customHeight="1" spans="1:7">
      <c r="A14" s="187" t="s">
        <v>111</v>
      </c>
      <c r="B14" s="187" t="s">
        <v>112</v>
      </c>
      <c r="C14" s="108">
        <v>8248.14</v>
      </c>
      <c r="D14" s="108">
        <v>8248.14</v>
      </c>
      <c r="E14" s="108">
        <v>8248.14</v>
      </c>
      <c r="F14" s="108"/>
      <c r="G14" s="108"/>
    </row>
    <row r="15" ht="18" customHeight="1" spans="1:7">
      <c r="A15" s="18" t="s">
        <v>119</v>
      </c>
      <c r="B15" s="18" t="s">
        <v>120</v>
      </c>
      <c r="C15" s="108">
        <v>1647241.03</v>
      </c>
      <c r="D15" s="108">
        <v>1318741.03</v>
      </c>
      <c r="E15" s="108">
        <v>1160944.71</v>
      </c>
      <c r="F15" s="108">
        <v>157796.32</v>
      </c>
      <c r="G15" s="108">
        <v>328500</v>
      </c>
    </row>
    <row r="16" ht="18" customHeight="1" spans="1:7">
      <c r="A16" s="163" t="s">
        <v>121</v>
      </c>
      <c r="B16" s="163" t="s">
        <v>122</v>
      </c>
      <c r="C16" s="108">
        <v>1647241.03</v>
      </c>
      <c r="D16" s="108">
        <v>1318741.03</v>
      </c>
      <c r="E16" s="108">
        <v>1160944.71</v>
      </c>
      <c r="F16" s="108">
        <v>157796.32</v>
      </c>
      <c r="G16" s="108">
        <v>328500</v>
      </c>
    </row>
    <row r="17" ht="18" customHeight="1" spans="1:7">
      <c r="A17" s="187" t="s">
        <v>125</v>
      </c>
      <c r="B17" s="187" t="s">
        <v>126</v>
      </c>
      <c r="C17" s="108">
        <v>78500</v>
      </c>
      <c r="D17" s="108"/>
      <c r="E17" s="108"/>
      <c r="F17" s="108"/>
      <c r="G17" s="108">
        <v>78500</v>
      </c>
    </row>
    <row r="18" ht="18" customHeight="1" spans="1:7">
      <c r="A18" s="187" t="s">
        <v>127</v>
      </c>
      <c r="B18" s="187" t="s">
        <v>128</v>
      </c>
      <c r="C18" s="108">
        <v>1568741.03</v>
      </c>
      <c r="D18" s="108">
        <v>1318741.03</v>
      </c>
      <c r="E18" s="108">
        <v>1160944.71</v>
      </c>
      <c r="F18" s="108">
        <v>157796.32</v>
      </c>
      <c r="G18" s="108">
        <v>250000</v>
      </c>
    </row>
    <row r="19" ht="18" customHeight="1" spans="1:7">
      <c r="A19" s="18" t="s">
        <v>129</v>
      </c>
      <c r="B19" s="18" t="s">
        <v>130</v>
      </c>
      <c r="C19" s="108">
        <v>160777.92</v>
      </c>
      <c r="D19" s="108">
        <v>160777.92</v>
      </c>
      <c r="E19" s="108">
        <v>160777.92</v>
      </c>
      <c r="F19" s="108"/>
      <c r="G19" s="108"/>
    </row>
    <row r="20" ht="18" customHeight="1" spans="1:7">
      <c r="A20" s="163" t="s">
        <v>131</v>
      </c>
      <c r="B20" s="163" t="s">
        <v>132</v>
      </c>
      <c r="C20" s="108">
        <v>160777.92</v>
      </c>
      <c r="D20" s="108">
        <v>160777.92</v>
      </c>
      <c r="E20" s="108">
        <v>160777.92</v>
      </c>
      <c r="F20" s="108"/>
      <c r="G20" s="108"/>
    </row>
    <row r="21" ht="18" customHeight="1" spans="1:7">
      <c r="A21" s="187" t="s">
        <v>133</v>
      </c>
      <c r="B21" s="187" t="s">
        <v>134</v>
      </c>
      <c r="C21" s="108">
        <v>160777.92</v>
      </c>
      <c r="D21" s="108">
        <v>160777.92</v>
      </c>
      <c r="E21" s="108">
        <v>160777.92</v>
      </c>
      <c r="F21" s="108"/>
      <c r="G21" s="108"/>
    </row>
    <row r="22" ht="18" customHeight="1" spans="1:7">
      <c r="A22" s="107" t="s">
        <v>173</v>
      </c>
      <c r="B22" s="188" t="s">
        <v>173</v>
      </c>
      <c r="C22" s="108">
        <v>2094317.91</v>
      </c>
      <c r="D22" s="108">
        <v>1765817.91</v>
      </c>
      <c r="E22" s="108">
        <v>1608021.59</v>
      </c>
      <c r="F22" s="108">
        <v>157796.32</v>
      </c>
      <c r="G22" s="108">
        <v>328500</v>
      </c>
    </row>
  </sheetData>
  <mergeCells count="6">
    <mergeCell ref="A2:G2"/>
    <mergeCell ref="A4:B4"/>
    <mergeCell ref="D4:F4"/>
    <mergeCell ref="A22:B22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A1" sqref="A1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76"/>
      <c r="B1" s="76"/>
      <c r="C1" s="76"/>
      <c r="D1" s="76"/>
      <c r="E1" s="75"/>
      <c r="F1" s="180" t="s">
        <v>174</v>
      </c>
    </row>
    <row r="2" ht="41.25" customHeight="1" spans="1:6">
      <c r="A2" s="181" t="str">
        <f>"2025"&amp;"年一般公共预算“三公”经费支出预算表"</f>
        <v>2025年一般公共预算“三公”经费支出预算表</v>
      </c>
      <c r="B2" s="76"/>
      <c r="C2" s="76"/>
      <c r="D2" s="76"/>
      <c r="E2" s="75"/>
      <c r="F2" s="76"/>
    </row>
    <row r="3" customHeight="1" spans="1:6">
      <c r="A3" s="139" t="str">
        <f>"单位名称："&amp;"昆明市晋宁区集中式饮用水源地保护管理中心"</f>
        <v>单位名称：昆明市晋宁区集中式饮用水源地保护管理中心</v>
      </c>
      <c r="B3" s="182"/>
      <c r="D3" s="76"/>
      <c r="E3" s="75"/>
      <c r="F3" s="94" t="s">
        <v>1</v>
      </c>
    </row>
    <row r="4" ht="27" customHeight="1" spans="1:6">
      <c r="A4" s="80" t="s">
        <v>175</v>
      </c>
      <c r="B4" s="80" t="s">
        <v>176</v>
      </c>
      <c r="C4" s="82" t="s">
        <v>177</v>
      </c>
      <c r="D4" s="80"/>
      <c r="E4" s="81"/>
      <c r="F4" s="80" t="s">
        <v>178</v>
      </c>
    </row>
    <row r="5" ht="28.5" customHeight="1" spans="1:6">
      <c r="A5" s="183"/>
      <c r="B5" s="84"/>
      <c r="C5" s="81" t="s">
        <v>57</v>
      </c>
      <c r="D5" s="81" t="s">
        <v>179</v>
      </c>
      <c r="E5" s="81" t="s">
        <v>180</v>
      </c>
      <c r="F5" s="83"/>
    </row>
    <row r="6" ht="17.25" customHeight="1" spans="1:6">
      <c r="A6" s="86" t="s">
        <v>82</v>
      </c>
      <c r="B6" s="86" t="s">
        <v>83</v>
      </c>
      <c r="C6" s="86" t="s">
        <v>84</v>
      </c>
      <c r="D6" s="86" t="s">
        <v>85</v>
      </c>
      <c r="E6" s="86" t="s">
        <v>86</v>
      </c>
      <c r="F6" s="86" t="s">
        <v>87</v>
      </c>
    </row>
    <row r="7" ht="17.25" customHeight="1" spans="1:6">
      <c r="A7" s="108">
        <v>8000</v>
      </c>
      <c r="B7" s="108"/>
      <c r="C7" s="108"/>
      <c r="D7" s="108"/>
      <c r="E7" s="108"/>
      <c r="F7" s="108">
        <v>8000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1"/>
  <sheetViews>
    <sheetView showZeros="0" topLeftCell="G1" workbookViewId="0">
      <selection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64"/>
      <c r="C1" s="170"/>
      <c r="E1" s="171"/>
      <c r="F1" s="171"/>
      <c r="G1" s="171"/>
      <c r="H1" s="171"/>
      <c r="I1" s="112"/>
      <c r="J1" s="112"/>
      <c r="K1" s="112"/>
      <c r="L1" s="112"/>
      <c r="M1" s="112"/>
      <c r="N1" s="112"/>
      <c r="R1" s="112"/>
      <c r="V1" s="170"/>
      <c r="X1" s="41" t="s">
        <v>181</v>
      </c>
    </row>
    <row r="2" ht="45.75" customHeight="1" spans="1:24">
      <c r="A2" s="96" t="str">
        <f>"2025"&amp;"年部门基本支出预算表"</f>
        <v>2025年部门基本支出预算表</v>
      </c>
      <c r="B2" s="42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42"/>
      <c r="P2" s="42"/>
      <c r="Q2" s="42"/>
      <c r="R2" s="96"/>
      <c r="S2" s="96"/>
      <c r="T2" s="96"/>
      <c r="U2" s="96"/>
      <c r="V2" s="96"/>
      <c r="W2" s="96"/>
      <c r="X2" s="96"/>
    </row>
    <row r="3" ht="18.75" customHeight="1" spans="1:24">
      <c r="A3" s="43" t="str">
        <f>"单位名称："&amp;"昆明市晋宁区集中式饮用水源地保护管理中心"</f>
        <v>单位名称：昆明市晋宁区集中式饮用水源地保护管理中心</v>
      </c>
      <c r="B3" s="44"/>
      <c r="C3" s="172"/>
      <c r="D3" s="172"/>
      <c r="E3" s="172"/>
      <c r="F3" s="172"/>
      <c r="G3" s="172"/>
      <c r="H3" s="172"/>
      <c r="I3" s="114"/>
      <c r="J3" s="114"/>
      <c r="K3" s="114"/>
      <c r="L3" s="114"/>
      <c r="M3" s="114"/>
      <c r="N3" s="114"/>
      <c r="O3" s="45"/>
      <c r="P3" s="45"/>
      <c r="Q3" s="45"/>
      <c r="R3" s="114"/>
      <c r="V3" s="170"/>
      <c r="X3" s="41" t="s">
        <v>1</v>
      </c>
    </row>
    <row r="4" ht="18" customHeight="1" spans="1:24">
      <c r="A4" s="47" t="s">
        <v>182</v>
      </c>
      <c r="B4" s="47" t="s">
        <v>183</v>
      </c>
      <c r="C4" s="47" t="s">
        <v>184</v>
      </c>
      <c r="D4" s="47" t="s">
        <v>185</v>
      </c>
      <c r="E4" s="47" t="s">
        <v>186</v>
      </c>
      <c r="F4" s="47" t="s">
        <v>187</v>
      </c>
      <c r="G4" s="47" t="s">
        <v>188</v>
      </c>
      <c r="H4" s="47" t="s">
        <v>189</v>
      </c>
      <c r="I4" s="176" t="s">
        <v>190</v>
      </c>
      <c r="J4" s="109" t="s">
        <v>190</v>
      </c>
      <c r="K4" s="109"/>
      <c r="L4" s="109"/>
      <c r="M4" s="109"/>
      <c r="N4" s="109"/>
      <c r="O4" s="13"/>
      <c r="P4" s="13"/>
      <c r="Q4" s="13"/>
      <c r="R4" s="130" t="s">
        <v>61</v>
      </c>
      <c r="S4" s="109" t="s">
        <v>62</v>
      </c>
      <c r="T4" s="109"/>
      <c r="U4" s="109"/>
      <c r="V4" s="109"/>
      <c r="W4" s="109"/>
      <c r="X4" s="110"/>
    </row>
    <row r="5" ht="18" customHeight="1" spans="1:24">
      <c r="A5" s="49"/>
      <c r="B5" s="63"/>
      <c r="C5" s="155"/>
      <c r="D5" s="49"/>
      <c r="E5" s="49"/>
      <c r="F5" s="49"/>
      <c r="G5" s="49"/>
      <c r="H5" s="49"/>
      <c r="I5" s="153" t="s">
        <v>191</v>
      </c>
      <c r="J5" s="176" t="s">
        <v>58</v>
      </c>
      <c r="K5" s="109"/>
      <c r="L5" s="109"/>
      <c r="M5" s="109"/>
      <c r="N5" s="110"/>
      <c r="O5" s="12" t="s">
        <v>192</v>
      </c>
      <c r="P5" s="13"/>
      <c r="Q5" s="35"/>
      <c r="R5" s="47" t="s">
        <v>61</v>
      </c>
      <c r="S5" s="176" t="s">
        <v>62</v>
      </c>
      <c r="T5" s="130" t="s">
        <v>64</v>
      </c>
      <c r="U5" s="109" t="s">
        <v>62</v>
      </c>
      <c r="V5" s="130" t="s">
        <v>66</v>
      </c>
      <c r="W5" s="130" t="s">
        <v>67</v>
      </c>
      <c r="X5" s="179" t="s">
        <v>68</v>
      </c>
    </row>
    <row r="6" ht="19.5" customHeight="1" spans="1:24">
      <c r="A6" s="63"/>
      <c r="B6" s="63"/>
      <c r="C6" s="63"/>
      <c r="D6" s="63"/>
      <c r="E6" s="63"/>
      <c r="F6" s="63"/>
      <c r="G6" s="63"/>
      <c r="H6" s="63"/>
      <c r="I6" s="63"/>
      <c r="J6" s="177" t="s">
        <v>193</v>
      </c>
      <c r="K6" s="47" t="s">
        <v>194</v>
      </c>
      <c r="L6" s="47" t="s">
        <v>195</v>
      </c>
      <c r="M6" s="47" t="s">
        <v>196</v>
      </c>
      <c r="N6" s="47" t="s">
        <v>197</v>
      </c>
      <c r="O6" s="47" t="s">
        <v>58</v>
      </c>
      <c r="P6" s="47" t="s">
        <v>59</v>
      </c>
      <c r="Q6" s="47" t="s">
        <v>60</v>
      </c>
      <c r="R6" s="63"/>
      <c r="S6" s="47" t="s">
        <v>57</v>
      </c>
      <c r="T6" s="47" t="s">
        <v>64</v>
      </c>
      <c r="U6" s="47" t="s">
        <v>198</v>
      </c>
      <c r="V6" s="47" t="s">
        <v>66</v>
      </c>
      <c r="W6" s="47" t="s">
        <v>67</v>
      </c>
      <c r="X6" s="47" t="s">
        <v>68</v>
      </c>
    </row>
    <row r="7" ht="37.5" customHeight="1" spans="1:24">
      <c r="A7" s="173"/>
      <c r="B7" s="54"/>
      <c r="C7" s="173"/>
      <c r="D7" s="173"/>
      <c r="E7" s="173"/>
      <c r="F7" s="173"/>
      <c r="G7" s="173"/>
      <c r="H7" s="173"/>
      <c r="I7" s="173"/>
      <c r="J7" s="178" t="s">
        <v>57</v>
      </c>
      <c r="K7" s="52" t="s">
        <v>199</v>
      </c>
      <c r="L7" s="52" t="s">
        <v>195</v>
      </c>
      <c r="M7" s="52" t="s">
        <v>196</v>
      </c>
      <c r="N7" s="52" t="s">
        <v>197</v>
      </c>
      <c r="O7" s="52" t="s">
        <v>195</v>
      </c>
      <c r="P7" s="52" t="s">
        <v>196</v>
      </c>
      <c r="Q7" s="52" t="s">
        <v>197</v>
      </c>
      <c r="R7" s="52" t="s">
        <v>61</v>
      </c>
      <c r="S7" s="52" t="s">
        <v>57</v>
      </c>
      <c r="T7" s="52" t="s">
        <v>64</v>
      </c>
      <c r="U7" s="52" t="s">
        <v>198</v>
      </c>
      <c r="V7" s="52" t="s">
        <v>66</v>
      </c>
      <c r="W7" s="52" t="s">
        <v>67</v>
      </c>
      <c r="X7" s="52" t="s">
        <v>68</v>
      </c>
    </row>
    <row r="8" customHeight="1" spans="1:24">
      <c r="A8" s="69">
        <v>1</v>
      </c>
      <c r="B8" s="69">
        <v>2</v>
      </c>
      <c r="C8" s="69">
        <v>3</v>
      </c>
      <c r="D8" s="69">
        <v>4</v>
      </c>
      <c r="E8" s="69">
        <v>5</v>
      </c>
      <c r="F8" s="69">
        <v>6</v>
      </c>
      <c r="G8" s="69">
        <v>7</v>
      </c>
      <c r="H8" s="69">
        <v>8</v>
      </c>
      <c r="I8" s="69">
        <v>9</v>
      </c>
      <c r="J8" s="69">
        <v>10</v>
      </c>
      <c r="K8" s="69">
        <v>11</v>
      </c>
      <c r="L8" s="69">
        <v>12</v>
      </c>
      <c r="M8" s="69">
        <v>13</v>
      </c>
      <c r="N8" s="69">
        <v>14</v>
      </c>
      <c r="O8" s="69">
        <v>15</v>
      </c>
      <c r="P8" s="69">
        <v>16</v>
      </c>
      <c r="Q8" s="69">
        <v>17</v>
      </c>
      <c r="R8" s="69">
        <v>18</v>
      </c>
      <c r="S8" s="69">
        <v>19</v>
      </c>
      <c r="T8" s="69">
        <v>20</v>
      </c>
      <c r="U8" s="69">
        <v>21</v>
      </c>
      <c r="V8" s="69">
        <v>22</v>
      </c>
      <c r="W8" s="69">
        <v>23</v>
      </c>
      <c r="X8" s="69">
        <v>24</v>
      </c>
    </row>
    <row r="9" ht="20.25" customHeight="1" spans="1:24">
      <c r="A9" s="21" t="s">
        <v>200</v>
      </c>
      <c r="B9" s="21" t="s">
        <v>70</v>
      </c>
      <c r="C9" s="21" t="s">
        <v>201</v>
      </c>
      <c r="D9" s="21" t="s">
        <v>202</v>
      </c>
      <c r="E9" s="21" t="s">
        <v>127</v>
      </c>
      <c r="F9" s="21" t="s">
        <v>128</v>
      </c>
      <c r="G9" s="21" t="s">
        <v>203</v>
      </c>
      <c r="H9" s="21" t="s">
        <v>204</v>
      </c>
      <c r="I9" s="108">
        <v>349656</v>
      </c>
      <c r="J9" s="108">
        <v>349656</v>
      </c>
      <c r="K9" s="108"/>
      <c r="L9" s="108"/>
      <c r="M9" s="108">
        <v>349656</v>
      </c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</row>
    <row r="10" ht="20.25" customHeight="1" spans="1:24">
      <c r="A10" s="21" t="s">
        <v>200</v>
      </c>
      <c r="B10" s="21" t="s">
        <v>70</v>
      </c>
      <c r="C10" s="21" t="s">
        <v>201</v>
      </c>
      <c r="D10" s="21" t="s">
        <v>202</v>
      </c>
      <c r="E10" s="21" t="s">
        <v>127</v>
      </c>
      <c r="F10" s="21" t="s">
        <v>128</v>
      </c>
      <c r="G10" s="21" t="s">
        <v>205</v>
      </c>
      <c r="H10" s="21" t="s">
        <v>206</v>
      </c>
      <c r="I10" s="108">
        <v>32088</v>
      </c>
      <c r="J10" s="108">
        <v>32088</v>
      </c>
      <c r="K10" s="58"/>
      <c r="L10" s="58"/>
      <c r="M10" s="108">
        <v>32088</v>
      </c>
      <c r="N10" s="58"/>
      <c r="O10" s="108"/>
      <c r="P10" s="108"/>
      <c r="Q10" s="108"/>
      <c r="R10" s="108"/>
      <c r="S10" s="108"/>
      <c r="T10" s="108"/>
      <c r="U10" s="108"/>
      <c r="V10" s="108"/>
      <c r="W10" s="108"/>
      <c r="X10" s="108"/>
    </row>
    <row r="11" ht="20.25" customHeight="1" spans="1:24">
      <c r="A11" s="21" t="s">
        <v>200</v>
      </c>
      <c r="B11" s="21" t="s">
        <v>70</v>
      </c>
      <c r="C11" s="21" t="s">
        <v>201</v>
      </c>
      <c r="D11" s="21" t="s">
        <v>202</v>
      </c>
      <c r="E11" s="21" t="s">
        <v>127</v>
      </c>
      <c r="F11" s="21" t="s">
        <v>128</v>
      </c>
      <c r="G11" s="21" t="s">
        <v>207</v>
      </c>
      <c r="H11" s="21" t="s">
        <v>208</v>
      </c>
      <c r="I11" s="108">
        <v>29138</v>
      </c>
      <c r="J11" s="108">
        <v>29138</v>
      </c>
      <c r="K11" s="58"/>
      <c r="L11" s="58"/>
      <c r="M11" s="108">
        <v>29138</v>
      </c>
      <c r="N11" s="58"/>
      <c r="O11" s="108"/>
      <c r="P11" s="108"/>
      <c r="Q11" s="108"/>
      <c r="R11" s="108"/>
      <c r="S11" s="108"/>
      <c r="T11" s="108"/>
      <c r="U11" s="108"/>
      <c r="V11" s="108"/>
      <c r="W11" s="108"/>
      <c r="X11" s="108"/>
    </row>
    <row r="12" ht="20.25" customHeight="1" spans="1:24">
      <c r="A12" s="21" t="s">
        <v>200</v>
      </c>
      <c r="B12" s="21" t="s">
        <v>70</v>
      </c>
      <c r="C12" s="21" t="s">
        <v>201</v>
      </c>
      <c r="D12" s="21" t="s">
        <v>202</v>
      </c>
      <c r="E12" s="21" t="s">
        <v>127</v>
      </c>
      <c r="F12" s="21" t="s">
        <v>128</v>
      </c>
      <c r="G12" s="21" t="s">
        <v>209</v>
      </c>
      <c r="H12" s="21" t="s">
        <v>210</v>
      </c>
      <c r="I12" s="108">
        <v>194952</v>
      </c>
      <c r="J12" s="108">
        <v>194952</v>
      </c>
      <c r="K12" s="58"/>
      <c r="L12" s="58"/>
      <c r="M12" s="108">
        <v>194952</v>
      </c>
      <c r="N12" s="58"/>
      <c r="O12" s="108"/>
      <c r="P12" s="108"/>
      <c r="Q12" s="108"/>
      <c r="R12" s="108"/>
      <c r="S12" s="108"/>
      <c r="T12" s="108"/>
      <c r="U12" s="108"/>
      <c r="V12" s="108"/>
      <c r="W12" s="108"/>
      <c r="X12" s="108"/>
    </row>
    <row r="13" ht="20.25" customHeight="1" spans="1:24">
      <c r="A13" s="21" t="s">
        <v>200</v>
      </c>
      <c r="B13" s="21" t="s">
        <v>70</v>
      </c>
      <c r="C13" s="21" t="s">
        <v>201</v>
      </c>
      <c r="D13" s="21" t="s">
        <v>202</v>
      </c>
      <c r="E13" s="21" t="s">
        <v>127</v>
      </c>
      <c r="F13" s="21" t="s">
        <v>128</v>
      </c>
      <c r="G13" s="21" t="s">
        <v>209</v>
      </c>
      <c r="H13" s="21" t="s">
        <v>210</v>
      </c>
      <c r="I13" s="108">
        <v>96480</v>
      </c>
      <c r="J13" s="108">
        <v>96480</v>
      </c>
      <c r="K13" s="58"/>
      <c r="L13" s="58"/>
      <c r="M13" s="108">
        <v>96480</v>
      </c>
      <c r="N13" s="58"/>
      <c r="O13" s="108"/>
      <c r="P13" s="108"/>
      <c r="Q13" s="108"/>
      <c r="R13" s="108"/>
      <c r="S13" s="108"/>
      <c r="T13" s="108"/>
      <c r="U13" s="108"/>
      <c r="V13" s="108"/>
      <c r="W13" s="108"/>
      <c r="X13" s="108"/>
    </row>
    <row r="14" ht="20.25" customHeight="1" spans="1:24">
      <c r="A14" s="21" t="s">
        <v>200</v>
      </c>
      <c r="B14" s="21" t="s">
        <v>70</v>
      </c>
      <c r="C14" s="21" t="s">
        <v>201</v>
      </c>
      <c r="D14" s="21" t="s">
        <v>202</v>
      </c>
      <c r="E14" s="21" t="s">
        <v>127</v>
      </c>
      <c r="F14" s="21" t="s">
        <v>128</v>
      </c>
      <c r="G14" s="21" t="s">
        <v>209</v>
      </c>
      <c r="H14" s="21" t="s">
        <v>210</v>
      </c>
      <c r="I14" s="108">
        <v>182640</v>
      </c>
      <c r="J14" s="108">
        <v>182640</v>
      </c>
      <c r="K14" s="58"/>
      <c r="L14" s="58"/>
      <c r="M14" s="108">
        <v>182640</v>
      </c>
      <c r="N14" s="58"/>
      <c r="O14" s="108"/>
      <c r="P14" s="108"/>
      <c r="Q14" s="108"/>
      <c r="R14" s="108"/>
      <c r="S14" s="108"/>
      <c r="T14" s="108"/>
      <c r="U14" s="108"/>
      <c r="V14" s="108"/>
      <c r="W14" s="108"/>
      <c r="X14" s="108"/>
    </row>
    <row r="15" ht="20.25" customHeight="1" spans="1:24">
      <c r="A15" s="21" t="s">
        <v>200</v>
      </c>
      <c r="B15" s="21" t="s">
        <v>70</v>
      </c>
      <c r="C15" s="21" t="s">
        <v>211</v>
      </c>
      <c r="D15" s="21" t="s">
        <v>212</v>
      </c>
      <c r="E15" s="21" t="s">
        <v>101</v>
      </c>
      <c r="F15" s="21" t="s">
        <v>102</v>
      </c>
      <c r="G15" s="21" t="s">
        <v>213</v>
      </c>
      <c r="H15" s="21" t="s">
        <v>214</v>
      </c>
      <c r="I15" s="108">
        <v>167650.56</v>
      </c>
      <c r="J15" s="108">
        <v>167650.56</v>
      </c>
      <c r="K15" s="58"/>
      <c r="L15" s="58"/>
      <c r="M15" s="108">
        <v>167650.56</v>
      </c>
      <c r="N15" s="58"/>
      <c r="O15" s="108"/>
      <c r="P15" s="108"/>
      <c r="Q15" s="108"/>
      <c r="R15" s="108"/>
      <c r="S15" s="108"/>
      <c r="T15" s="108"/>
      <c r="U15" s="108"/>
      <c r="V15" s="108"/>
      <c r="W15" s="108"/>
      <c r="X15" s="108"/>
    </row>
    <row r="16" ht="20.25" customHeight="1" spans="1:24">
      <c r="A16" s="21" t="s">
        <v>200</v>
      </c>
      <c r="B16" s="21" t="s">
        <v>70</v>
      </c>
      <c r="C16" s="21" t="s">
        <v>211</v>
      </c>
      <c r="D16" s="21" t="s">
        <v>212</v>
      </c>
      <c r="E16" s="21" t="s">
        <v>107</v>
      </c>
      <c r="F16" s="21" t="s">
        <v>108</v>
      </c>
      <c r="G16" s="21" t="s">
        <v>215</v>
      </c>
      <c r="H16" s="21" t="s">
        <v>216</v>
      </c>
      <c r="I16" s="108">
        <v>67609.46</v>
      </c>
      <c r="J16" s="108">
        <v>67609.46</v>
      </c>
      <c r="K16" s="58"/>
      <c r="L16" s="58"/>
      <c r="M16" s="108">
        <v>67609.46</v>
      </c>
      <c r="N16" s="58"/>
      <c r="O16" s="108"/>
      <c r="P16" s="108"/>
      <c r="Q16" s="108"/>
      <c r="R16" s="108"/>
      <c r="S16" s="108"/>
      <c r="T16" s="108"/>
      <c r="U16" s="108"/>
      <c r="V16" s="108"/>
      <c r="W16" s="108"/>
      <c r="X16" s="108"/>
    </row>
    <row r="17" ht="20.25" customHeight="1" spans="1:24">
      <c r="A17" s="21" t="s">
        <v>200</v>
      </c>
      <c r="B17" s="21" t="s">
        <v>70</v>
      </c>
      <c r="C17" s="21" t="s">
        <v>211</v>
      </c>
      <c r="D17" s="21" t="s">
        <v>212</v>
      </c>
      <c r="E17" s="21" t="s">
        <v>109</v>
      </c>
      <c r="F17" s="21" t="s">
        <v>110</v>
      </c>
      <c r="G17" s="21" t="s">
        <v>217</v>
      </c>
      <c r="H17" s="21" t="s">
        <v>218</v>
      </c>
      <c r="I17" s="108">
        <v>42790.8</v>
      </c>
      <c r="J17" s="108">
        <v>42790.8</v>
      </c>
      <c r="K17" s="58"/>
      <c r="L17" s="58"/>
      <c r="M17" s="108">
        <v>42790.8</v>
      </c>
      <c r="N17" s="58"/>
      <c r="O17" s="108"/>
      <c r="P17" s="108"/>
      <c r="Q17" s="108"/>
      <c r="R17" s="108"/>
      <c r="S17" s="108"/>
      <c r="T17" s="108"/>
      <c r="U17" s="108"/>
      <c r="V17" s="108"/>
      <c r="W17" s="108"/>
      <c r="X17" s="108"/>
    </row>
    <row r="18" ht="20.25" customHeight="1" spans="1:24">
      <c r="A18" s="21" t="s">
        <v>200</v>
      </c>
      <c r="B18" s="21" t="s">
        <v>70</v>
      </c>
      <c r="C18" s="21" t="s">
        <v>211</v>
      </c>
      <c r="D18" s="21" t="s">
        <v>212</v>
      </c>
      <c r="E18" s="21" t="s">
        <v>111</v>
      </c>
      <c r="F18" s="21" t="s">
        <v>112</v>
      </c>
      <c r="G18" s="21" t="s">
        <v>219</v>
      </c>
      <c r="H18" s="21" t="s">
        <v>220</v>
      </c>
      <c r="I18" s="108">
        <v>3080.94</v>
      </c>
      <c r="J18" s="108">
        <v>3080.94</v>
      </c>
      <c r="K18" s="58"/>
      <c r="L18" s="58"/>
      <c r="M18" s="108">
        <v>3080.94</v>
      </c>
      <c r="N18" s="58"/>
      <c r="O18" s="108"/>
      <c r="P18" s="108"/>
      <c r="Q18" s="108"/>
      <c r="R18" s="108"/>
      <c r="S18" s="108"/>
      <c r="T18" s="108"/>
      <c r="U18" s="108"/>
      <c r="V18" s="108"/>
      <c r="W18" s="108"/>
      <c r="X18" s="108"/>
    </row>
    <row r="19" ht="20.25" customHeight="1" spans="1:24">
      <c r="A19" s="21" t="s">
        <v>200</v>
      </c>
      <c r="B19" s="21" t="s">
        <v>70</v>
      </c>
      <c r="C19" s="21" t="s">
        <v>211</v>
      </c>
      <c r="D19" s="21" t="s">
        <v>212</v>
      </c>
      <c r="E19" s="21" t="s">
        <v>111</v>
      </c>
      <c r="F19" s="21" t="s">
        <v>112</v>
      </c>
      <c r="G19" s="21" t="s">
        <v>219</v>
      </c>
      <c r="H19" s="21" t="s">
        <v>220</v>
      </c>
      <c r="I19" s="108">
        <v>5167.2</v>
      </c>
      <c r="J19" s="108">
        <v>5167.2</v>
      </c>
      <c r="K19" s="58"/>
      <c r="L19" s="58"/>
      <c r="M19" s="108">
        <v>5167.2</v>
      </c>
      <c r="N19" s="58"/>
      <c r="O19" s="108"/>
      <c r="P19" s="108"/>
      <c r="Q19" s="108"/>
      <c r="R19" s="108"/>
      <c r="S19" s="108"/>
      <c r="T19" s="108"/>
      <c r="U19" s="108"/>
      <c r="V19" s="108"/>
      <c r="W19" s="108"/>
      <c r="X19" s="108"/>
    </row>
    <row r="20" ht="20.25" customHeight="1" spans="1:24">
      <c r="A20" s="21" t="s">
        <v>200</v>
      </c>
      <c r="B20" s="21" t="s">
        <v>70</v>
      </c>
      <c r="C20" s="21" t="s">
        <v>211</v>
      </c>
      <c r="D20" s="21" t="s">
        <v>212</v>
      </c>
      <c r="E20" s="21" t="s">
        <v>127</v>
      </c>
      <c r="F20" s="21" t="s">
        <v>128</v>
      </c>
      <c r="G20" s="21" t="s">
        <v>219</v>
      </c>
      <c r="H20" s="21" t="s">
        <v>220</v>
      </c>
      <c r="I20" s="108">
        <v>5990.71</v>
      </c>
      <c r="J20" s="108">
        <v>5990.71</v>
      </c>
      <c r="K20" s="58"/>
      <c r="L20" s="58"/>
      <c r="M20" s="108">
        <v>5990.71</v>
      </c>
      <c r="N20" s="58"/>
      <c r="O20" s="108"/>
      <c r="P20" s="108"/>
      <c r="Q20" s="108"/>
      <c r="R20" s="108"/>
      <c r="S20" s="108"/>
      <c r="T20" s="108"/>
      <c r="U20" s="108"/>
      <c r="V20" s="108"/>
      <c r="W20" s="108"/>
      <c r="X20" s="108"/>
    </row>
    <row r="21" ht="20.25" customHeight="1" spans="1:24">
      <c r="A21" s="21" t="s">
        <v>200</v>
      </c>
      <c r="B21" s="21" t="s">
        <v>70</v>
      </c>
      <c r="C21" s="21" t="s">
        <v>221</v>
      </c>
      <c r="D21" s="21" t="s">
        <v>134</v>
      </c>
      <c r="E21" s="21" t="s">
        <v>133</v>
      </c>
      <c r="F21" s="21" t="s">
        <v>134</v>
      </c>
      <c r="G21" s="21" t="s">
        <v>222</v>
      </c>
      <c r="H21" s="21" t="s">
        <v>134</v>
      </c>
      <c r="I21" s="108">
        <v>160777.92</v>
      </c>
      <c r="J21" s="108">
        <v>160777.92</v>
      </c>
      <c r="K21" s="58"/>
      <c r="L21" s="58"/>
      <c r="M21" s="108">
        <v>160777.92</v>
      </c>
      <c r="N21" s="58"/>
      <c r="O21" s="108"/>
      <c r="P21" s="108"/>
      <c r="Q21" s="108"/>
      <c r="R21" s="108"/>
      <c r="S21" s="108"/>
      <c r="T21" s="108"/>
      <c r="U21" s="108"/>
      <c r="V21" s="108"/>
      <c r="W21" s="108"/>
      <c r="X21" s="108"/>
    </row>
    <row r="22" ht="20.25" customHeight="1" spans="1:24">
      <c r="A22" s="21" t="s">
        <v>200</v>
      </c>
      <c r="B22" s="21" t="s">
        <v>70</v>
      </c>
      <c r="C22" s="21" t="s">
        <v>223</v>
      </c>
      <c r="D22" s="21" t="s">
        <v>224</v>
      </c>
      <c r="E22" s="21" t="s">
        <v>127</v>
      </c>
      <c r="F22" s="21" t="s">
        <v>128</v>
      </c>
      <c r="G22" s="21" t="s">
        <v>225</v>
      </c>
      <c r="H22" s="21" t="s">
        <v>226</v>
      </c>
      <c r="I22" s="108">
        <v>31080</v>
      </c>
      <c r="J22" s="108">
        <v>31080</v>
      </c>
      <c r="K22" s="58"/>
      <c r="L22" s="58"/>
      <c r="M22" s="108">
        <v>31080</v>
      </c>
      <c r="N22" s="58"/>
      <c r="O22" s="108"/>
      <c r="P22" s="108"/>
      <c r="Q22" s="108"/>
      <c r="R22" s="108"/>
      <c r="S22" s="108"/>
      <c r="T22" s="108"/>
      <c r="U22" s="108"/>
      <c r="V22" s="108"/>
      <c r="W22" s="108"/>
      <c r="X22" s="108"/>
    </row>
    <row r="23" ht="20.25" customHeight="1" spans="1:24">
      <c r="A23" s="21" t="s">
        <v>200</v>
      </c>
      <c r="B23" s="21" t="s">
        <v>70</v>
      </c>
      <c r="C23" s="21" t="s">
        <v>223</v>
      </c>
      <c r="D23" s="21" t="s">
        <v>224</v>
      </c>
      <c r="E23" s="21" t="s">
        <v>127</v>
      </c>
      <c r="F23" s="21" t="s">
        <v>128</v>
      </c>
      <c r="G23" s="21" t="s">
        <v>227</v>
      </c>
      <c r="H23" s="21" t="s">
        <v>228</v>
      </c>
      <c r="I23" s="108">
        <v>20000</v>
      </c>
      <c r="J23" s="108">
        <v>20000</v>
      </c>
      <c r="K23" s="58"/>
      <c r="L23" s="58"/>
      <c r="M23" s="108">
        <v>20000</v>
      </c>
      <c r="N23" s="58"/>
      <c r="O23" s="108"/>
      <c r="P23" s="108"/>
      <c r="Q23" s="108"/>
      <c r="R23" s="108"/>
      <c r="S23" s="108"/>
      <c r="T23" s="108"/>
      <c r="U23" s="108"/>
      <c r="V23" s="108"/>
      <c r="W23" s="108"/>
      <c r="X23" s="108"/>
    </row>
    <row r="24" ht="20.25" customHeight="1" spans="1:24">
      <c r="A24" s="21" t="s">
        <v>200</v>
      </c>
      <c r="B24" s="21" t="s">
        <v>70</v>
      </c>
      <c r="C24" s="21" t="s">
        <v>223</v>
      </c>
      <c r="D24" s="21" t="s">
        <v>224</v>
      </c>
      <c r="E24" s="21" t="s">
        <v>127</v>
      </c>
      <c r="F24" s="21" t="s">
        <v>128</v>
      </c>
      <c r="G24" s="21" t="s">
        <v>229</v>
      </c>
      <c r="H24" s="21" t="s">
        <v>230</v>
      </c>
      <c r="I24" s="108">
        <v>50000</v>
      </c>
      <c r="J24" s="108">
        <v>50000</v>
      </c>
      <c r="K24" s="58"/>
      <c r="L24" s="58"/>
      <c r="M24" s="108">
        <v>50000</v>
      </c>
      <c r="N24" s="58"/>
      <c r="O24" s="108"/>
      <c r="P24" s="108"/>
      <c r="Q24" s="108"/>
      <c r="R24" s="108"/>
      <c r="S24" s="108"/>
      <c r="T24" s="108"/>
      <c r="U24" s="108"/>
      <c r="V24" s="108"/>
      <c r="W24" s="108"/>
      <c r="X24" s="108"/>
    </row>
    <row r="25" ht="20.25" customHeight="1" spans="1:24">
      <c r="A25" s="21" t="s">
        <v>200</v>
      </c>
      <c r="B25" s="21" t="s">
        <v>70</v>
      </c>
      <c r="C25" s="21" t="s">
        <v>223</v>
      </c>
      <c r="D25" s="21" t="s">
        <v>224</v>
      </c>
      <c r="E25" s="21" t="s">
        <v>127</v>
      </c>
      <c r="F25" s="21" t="s">
        <v>128</v>
      </c>
      <c r="G25" s="21" t="s">
        <v>231</v>
      </c>
      <c r="H25" s="21" t="s">
        <v>232</v>
      </c>
      <c r="I25" s="108">
        <v>28000</v>
      </c>
      <c r="J25" s="108">
        <v>28000</v>
      </c>
      <c r="K25" s="58"/>
      <c r="L25" s="58"/>
      <c r="M25" s="108">
        <v>28000</v>
      </c>
      <c r="N25" s="58"/>
      <c r="O25" s="108"/>
      <c r="P25" s="108"/>
      <c r="Q25" s="108"/>
      <c r="R25" s="108"/>
      <c r="S25" s="108"/>
      <c r="T25" s="108"/>
      <c r="U25" s="108"/>
      <c r="V25" s="108"/>
      <c r="W25" s="108"/>
      <c r="X25" s="108"/>
    </row>
    <row r="26" ht="20.25" customHeight="1" spans="1:24">
      <c r="A26" s="21" t="s">
        <v>200</v>
      </c>
      <c r="B26" s="21" t="s">
        <v>70</v>
      </c>
      <c r="C26" s="21" t="s">
        <v>233</v>
      </c>
      <c r="D26" s="21" t="s">
        <v>234</v>
      </c>
      <c r="E26" s="21" t="s">
        <v>127</v>
      </c>
      <c r="F26" s="21" t="s">
        <v>128</v>
      </c>
      <c r="G26" s="21" t="s">
        <v>235</v>
      </c>
      <c r="H26" s="21" t="s">
        <v>234</v>
      </c>
      <c r="I26" s="108">
        <v>20716.32</v>
      </c>
      <c r="J26" s="108">
        <v>20716.32</v>
      </c>
      <c r="K26" s="58"/>
      <c r="L26" s="58"/>
      <c r="M26" s="108">
        <v>20716.32</v>
      </c>
      <c r="N26" s="58"/>
      <c r="O26" s="108"/>
      <c r="P26" s="108"/>
      <c r="Q26" s="108"/>
      <c r="R26" s="108"/>
      <c r="S26" s="108"/>
      <c r="T26" s="108"/>
      <c r="U26" s="108"/>
      <c r="V26" s="108"/>
      <c r="W26" s="108"/>
      <c r="X26" s="108"/>
    </row>
    <row r="27" ht="20.25" customHeight="1" spans="1:24">
      <c r="A27" s="21" t="s">
        <v>200</v>
      </c>
      <c r="B27" s="21" t="s">
        <v>70</v>
      </c>
      <c r="C27" s="21" t="s">
        <v>236</v>
      </c>
      <c r="D27" s="21" t="s">
        <v>178</v>
      </c>
      <c r="E27" s="21" t="s">
        <v>127</v>
      </c>
      <c r="F27" s="21" t="s">
        <v>128</v>
      </c>
      <c r="G27" s="21" t="s">
        <v>237</v>
      </c>
      <c r="H27" s="21" t="s">
        <v>178</v>
      </c>
      <c r="I27" s="108">
        <v>8000</v>
      </c>
      <c r="J27" s="108">
        <v>8000</v>
      </c>
      <c r="K27" s="58"/>
      <c r="L27" s="58"/>
      <c r="M27" s="108">
        <v>8000</v>
      </c>
      <c r="N27" s="58"/>
      <c r="O27" s="108"/>
      <c r="P27" s="108"/>
      <c r="Q27" s="108"/>
      <c r="R27" s="108"/>
      <c r="S27" s="108"/>
      <c r="T27" s="108"/>
      <c r="U27" s="108"/>
      <c r="V27" s="108"/>
      <c r="W27" s="108"/>
      <c r="X27" s="108"/>
    </row>
    <row r="28" ht="20.25" customHeight="1" spans="1:24">
      <c r="A28" s="21" t="s">
        <v>200</v>
      </c>
      <c r="B28" s="21" t="s">
        <v>70</v>
      </c>
      <c r="C28" s="21" t="s">
        <v>238</v>
      </c>
      <c r="D28" s="21" t="s">
        <v>239</v>
      </c>
      <c r="E28" s="21" t="s">
        <v>127</v>
      </c>
      <c r="F28" s="21" t="s">
        <v>128</v>
      </c>
      <c r="G28" s="21" t="s">
        <v>207</v>
      </c>
      <c r="H28" s="21" t="s">
        <v>208</v>
      </c>
      <c r="I28" s="108">
        <v>90000</v>
      </c>
      <c r="J28" s="108">
        <v>90000</v>
      </c>
      <c r="K28" s="58"/>
      <c r="L28" s="58"/>
      <c r="M28" s="108">
        <v>90000</v>
      </c>
      <c r="N28" s="58"/>
      <c r="O28" s="108"/>
      <c r="P28" s="108"/>
      <c r="Q28" s="108"/>
      <c r="R28" s="108"/>
      <c r="S28" s="108"/>
      <c r="T28" s="108"/>
      <c r="U28" s="108"/>
      <c r="V28" s="108"/>
      <c r="W28" s="108"/>
      <c r="X28" s="108"/>
    </row>
    <row r="29" ht="20.25" customHeight="1" spans="1:24">
      <c r="A29" s="21" t="s">
        <v>200</v>
      </c>
      <c r="B29" s="21" t="s">
        <v>70</v>
      </c>
      <c r="C29" s="21" t="s">
        <v>238</v>
      </c>
      <c r="D29" s="21" t="s">
        <v>239</v>
      </c>
      <c r="E29" s="21" t="s">
        <v>127</v>
      </c>
      <c r="F29" s="21" t="s">
        <v>128</v>
      </c>
      <c r="G29" s="21" t="s">
        <v>209</v>
      </c>
      <c r="H29" s="21" t="s">
        <v>210</v>
      </c>
      <c r="I29" s="108">
        <v>96000</v>
      </c>
      <c r="J29" s="108">
        <v>96000</v>
      </c>
      <c r="K29" s="58"/>
      <c r="L29" s="58"/>
      <c r="M29" s="108">
        <v>96000</v>
      </c>
      <c r="N29" s="58"/>
      <c r="O29" s="108"/>
      <c r="P29" s="108"/>
      <c r="Q29" s="108"/>
      <c r="R29" s="108"/>
      <c r="S29" s="108"/>
      <c r="T29" s="108"/>
      <c r="U29" s="108"/>
      <c r="V29" s="108"/>
      <c r="W29" s="108"/>
      <c r="X29" s="108"/>
    </row>
    <row r="30" ht="20.25" customHeight="1" spans="1:24">
      <c r="A30" s="21" t="s">
        <v>200</v>
      </c>
      <c r="B30" s="21" t="s">
        <v>70</v>
      </c>
      <c r="C30" s="21" t="s">
        <v>238</v>
      </c>
      <c r="D30" s="21" t="s">
        <v>239</v>
      </c>
      <c r="E30" s="21" t="s">
        <v>127</v>
      </c>
      <c r="F30" s="21" t="s">
        <v>128</v>
      </c>
      <c r="G30" s="21" t="s">
        <v>209</v>
      </c>
      <c r="H30" s="21" t="s">
        <v>210</v>
      </c>
      <c r="I30" s="108">
        <v>84000</v>
      </c>
      <c r="J30" s="108">
        <v>84000</v>
      </c>
      <c r="K30" s="58"/>
      <c r="L30" s="58"/>
      <c r="M30" s="108">
        <v>84000</v>
      </c>
      <c r="N30" s="58"/>
      <c r="O30" s="108"/>
      <c r="P30" s="108"/>
      <c r="Q30" s="108"/>
      <c r="R30" s="108"/>
      <c r="S30" s="108"/>
      <c r="T30" s="108"/>
      <c r="U30" s="108"/>
      <c r="V30" s="108"/>
      <c r="W30" s="108"/>
      <c r="X30" s="108"/>
    </row>
    <row r="31" ht="17.25" customHeight="1" spans="1:24">
      <c r="A31" s="66" t="s">
        <v>173</v>
      </c>
      <c r="B31" s="67"/>
      <c r="C31" s="174"/>
      <c r="D31" s="174"/>
      <c r="E31" s="174"/>
      <c r="F31" s="174"/>
      <c r="G31" s="174"/>
      <c r="H31" s="175"/>
      <c r="I31" s="108">
        <v>1765817.91</v>
      </c>
      <c r="J31" s="108">
        <v>1765817.91</v>
      </c>
      <c r="K31" s="108"/>
      <c r="L31" s="108"/>
      <c r="M31" s="108">
        <v>1765817.91</v>
      </c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</row>
  </sheetData>
  <mergeCells count="31">
    <mergeCell ref="A2:X2"/>
    <mergeCell ref="A3:H3"/>
    <mergeCell ref="I4:X4"/>
    <mergeCell ref="J5:N5"/>
    <mergeCell ref="O5:Q5"/>
    <mergeCell ref="S5:X5"/>
    <mergeCell ref="A31:H31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5"/>
  <sheetViews>
    <sheetView showZeros="0" workbookViewId="0">
      <selection activeCell="A1" sqref="A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64"/>
      <c r="E1" s="40"/>
      <c r="F1" s="40"/>
      <c r="G1" s="40"/>
      <c r="H1" s="40"/>
      <c r="U1" s="164"/>
      <c r="W1" s="169" t="s">
        <v>240</v>
      </c>
    </row>
    <row r="2" ht="46.5" customHeight="1" spans="1:23">
      <c r="A2" s="42" t="str">
        <f>"2025"&amp;"年部门项目支出预算表"</f>
        <v>2025年部门项目支出预算表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</row>
    <row r="3" ht="13.5" customHeight="1" spans="1:23">
      <c r="A3" s="43" t="str">
        <f>"单位名称："&amp;"昆明市晋宁区集中式饮用水源地保护管理中心"</f>
        <v>单位名称：昆明市晋宁区集中式饮用水源地保护管理中心</v>
      </c>
      <c r="B3" s="44"/>
      <c r="C3" s="44"/>
      <c r="D3" s="44"/>
      <c r="E3" s="44"/>
      <c r="F3" s="44"/>
      <c r="G3" s="44"/>
      <c r="H3" s="44"/>
      <c r="I3" s="45"/>
      <c r="J3" s="45"/>
      <c r="K3" s="45"/>
      <c r="L3" s="45"/>
      <c r="M3" s="45"/>
      <c r="N3" s="45"/>
      <c r="O3" s="45"/>
      <c r="P3" s="45"/>
      <c r="Q3" s="45"/>
      <c r="U3" s="164"/>
      <c r="W3" s="146" t="s">
        <v>1</v>
      </c>
    </row>
    <row r="4" ht="21.75" customHeight="1" spans="1:23">
      <c r="A4" s="47" t="s">
        <v>241</v>
      </c>
      <c r="B4" s="48" t="s">
        <v>184</v>
      </c>
      <c r="C4" s="47" t="s">
        <v>185</v>
      </c>
      <c r="D4" s="47" t="s">
        <v>242</v>
      </c>
      <c r="E4" s="48" t="s">
        <v>186</v>
      </c>
      <c r="F4" s="48" t="s">
        <v>187</v>
      </c>
      <c r="G4" s="48" t="s">
        <v>243</v>
      </c>
      <c r="H4" s="48" t="s">
        <v>244</v>
      </c>
      <c r="I4" s="62" t="s">
        <v>55</v>
      </c>
      <c r="J4" s="12" t="s">
        <v>245</v>
      </c>
      <c r="K4" s="13"/>
      <c r="L4" s="13"/>
      <c r="M4" s="35"/>
      <c r="N4" s="12" t="s">
        <v>192</v>
      </c>
      <c r="O4" s="13"/>
      <c r="P4" s="35"/>
      <c r="Q4" s="48" t="s">
        <v>61</v>
      </c>
      <c r="R4" s="12" t="s">
        <v>62</v>
      </c>
      <c r="S4" s="13"/>
      <c r="T4" s="13"/>
      <c r="U4" s="13"/>
      <c r="V4" s="13"/>
      <c r="W4" s="35"/>
    </row>
    <row r="5" ht="21.75" customHeight="1" spans="1:23">
      <c r="A5" s="49"/>
      <c r="B5" s="63"/>
      <c r="C5" s="49"/>
      <c r="D5" s="49"/>
      <c r="E5" s="50"/>
      <c r="F5" s="50"/>
      <c r="G5" s="50"/>
      <c r="H5" s="50"/>
      <c r="I5" s="63"/>
      <c r="J5" s="165" t="s">
        <v>58</v>
      </c>
      <c r="K5" s="166"/>
      <c r="L5" s="48" t="s">
        <v>59</v>
      </c>
      <c r="M5" s="48" t="s">
        <v>60</v>
      </c>
      <c r="N5" s="48" t="s">
        <v>58</v>
      </c>
      <c r="O5" s="48" t="s">
        <v>59</v>
      </c>
      <c r="P5" s="48" t="s">
        <v>60</v>
      </c>
      <c r="Q5" s="50"/>
      <c r="R5" s="48" t="s">
        <v>57</v>
      </c>
      <c r="S5" s="48" t="s">
        <v>64</v>
      </c>
      <c r="T5" s="48" t="s">
        <v>198</v>
      </c>
      <c r="U5" s="48" t="s">
        <v>66</v>
      </c>
      <c r="V5" s="48" t="s">
        <v>67</v>
      </c>
      <c r="W5" s="48" t="s">
        <v>68</v>
      </c>
    </row>
    <row r="6" ht="21" customHeight="1" spans="1:23">
      <c r="A6" s="63"/>
      <c r="B6" s="63"/>
      <c r="C6" s="63"/>
      <c r="D6" s="63"/>
      <c r="E6" s="63"/>
      <c r="F6" s="63"/>
      <c r="G6" s="63"/>
      <c r="H6" s="63"/>
      <c r="I6" s="63"/>
      <c r="J6" s="167" t="s">
        <v>57</v>
      </c>
      <c r="K6" s="168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</row>
    <row r="7" ht="39.75" customHeight="1" spans="1:23">
      <c r="A7" s="52"/>
      <c r="B7" s="54"/>
      <c r="C7" s="52"/>
      <c r="D7" s="52"/>
      <c r="E7" s="53"/>
      <c r="F7" s="53"/>
      <c r="G7" s="53"/>
      <c r="H7" s="53"/>
      <c r="I7" s="54"/>
      <c r="J7" s="17" t="s">
        <v>57</v>
      </c>
      <c r="K7" s="17" t="s">
        <v>246</v>
      </c>
      <c r="L7" s="53"/>
      <c r="M7" s="53"/>
      <c r="N7" s="53"/>
      <c r="O7" s="53"/>
      <c r="P7" s="53"/>
      <c r="Q7" s="53"/>
      <c r="R7" s="53"/>
      <c r="S7" s="53"/>
      <c r="T7" s="53"/>
      <c r="U7" s="54"/>
      <c r="V7" s="53"/>
      <c r="W7" s="53"/>
    </row>
    <row r="8" ht="15" customHeight="1" spans="1:23">
      <c r="A8" s="55">
        <v>1</v>
      </c>
      <c r="B8" s="55">
        <v>2</v>
      </c>
      <c r="C8" s="55">
        <v>3</v>
      </c>
      <c r="D8" s="55">
        <v>4</v>
      </c>
      <c r="E8" s="55">
        <v>5</v>
      </c>
      <c r="F8" s="55">
        <v>6</v>
      </c>
      <c r="G8" s="55">
        <v>7</v>
      </c>
      <c r="H8" s="55">
        <v>8</v>
      </c>
      <c r="I8" s="55">
        <v>9</v>
      </c>
      <c r="J8" s="55">
        <v>10</v>
      </c>
      <c r="K8" s="55">
        <v>11</v>
      </c>
      <c r="L8" s="69">
        <v>12</v>
      </c>
      <c r="M8" s="69">
        <v>13</v>
      </c>
      <c r="N8" s="69">
        <v>14</v>
      </c>
      <c r="O8" s="69">
        <v>15</v>
      </c>
      <c r="P8" s="69">
        <v>16</v>
      </c>
      <c r="Q8" s="69">
        <v>17</v>
      </c>
      <c r="R8" s="69">
        <v>18</v>
      </c>
      <c r="S8" s="69">
        <v>19</v>
      </c>
      <c r="T8" s="69">
        <v>20</v>
      </c>
      <c r="U8" s="55">
        <v>21</v>
      </c>
      <c r="V8" s="69">
        <v>22</v>
      </c>
      <c r="W8" s="55">
        <v>23</v>
      </c>
    </row>
    <row r="9" ht="21.75" customHeight="1" spans="1:23">
      <c r="A9" s="98" t="s">
        <v>247</v>
      </c>
      <c r="B9" s="98" t="s">
        <v>248</v>
      </c>
      <c r="C9" s="98" t="s">
        <v>249</v>
      </c>
      <c r="D9" s="98" t="s">
        <v>70</v>
      </c>
      <c r="E9" s="98" t="s">
        <v>127</v>
      </c>
      <c r="F9" s="98" t="s">
        <v>128</v>
      </c>
      <c r="G9" s="98" t="s">
        <v>250</v>
      </c>
      <c r="H9" s="98" t="s">
        <v>251</v>
      </c>
      <c r="I9" s="108">
        <v>345670.8</v>
      </c>
      <c r="J9" s="108"/>
      <c r="K9" s="108"/>
      <c r="L9" s="108"/>
      <c r="M9" s="108"/>
      <c r="N9" s="108"/>
      <c r="O9" s="108"/>
      <c r="P9" s="108"/>
      <c r="Q9" s="108"/>
      <c r="R9" s="108">
        <v>345670.8</v>
      </c>
      <c r="S9" s="108"/>
      <c r="T9" s="108"/>
      <c r="U9" s="108">
        <v>345670.8</v>
      </c>
      <c r="V9" s="108"/>
      <c r="W9" s="108"/>
    </row>
    <row r="10" ht="21.75" customHeight="1" spans="1:23">
      <c r="A10" s="98" t="s">
        <v>247</v>
      </c>
      <c r="B10" s="98" t="s">
        <v>252</v>
      </c>
      <c r="C10" s="98" t="s">
        <v>253</v>
      </c>
      <c r="D10" s="98" t="s">
        <v>70</v>
      </c>
      <c r="E10" s="98" t="s">
        <v>127</v>
      </c>
      <c r="F10" s="98" t="s">
        <v>128</v>
      </c>
      <c r="G10" s="98" t="s">
        <v>254</v>
      </c>
      <c r="H10" s="98" t="s">
        <v>255</v>
      </c>
      <c r="I10" s="108">
        <v>646684.94</v>
      </c>
      <c r="J10" s="108"/>
      <c r="K10" s="108"/>
      <c r="L10" s="108"/>
      <c r="M10" s="108"/>
      <c r="N10" s="108"/>
      <c r="O10" s="108"/>
      <c r="P10" s="108"/>
      <c r="Q10" s="108"/>
      <c r="R10" s="108">
        <v>646684.94</v>
      </c>
      <c r="S10" s="108"/>
      <c r="T10" s="108"/>
      <c r="U10" s="108">
        <v>646684.94</v>
      </c>
      <c r="V10" s="108"/>
      <c r="W10" s="108"/>
    </row>
    <row r="11" ht="21.75" customHeight="1" spans="1:23">
      <c r="A11" s="98" t="s">
        <v>247</v>
      </c>
      <c r="B11" s="98" t="s">
        <v>256</v>
      </c>
      <c r="C11" s="98" t="s">
        <v>257</v>
      </c>
      <c r="D11" s="98" t="s">
        <v>70</v>
      </c>
      <c r="E11" s="98" t="s">
        <v>125</v>
      </c>
      <c r="F11" s="98" t="s">
        <v>126</v>
      </c>
      <c r="G11" s="98" t="s">
        <v>229</v>
      </c>
      <c r="H11" s="98" t="s">
        <v>230</v>
      </c>
      <c r="I11" s="108">
        <v>78500</v>
      </c>
      <c r="J11" s="108">
        <v>78500</v>
      </c>
      <c r="K11" s="108">
        <v>78500</v>
      </c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</row>
    <row r="12" ht="21.75" customHeight="1" spans="1:23">
      <c r="A12" s="98" t="s">
        <v>247</v>
      </c>
      <c r="B12" s="98" t="s">
        <v>258</v>
      </c>
      <c r="C12" s="98" t="s">
        <v>259</v>
      </c>
      <c r="D12" s="98" t="s">
        <v>70</v>
      </c>
      <c r="E12" s="98" t="s">
        <v>123</v>
      </c>
      <c r="F12" s="98" t="s">
        <v>124</v>
      </c>
      <c r="G12" s="98" t="s">
        <v>260</v>
      </c>
      <c r="H12" s="98" t="s">
        <v>261</v>
      </c>
      <c r="I12" s="108">
        <v>6000</v>
      </c>
      <c r="J12" s="108"/>
      <c r="K12" s="108"/>
      <c r="L12" s="108"/>
      <c r="M12" s="108"/>
      <c r="N12" s="108"/>
      <c r="O12" s="108"/>
      <c r="P12" s="108"/>
      <c r="Q12" s="108"/>
      <c r="R12" s="108">
        <v>6000</v>
      </c>
      <c r="S12" s="108"/>
      <c r="T12" s="108"/>
      <c r="U12" s="108"/>
      <c r="V12" s="108"/>
      <c r="W12" s="108">
        <v>6000</v>
      </c>
    </row>
    <row r="13" ht="21.75" customHeight="1" spans="1:23">
      <c r="A13" s="98" t="s">
        <v>247</v>
      </c>
      <c r="B13" s="98" t="s">
        <v>262</v>
      </c>
      <c r="C13" s="98" t="s">
        <v>263</v>
      </c>
      <c r="D13" s="98" t="s">
        <v>70</v>
      </c>
      <c r="E13" s="98" t="s">
        <v>127</v>
      </c>
      <c r="F13" s="98" t="s">
        <v>128</v>
      </c>
      <c r="G13" s="98" t="s">
        <v>229</v>
      </c>
      <c r="H13" s="98" t="s">
        <v>230</v>
      </c>
      <c r="I13" s="108">
        <v>250000</v>
      </c>
      <c r="J13" s="108">
        <v>250000</v>
      </c>
      <c r="K13" s="108">
        <v>250000</v>
      </c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</row>
    <row r="14" ht="21.75" customHeight="1" spans="1:23">
      <c r="A14" s="98" t="s">
        <v>247</v>
      </c>
      <c r="B14" s="98" t="s">
        <v>264</v>
      </c>
      <c r="C14" s="98" t="s">
        <v>265</v>
      </c>
      <c r="D14" s="98" t="s">
        <v>70</v>
      </c>
      <c r="E14" s="98" t="s">
        <v>117</v>
      </c>
      <c r="F14" s="98" t="s">
        <v>118</v>
      </c>
      <c r="G14" s="98" t="s">
        <v>266</v>
      </c>
      <c r="H14" s="98" t="s">
        <v>267</v>
      </c>
      <c r="I14" s="108">
        <v>7234868.2</v>
      </c>
      <c r="J14" s="108"/>
      <c r="K14" s="108"/>
      <c r="L14" s="108">
        <v>7234868.2</v>
      </c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</row>
    <row r="15" ht="18.75" customHeight="1" spans="1:23">
      <c r="A15" s="66" t="s">
        <v>173</v>
      </c>
      <c r="B15" s="67"/>
      <c r="C15" s="67"/>
      <c r="D15" s="67"/>
      <c r="E15" s="67"/>
      <c r="F15" s="67"/>
      <c r="G15" s="67"/>
      <c r="H15" s="68"/>
      <c r="I15" s="108">
        <v>8561723.94</v>
      </c>
      <c r="J15" s="108">
        <v>328500</v>
      </c>
      <c r="K15" s="108">
        <v>328500</v>
      </c>
      <c r="L15" s="108">
        <v>7234868.2</v>
      </c>
      <c r="M15" s="108"/>
      <c r="N15" s="108"/>
      <c r="O15" s="108"/>
      <c r="P15" s="108"/>
      <c r="Q15" s="108"/>
      <c r="R15" s="108">
        <v>998355.74</v>
      </c>
      <c r="S15" s="108"/>
      <c r="T15" s="108"/>
      <c r="U15" s="108">
        <v>992355.74</v>
      </c>
      <c r="V15" s="108"/>
      <c r="W15" s="108">
        <v>6000</v>
      </c>
    </row>
  </sheetData>
  <mergeCells count="28">
    <mergeCell ref="A2:W2"/>
    <mergeCell ref="A3:H3"/>
    <mergeCell ref="J4:M4"/>
    <mergeCell ref="N4:P4"/>
    <mergeCell ref="R4:W4"/>
    <mergeCell ref="A15:H1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30"/>
  <sheetViews>
    <sheetView showZeros="0" topLeftCell="A10" workbookViewId="0">
      <selection activeCell="D14" sqref="D14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41" t="s">
        <v>268</v>
      </c>
    </row>
    <row r="2" ht="39.75" customHeight="1" spans="1:10">
      <c r="A2" s="95" t="str">
        <f>"2025"&amp;"年部门项目支出绩效目标表"</f>
        <v>2025年部门项目支出绩效目标表</v>
      </c>
      <c r="B2" s="42"/>
      <c r="C2" s="42"/>
      <c r="D2" s="42"/>
      <c r="E2" s="42"/>
      <c r="F2" s="96"/>
      <c r="G2" s="42"/>
      <c r="H2" s="96"/>
      <c r="I2" s="96"/>
      <c r="J2" s="42"/>
    </row>
    <row r="3" ht="17.25" customHeight="1" spans="1:1">
      <c r="A3" s="43" t="str">
        <f>"单位名称："&amp;"昆明市晋宁区集中式饮用水源地保护管理中心"</f>
        <v>单位名称：昆明市晋宁区集中式饮用水源地保护管理中心</v>
      </c>
    </row>
    <row r="4" ht="44.25" customHeight="1" spans="1:10">
      <c r="A4" s="17" t="s">
        <v>185</v>
      </c>
      <c r="B4" s="17" t="s">
        <v>269</v>
      </c>
      <c r="C4" s="17" t="s">
        <v>270</v>
      </c>
      <c r="D4" s="17" t="s">
        <v>271</v>
      </c>
      <c r="E4" s="17" t="s">
        <v>272</v>
      </c>
      <c r="F4" s="97" t="s">
        <v>273</v>
      </c>
      <c r="G4" s="17" t="s">
        <v>274</v>
      </c>
      <c r="H4" s="97" t="s">
        <v>275</v>
      </c>
      <c r="I4" s="97" t="s">
        <v>276</v>
      </c>
      <c r="J4" s="17" t="s">
        <v>277</v>
      </c>
    </row>
    <row r="5" ht="18.75" customHeight="1" spans="1:10">
      <c r="A5" s="162">
        <v>1</v>
      </c>
      <c r="B5" s="162">
        <v>2</v>
      </c>
      <c r="C5" s="162">
        <v>3</v>
      </c>
      <c r="D5" s="162">
        <v>4</v>
      </c>
      <c r="E5" s="162">
        <v>5</v>
      </c>
      <c r="F5" s="69">
        <v>6</v>
      </c>
      <c r="G5" s="162">
        <v>7</v>
      </c>
      <c r="H5" s="69">
        <v>8</v>
      </c>
      <c r="I5" s="69">
        <v>9</v>
      </c>
      <c r="J5" s="162">
        <v>10</v>
      </c>
    </row>
    <row r="6" ht="42" customHeight="1" spans="1:10">
      <c r="A6" s="18" t="s">
        <v>70</v>
      </c>
      <c r="B6" s="98"/>
      <c r="C6" s="98"/>
      <c r="D6" s="98"/>
      <c r="E6" s="33"/>
      <c r="F6" s="99"/>
      <c r="G6" s="33"/>
      <c r="H6" s="99"/>
      <c r="I6" s="99"/>
      <c r="J6" s="33"/>
    </row>
    <row r="7" ht="42" customHeight="1" spans="1:10">
      <c r="A7" s="163" t="s">
        <v>259</v>
      </c>
      <c r="B7" s="32" t="s">
        <v>278</v>
      </c>
      <c r="C7" s="32" t="s">
        <v>279</v>
      </c>
      <c r="D7" s="32" t="s">
        <v>280</v>
      </c>
      <c r="E7" s="18" t="s">
        <v>281</v>
      </c>
      <c r="F7" s="32" t="s">
        <v>282</v>
      </c>
      <c r="G7" s="18" t="s">
        <v>283</v>
      </c>
      <c r="H7" s="32" t="s">
        <v>284</v>
      </c>
      <c r="I7" s="32" t="s">
        <v>285</v>
      </c>
      <c r="J7" s="18" t="s">
        <v>286</v>
      </c>
    </row>
    <row r="8" ht="42" customHeight="1" spans="1:10">
      <c r="A8" s="163" t="s">
        <v>259</v>
      </c>
      <c r="B8" s="32" t="s">
        <v>278</v>
      </c>
      <c r="C8" s="32" t="s">
        <v>287</v>
      </c>
      <c r="D8" s="32" t="s">
        <v>288</v>
      </c>
      <c r="E8" s="18" t="s">
        <v>289</v>
      </c>
      <c r="F8" s="32" t="s">
        <v>282</v>
      </c>
      <c r="G8" s="18" t="s">
        <v>283</v>
      </c>
      <c r="H8" s="32" t="s">
        <v>284</v>
      </c>
      <c r="I8" s="32" t="s">
        <v>285</v>
      </c>
      <c r="J8" s="18" t="s">
        <v>286</v>
      </c>
    </row>
    <row r="9" ht="42" customHeight="1" spans="1:10">
      <c r="A9" s="163" t="s">
        <v>259</v>
      </c>
      <c r="B9" s="32" t="s">
        <v>278</v>
      </c>
      <c r="C9" s="32" t="s">
        <v>290</v>
      </c>
      <c r="D9" s="32" t="s">
        <v>291</v>
      </c>
      <c r="E9" s="18" t="s">
        <v>291</v>
      </c>
      <c r="F9" s="32" t="s">
        <v>292</v>
      </c>
      <c r="G9" s="18" t="s">
        <v>293</v>
      </c>
      <c r="H9" s="32" t="s">
        <v>294</v>
      </c>
      <c r="I9" s="32" t="s">
        <v>285</v>
      </c>
      <c r="J9" s="18" t="s">
        <v>286</v>
      </c>
    </row>
    <row r="10" ht="42" customHeight="1" spans="1:10">
      <c r="A10" s="163" t="s">
        <v>257</v>
      </c>
      <c r="B10" s="32" t="s">
        <v>295</v>
      </c>
      <c r="C10" s="32" t="s">
        <v>279</v>
      </c>
      <c r="D10" s="32" t="s">
        <v>280</v>
      </c>
      <c r="E10" s="18" t="s">
        <v>296</v>
      </c>
      <c r="F10" s="32" t="s">
        <v>292</v>
      </c>
      <c r="G10" s="18" t="s">
        <v>93</v>
      </c>
      <c r="H10" s="32" t="s">
        <v>297</v>
      </c>
      <c r="I10" s="32" t="s">
        <v>285</v>
      </c>
      <c r="J10" s="18" t="s">
        <v>298</v>
      </c>
    </row>
    <row r="11" ht="42" customHeight="1" spans="1:10">
      <c r="A11" s="163" t="s">
        <v>257</v>
      </c>
      <c r="B11" s="32" t="s">
        <v>295</v>
      </c>
      <c r="C11" s="32" t="s">
        <v>279</v>
      </c>
      <c r="D11" s="32" t="s">
        <v>299</v>
      </c>
      <c r="E11" s="18" t="s">
        <v>300</v>
      </c>
      <c r="F11" s="32" t="s">
        <v>292</v>
      </c>
      <c r="G11" s="18" t="s">
        <v>301</v>
      </c>
      <c r="H11" s="32" t="s">
        <v>302</v>
      </c>
      <c r="I11" s="32" t="s">
        <v>285</v>
      </c>
      <c r="J11" s="18" t="s">
        <v>303</v>
      </c>
    </row>
    <row r="12" ht="42" customHeight="1" spans="1:10">
      <c r="A12" s="163" t="s">
        <v>257</v>
      </c>
      <c r="B12" s="32" t="s">
        <v>295</v>
      </c>
      <c r="C12" s="32" t="s">
        <v>287</v>
      </c>
      <c r="D12" s="32" t="s">
        <v>304</v>
      </c>
      <c r="E12" s="18" t="s">
        <v>305</v>
      </c>
      <c r="F12" s="32" t="s">
        <v>292</v>
      </c>
      <c r="G12" s="18" t="s">
        <v>306</v>
      </c>
      <c r="H12" s="32"/>
      <c r="I12" s="32" t="s">
        <v>307</v>
      </c>
      <c r="J12" s="18" t="s">
        <v>308</v>
      </c>
    </row>
    <row r="13" ht="42" customHeight="1" spans="1:10">
      <c r="A13" s="163" t="s">
        <v>257</v>
      </c>
      <c r="B13" s="32" t="s">
        <v>295</v>
      </c>
      <c r="C13" s="32" t="s">
        <v>290</v>
      </c>
      <c r="D13" s="32" t="s">
        <v>291</v>
      </c>
      <c r="E13" s="18" t="s">
        <v>291</v>
      </c>
      <c r="F13" s="32" t="s">
        <v>282</v>
      </c>
      <c r="G13" s="18" t="s">
        <v>309</v>
      </c>
      <c r="H13" s="32" t="s">
        <v>294</v>
      </c>
      <c r="I13" s="32" t="s">
        <v>307</v>
      </c>
      <c r="J13" s="18" t="s">
        <v>310</v>
      </c>
    </row>
    <row r="14" ht="42" customHeight="1" spans="1:10">
      <c r="A14" s="163" t="s">
        <v>263</v>
      </c>
      <c r="B14" s="32" t="s">
        <v>311</v>
      </c>
      <c r="C14" s="32" t="s">
        <v>279</v>
      </c>
      <c r="D14" s="32" t="s">
        <v>280</v>
      </c>
      <c r="E14" s="18" t="s">
        <v>312</v>
      </c>
      <c r="F14" s="32" t="s">
        <v>282</v>
      </c>
      <c r="G14" s="18" t="s">
        <v>313</v>
      </c>
      <c r="H14" s="32" t="s">
        <v>314</v>
      </c>
      <c r="I14" s="32" t="s">
        <v>285</v>
      </c>
      <c r="J14" s="18" t="s">
        <v>315</v>
      </c>
    </row>
    <row r="15" ht="42" customHeight="1" spans="1:10">
      <c r="A15" s="163" t="s">
        <v>263</v>
      </c>
      <c r="B15" s="32" t="s">
        <v>311</v>
      </c>
      <c r="C15" s="32" t="s">
        <v>287</v>
      </c>
      <c r="D15" s="32" t="s">
        <v>304</v>
      </c>
      <c r="E15" s="18" t="s">
        <v>316</v>
      </c>
      <c r="F15" s="32" t="s">
        <v>282</v>
      </c>
      <c r="G15" s="18" t="s">
        <v>317</v>
      </c>
      <c r="H15" s="32" t="s">
        <v>318</v>
      </c>
      <c r="I15" s="32" t="s">
        <v>285</v>
      </c>
      <c r="J15" s="18" t="s">
        <v>319</v>
      </c>
    </row>
    <row r="16" ht="42" customHeight="1" spans="1:10">
      <c r="A16" s="163" t="s">
        <v>263</v>
      </c>
      <c r="B16" s="32" t="s">
        <v>311</v>
      </c>
      <c r="C16" s="32" t="s">
        <v>290</v>
      </c>
      <c r="D16" s="32" t="s">
        <v>291</v>
      </c>
      <c r="E16" s="18" t="s">
        <v>320</v>
      </c>
      <c r="F16" s="32" t="s">
        <v>292</v>
      </c>
      <c r="G16" s="18" t="s">
        <v>293</v>
      </c>
      <c r="H16" s="32" t="s">
        <v>294</v>
      </c>
      <c r="I16" s="32" t="s">
        <v>285</v>
      </c>
      <c r="J16" s="18" t="s">
        <v>321</v>
      </c>
    </row>
    <row r="17" ht="42" customHeight="1" spans="1:10">
      <c r="A17" s="163" t="s">
        <v>265</v>
      </c>
      <c r="B17" s="32" t="s">
        <v>322</v>
      </c>
      <c r="C17" s="32" t="s">
        <v>279</v>
      </c>
      <c r="D17" s="32" t="s">
        <v>280</v>
      </c>
      <c r="E17" s="18" t="s">
        <v>323</v>
      </c>
      <c r="F17" s="32" t="s">
        <v>282</v>
      </c>
      <c r="G17" s="18" t="s">
        <v>324</v>
      </c>
      <c r="H17" s="32" t="s">
        <v>318</v>
      </c>
      <c r="I17" s="32" t="s">
        <v>285</v>
      </c>
      <c r="J17" s="18" t="s">
        <v>325</v>
      </c>
    </row>
    <row r="18" ht="42" customHeight="1" spans="1:10">
      <c r="A18" s="163" t="s">
        <v>265</v>
      </c>
      <c r="B18" s="32" t="s">
        <v>322</v>
      </c>
      <c r="C18" s="32" t="s">
        <v>279</v>
      </c>
      <c r="D18" s="32" t="s">
        <v>280</v>
      </c>
      <c r="E18" s="18" t="s">
        <v>326</v>
      </c>
      <c r="F18" s="32" t="s">
        <v>282</v>
      </c>
      <c r="G18" s="18" t="s">
        <v>327</v>
      </c>
      <c r="H18" s="32" t="s">
        <v>284</v>
      </c>
      <c r="I18" s="32" t="s">
        <v>285</v>
      </c>
      <c r="J18" s="18" t="s">
        <v>328</v>
      </c>
    </row>
    <row r="19" ht="42" customHeight="1" spans="1:10">
      <c r="A19" s="163" t="s">
        <v>265</v>
      </c>
      <c r="B19" s="32" t="s">
        <v>322</v>
      </c>
      <c r="C19" s="32" t="s">
        <v>287</v>
      </c>
      <c r="D19" s="32" t="s">
        <v>329</v>
      </c>
      <c r="E19" s="18" t="s">
        <v>330</v>
      </c>
      <c r="F19" s="32" t="s">
        <v>282</v>
      </c>
      <c r="G19" s="18" t="s">
        <v>331</v>
      </c>
      <c r="H19" s="32" t="s">
        <v>332</v>
      </c>
      <c r="I19" s="32" t="s">
        <v>307</v>
      </c>
      <c r="J19" s="18" t="s">
        <v>333</v>
      </c>
    </row>
    <row r="20" ht="42" customHeight="1" spans="1:10">
      <c r="A20" s="163" t="s">
        <v>265</v>
      </c>
      <c r="B20" s="32" t="s">
        <v>322</v>
      </c>
      <c r="C20" s="32" t="s">
        <v>287</v>
      </c>
      <c r="D20" s="32" t="s">
        <v>329</v>
      </c>
      <c r="E20" s="18" t="s">
        <v>334</v>
      </c>
      <c r="F20" s="32" t="s">
        <v>282</v>
      </c>
      <c r="G20" s="18" t="s">
        <v>301</v>
      </c>
      <c r="H20" s="32" t="s">
        <v>335</v>
      </c>
      <c r="I20" s="32" t="s">
        <v>285</v>
      </c>
      <c r="J20" s="18" t="s">
        <v>336</v>
      </c>
    </row>
    <row r="21" ht="42" customHeight="1" spans="1:10">
      <c r="A21" s="163" t="s">
        <v>265</v>
      </c>
      <c r="B21" s="32" t="s">
        <v>322</v>
      </c>
      <c r="C21" s="32" t="s">
        <v>290</v>
      </c>
      <c r="D21" s="32" t="s">
        <v>291</v>
      </c>
      <c r="E21" s="18" t="s">
        <v>291</v>
      </c>
      <c r="F21" s="32" t="s">
        <v>282</v>
      </c>
      <c r="G21" s="18" t="s">
        <v>293</v>
      </c>
      <c r="H21" s="32" t="s">
        <v>294</v>
      </c>
      <c r="I21" s="32" t="s">
        <v>285</v>
      </c>
      <c r="J21" s="18" t="s">
        <v>337</v>
      </c>
    </row>
    <row r="22" ht="42" customHeight="1" spans="1:10">
      <c r="A22" s="163" t="s">
        <v>253</v>
      </c>
      <c r="B22" s="32" t="s">
        <v>338</v>
      </c>
      <c r="C22" s="32" t="s">
        <v>279</v>
      </c>
      <c r="D22" s="32" t="s">
        <v>280</v>
      </c>
      <c r="E22" s="18" t="s">
        <v>339</v>
      </c>
      <c r="F22" s="32" t="s">
        <v>282</v>
      </c>
      <c r="G22" s="18" t="s">
        <v>82</v>
      </c>
      <c r="H22" s="32" t="s">
        <v>340</v>
      </c>
      <c r="I22" s="32" t="s">
        <v>285</v>
      </c>
      <c r="J22" s="18" t="s">
        <v>341</v>
      </c>
    </row>
    <row r="23" ht="42" customHeight="1" spans="1:10">
      <c r="A23" s="163" t="s">
        <v>253</v>
      </c>
      <c r="B23" s="32" t="s">
        <v>338</v>
      </c>
      <c r="C23" s="32" t="s">
        <v>279</v>
      </c>
      <c r="D23" s="32" t="s">
        <v>299</v>
      </c>
      <c r="E23" s="18" t="s">
        <v>342</v>
      </c>
      <c r="F23" s="32" t="s">
        <v>292</v>
      </c>
      <c r="G23" s="18" t="s">
        <v>293</v>
      </c>
      <c r="H23" s="32" t="s">
        <v>294</v>
      </c>
      <c r="I23" s="32" t="s">
        <v>285</v>
      </c>
      <c r="J23" s="18" t="s">
        <v>343</v>
      </c>
    </row>
    <row r="24" ht="42" customHeight="1" spans="1:10">
      <c r="A24" s="163" t="s">
        <v>253</v>
      </c>
      <c r="B24" s="32" t="s">
        <v>338</v>
      </c>
      <c r="C24" s="32" t="s">
        <v>287</v>
      </c>
      <c r="D24" s="32" t="s">
        <v>329</v>
      </c>
      <c r="E24" s="18" t="s">
        <v>344</v>
      </c>
      <c r="F24" s="32" t="s">
        <v>292</v>
      </c>
      <c r="G24" s="18" t="s">
        <v>345</v>
      </c>
      <c r="H24" s="32" t="s">
        <v>346</v>
      </c>
      <c r="I24" s="32" t="s">
        <v>285</v>
      </c>
      <c r="J24" s="18" t="s">
        <v>347</v>
      </c>
    </row>
    <row r="25" ht="42" customHeight="1" spans="1:10">
      <c r="A25" s="163" t="s">
        <v>253</v>
      </c>
      <c r="B25" s="32" t="s">
        <v>338</v>
      </c>
      <c r="C25" s="32" t="s">
        <v>287</v>
      </c>
      <c r="D25" s="32" t="s">
        <v>304</v>
      </c>
      <c r="E25" s="18" t="s">
        <v>348</v>
      </c>
      <c r="F25" s="32" t="s">
        <v>292</v>
      </c>
      <c r="G25" s="18" t="s">
        <v>349</v>
      </c>
      <c r="H25" s="32" t="s">
        <v>294</v>
      </c>
      <c r="I25" s="32" t="s">
        <v>285</v>
      </c>
      <c r="J25" s="18" t="s">
        <v>350</v>
      </c>
    </row>
    <row r="26" ht="42" customHeight="1" spans="1:10">
      <c r="A26" s="163" t="s">
        <v>253</v>
      </c>
      <c r="B26" s="32" t="s">
        <v>338</v>
      </c>
      <c r="C26" s="32" t="s">
        <v>290</v>
      </c>
      <c r="D26" s="32" t="s">
        <v>291</v>
      </c>
      <c r="E26" s="18" t="s">
        <v>351</v>
      </c>
      <c r="F26" s="32" t="s">
        <v>282</v>
      </c>
      <c r="G26" s="18" t="s">
        <v>352</v>
      </c>
      <c r="H26" s="32" t="s">
        <v>294</v>
      </c>
      <c r="I26" s="32" t="s">
        <v>307</v>
      </c>
      <c r="J26" s="18" t="s">
        <v>353</v>
      </c>
    </row>
    <row r="27" ht="42" customHeight="1" spans="1:10">
      <c r="A27" s="163" t="s">
        <v>249</v>
      </c>
      <c r="B27" s="32" t="s">
        <v>311</v>
      </c>
      <c r="C27" s="32" t="s">
        <v>279</v>
      </c>
      <c r="D27" s="32" t="s">
        <v>280</v>
      </c>
      <c r="E27" s="18" t="s">
        <v>354</v>
      </c>
      <c r="F27" s="32" t="s">
        <v>282</v>
      </c>
      <c r="G27" s="18" t="s">
        <v>355</v>
      </c>
      <c r="H27" s="32" t="s">
        <v>356</v>
      </c>
      <c r="I27" s="32" t="s">
        <v>285</v>
      </c>
      <c r="J27" s="18" t="s">
        <v>357</v>
      </c>
    </row>
    <row r="28" ht="42" customHeight="1" spans="1:10">
      <c r="A28" s="163" t="s">
        <v>249</v>
      </c>
      <c r="B28" s="32" t="s">
        <v>311</v>
      </c>
      <c r="C28" s="32" t="s">
        <v>287</v>
      </c>
      <c r="D28" s="32" t="s">
        <v>304</v>
      </c>
      <c r="E28" s="18" t="s">
        <v>358</v>
      </c>
      <c r="F28" s="32" t="s">
        <v>282</v>
      </c>
      <c r="G28" s="18" t="s">
        <v>359</v>
      </c>
      <c r="H28" s="32" t="s">
        <v>318</v>
      </c>
      <c r="I28" s="32" t="s">
        <v>285</v>
      </c>
      <c r="J28" s="18" t="s">
        <v>360</v>
      </c>
    </row>
    <row r="29" ht="42" customHeight="1" spans="1:10">
      <c r="A29" s="163" t="s">
        <v>249</v>
      </c>
      <c r="B29" s="32" t="s">
        <v>311</v>
      </c>
      <c r="C29" s="32" t="s">
        <v>287</v>
      </c>
      <c r="D29" s="32" t="s">
        <v>304</v>
      </c>
      <c r="E29" s="18" t="s">
        <v>361</v>
      </c>
      <c r="F29" s="32" t="s">
        <v>282</v>
      </c>
      <c r="G29" s="18" t="s">
        <v>361</v>
      </c>
      <c r="H29" s="32" t="s">
        <v>318</v>
      </c>
      <c r="I29" s="32" t="s">
        <v>285</v>
      </c>
      <c r="J29" s="18" t="s">
        <v>362</v>
      </c>
    </row>
    <row r="30" ht="42" customHeight="1" spans="1:10">
      <c r="A30" s="163" t="s">
        <v>249</v>
      </c>
      <c r="B30" s="32" t="s">
        <v>311</v>
      </c>
      <c r="C30" s="32" t="s">
        <v>290</v>
      </c>
      <c r="D30" s="32" t="s">
        <v>291</v>
      </c>
      <c r="E30" s="18" t="s">
        <v>363</v>
      </c>
      <c r="F30" s="32" t="s">
        <v>282</v>
      </c>
      <c r="G30" s="18" t="s">
        <v>364</v>
      </c>
      <c r="H30" s="32" t="s">
        <v>294</v>
      </c>
      <c r="I30" s="32" t="s">
        <v>307</v>
      </c>
      <c r="J30" s="18" t="s">
        <v>365</v>
      </c>
    </row>
  </sheetData>
  <mergeCells count="14">
    <mergeCell ref="A2:J2"/>
    <mergeCell ref="A3:H3"/>
    <mergeCell ref="A7:A9"/>
    <mergeCell ref="A10:A13"/>
    <mergeCell ref="A14:A16"/>
    <mergeCell ref="A17:A21"/>
    <mergeCell ref="A22:A26"/>
    <mergeCell ref="A27:A30"/>
    <mergeCell ref="B7:B9"/>
    <mergeCell ref="B10:B13"/>
    <mergeCell ref="B14:B16"/>
    <mergeCell ref="B17:B21"/>
    <mergeCell ref="B22:B26"/>
    <mergeCell ref="B27:B30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部门整体支出绩效目标表13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2025-03-13T02:22:00Z</dcterms:created>
  <dcterms:modified xsi:type="dcterms:W3CDTF">2025-03-13T02:42:54Z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