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8010" firstSheet="4" activeTab="5"/>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转移支付补助项目支出预算表11" sheetId="16" r:id="rId16"/>
    <sheet name="部门项目中期规划预算表12" sheetId="17" r:id="rId17"/>
    <sheet name="部门整体支出绩效目标表13" sheetId="18" r:id="rId18"/>
  </sheets>
  <definedNames>
    <definedName name="_xlnm.Print_Titles" localSheetId="0">'部门财务收支预算总表01-1'!$A:$A,'部门财务收支预算总表01-1'!$1:$1</definedName>
    <definedName name="_xlnm.Print_Titles" localSheetId="1">'部门收入预算表01-2'!$A:$A,'部门收入预算表01-2'!$1:$1</definedName>
    <definedName name="_xlnm.Print_Titles" localSheetId="2">'部门支出预算表01-3'!$A:$A,'部门支出预算表01-3'!$1:$1</definedName>
    <definedName name="_xlnm.Print_Titles" localSheetId="3">'部门财政拨款收支预算总表02-1'!$A:$A,'部门财政拨款收支预算总表02-1'!$1:$1</definedName>
    <definedName name="_xlnm.Print_Titles" localSheetId="4">'一般公共预算支出预算表02-2'!$A:$A,'一般公共预算支出预算表02-2'!$1:$5</definedName>
    <definedName name="_xlnm.Print_Titles" localSheetId="5">一般公共预算“三公”经费支出预算表03!$A:$A,一般公共预算“三公”经费支出预算表03!$1:$1</definedName>
    <definedName name="_xlnm.Print_Titles" localSheetId="6">部门基本支出预算表04!$A:$A,部门基本支出预算表04!$1:$1</definedName>
    <definedName name="_xlnm.Print_Titles" localSheetId="7">'部门项目支出预算表05-1'!$A:$A,'部门项目支出预算表05-1'!$1:$1</definedName>
    <definedName name="_xlnm.Print_Titles" localSheetId="8">'部门项目支出绩效目标表05-2'!$A:$A,'部门项目支出绩效目标表05-2'!$1:$1</definedName>
    <definedName name="_xlnm.Print_Titles" localSheetId="9">部门政府性基金预算支出预算表06!$A:$A,部门政府性基金预算支出预算表06!$1:$6</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12">'对下转移支付预算表09-1'!$A:$A,'对下转移支付预算表09-1'!$1:$1</definedName>
    <definedName name="_xlnm.Print_Titles" localSheetId="13">'对下转移支付绩效目标表09-2'!$A:$A,'对下转移支付绩效目标表09-2'!$1:$1</definedName>
    <definedName name="_xlnm.Print_Titles" localSheetId="14">新增资产配置表10!$A:$A,新增资产配置表10!$1:$1</definedName>
    <definedName name="_xlnm.Print_Titles" localSheetId="15">上级转移支付补助项目支出预算表11!$A:$A,上级转移支付补助项目支出预算表11!$1:$1</definedName>
    <definedName name="_xlnm.Print_Titles" localSheetId="16">部门项目中期规划预算表12!$A:$A,部门项目中期规划预算表12!$1:$1</definedName>
    <definedName name="_xlnm.Print_Titles" localSheetId="17">部门整体支出绩效目标表13!$A:$A,部门整体支出绩效目标表13!$1:$1</definedName>
  </definedNames>
  <calcPr calcId="144525"/>
</workbook>
</file>

<file path=xl/sharedStrings.xml><?xml version="1.0" encoding="utf-8"?>
<sst xmlns="http://schemas.openxmlformats.org/spreadsheetml/2006/main" count="804" uniqueCount="373">
  <si>
    <t>预算01-1表</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</si>
  <si>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</si>
  <si>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</si>
  <si>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</si>
  <si>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</si>
  <si>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</si>
  <si>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</si>
  <si>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</si>
  <si>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</si>
  <si>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</si>
  <si>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</si>
  <si>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</si>
  <si>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</si>
  <si>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</si>
  <si>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</si>
  <si>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</si>
  <si>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</si>
  <si>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</si>
  <si>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</si>
  <si>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</si>
  <si>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</si>
  <si>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</si>
  <si>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</si>
  <si>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</si>
  <si>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</si>
  <si>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</si>
  <si>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</si>
  <si>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</si>
  <si>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</si>
  <si>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</si>
  <si>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</si>
  <si>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</si>
  <si>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</si>
  <si>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</si>
  <si>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</si>
  <si>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</si>
  <si>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</si>
  <si>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</si>
  <si>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</si>
  <si>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</si>
  <si>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</si>
  <si>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</si>
  <si>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</si>
  <si>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</si>
  <si>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</si>
  <si>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</si>
  <si>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</si>
  <si>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</si>
  <si>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</si>
  <si>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</si>
  <si>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</si>
  <si>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</si>
  <si>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</si>
  <si>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</si>
  <si>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</si>
  <si>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</si>
  <si>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</si>
  <si>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</si>
  <si>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</si>
  <si>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</si>
  <si>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</si>
  <si>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</si>
  <si>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</si>
  <si>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</si>
  <si>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</si>
  <si>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</si>
  <si>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</si>
  <si>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</si>
  <si>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</si>
  <si>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126008</t>
  </si>
  <si>
    <t>昆明市晋宁区计划供水节约用水办公室</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</si>
  <si>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</si>
  <si>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</si>
  <si>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</si>
  <si>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</si>
  <si>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</si>
  <si>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</si>
  <si>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</si>
  <si>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</si>
  <si>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</si>
  <si>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</si>
  <si>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</si>
  <si>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</si>
  <si>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</si>
  <si>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</si>
  <si>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</si>
  <si>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</si>
  <si>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</si>
  <si>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</si>
  <si>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</si>
  <si>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</si>
  <si>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</si>
  <si>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</si>
  <si>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</si>
  <si>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</si>
  <si>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</si>
  <si>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</si>
  <si>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208</t>
  </si>
  <si>
    <t>社会保障和就业支出</t>
  </si>
  <si>
    <t>20805</t>
  </si>
  <si>
    <t>行政事业单位养老支出</t>
  </si>
  <si>
    <t>2080505</t>
  </si>
  <si>
    <t>机关事业单位基本养老保险缴费支出</t>
  </si>
  <si>
    <t>210</t>
  </si>
  <si>
    <t>卫生健康支出</t>
  </si>
  <si>
    <t>21011</t>
  </si>
  <si>
    <t>行政事业单位医疗</t>
  </si>
  <si>
    <t>2101102</t>
  </si>
  <si>
    <t>事业单位医疗</t>
  </si>
  <si>
    <t>2101103</t>
  </si>
  <si>
    <t>公务员医疗补助</t>
  </si>
  <si>
    <t>2101199</t>
  </si>
  <si>
    <t>其他行政事业单位医疗支出</t>
  </si>
  <si>
    <t>213</t>
  </si>
  <si>
    <t>农林水支出</t>
  </si>
  <si>
    <t>21303</t>
  </si>
  <si>
    <t>水利</t>
  </si>
  <si>
    <t>2130311</t>
  </si>
  <si>
    <t>水资源节约管理与保护</t>
  </si>
  <si>
    <t>221</t>
  </si>
  <si>
    <t>住房保障支出</t>
  </si>
  <si>
    <t>22102</t>
  </si>
  <si>
    <t>住房改革支出</t>
  </si>
  <si>
    <t>2210201</t>
  </si>
  <si>
    <t>住房公积金</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</si>
  <si>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</si>
  <si>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</si>
  <si>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</si>
  <si>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</si>
  <si>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</si>
  <si>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</si>
  <si>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</si>
  <si>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</si>
  <si>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</si>
  <si>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</si>
  <si>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</si>
  <si>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</si>
  <si>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</si>
  <si>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</si>
  <si>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</si>
  <si>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</si>
  <si>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</si>
  <si>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</si>
  <si>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</si>
  <si>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</si>
  <si>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</si>
  <si>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</si>
  <si>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</si>
  <si>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</si>
  <si>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</si>
  <si>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</si>
  <si>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</si>
  <si>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</si>
  <si>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</si>
  <si>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</si>
  <si>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</si>
  <si>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</si>
  <si>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</si>
  <si>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</si>
  <si>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</si>
  <si>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</si>
  <si>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</si>
  <si>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</si>
  <si>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</si>
  <si>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</si>
  <si>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</si>
  <si>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</si>
  <si>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</si>
  <si>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</si>
  <si>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</si>
  <si>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</si>
  <si>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</si>
  <si>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</si>
  <si>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</si>
  <si>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</si>
  <si>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</si>
  <si>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</si>
  <si>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</si>
  <si>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</si>
  <si>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</si>
  <si>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</si>
  <si>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</si>
  <si>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</si>
  <si>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</si>
  <si>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</si>
  <si>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</si>
  <si>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</si>
  <si>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</si>
  <si>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</si>
  <si>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</si>
  <si>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昆明市晋宁区水务局</t>
  </si>
  <si>
    <t>530122210000000002262</t>
  </si>
  <si>
    <t>事业人员支出工资</t>
  </si>
  <si>
    <t>30101</t>
  </si>
  <si>
    <t>基本工资</t>
  </si>
  <si>
    <t>30102</t>
  </si>
  <si>
    <t>津贴补贴</t>
  </si>
  <si>
    <t>30103</t>
  </si>
  <si>
    <t>奖金</t>
  </si>
  <si>
    <t>30107</t>
  </si>
  <si>
    <t>绩效工资</t>
  </si>
  <si>
    <t>530122210000000002263</t>
  </si>
  <si>
    <t>社会保障缴费</t>
  </si>
  <si>
    <t>30108</t>
  </si>
  <si>
    <t>机关事业单位基本养老保险缴费</t>
  </si>
  <si>
    <t>30110</t>
  </si>
  <si>
    <t>职工基本医疗保险缴费</t>
  </si>
  <si>
    <t>30111</t>
  </si>
  <si>
    <t>公务员医疗补助缴费</t>
  </si>
  <si>
    <t>30112</t>
  </si>
  <si>
    <t>其他社会保障缴费</t>
  </si>
  <si>
    <t>530122210000000002264</t>
  </si>
  <si>
    <t>30217</t>
  </si>
  <si>
    <t>530122210000000002266</t>
  </si>
  <si>
    <t>工会经费</t>
  </si>
  <si>
    <t>30228</t>
  </si>
  <si>
    <t>530122210000000002267</t>
  </si>
  <si>
    <t>一般公用经费</t>
  </si>
  <si>
    <t>30201</t>
  </si>
  <si>
    <t>办公费</t>
  </si>
  <si>
    <t>30211</t>
  </si>
  <si>
    <t>差旅费</t>
  </si>
  <si>
    <t>30227</t>
  </si>
  <si>
    <t>委托业务费</t>
  </si>
  <si>
    <t>30229</t>
  </si>
  <si>
    <t>福利费</t>
  </si>
  <si>
    <t>530122210000000003085</t>
  </si>
  <si>
    <t>30113</t>
  </si>
  <si>
    <t>530122231100001443481</t>
  </si>
  <si>
    <t>事业人员绩效奖励</t>
  </si>
  <si>
    <t>预算05-1表</t>
  </si>
  <si>
    <t>项目分类</t>
  </si>
  <si>
    <t>项目单位</t>
  </si>
  <si>
    <t>经济科目编码</t>
  </si>
  <si>
    <t>经济科目名称</t>
  </si>
  <si>
    <t>本年拨款</t>
  </si>
  <si>
    <t>其中：本次下达</t>
  </si>
  <si>
    <t>专项业务类</t>
  </si>
  <si>
    <t>530122251100003581057</t>
  </si>
  <si>
    <t>计划用水、节约用水工作经费</t>
  </si>
  <si>
    <t>530122251100003581777</t>
  </si>
  <si>
    <t>支付自来水公司代收超计划用水水费的工作经费</t>
  </si>
  <si>
    <t>预算05-2表</t>
  </si>
  <si>
    <t>项目年度绩效目标</t>
  </si>
  <si>
    <t>一级指标</t>
  </si>
  <si>
    <t>二级指标</t>
  </si>
  <si>
    <t>三级指标</t>
  </si>
  <si>
    <t>指标性质</t>
  </si>
  <si>
    <t>指标值</t>
  </si>
  <si>
    <t>度量单位</t>
  </si>
  <si>
    <t>指标属性</t>
  </si>
  <si>
    <t>指标内容</t>
  </si>
  <si>
    <t>根据《晋宁区人民政府关于委托自来水公司征收超计划用水累进加价水费的批复》（晋政复[2015]198号）文件，委托县自来水公司征收超计划用水累进加价水费，委托征收手续费按征收额2.5%由县财政直接拨，已明确可以支付的2015年以来欠款131342.00元。</t>
  </si>
  <si>
    <t>产出指标</t>
  </si>
  <si>
    <t>质量指标</t>
  </si>
  <si>
    <t>全额收取超计划用水累加水费</t>
  </si>
  <si>
    <t>=</t>
  </si>
  <si>
    <t>应收尽收水费并上缴国库</t>
  </si>
  <si>
    <t>元</t>
  </si>
  <si>
    <t>定量指标</t>
  </si>
  <si>
    <t>每出现一次扣1分</t>
  </si>
  <si>
    <t>效益指标</t>
  </si>
  <si>
    <t>社会效益</t>
  </si>
  <si>
    <t>提高用水户节约用水意识</t>
  </si>
  <si>
    <t>全部</t>
  </si>
  <si>
    <t>人(户)</t>
  </si>
  <si>
    <t>每发现1次扣1分</t>
  </si>
  <si>
    <t>满意度指标</t>
  </si>
  <si>
    <t>服务对象满意度</t>
  </si>
  <si>
    <t>&gt;=</t>
  </si>
  <si>
    <t>90</t>
  </si>
  <si>
    <t>%</t>
  </si>
  <si>
    <t>定性指标</t>
  </si>
  <si>
    <t>扣1分</t>
  </si>
  <si>
    <t>贯彻落实节水优先方针，深入推进节水型社会建设，按照《晋宁区计划用水与定额管理工作实施办法》要求，开展计划用水、节约用水宣传、管理工作；做好海绵城市建设指导、管理工作。</t>
  </si>
  <si>
    <t>完成年度目标任务</t>
  </si>
  <si>
    <t>100</t>
  </si>
  <si>
    <t>一项扣1分</t>
  </si>
  <si>
    <t>增强全民节约用水意识</t>
  </si>
  <si>
    <t>预算06表</t>
  </si>
  <si>
    <t>政府性基金预算支出预算表</t>
  </si>
  <si>
    <t>单位名称：昆明市发展和改革委员会</t>
  </si>
  <si>
    <t>政府性基金预算支出</t>
  </si>
  <si>
    <t>备注：我单位无政府性基金预算支出预算相关内容，该表以空表进行公开。</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</si>
  <si>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</si>
  <si>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</si>
  <si>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</si>
  <si>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</si>
  <si>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</si>
  <si>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</si>
  <si>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</si>
  <si>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</si>
  <si>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</si>
  <si>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</si>
  <si>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</si>
  <si>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备注：1.当面向中小企业预留资金大于合计时，面向中小企业预留资金为三年预计数。</t>
  </si>
  <si>
    <t xml:space="preserve">      2.因没有符合政府集中采购目录和限额标准范围内的支出项目，我单位无部门政府采购预算相关内容，该表以空表进行公开。</t>
  </si>
  <si>
    <t>预算08表</t>
  </si>
  <si>
    <t>政府购买服务项目</t>
  </si>
  <si>
    <t>政府购买服务指导性目录代码</t>
  </si>
  <si>
    <t>基本支出/项目支出</t>
  </si>
  <si>
    <t>所属服务类别</t>
  </si>
  <si>
    <t>所属服务领域</t>
  </si>
  <si>
    <t>购买内容简述</t>
  </si>
  <si>
    <t>备注：因没有符合政府采购服务的支出项目，我单位无政府购买服务预算相关内容，该表以空表进行公开。</t>
  </si>
  <si>
    <t>预算09-1表</t>
  </si>
  <si>
    <t>单位名称（项目）</t>
  </si>
  <si>
    <t>地区</t>
  </si>
  <si>
    <t>盘龙区</t>
  </si>
  <si>
    <t>五华区</t>
  </si>
  <si>
    <t>西山区</t>
  </si>
  <si>
    <t>官渡区</t>
  </si>
  <si>
    <t>呈贡区</t>
  </si>
  <si>
    <t>晋宁区</t>
  </si>
  <si>
    <t>东川区</t>
  </si>
  <si>
    <t>富民县</t>
  </si>
  <si>
    <t>宜良县</t>
  </si>
  <si>
    <t>石林县</t>
  </si>
  <si>
    <t>禄劝县</t>
  </si>
  <si>
    <t>寻甸县</t>
  </si>
  <si>
    <t>高新区</t>
  </si>
  <si>
    <t>滇池旅游度假区</t>
  </si>
  <si>
    <t>阳宗海管委会</t>
  </si>
  <si>
    <t>滇中新区</t>
  </si>
  <si>
    <t>安宁市</t>
  </si>
  <si>
    <t>经开区</t>
  </si>
  <si>
    <t>嵩明县</t>
  </si>
  <si>
    <t>磨憨经济合作区</t>
  </si>
  <si>
    <t xml:space="preserve">         备注：我部门无对下转移支付预算，此表无数据。</t>
  </si>
  <si>
    <t>预算09-2表</t>
  </si>
  <si>
    <t>备注：我部门无对下转移支付绩效目标，此表无数据。</t>
  </si>
  <si>
    <t>预算10表</t>
  </si>
  <si>
    <t>资产类别</t>
  </si>
  <si>
    <t>资产分类代码.名称</t>
  </si>
  <si>
    <t>资产名称</t>
  </si>
  <si>
    <t>计量单位</t>
  </si>
  <si>
    <t>财政部门批复数（元）</t>
  </si>
  <si>
    <t>单价</t>
  </si>
  <si>
    <t>金额</t>
  </si>
  <si>
    <t>备注：因我单位无新增资产预算配置，该表以空表进行公开。</t>
  </si>
  <si>
    <t>预算11表</t>
  </si>
  <si>
    <t>上级补助</t>
  </si>
  <si>
    <t>备注：因我单位无提前下达的上级转移支付补助项目支出预算，该表以空表进行公开。</t>
  </si>
  <si>
    <t>预算12表</t>
  </si>
  <si>
    <t>项目级次</t>
  </si>
  <si>
    <t>311 专项业务类</t>
  </si>
  <si>
    <t>本级</t>
  </si>
  <si>
    <t/>
  </si>
  <si>
    <t>预算13表</t>
  </si>
  <si>
    <t>部门编码</t>
  </si>
  <si>
    <t>部门名称</t>
  </si>
  <si>
    <t>内容</t>
  </si>
  <si>
    <t>说明</t>
  </si>
  <si>
    <t>部门总体目标</t>
  </si>
  <si>
    <t>部门职责</t>
  </si>
  <si>
    <t>根据三定方案归纳</t>
  </si>
  <si>
    <t>根据部门职责，中长期规划，各级党委，各级政府要求归纳</t>
  </si>
  <si>
    <t>部门年度目标</t>
  </si>
  <si>
    <t>部门年度重点工作任务对应的目标或措施预计的产出和效果，每项工作任务都有明确的一项或几项目标。</t>
  </si>
  <si>
    <t>二、部门年度重点工作任务</t>
  </si>
  <si>
    <t>部门职能职责</t>
  </si>
  <si>
    <t>主要内容</t>
  </si>
  <si>
    <t>对应项目</t>
  </si>
  <si>
    <t>预算申报金额（元）</t>
  </si>
  <si>
    <t>总额</t>
  </si>
  <si>
    <t>财政拨款</t>
  </si>
  <si>
    <t>其他资金</t>
  </si>
  <si>
    <t>三、部门整体支出绩效指标</t>
  </si>
  <si>
    <t>绩效指标</t>
  </si>
  <si>
    <t>评（扣）分标准</t>
  </si>
  <si>
    <t>绩效指标设定依据及指标值数据来源</t>
  </si>
  <si>
    <t xml:space="preserve">二级指标 </t>
  </si>
  <si>
    <t>备注：昆明市晋宁区计划供水节约用水办公室为晋宁区水务局下属二级单位，2025年度部门整体支出绩效目标由一级主管局昆明市晋宁区水务局统一公开，故此表以空表进行公开。</t>
  </si>
</sst>
</file>

<file path=xl/styles.xml><?xml version="1.0" encoding="utf-8"?>
<styleSheet xmlns="http://schemas.openxmlformats.org/spreadsheetml/2006/main">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yyyy\-mm\-dd"/>
    <numFmt numFmtId="178" formatCode="#,##0.00;\-#,##0.00;;@"/>
    <numFmt numFmtId="179" formatCode="hh:mm:ss"/>
    <numFmt numFmtId="180" formatCode="#,##0;\-#,##0;;@"/>
  </numFmts>
  <fonts count="45">
    <font>
      <sz val="11"/>
      <color theme="1"/>
      <name val="宋体"/>
      <charset val="134"/>
      <scheme val="minor"/>
    </font>
    <font>
      <b/>
      <sz val="24"/>
      <color rgb="FF000000"/>
      <name val="宋体"/>
      <charset val="134"/>
    </font>
    <font>
      <sz val="9"/>
      <color rgb="FF000000"/>
      <name val="宋体"/>
      <charset val="134"/>
    </font>
    <font>
      <sz val="10"/>
      <color rgb="FF000000"/>
      <name val="宋体"/>
      <charset val="134"/>
    </font>
    <font>
      <b/>
      <sz val="10"/>
      <color rgb="FF000000"/>
      <name val="宋体"/>
      <charset val="134"/>
    </font>
    <font>
      <sz val="11"/>
      <color rgb="FF000000"/>
      <name val="宋体"/>
      <charset val="134"/>
    </font>
    <font>
      <b/>
      <sz val="11"/>
      <color rgb="FF000000"/>
      <name val="宋体"/>
      <charset val="134"/>
    </font>
    <font>
      <sz val="12"/>
      <color rgb="FF000000"/>
      <name val="宋体"/>
      <charset val="134"/>
    </font>
    <font>
      <b/>
      <sz val="23"/>
      <color rgb="FF000000"/>
      <name val="宋体"/>
      <charset val="134"/>
    </font>
    <font>
      <sz val="9"/>
      <color theme="1"/>
      <name val="宋体"/>
      <charset val="134"/>
    </font>
    <font>
      <b/>
      <sz val="12"/>
      <color theme="1"/>
      <name val="宋体"/>
      <charset val="134"/>
      <scheme val="minor"/>
    </font>
    <font>
      <sz val="10"/>
      <color rgb="FF000000"/>
      <name val="Arial"/>
      <charset val="134"/>
    </font>
    <font>
      <b/>
      <sz val="23.95"/>
      <color rgb="FF000000"/>
      <name val="宋体"/>
      <charset val="134"/>
    </font>
    <font>
      <b/>
      <sz val="11"/>
      <color theme="1"/>
      <name val="宋体"/>
      <charset val="134"/>
      <scheme val="minor"/>
    </font>
    <font>
      <b/>
      <sz val="12"/>
      <name val="宋体"/>
      <charset val="134"/>
    </font>
    <font>
      <b/>
      <sz val="22"/>
      <color rgb="FF000000"/>
      <name val="宋体"/>
      <charset val="134"/>
    </font>
    <font>
      <b/>
      <sz val="12"/>
      <color rgb="FF000000"/>
      <name val="宋体"/>
      <charset val="134"/>
    </font>
    <font>
      <b/>
      <sz val="12"/>
      <color theme="1"/>
      <name val="宋体"/>
      <charset val="134"/>
    </font>
    <font>
      <sz val="10"/>
      <color rgb="FFFFFFFF"/>
      <name val="宋体"/>
      <charset val="134"/>
    </font>
    <font>
      <b/>
      <sz val="21"/>
      <color rgb="FF000000"/>
      <name val="宋体"/>
      <charset val="134"/>
    </font>
    <font>
      <b/>
      <sz val="18"/>
      <color rgb="FF000000"/>
      <name val="宋体"/>
      <charset val="134"/>
    </font>
    <font>
      <sz val="9.75"/>
      <color rgb="FF000000"/>
      <name val="SimSun"/>
      <charset val="134"/>
    </font>
    <font>
      <b/>
      <sz val="9"/>
      <color rgb="FF000000"/>
      <name val="宋体"/>
      <charset val="134"/>
    </font>
    <font>
      <b/>
      <sz val="9"/>
      <color theme="1"/>
      <name val="宋体"/>
      <charset val="134"/>
    </font>
    <font>
      <sz val="11"/>
      <color theme="1"/>
      <name val="宋体"/>
      <charset val="0"/>
      <scheme val="minor"/>
    </font>
    <font>
      <sz val="11"/>
      <color rgb="FF3F3F76"/>
      <name val="宋体"/>
      <charset val="0"/>
      <scheme val="minor"/>
    </font>
    <font>
      <sz val="9"/>
      <name val="宋体"/>
      <charset val="134"/>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宋体"/>
      <charset val="134"/>
    </font>
  </fonts>
  <fills count="35">
    <fill>
      <patternFill patternType="none"/>
    </fill>
    <fill>
      <patternFill patternType="gray125"/>
    </fill>
    <fill>
      <patternFill patternType="solid">
        <fgColor rgb="FFFFFFFF"/>
        <bgColor indexed="64"/>
      </patternFill>
    </fill>
    <fill>
      <patternFill patternType="solid">
        <fgColor rgb="FFDBEEF4"/>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9">
    <xf numFmtId="0" fontId="0" fillId="0" borderId="0"/>
    <xf numFmtId="42" fontId="0" fillId="0" borderId="0" applyFont="0" applyFill="0" applyBorder="0" applyAlignment="0" applyProtection="0">
      <alignment vertical="center"/>
    </xf>
    <xf numFmtId="0" fontId="24" fillId="4" borderId="0" applyNumberFormat="0" applyBorder="0" applyAlignment="0" applyProtection="0">
      <alignment vertical="center"/>
    </xf>
    <xf numFmtId="0" fontId="25" fillId="5" borderId="1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176" fontId="26" fillId="0" borderId="1">
      <alignment horizontal="right" vertical="center"/>
    </xf>
    <xf numFmtId="0" fontId="24" fillId="6" borderId="0" applyNumberFormat="0" applyBorder="0" applyAlignment="0" applyProtection="0">
      <alignment vertical="center"/>
    </xf>
    <xf numFmtId="0" fontId="27" fillId="7" borderId="0" applyNumberFormat="0" applyBorder="0" applyAlignment="0" applyProtection="0">
      <alignment vertical="center"/>
    </xf>
    <xf numFmtId="43" fontId="0" fillId="0" borderId="0" applyFont="0" applyFill="0" applyBorder="0" applyAlignment="0" applyProtection="0">
      <alignment vertical="center"/>
    </xf>
    <xf numFmtId="0" fontId="28" fillId="8" borderId="0" applyNumberFormat="0" applyBorder="0" applyAlignment="0" applyProtection="0">
      <alignment vertical="center"/>
    </xf>
    <xf numFmtId="0" fontId="29" fillId="0" borderId="0" applyNumberFormat="0" applyFill="0" applyBorder="0" applyAlignment="0" applyProtection="0">
      <alignment vertical="center"/>
    </xf>
    <xf numFmtId="9" fontId="0" fillId="0" borderId="0" applyFont="0" applyFill="0" applyBorder="0" applyAlignment="0" applyProtection="0">
      <alignment vertical="center"/>
    </xf>
    <xf numFmtId="177" fontId="26" fillId="0" borderId="1">
      <alignment horizontal="right" vertical="center"/>
    </xf>
    <xf numFmtId="0" fontId="30" fillId="0" borderId="0" applyNumberFormat="0" applyFill="0" applyBorder="0" applyAlignment="0" applyProtection="0">
      <alignment vertical="center"/>
    </xf>
    <xf numFmtId="0" fontId="0" fillId="9" borderId="15" applyNumberFormat="0" applyFont="0" applyAlignment="0" applyProtection="0">
      <alignment vertical="center"/>
    </xf>
    <xf numFmtId="0" fontId="28" fillId="10" borderId="0" applyNumberFormat="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16" applyNumberFormat="0" applyFill="0" applyAlignment="0" applyProtection="0">
      <alignment vertical="center"/>
    </xf>
    <xf numFmtId="0" fontId="36" fillId="0" borderId="16" applyNumberFormat="0" applyFill="0" applyAlignment="0" applyProtection="0">
      <alignment vertical="center"/>
    </xf>
    <xf numFmtId="0" fontId="28" fillId="11" borderId="0" applyNumberFormat="0" applyBorder="0" applyAlignment="0" applyProtection="0">
      <alignment vertical="center"/>
    </xf>
    <xf numFmtId="0" fontId="31" fillId="0" borderId="17" applyNumberFormat="0" applyFill="0" applyAlignment="0" applyProtection="0">
      <alignment vertical="center"/>
    </xf>
    <xf numFmtId="0" fontId="28" fillId="12" borderId="0" applyNumberFormat="0" applyBorder="0" applyAlignment="0" applyProtection="0">
      <alignment vertical="center"/>
    </xf>
    <xf numFmtId="0" fontId="37" fillId="13" borderId="18" applyNumberFormat="0" applyAlignment="0" applyProtection="0">
      <alignment vertical="center"/>
    </xf>
    <xf numFmtId="0" fontId="38" fillId="13" borderId="14" applyNumberFormat="0" applyAlignment="0" applyProtection="0">
      <alignment vertical="center"/>
    </xf>
    <xf numFmtId="0" fontId="39" fillId="14" borderId="19" applyNumberFormat="0" applyAlignment="0" applyProtection="0">
      <alignment vertical="center"/>
    </xf>
    <xf numFmtId="0" fontId="24" fillId="15" borderId="0" applyNumberFormat="0" applyBorder="0" applyAlignment="0" applyProtection="0">
      <alignment vertical="center"/>
    </xf>
    <xf numFmtId="0" fontId="28" fillId="16" borderId="0" applyNumberFormat="0" applyBorder="0" applyAlignment="0" applyProtection="0">
      <alignment vertical="center"/>
    </xf>
    <xf numFmtId="0" fontId="40" fillId="0" borderId="20" applyNumberFormat="0" applyFill="0" applyAlignment="0" applyProtection="0">
      <alignment vertical="center"/>
    </xf>
    <xf numFmtId="0" fontId="41" fillId="0" borderId="21" applyNumberFormat="0" applyFill="0" applyAlignment="0" applyProtection="0">
      <alignment vertical="center"/>
    </xf>
    <xf numFmtId="0" fontId="42" fillId="17" borderId="0" applyNumberFormat="0" applyBorder="0" applyAlignment="0" applyProtection="0">
      <alignment vertical="center"/>
    </xf>
    <xf numFmtId="0" fontId="43" fillId="18" borderId="0" applyNumberFormat="0" applyBorder="0" applyAlignment="0" applyProtection="0">
      <alignment vertical="center"/>
    </xf>
    <xf numFmtId="10" fontId="26" fillId="0" borderId="1">
      <alignment horizontal="right" vertical="center"/>
    </xf>
    <xf numFmtId="0" fontId="24" fillId="19" borderId="0" applyNumberFormat="0" applyBorder="0" applyAlignment="0" applyProtection="0">
      <alignment vertical="center"/>
    </xf>
    <xf numFmtId="0" fontId="28"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8" fillId="29" borderId="0" applyNumberFormat="0" applyBorder="0" applyAlignment="0" applyProtection="0">
      <alignment vertical="center"/>
    </xf>
    <xf numFmtId="0" fontId="24"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4" fillId="33" borderId="0" applyNumberFormat="0" applyBorder="0" applyAlignment="0" applyProtection="0">
      <alignment vertical="center"/>
    </xf>
    <xf numFmtId="0" fontId="28" fillId="34" borderId="0" applyNumberFormat="0" applyBorder="0" applyAlignment="0" applyProtection="0">
      <alignment vertical="center"/>
    </xf>
    <xf numFmtId="178" fontId="26" fillId="0" borderId="1">
      <alignment horizontal="right" vertical="center"/>
    </xf>
    <xf numFmtId="49" fontId="26" fillId="0" borderId="1">
      <alignment horizontal="left" vertical="center" wrapText="1"/>
    </xf>
    <xf numFmtId="178" fontId="26" fillId="0" borderId="1">
      <alignment horizontal="right" vertical="center"/>
    </xf>
    <xf numFmtId="179" fontId="26" fillId="0" borderId="1">
      <alignment horizontal="right" vertical="center"/>
    </xf>
    <xf numFmtId="180" fontId="26" fillId="0" borderId="1">
      <alignment horizontal="right" vertical="center"/>
    </xf>
    <xf numFmtId="0" fontId="26" fillId="0" borderId="0">
      <alignment vertical="top"/>
      <protection locked="0"/>
    </xf>
    <xf numFmtId="0" fontId="44" fillId="0" borderId="0"/>
  </cellStyleXfs>
  <cellXfs count="232">
    <xf numFmtId="0" fontId="0" fillId="0" borderId="0" xfId="0" applyFont="1" applyBorder="1"/>
    <xf numFmtId="0" fontId="1" fillId="2" borderId="0" xfId="0" applyFont="1" applyFill="1" applyBorder="1" applyAlignment="1">
      <alignment horizontal="center" vertical="center"/>
    </xf>
    <xf numFmtId="0" fontId="1" fillId="3" borderId="0" xfId="0" applyFont="1" applyFill="1" applyBorder="1" applyAlignment="1">
      <alignment horizontal="center" vertical="center"/>
    </xf>
    <xf numFmtId="0" fontId="2" fillId="2" borderId="0" xfId="0" applyFont="1" applyFill="1" applyBorder="1" applyAlignment="1">
      <alignment horizontal="left" vertical="center" wrapText="1"/>
    </xf>
    <xf numFmtId="0" fontId="1" fillId="2" borderId="0" xfId="0" applyFont="1" applyFill="1" applyBorder="1" applyAlignment="1">
      <alignment horizontal="left" vertical="center" wrapText="1"/>
    </xf>
    <xf numFmtId="0" fontId="1" fillId="2" borderId="0" xfId="0" applyFont="1" applyFill="1" applyBorder="1" applyAlignment="1">
      <alignment horizontal="left" vertical="center"/>
    </xf>
    <xf numFmtId="0" fontId="3" fillId="2" borderId="1" xfId="0" applyFont="1" applyFill="1" applyBorder="1" applyAlignment="1">
      <alignment horizontal="center" vertical="center"/>
    </xf>
    <xf numFmtId="0" fontId="3" fillId="2" borderId="2" xfId="0" applyFont="1" applyFill="1" applyBorder="1" applyAlignment="1">
      <alignment horizontal="left" vertical="center"/>
    </xf>
    <xf numFmtId="0" fontId="4" fillId="2" borderId="3" xfId="0" applyFont="1" applyFill="1" applyBorder="1" applyAlignment="1">
      <alignment horizontal="left" vertical="center"/>
    </xf>
    <xf numFmtId="0" fontId="4" fillId="2" borderId="4" xfId="0" applyFont="1" applyFill="1" applyBorder="1" applyAlignment="1">
      <alignment horizontal="left" vertical="center"/>
    </xf>
    <xf numFmtId="0" fontId="3" fillId="2" borderId="2" xfId="0" applyFont="1" applyFill="1" applyBorder="1" applyAlignment="1">
      <alignment horizontal="center" vertical="center"/>
    </xf>
    <xf numFmtId="0" fontId="3" fillId="2" borderId="3" xfId="0" applyFont="1" applyFill="1" applyBorder="1" applyAlignment="1">
      <alignment horizontal="left" vertical="center"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1" xfId="0" applyFont="1" applyBorder="1" applyAlignment="1">
      <alignment horizontal="center" vertical="center"/>
    </xf>
    <xf numFmtId="49" fontId="5" fillId="0" borderId="1" xfId="0" applyNumberFormat="1" applyFont="1" applyBorder="1" applyAlignment="1">
      <alignment horizontal="center" vertical="center" wrapText="1"/>
    </xf>
    <xf numFmtId="49" fontId="2" fillId="0" borderId="1" xfId="0" applyNumberFormat="1" applyFont="1" applyBorder="1" applyAlignment="1">
      <alignment horizontal="left" vertical="center" wrapText="1"/>
    </xf>
    <xf numFmtId="0" fontId="5" fillId="0" borderId="1" xfId="0" applyFont="1" applyBorder="1" applyAlignment="1">
      <alignment horizontal="center" vertical="center" wrapText="1"/>
    </xf>
    <xf numFmtId="0" fontId="2" fillId="0" borderId="1" xfId="0" applyFont="1" applyBorder="1" applyAlignment="1">
      <alignment horizontal="left" vertical="center" wrapText="1"/>
    </xf>
    <xf numFmtId="0" fontId="6" fillId="0" borderId="1" xfId="0" applyFont="1" applyBorder="1" applyAlignment="1">
      <alignment horizontal="left"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2" borderId="1" xfId="0" applyFont="1" applyFill="1" applyBorder="1" applyAlignment="1">
      <alignment horizontal="left" vertical="center"/>
    </xf>
    <xf numFmtId="4" fontId="2" fillId="2" borderId="1" xfId="0" applyNumberFormat="1" applyFont="1" applyFill="1" applyBorder="1" applyAlignment="1" applyProtection="1">
      <alignment horizontal="right" vertical="center"/>
      <protection locked="0"/>
    </xf>
    <xf numFmtId="0" fontId="5" fillId="0" borderId="1" xfId="0" applyFont="1" applyBorder="1"/>
    <xf numFmtId="4" fontId="2" fillId="0" borderId="1" xfId="0" applyNumberFormat="1" applyFont="1" applyBorder="1" applyAlignment="1">
      <alignment horizontal="right" vertical="center"/>
    </xf>
    <xf numFmtId="0" fontId="6" fillId="0" borderId="1" xfId="0" applyFont="1" applyBorder="1" applyAlignment="1">
      <alignment horizontal="center" vertical="center"/>
    </xf>
    <xf numFmtId="49" fontId="7" fillId="0" borderId="1" xfId="0" applyNumberFormat="1" applyFont="1" applyBorder="1" applyAlignment="1">
      <alignment horizontal="center" vertical="center" wrapText="1"/>
    </xf>
    <xf numFmtId="49" fontId="7" fillId="0" borderId="1" xfId="0" applyNumberFormat="1" applyFont="1" applyBorder="1" applyAlignment="1" applyProtection="1">
      <alignment horizontal="center" vertical="center"/>
      <protection locked="0"/>
    </xf>
    <xf numFmtId="49" fontId="7" fillId="0" borderId="1" xfId="0" applyNumberFormat="1" applyFont="1" applyBorder="1" applyAlignment="1" applyProtection="1">
      <alignment horizontal="center" vertical="center" wrapText="1"/>
      <protection locked="0"/>
    </xf>
    <xf numFmtId="0" fontId="7" fillId="0" borderId="1" xfId="0" applyFont="1" applyBorder="1" applyAlignment="1">
      <alignment horizontal="center" vertical="center"/>
    </xf>
    <xf numFmtId="0" fontId="2" fillId="0" borderId="1" xfId="0" applyFont="1" applyBorder="1" applyAlignment="1" applyProtection="1">
      <alignment horizontal="center" vertical="center" wrapText="1"/>
      <protection locked="0"/>
    </xf>
    <xf numFmtId="0" fontId="2" fillId="2" borderId="1" xfId="0" applyFont="1" applyFill="1" applyBorder="1" applyAlignment="1" applyProtection="1">
      <alignment horizontal="left" vertical="center" wrapText="1"/>
      <protection locked="0"/>
    </xf>
    <xf numFmtId="0" fontId="2" fillId="0" borderId="1" xfId="0" applyFont="1" applyBorder="1" applyAlignment="1">
      <alignment horizontal="center" vertical="center" wrapText="1"/>
    </xf>
    <xf numFmtId="0" fontId="2" fillId="2" borderId="0" xfId="0" applyFont="1" applyFill="1" applyBorder="1" applyAlignment="1">
      <alignment horizontal="right" vertical="center" wrapText="1"/>
    </xf>
    <xf numFmtId="0" fontId="5" fillId="0" borderId="4" xfId="0" applyFont="1" applyBorder="1" applyAlignment="1">
      <alignment horizontal="center" vertical="center"/>
    </xf>
    <xf numFmtId="0" fontId="5" fillId="2" borderId="1" xfId="0" applyFont="1" applyFill="1" applyBorder="1" applyAlignment="1">
      <alignment horizontal="center" vertical="center"/>
    </xf>
    <xf numFmtId="49" fontId="5" fillId="0" borderId="1" xfId="0" applyNumberFormat="1" applyFont="1" applyBorder="1" applyAlignment="1">
      <alignment vertical="center" wrapText="1"/>
    </xf>
    <xf numFmtId="0" fontId="5" fillId="0" borderId="1" xfId="0" applyFont="1" applyBorder="1" applyAlignment="1">
      <alignment vertical="center" wrapText="1"/>
    </xf>
    <xf numFmtId="49" fontId="7" fillId="0" borderId="1" xfId="0" applyNumberFormat="1" applyFont="1" applyBorder="1" applyAlignment="1">
      <alignment horizontal="center" vertical="center"/>
    </xf>
    <xf numFmtId="49" fontId="3" fillId="0" borderId="0" xfId="0" applyNumberFormat="1" applyFont="1" applyBorder="1"/>
    <xf numFmtId="0" fontId="2" fillId="0" borderId="0" xfId="0" applyFont="1" applyBorder="1" applyAlignment="1" applyProtection="1">
      <alignment horizontal="right" vertical="center"/>
      <protection locked="0"/>
    </xf>
    <xf numFmtId="0" fontId="8" fillId="0" borderId="0" xfId="0" applyFont="1" applyBorder="1" applyAlignment="1">
      <alignment horizontal="center" vertical="center"/>
    </xf>
    <xf numFmtId="0" fontId="2" fillId="0" borderId="0" xfId="0" applyFont="1" applyBorder="1" applyAlignment="1" applyProtection="1">
      <alignment horizontal="left" vertical="center"/>
      <protection locked="0"/>
    </xf>
    <xf numFmtId="0" fontId="5" fillId="0" borderId="0" xfId="0" applyFont="1" applyBorder="1" applyAlignment="1">
      <alignment horizontal="left" vertical="center"/>
    </xf>
    <xf numFmtId="0" fontId="5" fillId="0" borderId="0" xfId="0" applyFont="1" applyBorder="1"/>
    <xf numFmtId="0" fontId="2" fillId="0" borderId="0" xfId="0" applyFont="1" applyBorder="1" applyAlignment="1" applyProtection="1">
      <alignment horizontal="right"/>
      <protection locked="0"/>
    </xf>
    <xf numFmtId="0" fontId="5" fillId="0" borderId="5" xfId="0" applyFont="1" applyBorder="1" applyAlignment="1" applyProtection="1">
      <alignment horizontal="center" vertical="center" wrapText="1"/>
      <protection locked="0"/>
    </xf>
    <xf numFmtId="0" fontId="5" fillId="0" borderId="5" xfId="0" applyFont="1" applyBorder="1" applyAlignment="1">
      <alignment horizontal="center" vertical="center" wrapText="1"/>
    </xf>
    <xf numFmtId="0" fontId="5" fillId="0" borderId="6" xfId="0" applyFont="1" applyBorder="1" applyAlignment="1" applyProtection="1">
      <alignment horizontal="center" vertical="center" wrapText="1"/>
      <protection locked="0"/>
    </xf>
    <xf numFmtId="0" fontId="5" fillId="0" borderId="6" xfId="0" applyFont="1" applyBorder="1" applyAlignment="1">
      <alignment horizontal="center" vertical="center" wrapText="1"/>
    </xf>
    <xf numFmtId="0" fontId="5" fillId="0" borderId="5" xfId="0" applyFont="1" applyBorder="1" applyAlignment="1">
      <alignment horizontal="center" vertical="center"/>
    </xf>
    <xf numFmtId="0" fontId="5" fillId="2" borderId="7" xfId="0" applyFont="1" applyFill="1" applyBorder="1" applyAlignment="1" applyProtection="1">
      <alignment horizontal="center" vertical="center" wrapText="1"/>
      <protection locked="0"/>
    </xf>
    <xf numFmtId="0" fontId="5" fillId="0" borderId="7" xfId="0" applyFont="1" applyBorder="1" applyAlignment="1">
      <alignment horizontal="center" vertical="center" wrapText="1"/>
    </xf>
    <xf numFmtId="0" fontId="5" fillId="0" borderId="7" xfId="0" applyFont="1" applyBorder="1" applyAlignment="1">
      <alignment horizontal="center" vertical="center"/>
    </xf>
    <xf numFmtId="0" fontId="3" fillId="0" borderId="1" xfId="0" applyFont="1" applyBorder="1" applyAlignment="1">
      <alignment horizontal="center" vertical="center"/>
    </xf>
    <xf numFmtId="0" fontId="2" fillId="0" borderId="1" xfId="0" applyFont="1" applyBorder="1" applyAlignment="1" applyProtection="1">
      <alignment horizontal="left" vertical="center"/>
      <protection locked="0"/>
    </xf>
    <xf numFmtId="4" fontId="2" fillId="0" borderId="1" xfId="0" applyNumberFormat="1" applyFont="1" applyBorder="1" applyAlignment="1" applyProtection="1">
      <alignment horizontal="right" vertical="center" wrapText="1"/>
      <protection locked="0"/>
    </xf>
    <xf numFmtId="49" fontId="9" fillId="0" borderId="1" xfId="53" applyNumberFormat="1" applyFont="1" applyBorder="1">
      <alignment horizontal="left" vertical="center" wrapText="1"/>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0" fillId="0" borderId="0" xfId="0" applyFont="1" applyFill="1" applyBorder="1"/>
    <xf numFmtId="0" fontId="5" fillId="2" borderId="5" xfId="0" applyFont="1" applyFill="1" applyBorder="1" applyAlignment="1">
      <alignment horizontal="center" vertical="center"/>
    </xf>
    <xf numFmtId="0" fontId="5" fillId="0" borderId="6" xfId="0" applyFont="1" applyBorder="1" applyAlignment="1">
      <alignment horizontal="center" vertical="center"/>
    </xf>
    <xf numFmtId="4" fontId="2" fillId="0" borderId="1" xfId="0" applyNumberFormat="1" applyFont="1" applyBorder="1" applyAlignment="1">
      <alignment horizontal="right" vertical="center" wrapText="1"/>
    </xf>
    <xf numFmtId="0" fontId="2" fillId="0" borderId="1" xfId="0" applyFont="1" applyBorder="1" applyAlignment="1" applyProtection="1">
      <alignment horizontal="left" vertical="center" wrapText="1"/>
      <protection locked="0"/>
    </xf>
    <xf numFmtId="0" fontId="3" fillId="0" borderId="2" xfId="0" applyFont="1" applyBorder="1" applyAlignment="1" applyProtection="1">
      <alignment horizontal="center" vertical="center" wrapText="1"/>
      <protection locked="0"/>
    </xf>
    <xf numFmtId="0" fontId="2" fillId="0" borderId="3" xfId="0" applyFont="1" applyBorder="1" applyAlignment="1">
      <alignment horizontal="left" vertical="center"/>
    </xf>
    <xf numFmtId="0" fontId="2" fillId="2" borderId="4" xfId="0" applyFont="1" applyFill="1" applyBorder="1" applyAlignment="1">
      <alignment horizontal="left" vertical="center"/>
    </xf>
    <xf numFmtId="0" fontId="10" fillId="0" borderId="0" xfId="0" applyFont="1" applyFill="1" applyBorder="1"/>
    <xf numFmtId="0" fontId="3" fillId="0" borderId="1" xfId="0" applyFont="1" applyBorder="1" applyAlignment="1" applyProtection="1">
      <alignment horizontal="center" vertical="center"/>
      <protection locked="0"/>
    </xf>
    <xf numFmtId="4" fontId="9" fillId="0" borderId="1" xfId="54" applyNumberFormat="1" applyFont="1" applyBorder="1">
      <alignment horizontal="right" vertical="center"/>
    </xf>
    <xf numFmtId="0" fontId="2" fillId="2" borderId="0" xfId="0" applyFont="1" applyFill="1" applyBorder="1" applyAlignment="1" applyProtection="1">
      <alignment horizontal="center" vertical="center" wrapText="1"/>
      <protection locked="0"/>
    </xf>
    <xf numFmtId="0" fontId="11" fillId="0" borderId="0" xfId="0" applyFont="1" applyBorder="1" applyAlignment="1" applyProtection="1">
      <alignment horizontal="center" vertical="center"/>
      <protection locked="0"/>
    </xf>
    <xf numFmtId="0" fontId="11" fillId="0" borderId="0" xfId="0" applyFont="1" applyBorder="1" applyAlignment="1">
      <alignment horizontal="center" vertical="center"/>
    </xf>
    <xf numFmtId="0" fontId="12" fillId="2" borderId="0" xfId="0" applyFont="1" applyFill="1" applyBorder="1" applyAlignment="1" applyProtection="1">
      <alignment horizontal="center" vertical="center" wrapText="1"/>
      <protection locked="0"/>
    </xf>
    <xf numFmtId="0" fontId="11" fillId="0" borderId="0" xfId="0" applyFont="1" applyBorder="1" applyProtection="1">
      <protection locked="0"/>
    </xf>
    <xf numFmtId="0" fontId="11" fillId="0" borderId="0" xfId="0" applyFont="1" applyBorder="1"/>
    <xf numFmtId="0" fontId="2" fillId="2" borderId="0" xfId="0" applyFont="1" applyFill="1" applyBorder="1" applyAlignment="1" applyProtection="1">
      <alignment horizontal="left" vertical="center" wrapText="1"/>
      <protection locked="0"/>
    </xf>
    <xf numFmtId="0" fontId="3" fillId="2" borderId="0" xfId="0" applyFont="1" applyFill="1" applyBorder="1" applyAlignment="1" applyProtection="1">
      <alignment horizontal="right" vertical="center"/>
      <protection locked="0"/>
    </xf>
    <xf numFmtId="0" fontId="3" fillId="2" borderId="0" xfId="0" applyFont="1" applyFill="1" applyBorder="1" applyAlignment="1" applyProtection="1">
      <alignment horizontal="right" vertical="center" wrapText="1"/>
      <protection locked="0"/>
    </xf>
    <xf numFmtId="0" fontId="3" fillId="0" borderId="1" xfId="0" applyFont="1" applyBorder="1" applyAlignment="1" applyProtection="1">
      <alignment horizontal="center" vertical="center" wrapText="1"/>
      <protection locked="0"/>
    </xf>
    <xf numFmtId="0" fontId="3" fillId="2" borderId="1" xfId="0" applyFont="1" applyFill="1" applyBorder="1" applyAlignment="1" applyProtection="1">
      <alignment horizontal="center" vertical="center"/>
      <protection locked="0"/>
    </xf>
    <xf numFmtId="0" fontId="3" fillId="2" borderId="1" xfId="0" applyFont="1" applyFill="1" applyBorder="1" applyAlignment="1" applyProtection="1">
      <alignment horizontal="center" vertical="center" wrapText="1"/>
      <protection locked="0"/>
    </xf>
    <xf numFmtId="0" fontId="3" fillId="2" borderId="1" xfId="0" applyFont="1" applyFill="1" applyBorder="1" applyAlignment="1" applyProtection="1">
      <alignment horizontal="right" vertical="center"/>
      <protection locked="0"/>
    </xf>
    <xf numFmtId="0" fontId="3" fillId="2" borderId="1" xfId="0" applyFont="1" applyFill="1" applyBorder="1" applyAlignment="1" applyProtection="1">
      <alignment horizontal="right" vertical="center" wrapText="1"/>
      <protection locked="0"/>
    </xf>
    <xf numFmtId="0" fontId="2" fillId="2" borderId="1" xfId="0" applyFont="1" applyFill="1" applyBorder="1" applyAlignment="1">
      <alignment horizontal="center" vertical="center" wrapText="1"/>
    </xf>
    <xf numFmtId="0" fontId="2" fillId="2" borderId="1" xfId="0" applyFont="1" applyFill="1" applyBorder="1" applyAlignment="1" applyProtection="1">
      <alignment horizontal="center" vertical="center" wrapText="1"/>
      <protection locked="0"/>
    </xf>
    <xf numFmtId="0" fontId="2" fillId="2" borderId="1" xfId="0" applyFont="1" applyFill="1" applyBorder="1" applyAlignment="1">
      <alignment horizontal="left" vertical="center" wrapText="1"/>
    </xf>
    <xf numFmtId="3" fontId="2" fillId="2" borderId="1" xfId="0" applyNumberFormat="1" applyFont="1" applyFill="1" applyBorder="1" applyAlignment="1" applyProtection="1">
      <alignment horizontal="right" vertical="center"/>
      <protection locked="0"/>
    </xf>
    <xf numFmtId="4" fontId="2" fillId="0" borderId="1" xfId="0" applyNumberFormat="1" applyFont="1" applyBorder="1" applyAlignment="1" applyProtection="1">
      <alignment horizontal="right" vertical="center"/>
      <protection locked="0"/>
    </xf>
    <xf numFmtId="0" fontId="2" fillId="0" borderId="1" xfId="0" applyFont="1" applyBorder="1" applyAlignment="1" applyProtection="1">
      <alignment horizontal="left"/>
      <protection locked="0"/>
    </xf>
    <xf numFmtId="0" fontId="2" fillId="0" borderId="1" xfId="0" applyFont="1" applyBorder="1" applyAlignment="1">
      <alignment horizontal="left"/>
    </xf>
    <xf numFmtId="0" fontId="2" fillId="2" borderId="1" xfId="0" applyFont="1" applyFill="1" applyBorder="1" applyAlignment="1">
      <alignment horizontal="right" vertical="center"/>
    </xf>
    <xf numFmtId="0" fontId="13" fillId="0" borderId="0" xfId="0" applyFont="1" applyBorder="1"/>
    <xf numFmtId="0" fontId="14" fillId="0" borderId="0" xfId="58" applyFont="1" applyFill="1" applyBorder="1" applyAlignment="1">
      <alignment horizontal="left" vertical="center"/>
    </xf>
    <xf numFmtId="0" fontId="11" fillId="0" borderId="0" xfId="0" applyFont="1" applyBorder="1" applyAlignment="1">
      <alignment horizontal="right" vertical="center"/>
    </xf>
    <xf numFmtId="0" fontId="2" fillId="2" borderId="0" xfId="0" applyFont="1" applyFill="1" applyBorder="1" applyAlignment="1" applyProtection="1">
      <alignment horizontal="right" vertical="center" wrapText="1"/>
      <protection locked="0"/>
    </xf>
    <xf numFmtId="0" fontId="15" fillId="0" borderId="0" xfId="0" applyFont="1" applyBorder="1" applyAlignment="1">
      <alignment horizontal="center" vertical="center"/>
    </xf>
    <xf numFmtId="0" fontId="8" fillId="0" borderId="0" xfId="0" applyFont="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2" fillId="0" borderId="1" xfId="0" applyFont="1" applyBorder="1" applyAlignment="1">
      <alignment vertical="center" wrapText="1"/>
    </xf>
    <xf numFmtId="0" fontId="2" fillId="2" borderId="1" xfId="0" applyFont="1" applyFill="1" applyBorder="1" applyAlignment="1" applyProtection="1">
      <alignment horizontal="center" vertical="center"/>
      <protection locked="0"/>
    </xf>
    <xf numFmtId="0" fontId="10" fillId="0" borderId="0" xfId="0" applyFont="1" applyFill="1" applyBorder="1" applyAlignment="1">
      <alignment horizontal="left" vertical="center"/>
    </xf>
    <xf numFmtId="0" fontId="3" fillId="0" borderId="0" xfId="0" applyFont="1" applyBorder="1" applyAlignment="1">
      <alignment horizontal="right" vertical="center"/>
    </xf>
    <xf numFmtId="0" fontId="15" fillId="0" borderId="0" xfId="0" applyFont="1" applyBorder="1" applyAlignment="1">
      <alignment horizontal="center" vertical="center" wrapText="1"/>
    </xf>
    <xf numFmtId="0" fontId="2" fillId="0" borderId="0" xfId="0" applyFont="1" applyBorder="1" applyAlignment="1">
      <alignment horizontal="left" vertical="center" wrapText="1"/>
    </xf>
    <xf numFmtId="0" fontId="5" fillId="0" borderId="0" xfId="0" applyFont="1" applyBorder="1" applyAlignment="1">
      <alignment wrapText="1"/>
    </xf>
    <xf numFmtId="0" fontId="3" fillId="0" borderId="0" xfId="0" applyFont="1" applyBorder="1" applyAlignment="1">
      <alignment horizontal="right" wrapText="1"/>
    </xf>
    <xf numFmtId="0" fontId="3" fillId="0" borderId="0" xfId="0" applyFont="1" applyBorder="1" applyAlignment="1">
      <alignment wrapText="1"/>
    </xf>
    <xf numFmtId="0" fontId="5" fillId="0" borderId="8" xfId="0" applyFont="1" applyBorder="1" applyAlignment="1">
      <alignment horizontal="center" vertical="center" wrapText="1"/>
    </xf>
    <xf numFmtId="0" fontId="3" fillId="0" borderId="2" xfId="0" applyFont="1" applyBorder="1" applyAlignment="1">
      <alignment horizontal="center" vertical="center"/>
    </xf>
    <xf numFmtId="178" fontId="9" fillId="0" borderId="1" xfId="0" applyNumberFormat="1" applyFont="1" applyBorder="1" applyAlignment="1">
      <alignment horizontal="right" vertical="center"/>
    </xf>
    <xf numFmtId="0" fontId="10" fillId="0" borderId="0" xfId="0" applyFont="1" applyBorder="1" applyAlignment="1">
      <alignment horizontal="center" vertical="center"/>
    </xf>
    <xf numFmtId="0" fontId="5" fillId="0" borderId="3"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3" fillId="0" borderId="0" xfId="0" applyFont="1" applyBorder="1" applyProtection="1">
      <protection locked="0"/>
    </xf>
    <xf numFmtId="0" fontId="8" fillId="0" borderId="0" xfId="0" applyFont="1" applyBorder="1" applyAlignment="1">
      <alignment horizontal="center" vertical="center" wrapText="1"/>
    </xf>
    <xf numFmtId="0" fontId="5" fillId="0" borderId="0" xfId="0" applyFont="1" applyBorder="1" applyProtection="1">
      <protection locked="0"/>
    </xf>
    <xf numFmtId="0" fontId="5" fillId="0" borderId="9" xfId="0" applyFont="1" applyBorder="1" applyAlignment="1" applyProtection="1">
      <alignment horizontal="center" vertical="center"/>
      <protection locked="0"/>
    </xf>
    <xf numFmtId="0" fontId="5" fillId="0" borderId="9" xfId="0" applyFont="1" applyBorder="1" applyAlignment="1">
      <alignment horizontal="center" vertical="center" wrapText="1"/>
    </xf>
    <xf numFmtId="0" fontId="5" fillId="0" borderId="10" xfId="0" applyFont="1" applyBorder="1" applyAlignment="1" applyProtection="1">
      <alignment horizontal="center" vertical="center"/>
      <protection locked="0"/>
    </xf>
    <xf numFmtId="0" fontId="5" fillId="0" borderId="10" xfId="0" applyFont="1" applyBorder="1" applyAlignment="1">
      <alignment horizontal="center" vertical="center" wrapText="1"/>
    </xf>
    <xf numFmtId="0" fontId="5" fillId="0" borderId="11" xfId="0" applyFont="1" applyBorder="1" applyAlignment="1" applyProtection="1">
      <alignment horizontal="center" vertical="center"/>
      <protection locked="0"/>
    </xf>
    <xf numFmtId="0" fontId="5" fillId="0" borderId="11" xfId="0" applyFont="1" applyBorder="1" applyAlignment="1">
      <alignment horizontal="center" vertical="center" wrapText="1"/>
    </xf>
    <xf numFmtId="0" fontId="2" fillId="0" borderId="7" xfId="0" applyFont="1" applyBorder="1" applyAlignment="1">
      <alignment horizontal="left" vertical="center" wrapText="1"/>
    </xf>
    <xf numFmtId="0" fontId="2" fillId="0" borderId="11" xfId="0" applyFont="1" applyBorder="1" applyAlignment="1" applyProtection="1">
      <alignment horizontal="left" vertical="center"/>
      <protection locked="0"/>
    </xf>
    <xf numFmtId="0" fontId="2" fillId="0" borderId="11" xfId="0" applyFont="1" applyBorder="1" applyAlignment="1">
      <alignment horizontal="left" vertical="center" wrapText="1"/>
    </xf>
    <xf numFmtId="0" fontId="2" fillId="0" borderId="12" xfId="0" applyFont="1" applyBorder="1" applyAlignment="1">
      <alignment horizontal="center" vertical="center"/>
    </xf>
    <xf numFmtId="0" fontId="2" fillId="0" borderId="13" xfId="0" applyFont="1" applyBorder="1" applyAlignment="1" applyProtection="1">
      <alignment horizontal="left" vertical="center"/>
      <protection locked="0"/>
    </xf>
    <xf numFmtId="0" fontId="2" fillId="0" borderId="13" xfId="0" applyFont="1" applyBorder="1" applyAlignment="1">
      <alignment horizontal="left" vertical="center"/>
    </xf>
    <xf numFmtId="0" fontId="2" fillId="0" borderId="0" xfId="0" applyFont="1" applyBorder="1" applyAlignment="1" applyProtection="1">
      <alignment vertical="top" wrapText="1"/>
      <protection locked="0"/>
    </xf>
    <xf numFmtId="0" fontId="8" fillId="0" borderId="0" xfId="0" applyFont="1" applyBorder="1" applyAlignment="1" applyProtection="1">
      <alignment horizontal="center" vertical="center" wrapText="1"/>
      <protection locked="0"/>
    </xf>
    <xf numFmtId="0" fontId="5" fillId="0" borderId="3" xfId="0" applyFont="1" applyBorder="1" applyAlignment="1">
      <alignment horizontal="center" vertical="center" wrapText="1"/>
    </xf>
    <xf numFmtId="0" fontId="5" fillId="0" borderId="3" xfId="0" applyFont="1" applyBorder="1" applyAlignment="1" applyProtection="1">
      <alignment horizontal="center" vertical="center" wrapText="1"/>
      <protection locked="0"/>
    </xf>
    <xf numFmtId="0" fontId="5" fillId="0" borderId="10" xfId="0" applyFont="1" applyBorder="1" applyAlignment="1" applyProtection="1">
      <alignment horizontal="center" vertical="center" wrapText="1"/>
      <protection locked="0"/>
    </xf>
    <xf numFmtId="0" fontId="5" fillId="0" borderId="13" xfId="0" applyFont="1" applyBorder="1" applyAlignment="1">
      <alignment horizontal="center" vertical="center" wrapText="1"/>
    </xf>
    <xf numFmtId="0" fontId="5" fillId="0" borderId="11" xfId="0" applyFont="1" applyBorder="1" applyAlignment="1" applyProtection="1">
      <alignment horizontal="center" vertical="center" wrapText="1"/>
      <protection locked="0"/>
    </xf>
    <xf numFmtId="0" fontId="2" fillId="2" borderId="11" xfId="0" applyFont="1" applyFill="1" applyBorder="1" applyAlignment="1">
      <alignment horizontal="left" vertical="center"/>
    </xf>
    <xf numFmtId="0" fontId="2" fillId="0" borderId="0" xfId="0" applyFont="1" applyBorder="1" applyAlignment="1" applyProtection="1">
      <alignment horizontal="right" vertical="center" wrapText="1"/>
      <protection locked="0"/>
    </xf>
    <xf numFmtId="0" fontId="2" fillId="0" borderId="0" xfId="0" applyFont="1" applyBorder="1" applyAlignment="1" applyProtection="1">
      <alignment horizontal="right" wrapText="1"/>
      <protection locked="0"/>
    </xf>
    <xf numFmtId="0" fontId="5" fillId="0" borderId="13" xfId="0" applyFont="1" applyBorder="1" applyAlignment="1" applyProtection="1">
      <alignment horizontal="center" vertical="center"/>
      <protection locked="0"/>
    </xf>
    <xf numFmtId="0" fontId="5" fillId="0" borderId="13" xfId="0" applyFont="1" applyBorder="1" applyAlignment="1" applyProtection="1">
      <alignment horizontal="center" vertical="center" wrapText="1"/>
      <protection locked="0"/>
    </xf>
    <xf numFmtId="0" fontId="2" fillId="0" borderId="0" xfId="0" applyFont="1" applyBorder="1" applyAlignment="1">
      <alignment horizontal="left" vertical="center"/>
    </xf>
    <xf numFmtId="180" fontId="9" fillId="0" borderId="1" xfId="56" applyNumberFormat="1" applyFont="1" applyBorder="1" applyAlignment="1">
      <alignment horizontal="center" vertical="center"/>
    </xf>
    <xf numFmtId="180" fontId="9" fillId="0" borderId="1" xfId="0" applyNumberFormat="1" applyFont="1" applyBorder="1" applyAlignment="1">
      <alignment horizontal="center" vertical="center"/>
    </xf>
    <xf numFmtId="3" fontId="2" fillId="0" borderId="11" xfId="0" applyNumberFormat="1" applyFont="1" applyBorder="1" applyAlignment="1">
      <alignment horizontal="right" vertical="center"/>
    </xf>
    <xf numFmtId="0" fontId="2" fillId="2" borderId="11" xfId="0" applyFont="1" applyFill="1" applyBorder="1" applyAlignment="1">
      <alignment horizontal="right" vertical="center"/>
    </xf>
    <xf numFmtId="0" fontId="16" fillId="0" borderId="0" xfId="0" applyFont="1" applyBorder="1" applyAlignment="1">
      <alignment horizontal="left" vertical="center"/>
    </xf>
    <xf numFmtId="0" fontId="16" fillId="0" borderId="0" xfId="0" applyFont="1" applyBorder="1" applyAlignment="1" applyProtection="1">
      <alignment horizontal="left" vertical="center"/>
      <protection locked="0"/>
    </xf>
    <xf numFmtId="0" fontId="16" fillId="2" borderId="0" xfId="0" applyFont="1" applyFill="1" applyBorder="1" applyAlignment="1">
      <alignment horizontal="left" vertical="center"/>
    </xf>
    <xf numFmtId="178" fontId="17" fillId="0" borderId="0" xfId="0" applyNumberFormat="1" applyFont="1" applyBorder="1" applyAlignment="1">
      <alignment horizontal="left" vertical="center"/>
    </xf>
    <xf numFmtId="0" fontId="14" fillId="0" borderId="0" xfId="57" applyFont="1" applyFill="1" applyAlignment="1" applyProtection="1">
      <alignment horizontal="left" vertical="center" wrapText="1"/>
    </xf>
    <xf numFmtId="0" fontId="2" fillId="0" borderId="0" xfId="0" applyFont="1" applyBorder="1" applyAlignment="1">
      <alignment horizontal="right"/>
    </xf>
    <xf numFmtId="0" fontId="18" fillId="0" borderId="0" xfId="0" applyFont="1" applyBorder="1" applyAlignment="1" applyProtection="1">
      <alignment horizontal="right"/>
      <protection locked="0"/>
    </xf>
    <xf numFmtId="49" fontId="18" fillId="0" borderId="0" xfId="0" applyNumberFormat="1" applyFont="1" applyBorder="1" applyProtection="1">
      <protection locked="0"/>
    </xf>
    <xf numFmtId="0" fontId="3" fillId="0" borderId="0" xfId="0" applyFont="1" applyBorder="1" applyAlignment="1">
      <alignment horizontal="right"/>
    </xf>
    <xf numFmtId="0" fontId="19" fillId="0" borderId="0" xfId="0" applyFont="1" applyBorder="1" applyAlignment="1" applyProtection="1">
      <alignment horizontal="center" vertical="center" wrapText="1"/>
      <protection locked="0"/>
    </xf>
    <xf numFmtId="0" fontId="19" fillId="0" borderId="0" xfId="0" applyFont="1" applyBorder="1" applyAlignment="1" applyProtection="1">
      <alignment horizontal="center" vertical="center"/>
      <protection locked="0"/>
    </xf>
    <xf numFmtId="0" fontId="19" fillId="0" borderId="0" xfId="0" applyFont="1" applyBorder="1" applyAlignment="1">
      <alignment horizontal="center" vertical="center"/>
    </xf>
    <xf numFmtId="0" fontId="5" fillId="0" borderId="5" xfId="0" applyFont="1" applyBorder="1" applyAlignment="1" applyProtection="1">
      <alignment horizontal="center" vertical="center"/>
      <protection locked="0"/>
    </xf>
    <xf numFmtId="49" fontId="5" fillId="0" borderId="5" xfId="0" applyNumberFormat="1" applyFont="1" applyBorder="1" applyAlignment="1" applyProtection="1">
      <alignment horizontal="center" vertical="center" wrapText="1"/>
      <protection locked="0"/>
    </xf>
    <xf numFmtId="0" fontId="5" fillId="0" borderId="6" xfId="0" applyFont="1" applyBorder="1" applyAlignment="1" applyProtection="1">
      <alignment horizontal="center" vertical="center"/>
      <protection locked="0"/>
    </xf>
    <xf numFmtId="49" fontId="5" fillId="0" borderId="6" xfId="0" applyNumberFormat="1" applyFont="1" applyBorder="1" applyAlignment="1" applyProtection="1">
      <alignment horizontal="center" vertical="center" wrapText="1"/>
      <protection locked="0"/>
    </xf>
    <xf numFmtId="49" fontId="5" fillId="0" borderId="1" xfId="0" applyNumberFormat="1"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49" fontId="14" fillId="0" borderId="0" xfId="57" applyNumberFormat="1" applyFont="1" applyFill="1" applyAlignment="1" applyProtection="1">
      <alignment horizontal="left" vertical="center" wrapText="1"/>
    </xf>
    <xf numFmtId="0" fontId="3" fillId="0" borderId="1" xfId="0" applyFont="1" applyBorder="1" applyAlignment="1">
      <alignment horizontal="center" vertical="center" wrapText="1"/>
    </xf>
    <xf numFmtId="0" fontId="2" fillId="0" borderId="1" xfId="0" applyFont="1" applyBorder="1" applyAlignment="1">
      <alignment horizontal="left" vertical="center" wrapText="1" indent="1"/>
    </xf>
    <xf numFmtId="0" fontId="3" fillId="0" borderId="0" xfId="0" applyFont="1" applyBorder="1" applyAlignment="1">
      <alignment vertical="top"/>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2" xfId="0" applyFont="1" applyBorder="1" applyAlignment="1" applyProtection="1">
      <alignment horizontal="center" vertical="center" wrapText="1"/>
      <protection locked="0"/>
    </xf>
    <xf numFmtId="0" fontId="5" fillId="0" borderId="11" xfId="0" applyFont="1" applyBorder="1" applyAlignment="1">
      <alignment horizontal="center" vertical="center"/>
    </xf>
    <xf numFmtId="0" fontId="2" fillId="0" borderId="0" xfId="0" applyFont="1" applyBorder="1" applyAlignment="1">
      <alignment horizontal="right" vertical="center"/>
    </xf>
    <xf numFmtId="0" fontId="3" fillId="0" borderId="0" xfId="0" applyFont="1" applyBorder="1" applyAlignment="1" applyProtection="1">
      <alignment vertical="top"/>
      <protection locked="0"/>
    </xf>
    <xf numFmtId="49" fontId="3" fillId="0" borderId="0" xfId="0" applyNumberFormat="1" applyFont="1" applyBorder="1" applyProtection="1">
      <protection locked="0"/>
    </xf>
    <xf numFmtId="0" fontId="5" fillId="0" borderId="0" xfId="0" applyFont="1" applyBorder="1" applyAlignment="1" applyProtection="1">
      <alignment horizontal="left" vertical="center"/>
      <protection locked="0"/>
    </xf>
    <xf numFmtId="0" fontId="5" fillId="0" borderId="7" xfId="0" applyFont="1" applyBorder="1" applyAlignment="1" applyProtection="1">
      <alignment horizontal="center"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5" fillId="0" borderId="2" xfId="0" applyFont="1" applyBorder="1" applyAlignment="1" applyProtection="1">
      <alignment horizontal="center" vertical="center"/>
      <protection locked="0"/>
    </xf>
    <xf numFmtId="0" fontId="5" fillId="0" borderId="2"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2" fillId="0" borderId="0" xfId="0" applyFont="1" applyBorder="1" applyAlignment="1">
      <alignment horizontal="right" vertical="center" wrapText="1"/>
    </xf>
    <xf numFmtId="0" fontId="20" fillId="0" borderId="0" xfId="0" applyFont="1" applyBorder="1" applyAlignment="1">
      <alignment horizontal="center" vertical="center"/>
    </xf>
    <xf numFmtId="0" fontId="3" fillId="2" borderId="0" xfId="0" applyFont="1" applyFill="1" applyBorder="1" applyAlignment="1" applyProtection="1">
      <alignment horizontal="left" vertical="center" wrapText="1"/>
      <protection locked="0"/>
    </xf>
    <xf numFmtId="0" fontId="11" fillId="2" borderId="1" xfId="0" applyFont="1" applyFill="1" applyBorder="1" applyAlignment="1" applyProtection="1">
      <alignment vertical="top" wrapText="1"/>
      <protection locked="0"/>
    </xf>
    <xf numFmtId="49" fontId="5" fillId="0" borderId="2"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5" fillId="0" borderId="1" xfId="0" applyNumberFormat="1" applyFont="1" applyBorder="1" applyAlignment="1">
      <alignment horizontal="center" vertical="center"/>
    </xf>
    <xf numFmtId="0" fontId="2" fillId="0" borderId="1" xfId="0" applyFont="1" applyBorder="1" applyAlignment="1">
      <alignment horizontal="left" vertical="center" wrapText="1" indent="2"/>
    </xf>
    <xf numFmtId="0" fontId="3" fillId="0" borderId="4" xfId="0" applyFont="1" applyBorder="1" applyAlignment="1">
      <alignment horizontal="center" vertical="center"/>
    </xf>
    <xf numFmtId="0" fontId="11" fillId="2" borderId="0" xfId="0" applyFont="1" applyFill="1" applyBorder="1" applyAlignment="1">
      <alignment horizontal="left" vertical="center"/>
    </xf>
    <xf numFmtId="0" fontId="21" fillId="0" borderId="1" xfId="0" applyFont="1" applyBorder="1" applyAlignment="1" applyProtection="1">
      <alignment horizontal="center" vertical="center" wrapText="1"/>
      <protection locked="0"/>
    </xf>
    <xf numFmtId="0" fontId="21" fillId="0" borderId="1" xfId="0" applyFont="1" applyBorder="1" applyAlignment="1" applyProtection="1">
      <alignment vertical="top" wrapText="1"/>
      <protection locked="0"/>
    </xf>
    <xf numFmtId="0" fontId="2" fillId="0" borderId="1" xfId="0" applyFont="1" applyBorder="1" applyAlignment="1" applyProtection="1">
      <alignment vertical="center" wrapText="1"/>
      <protection locked="0"/>
    </xf>
    <xf numFmtId="0" fontId="22" fillId="0" borderId="1" xfId="0" applyFont="1" applyBorder="1" applyAlignment="1">
      <alignment horizontal="center" vertical="center"/>
    </xf>
    <xf numFmtId="0" fontId="22" fillId="0" borderId="1" xfId="0" applyFont="1" applyBorder="1" applyAlignment="1" applyProtection="1">
      <alignment horizontal="center" vertical="center" wrapText="1"/>
      <protection locked="0"/>
    </xf>
    <xf numFmtId="178" fontId="23" fillId="0" borderId="1" xfId="0" applyNumberFormat="1" applyFont="1" applyBorder="1" applyAlignment="1">
      <alignment horizontal="right" vertical="center"/>
    </xf>
    <xf numFmtId="0" fontId="21" fillId="2" borderId="5" xfId="0" applyFont="1" applyFill="1" applyBorder="1" applyAlignment="1">
      <alignment horizontal="center" vertical="center"/>
    </xf>
    <xf numFmtId="0" fontId="21" fillId="0" borderId="2" xfId="0" applyFont="1" applyBorder="1" applyAlignment="1" applyProtection="1">
      <alignment horizontal="center" vertical="center"/>
      <protection locked="0"/>
    </xf>
    <xf numFmtId="0" fontId="21" fillId="0" borderId="3" xfId="0" applyFont="1" applyBorder="1" applyAlignment="1" applyProtection="1">
      <alignment horizontal="center" vertical="center"/>
      <protection locked="0"/>
    </xf>
    <xf numFmtId="0" fontId="21" fillId="0" borderId="4" xfId="0" applyFont="1" applyBorder="1" applyAlignment="1" applyProtection="1">
      <alignment horizontal="center" vertical="center"/>
      <protection locked="0"/>
    </xf>
    <xf numFmtId="0" fontId="21" fillId="0" borderId="5" xfId="0" applyFont="1" applyBorder="1" applyAlignment="1" applyProtection="1">
      <alignment horizontal="center" vertical="center"/>
      <protection locked="0"/>
    </xf>
    <xf numFmtId="0" fontId="21" fillId="2" borderId="7" xfId="0" applyFont="1" applyFill="1" applyBorder="1" applyAlignment="1" applyProtection="1">
      <alignment horizontal="center" vertical="center" wrapText="1"/>
      <protection locked="0"/>
    </xf>
    <xf numFmtId="0" fontId="21" fillId="0" borderId="7" xfId="0" applyFont="1" applyBorder="1" applyAlignment="1" applyProtection="1">
      <alignment horizontal="center" vertical="center"/>
      <protection locked="0"/>
    </xf>
    <xf numFmtId="0" fontId="21" fillId="0" borderId="1" xfId="0" applyFont="1" applyBorder="1" applyAlignment="1" applyProtection="1">
      <alignment horizontal="center" vertical="center"/>
      <protection locked="0"/>
    </xf>
    <xf numFmtId="0" fontId="2" fillId="2" borderId="1" xfId="0" applyFont="1" applyFill="1" applyBorder="1" applyAlignment="1">
      <alignment horizontal="left" vertical="center" wrapText="1" indent="1"/>
    </xf>
    <xf numFmtId="0" fontId="2" fillId="2" borderId="1" xfId="0" applyFont="1" applyFill="1" applyBorder="1" applyAlignment="1">
      <alignment horizontal="left" vertical="center" wrapText="1" indent="2"/>
    </xf>
    <xf numFmtId="0" fontId="2" fillId="2" borderId="2" xfId="0" applyFont="1" applyFill="1" applyBorder="1" applyAlignment="1">
      <alignment horizontal="center" vertical="center" wrapText="1"/>
    </xf>
    <xf numFmtId="0" fontId="21" fillId="0" borderId="3" xfId="0" applyFont="1" applyBorder="1" applyAlignment="1">
      <alignment horizontal="center" vertical="center"/>
    </xf>
    <xf numFmtId="0" fontId="21" fillId="0" borderId="4" xfId="0" applyFont="1" applyBorder="1" applyAlignment="1">
      <alignment horizontal="center" vertical="center"/>
    </xf>
    <xf numFmtId="0" fontId="21" fillId="0" borderId="7" xfId="0" applyFont="1" applyBorder="1" applyAlignment="1" applyProtection="1">
      <alignment horizontal="center" vertical="center" wrapText="1"/>
      <protection locked="0"/>
    </xf>
    <xf numFmtId="0" fontId="3" fillId="0" borderId="5" xfId="0" applyFont="1" applyBorder="1" applyAlignment="1" applyProtection="1">
      <alignment horizontal="center" vertical="center" wrapText="1"/>
      <protection locked="0"/>
    </xf>
    <xf numFmtId="0" fontId="3" fillId="0" borderId="9"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3" fillId="0" borderId="6" xfId="0" applyFont="1" applyBorder="1" applyAlignment="1" applyProtection="1">
      <alignment horizontal="center" vertical="center" wrapText="1"/>
      <protection locked="0"/>
    </xf>
    <xf numFmtId="0" fontId="3" fillId="0" borderId="10" xfId="0" applyFont="1" applyBorder="1" applyAlignment="1" applyProtection="1">
      <alignment horizontal="center" vertical="center" wrapText="1"/>
      <protection locked="0"/>
    </xf>
    <xf numFmtId="0" fontId="2" fillId="2" borderId="7" xfId="0" applyFont="1" applyFill="1" applyBorder="1" applyAlignment="1">
      <alignment horizontal="left" vertical="center"/>
    </xf>
    <xf numFmtId="0" fontId="2" fillId="2" borderId="1" xfId="0" applyFont="1" applyFill="1" applyBorder="1" applyAlignment="1">
      <alignment horizontal="center" vertical="center"/>
    </xf>
    <xf numFmtId="0" fontId="11" fillId="0" borderId="1" xfId="0" applyFont="1" applyBorder="1" applyAlignment="1" applyProtection="1">
      <alignment vertical="top" wrapText="1"/>
      <protection locked="0"/>
    </xf>
    <xf numFmtId="0" fontId="3" fillId="0" borderId="4" xfId="0" applyFont="1" applyBorder="1" applyAlignment="1" applyProtection="1">
      <alignment horizontal="center" vertical="center" wrapText="1"/>
      <protection locked="0"/>
    </xf>
    <xf numFmtId="0" fontId="3" fillId="0" borderId="13" xfId="0" applyFont="1" applyBorder="1" applyAlignment="1" applyProtection="1">
      <alignment horizontal="center" vertical="center"/>
      <protection locked="0"/>
    </xf>
    <xf numFmtId="0" fontId="3" fillId="0" borderId="13" xfId="0" applyFont="1" applyBorder="1" applyAlignment="1" applyProtection="1">
      <alignment horizontal="center" vertical="center" wrapText="1"/>
      <protection locked="0"/>
    </xf>
    <xf numFmtId="0" fontId="3" fillId="0" borderId="11" xfId="0" applyFont="1" applyBorder="1" applyAlignment="1" applyProtection="1">
      <alignment horizontal="center" vertical="center" wrapText="1"/>
      <protection locked="0"/>
    </xf>
    <xf numFmtId="0" fontId="2" fillId="2" borderId="11" xfId="0" applyFont="1" applyFill="1" applyBorder="1" applyAlignment="1" applyProtection="1">
      <alignment horizontal="right" vertical="center"/>
      <protection locked="0"/>
    </xf>
    <xf numFmtId="0" fontId="2" fillId="0" borderId="1" xfId="0" applyFont="1" applyBorder="1" applyAlignment="1" applyProtection="1">
      <alignment vertical="center"/>
      <protection locked="0"/>
    </xf>
    <xf numFmtId="0" fontId="2" fillId="2" borderId="0" xfId="0" applyFont="1" applyFill="1" applyBorder="1" applyAlignment="1" quotePrefix="1">
      <alignment horizontal="right" vertical="center" wrapText="1"/>
    </xf>
  </cellXfs>
  <cellStyles count="59">
    <cellStyle name="常规" xfId="0" builtinId="0"/>
    <cellStyle name="货币[0]" xfId="1" builtinId="7"/>
    <cellStyle name="20% - 强调文字颜色 3" xfId="2" builtinId="38"/>
    <cellStyle name="输入" xfId="3" builtinId="20"/>
    <cellStyle name="货币" xfId="4" builtinId="4"/>
    <cellStyle name="千位分隔[0]" xfId="5" builtinId="6"/>
    <cellStyle name="DateTimeStyle"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DateStyle"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PercentStyle" xfId="35"/>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NumberStyle" xfId="52"/>
    <cellStyle name="TextStyle" xfId="53"/>
    <cellStyle name="MoneyStyle" xfId="54"/>
    <cellStyle name="TimeStyle" xfId="55"/>
    <cellStyle name="IntegralNumberStyle" xfId="56"/>
    <cellStyle name="Normal" xfId="57"/>
    <cellStyle name="常规 5" xfId="58"/>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6"/>
  <sheetViews>
    <sheetView showGridLines="0" showZeros="0" topLeftCell="A20" workbookViewId="0">
      <selection activeCell="B39" sqref="B39"/>
    </sheetView>
  </sheetViews>
  <sheetFormatPr defaultColWidth="8.575" defaultRowHeight="12.75" customHeight="1" outlineLevelCol="3"/>
  <cols>
    <col min="1" max="4" width="41" customWidth="1"/>
  </cols>
  <sheetData>
    <row r="1" ht="15" customHeight="1" spans="1:4">
      <c r="A1" s="81"/>
      <c r="B1" s="81"/>
      <c r="C1" s="81"/>
      <c r="D1" s="98" t="s">
        <v>0</v>
      </c>
    </row>
    <row r="2" ht="41.25" customHeight="1" spans="1:1">
      <c r="A2" s="76" t="str">
        <f>"2025"&amp;"年部门财务收支预算总表"</f>
        <v>2025年部门财务收支预算总表</v>
      </c>
    </row>
    <row r="3" ht="17.25" customHeight="1" spans="1:4">
      <c r="A3" s="79" t="str">
        <f>"单位名称："&amp;"昆明市晋宁区计划供水节约用水办公室"</f>
        <v>单位名称：昆明市晋宁区计划供水节约用水办公室</v>
      </c>
      <c r="B3" s="197"/>
      <c r="D3" s="177" t="s">
        <v>1</v>
      </c>
    </row>
    <row r="4" ht="23.25" customHeight="1" spans="1:4">
      <c r="A4" s="198" t="s">
        <v>2</v>
      </c>
      <c r="B4" s="199"/>
      <c r="C4" s="198" t="s">
        <v>3</v>
      </c>
      <c r="D4" s="199"/>
    </row>
    <row r="5" ht="24" customHeight="1" spans="1:4">
      <c r="A5" s="198" t="s">
        <v>4</v>
      </c>
      <c r="B5" s="198" t="s">
        <v>5</v>
      </c>
      <c r="C5" s="198" t="s">
        <v>6</v>
      </c>
      <c r="D5" s="198" t="s">
        <v>5</v>
      </c>
    </row>
    <row r="6" ht="17.25" customHeight="1" spans="1:4">
      <c r="A6" s="200" t="s">
        <v>7</v>
      </c>
      <c r="B6" s="113">
        <v>2491126.07</v>
      </c>
      <c r="C6" s="200" t="s">
        <v>8</v>
      </c>
      <c r="D6" s="113"/>
    </row>
    <row r="7" ht="17.25" customHeight="1" spans="1:4">
      <c r="A7" s="200" t="s">
        <v>9</v>
      </c>
      <c r="B7" s="113"/>
      <c r="C7" s="200" t="s">
        <v>10</v>
      </c>
      <c r="D7" s="113"/>
    </row>
    <row r="8" ht="17.25" customHeight="1" spans="1:4">
      <c r="A8" s="200" t="s">
        <v>11</v>
      </c>
      <c r="B8" s="113"/>
      <c r="C8" s="231" t="s">
        <v>12</v>
      </c>
      <c r="D8" s="113"/>
    </row>
    <row r="9" ht="17.25" customHeight="1" spans="1:4">
      <c r="A9" s="200" t="s">
        <v>13</v>
      </c>
      <c r="B9" s="113"/>
      <c r="C9" s="231" t="s">
        <v>14</v>
      </c>
      <c r="D9" s="113"/>
    </row>
    <row r="10" ht="17.25" customHeight="1" spans="1:4">
      <c r="A10" s="200" t="s">
        <v>15</v>
      </c>
      <c r="B10" s="113"/>
      <c r="C10" s="231" t="s">
        <v>16</v>
      </c>
      <c r="D10" s="113"/>
    </row>
    <row r="11" ht="17.25" customHeight="1" spans="1:4">
      <c r="A11" s="200" t="s">
        <v>17</v>
      </c>
      <c r="B11" s="113"/>
      <c r="C11" s="231" t="s">
        <v>18</v>
      </c>
      <c r="D11" s="113"/>
    </row>
    <row r="12" ht="17.25" customHeight="1" spans="1:4">
      <c r="A12" s="200" t="s">
        <v>19</v>
      </c>
      <c r="B12" s="113"/>
      <c r="C12" s="66" t="s">
        <v>20</v>
      </c>
      <c r="D12" s="113"/>
    </row>
    <row r="13" ht="17.25" customHeight="1" spans="1:4">
      <c r="A13" s="200" t="s">
        <v>21</v>
      </c>
      <c r="B13" s="113"/>
      <c r="C13" s="66" t="s">
        <v>22</v>
      </c>
      <c r="D13" s="113">
        <v>225479.04</v>
      </c>
    </row>
    <row r="14" ht="17.25" customHeight="1" spans="1:4">
      <c r="A14" s="200" t="s">
        <v>23</v>
      </c>
      <c r="B14" s="113"/>
      <c r="C14" s="66" t="s">
        <v>24</v>
      </c>
      <c r="D14" s="113">
        <v>164544.56</v>
      </c>
    </row>
    <row r="15" ht="17.25" customHeight="1" spans="1:4">
      <c r="A15" s="200" t="s">
        <v>25</v>
      </c>
      <c r="B15" s="113"/>
      <c r="C15" s="66" t="s">
        <v>26</v>
      </c>
      <c r="D15" s="113"/>
    </row>
    <row r="16" ht="17.25" customHeight="1" spans="1:4">
      <c r="A16" s="21"/>
      <c r="B16" s="113"/>
      <c r="C16" s="66" t="s">
        <v>27</v>
      </c>
      <c r="D16" s="113"/>
    </row>
    <row r="17" ht="17.25" customHeight="1" spans="1:4">
      <c r="A17" s="201"/>
      <c r="B17" s="113"/>
      <c r="C17" s="66" t="s">
        <v>28</v>
      </c>
      <c r="D17" s="113">
        <v>1893449.19</v>
      </c>
    </row>
    <row r="18" ht="17.25" customHeight="1" spans="1:4">
      <c r="A18" s="201"/>
      <c r="B18" s="113"/>
      <c r="C18" s="66" t="s">
        <v>29</v>
      </c>
      <c r="D18" s="113"/>
    </row>
    <row r="19" ht="17.25" customHeight="1" spans="1:4">
      <c r="A19" s="201"/>
      <c r="B19" s="113"/>
      <c r="C19" s="66" t="s">
        <v>30</v>
      </c>
      <c r="D19" s="113"/>
    </row>
    <row r="20" ht="17.25" customHeight="1" spans="1:4">
      <c r="A20" s="201"/>
      <c r="B20" s="113"/>
      <c r="C20" s="66" t="s">
        <v>31</v>
      </c>
      <c r="D20" s="113"/>
    </row>
    <row r="21" ht="17.25" customHeight="1" spans="1:4">
      <c r="A21" s="201"/>
      <c r="B21" s="113"/>
      <c r="C21" s="66" t="s">
        <v>32</v>
      </c>
      <c r="D21" s="113"/>
    </row>
    <row r="22" ht="17.25" customHeight="1" spans="1:4">
      <c r="A22" s="201"/>
      <c r="B22" s="113"/>
      <c r="C22" s="66" t="s">
        <v>33</v>
      </c>
      <c r="D22" s="113"/>
    </row>
    <row r="23" ht="17.25" customHeight="1" spans="1:4">
      <c r="A23" s="201"/>
      <c r="B23" s="113"/>
      <c r="C23" s="66" t="s">
        <v>34</v>
      </c>
      <c r="D23" s="113"/>
    </row>
    <row r="24" ht="17.25" customHeight="1" spans="1:4">
      <c r="A24" s="201"/>
      <c r="B24" s="113"/>
      <c r="C24" s="66" t="s">
        <v>35</v>
      </c>
      <c r="D24" s="113">
        <v>207653.28</v>
      </c>
    </row>
    <row r="25" ht="17.25" customHeight="1" spans="1:4">
      <c r="A25" s="201"/>
      <c r="B25" s="113"/>
      <c r="C25" s="66" t="s">
        <v>36</v>
      </c>
      <c r="D25" s="113"/>
    </row>
    <row r="26" ht="17.25" customHeight="1" spans="1:4">
      <c r="A26" s="201"/>
      <c r="B26" s="113"/>
      <c r="C26" s="21" t="s">
        <v>37</v>
      </c>
      <c r="D26" s="113"/>
    </row>
    <row r="27" ht="17.25" customHeight="1" spans="1:4">
      <c r="A27" s="201"/>
      <c r="B27" s="113"/>
      <c r="C27" s="66" t="s">
        <v>38</v>
      </c>
      <c r="D27" s="113"/>
    </row>
    <row r="28" ht="16.5" customHeight="1" spans="1:4">
      <c r="A28" s="201"/>
      <c r="B28" s="113"/>
      <c r="C28" s="66" t="s">
        <v>39</v>
      </c>
      <c r="D28" s="113"/>
    </row>
    <row r="29" ht="16.5" customHeight="1" spans="1:4">
      <c r="A29" s="201"/>
      <c r="B29" s="113"/>
      <c r="C29" s="21" t="s">
        <v>40</v>
      </c>
      <c r="D29" s="113"/>
    </row>
    <row r="30" ht="17.25" customHeight="1" spans="1:4">
      <c r="A30" s="201"/>
      <c r="B30" s="113"/>
      <c r="C30" s="21" t="s">
        <v>41</v>
      </c>
      <c r="D30" s="113"/>
    </row>
    <row r="31" ht="17.25" customHeight="1" spans="1:4">
      <c r="A31" s="201"/>
      <c r="B31" s="113"/>
      <c r="C31" s="66" t="s">
        <v>42</v>
      </c>
      <c r="D31" s="113"/>
    </row>
    <row r="32" ht="16.5" customHeight="1" spans="1:4">
      <c r="A32" s="201" t="s">
        <v>43</v>
      </c>
      <c r="B32" s="113">
        <v>2491126.07</v>
      </c>
      <c r="C32" s="201" t="s">
        <v>44</v>
      </c>
      <c r="D32" s="113">
        <v>2491126.07</v>
      </c>
    </row>
    <row r="33" ht="16.5" customHeight="1" spans="1:4">
      <c r="A33" s="21" t="s">
        <v>45</v>
      </c>
      <c r="B33" s="113"/>
      <c r="C33" s="21" t="s">
        <v>46</v>
      </c>
      <c r="D33" s="113"/>
    </row>
    <row r="34" ht="16.5" customHeight="1" spans="1:4">
      <c r="A34" s="66" t="s">
        <v>47</v>
      </c>
      <c r="B34" s="113"/>
      <c r="C34" s="66" t="s">
        <v>47</v>
      </c>
      <c r="D34" s="113"/>
    </row>
    <row r="35" ht="16.5" customHeight="1" spans="1:4">
      <c r="A35" s="66" t="s">
        <v>48</v>
      </c>
      <c r="B35" s="113"/>
      <c r="C35" s="66" t="s">
        <v>49</v>
      </c>
      <c r="D35" s="113"/>
    </row>
    <row r="36" ht="16.5" customHeight="1" spans="1:4">
      <c r="A36" s="202" t="s">
        <v>50</v>
      </c>
      <c r="B36" s="113">
        <v>2491126.07</v>
      </c>
      <c r="C36" s="202" t="s">
        <v>51</v>
      </c>
      <c r="D36" s="113">
        <v>2491126.07</v>
      </c>
    </row>
  </sheetData>
  <mergeCells count="4">
    <mergeCell ref="A2:D2"/>
    <mergeCell ref="A3:B3"/>
    <mergeCell ref="A4:B4"/>
    <mergeCell ref="C4:D4"/>
  </mergeCells>
  <printOptions horizontalCentered="1"/>
  <pageMargins left="0.96" right="0.96" top="0.72" bottom="0.72"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9"/>
  <sheetViews>
    <sheetView showGridLines="0" showZeros="0" topLeftCell="A2" workbookViewId="0">
      <selection activeCell="B4" sqref="B4:B6"/>
    </sheetView>
  </sheetViews>
  <sheetFormatPr defaultColWidth="8.575" defaultRowHeight="12.75" customHeight="1"/>
  <cols>
    <col min="1" max="1" width="15.8916666666667" customWidth="1"/>
    <col min="2" max="2" width="35" customWidth="1"/>
    <col min="3" max="19" width="22" customWidth="1"/>
  </cols>
  <sheetData>
    <row r="1" ht="17.25" customHeight="1" spans="1:1">
      <c r="A1" s="98" t="s">
        <v>52</v>
      </c>
    </row>
    <row r="2" ht="41.25" customHeight="1" spans="1:1">
      <c r="A2" s="76" t="str">
        <f>"2025"&amp;"年部门收入预算表"</f>
        <v>2025年部门收入预算表</v>
      </c>
    </row>
    <row r="3" ht="17.25" customHeight="1" spans="1:19">
      <c r="A3" s="79" t="str">
        <f>"单位名称："&amp;"昆明市晋宁区计划供水节约用水办公室"</f>
        <v>单位名称：昆明市晋宁区计划供水节约用水办公室</v>
      </c>
      <c r="S3" s="81" t="s">
        <v>1</v>
      </c>
    </row>
    <row r="4" ht="21.75" customHeight="1" spans="1:19">
      <c r="A4" s="218" t="s">
        <v>53</v>
      </c>
      <c r="B4" s="219" t="s">
        <v>54</v>
      </c>
      <c r="C4" s="219" t="s">
        <v>55</v>
      </c>
      <c r="D4" s="220" t="s">
        <v>56</v>
      </c>
      <c r="E4" s="220"/>
      <c r="F4" s="220"/>
      <c r="G4" s="220"/>
      <c r="H4" s="220"/>
      <c r="I4" s="167"/>
      <c r="J4" s="220"/>
      <c r="K4" s="220"/>
      <c r="L4" s="220"/>
      <c r="M4" s="220"/>
      <c r="N4" s="226"/>
      <c r="O4" s="220" t="s">
        <v>45</v>
      </c>
      <c r="P4" s="220"/>
      <c r="Q4" s="220"/>
      <c r="R4" s="220"/>
      <c r="S4" s="226"/>
    </row>
    <row r="5" ht="27" customHeight="1" spans="1:19">
      <c r="A5" s="221"/>
      <c r="B5" s="222"/>
      <c r="C5" s="222"/>
      <c r="D5" s="222" t="s">
        <v>57</v>
      </c>
      <c r="E5" s="222" t="s">
        <v>58</v>
      </c>
      <c r="F5" s="222" t="s">
        <v>59</v>
      </c>
      <c r="G5" s="222" t="s">
        <v>60</v>
      </c>
      <c r="H5" s="222" t="s">
        <v>61</v>
      </c>
      <c r="I5" s="227" t="s">
        <v>62</v>
      </c>
      <c r="J5" s="228"/>
      <c r="K5" s="228"/>
      <c r="L5" s="228"/>
      <c r="M5" s="228"/>
      <c r="N5" s="229"/>
      <c r="O5" s="222" t="s">
        <v>57</v>
      </c>
      <c r="P5" s="222" t="s">
        <v>58</v>
      </c>
      <c r="Q5" s="222" t="s">
        <v>59</v>
      </c>
      <c r="R5" s="222" t="s">
        <v>60</v>
      </c>
      <c r="S5" s="222" t="s">
        <v>63</v>
      </c>
    </row>
    <row r="6" ht="30" customHeight="1" spans="1:19">
      <c r="A6" s="223"/>
      <c r="B6" s="140"/>
      <c r="C6" s="149"/>
      <c r="D6" s="149"/>
      <c r="E6" s="149"/>
      <c r="F6" s="149"/>
      <c r="G6" s="149"/>
      <c r="H6" s="149"/>
      <c r="I6" s="103" t="s">
        <v>57</v>
      </c>
      <c r="J6" s="229" t="s">
        <v>64</v>
      </c>
      <c r="K6" s="229" t="s">
        <v>65</v>
      </c>
      <c r="L6" s="229" t="s">
        <v>66</v>
      </c>
      <c r="M6" s="229" t="s">
        <v>67</v>
      </c>
      <c r="N6" s="229" t="s">
        <v>68</v>
      </c>
      <c r="O6" s="230"/>
      <c r="P6" s="230"/>
      <c r="Q6" s="230"/>
      <c r="R6" s="230"/>
      <c r="S6" s="149"/>
    </row>
    <row r="7" ht="15" customHeight="1" spans="1:19">
      <c r="A7" s="224">
        <v>1</v>
      </c>
      <c r="B7" s="224">
        <v>2</v>
      </c>
      <c r="C7" s="224">
        <v>3</v>
      </c>
      <c r="D7" s="224">
        <v>4</v>
      </c>
      <c r="E7" s="224">
        <v>5</v>
      </c>
      <c r="F7" s="224">
        <v>6</v>
      </c>
      <c r="G7" s="224">
        <v>7</v>
      </c>
      <c r="H7" s="224">
        <v>8</v>
      </c>
      <c r="I7" s="103">
        <v>9</v>
      </c>
      <c r="J7" s="224">
        <v>10</v>
      </c>
      <c r="K7" s="224">
        <v>11</v>
      </c>
      <c r="L7" s="224">
        <v>12</v>
      </c>
      <c r="M7" s="224">
        <v>13</v>
      </c>
      <c r="N7" s="224">
        <v>14</v>
      </c>
      <c r="O7" s="224">
        <v>15</v>
      </c>
      <c r="P7" s="224">
        <v>16</v>
      </c>
      <c r="Q7" s="224">
        <v>17</v>
      </c>
      <c r="R7" s="224">
        <v>18</v>
      </c>
      <c r="S7" s="224">
        <v>19</v>
      </c>
    </row>
    <row r="8" ht="18" customHeight="1" spans="1:19">
      <c r="A8" s="32" t="s">
        <v>69</v>
      </c>
      <c r="B8" s="32" t="s">
        <v>70</v>
      </c>
      <c r="C8" s="113">
        <v>2491126.07</v>
      </c>
      <c r="D8" s="113">
        <v>2491126.07</v>
      </c>
      <c r="E8" s="113">
        <v>2491126.07</v>
      </c>
      <c r="F8" s="113"/>
      <c r="G8" s="113"/>
      <c r="H8" s="113"/>
      <c r="I8" s="113"/>
      <c r="J8" s="113"/>
      <c r="K8" s="113"/>
      <c r="L8" s="113"/>
      <c r="M8" s="113"/>
      <c r="N8" s="113"/>
      <c r="O8" s="113"/>
      <c r="P8" s="113"/>
      <c r="Q8" s="113"/>
      <c r="R8" s="113"/>
      <c r="S8" s="113"/>
    </row>
    <row r="9" ht="18" customHeight="1" spans="1:19">
      <c r="A9" s="84" t="s">
        <v>55</v>
      </c>
      <c r="B9" s="225"/>
      <c r="C9" s="113">
        <v>2491126.07</v>
      </c>
      <c r="D9" s="113">
        <v>2491126.07</v>
      </c>
      <c r="E9" s="113">
        <v>2491126.07</v>
      </c>
      <c r="F9" s="113"/>
      <c r="G9" s="113"/>
      <c r="H9" s="113"/>
      <c r="I9" s="113"/>
      <c r="J9" s="113"/>
      <c r="K9" s="113"/>
      <c r="L9" s="113"/>
      <c r="M9" s="113"/>
      <c r="N9" s="113"/>
      <c r="O9" s="113"/>
      <c r="P9" s="113"/>
      <c r="Q9" s="113"/>
      <c r="R9" s="113"/>
      <c r="S9" s="113"/>
    </row>
  </sheetData>
  <mergeCells count="20">
    <mergeCell ref="A1:S1"/>
    <mergeCell ref="A2:S2"/>
    <mergeCell ref="A3:B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96" right="0.96" top="0.72" bottom="0.72"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21"/>
  <sheetViews>
    <sheetView showGridLines="0" showZeros="0" topLeftCell="D11" workbookViewId="0">
      <selection activeCell="A20" sqref="$A20:$XFD20"/>
    </sheetView>
  </sheetViews>
  <sheetFormatPr defaultColWidth="8.575" defaultRowHeight="12.75" customHeight="1"/>
  <cols>
    <col min="1" max="1" width="14.2833333333333" customWidth="1"/>
    <col min="2" max="2" width="37.575" customWidth="1"/>
    <col min="3" max="8" width="24.575" customWidth="1"/>
    <col min="9" max="9" width="26.7083333333333" customWidth="1"/>
    <col min="10" max="11" width="24.425" customWidth="1"/>
    <col min="12" max="15" width="24.575" customWidth="1"/>
  </cols>
  <sheetData>
    <row r="1" ht="17.25" customHeight="1" spans="1:1">
      <c r="A1" s="81" t="s">
        <v>71</v>
      </c>
    </row>
    <row r="2" ht="41.25" customHeight="1" spans="1:1">
      <c r="A2" s="76" t="str">
        <f>"2025"&amp;"年部门支出预算表"</f>
        <v>2025年部门支出预算表</v>
      </c>
    </row>
    <row r="3" ht="17.25" customHeight="1" spans="1:15">
      <c r="A3" s="79" t="str">
        <f>"单位名称："&amp;"昆明市晋宁区计划供水节约用水办公室"</f>
        <v>单位名称：昆明市晋宁区计划供水节约用水办公室</v>
      </c>
      <c r="O3" s="81" t="s">
        <v>1</v>
      </c>
    </row>
    <row r="4" ht="27" customHeight="1" spans="1:15">
      <c r="A4" s="204" t="s">
        <v>72</v>
      </c>
      <c r="B4" s="204" t="s">
        <v>73</v>
      </c>
      <c r="C4" s="204" t="s">
        <v>55</v>
      </c>
      <c r="D4" s="205" t="s">
        <v>58</v>
      </c>
      <c r="E4" s="206"/>
      <c r="F4" s="207"/>
      <c r="G4" s="208" t="s">
        <v>59</v>
      </c>
      <c r="H4" s="208" t="s">
        <v>60</v>
      </c>
      <c r="I4" s="208" t="s">
        <v>74</v>
      </c>
      <c r="J4" s="205" t="s">
        <v>62</v>
      </c>
      <c r="K4" s="206"/>
      <c r="L4" s="206"/>
      <c r="M4" s="206"/>
      <c r="N4" s="215"/>
      <c r="O4" s="216"/>
    </row>
    <row r="5" ht="42" customHeight="1" spans="1:15">
      <c r="A5" s="209"/>
      <c r="B5" s="209"/>
      <c r="C5" s="210"/>
      <c r="D5" s="211" t="s">
        <v>57</v>
      </c>
      <c r="E5" s="211" t="s">
        <v>75</v>
      </c>
      <c r="F5" s="211" t="s">
        <v>76</v>
      </c>
      <c r="G5" s="210"/>
      <c r="H5" s="210"/>
      <c r="I5" s="217"/>
      <c r="J5" s="211" t="s">
        <v>57</v>
      </c>
      <c r="K5" s="198" t="s">
        <v>77</v>
      </c>
      <c r="L5" s="198" t="s">
        <v>78</v>
      </c>
      <c r="M5" s="198" t="s">
        <v>79</v>
      </c>
      <c r="N5" s="198" t="s">
        <v>80</v>
      </c>
      <c r="O5" s="198" t="s">
        <v>81</v>
      </c>
    </row>
    <row r="6" ht="18" customHeight="1" spans="1:15">
      <c r="A6" s="87" t="s">
        <v>82</v>
      </c>
      <c r="B6" s="87" t="s">
        <v>83</v>
      </c>
      <c r="C6" s="87" t="s">
        <v>84</v>
      </c>
      <c r="D6" s="88" t="s">
        <v>85</v>
      </c>
      <c r="E6" s="88" t="s">
        <v>86</v>
      </c>
      <c r="F6" s="88" t="s">
        <v>87</v>
      </c>
      <c r="G6" s="88" t="s">
        <v>88</v>
      </c>
      <c r="H6" s="88" t="s">
        <v>89</v>
      </c>
      <c r="I6" s="88" t="s">
        <v>90</v>
      </c>
      <c r="J6" s="88" t="s">
        <v>91</v>
      </c>
      <c r="K6" s="88" t="s">
        <v>92</v>
      </c>
      <c r="L6" s="88" t="s">
        <v>93</v>
      </c>
      <c r="M6" s="88" t="s">
        <v>94</v>
      </c>
      <c r="N6" s="87" t="s">
        <v>95</v>
      </c>
      <c r="O6" s="88" t="s">
        <v>96</v>
      </c>
    </row>
    <row r="7" ht="21" customHeight="1" spans="1:15">
      <c r="A7" s="89" t="s">
        <v>97</v>
      </c>
      <c r="B7" s="89" t="s">
        <v>98</v>
      </c>
      <c r="C7" s="113">
        <v>225479.04</v>
      </c>
      <c r="D7" s="113">
        <v>225479.04</v>
      </c>
      <c r="E7" s="113">
        <v>225479.04</v>
      </c>
      <c r="F7" s="113"/>
      <c r="G7" s="113"/>
      <c r="H7" s="113"/>
      <c r="I7" s="113"/>
      <c r="J7" s="113"/>
      <c r="K7" s="113"/>
      <c r="L7" s="113"/>
      <c r="M7" s="113"/>
      <c r="N7" s="113"/>
      <c r="O7" s="113"/>
    </row>
    <row r="8" ht="21" customHeight="1" spans="1:15">
      <c r="A8" s="212" t="s">
        <v>99</v>
      </c>
      <c r="B8" s="212" t="s">
        <v>100</v>
      </c>
      <c r="C8" s="113">
        <v>225479.04</v>
      </c>
      <c r="D8" s="113">
        <v>225479.04</v>
      </c>
      <c r="E8" s="113">
        <v>225479.04</v>
      </c>
      <c r="F8" s="113"/>
      <c r="G8" s="113"/>
      <c r="H8" s="113"/>
      <c r="I8" s="113"/>
      <c r="J8" s="113"/>
      <c r="K8" s="113"/>
      <c r="L8" s="113"/>
      <c r="M8" s="113"/>
      <c r="N8" s="113"/>
      <c r="O8" s="113"/>
    </row>
    <row r="9" ht="21" customHeight="1" spans="1:15">
      <c r="A9" s="213" t="s">
        <v>101</v>
      </c>
      <c r="B9" s="213" t="s">
        <v>102</v>
      </c>
      <c r="C9" s="113">
        <v>225479.04</v>
      </c>
      <c r="D9" s="113">
        <v>225479.04</v>
      </c>
      <c r="E9" s="113">
        <v>225479.04</v>
      </c>
      <c r="F9" s="113"/>
      <c r="G9" s="113"/>
      <c r="H9" s="113"/>
      <c r="I9" s="113"/>
      <c r="J9" s="113"/>
      <c r="K9" s="113"/>
      <c r="L9" s="113"/>
      <c r="M9" s="113"/>
      <c r="N9" s="113"/>
      <c r="O9" s="113"/>
    </row>
    <row r="10" ht="21" customHeight="1" spans="1:15">
      <c r="A10" s="89" t="s">
        <v>103</v>
      </c>
      <c r="B10" s="89" t="s">
        <v>104</v>
      </c>
      <c r="C10" s="113">
        <v>164544.56</v>
      </c>
      <c r="D10" s="113">
        <v>164544.56</v>
      </c>
      <c r="E10" s="113">
        <v>164544.56</v>
      </c>
      <c r="F10" s="113"/>
      <c r="G10" s="113"/>
      <c r="H10" s="113"/>
      <c r="I10" s="113"/>
      <c r="J10" s="113"/>
      <c r="K10" s="113"/>
      <c r="L10" s="113"/>
      <c r="M10" s="113"/>
      <c r="N10" s="113"/>
      <c r="O10" s="113"/>
    </row>
    <row r="11" ht="21" customHeight="1" spans="1:15">
      <c r="A11" s="212" t="s">
        <v>105</v>
      </c>
      <c r="B11" s="212" t="s">
        <v>106</v>
      </c>
      <c r="C11" s="113">
        <v>164544.56</v>
      </c>
      <c r="D11" s="113">
        <v>164544.56</v>
      </c>
      <c r="E11" s="113">
        <v>164544.56</v>
      </c>
      <c r="F11" s="113"/>
      <c r="G11" s="113"/>
      <c r="H11" s="113"/>
      <c r="I11" s="113"/>
      <c r="J11" s="113"/>
      <c r="K11" s="113"/>
      <c r="L11" s="113"/>
      <c r="M11" s="113"/>
      <c r="N11" s="113"/>
      <c r="O11" s="113"/>
    </row>
    <row r="12" ht="21" customHeight="1" spans="1:15">
      <c r="A12" s="213" t="s">
        <v>107</v>
      </c>
      <c r="B12" s="213" t="s">
        <v>108</v>
      </c>
      <c r="C12" s="113">
        <v>94645.48</v>
      </c>
      <c r="D12" s="113">
        <v>94645.48</v>
      </c>
      <c r="E12" s="113">
        <v>94645.48</v>
      </c>
      <c r="F12" s="113"/>
      <c r="G12" s="113"/>
      <c r="H12" s="113"/>
      <c r="I12" s="113"/>
      <c r="J12" s="113"/>
      <c r="K12" s="113"/>
      <c r="L12" s="113"/>
      <c r="M12" s="113"/>
      <c r="N12" s="113"/>
      <c r="O12" s="113"/>
    </row>
    <row r="13" ht="21" customHeight="1" spans="1:15">
      <c r="A13" s="213" t="s">
        <v>109</v>
      </c>
      <c r="B13" s="213" t="s">
        <v>110</v>
      </c>
      <c r="C13" s="113">
        <v>59902.2</v>
      </c>
      <c r="D13" s="113">
        <v>59902.2</v>
      </c>
      <c r="E13" s="113">
        <v>59902.2</v>
      </c>
      <c r="F13" s="113"/>
      <c r="G13" s="113"/>
      <c r="H13" s="113"/>
      <c r="I13" s="113"/>
      <c r="J13" s="113"/>
      <c r="K13" s="113"/>
      <c r="L13" s="113"/>
      <c r="M13" s="113"/>
      <c r="N13" s="113"/>
      <c r="O13" s="113"/>
    </row>
    <row r="14" ht="21" customHeight="1" spans="1:15">
      <c r="A14" s="213" t="s">
        <v>111</v>
      </c>
      <c r="B14" s="213" t="s">
        <v>112</v>
      </c>
      <c r="C14" s="113">
        <v>9996.88</v>
      </c>
      <c r="D14" s="113">
        <v>9996.88</v>
      </c>
      <c r="E14" s="113">
        <v>9996.88</v>
      </c>
      <c r="F14" s="113"/>
      <c r="G14" s="113"/>
      <c r="H14" s="113"/>
      <c r="I14" s="113"/>
      <c r="J14" s="113"/>
      <c r="K14" s="113"/>
      <c r="L14" s="113"/>
      <c r="M14" s="113"/>
      <c r="N14" s="113"/>
      <c r="O14" s="113"/>
    </row>
    <row r="15" ht="21" customHeight="1" spans="1:15">
      <c r="A15" s="89" t="s">
        <v>113</v>
      </c>
      <c r="B15" s="89" t="s">
        <v>114</v>
      </c>
      <c r="C15" s="113">
        <v>1893449.19</v>
      </c>
      <c r="D15" s="113">
        <v>1893449.19</v>
      </c>
      <c r="E15" s="113">
        <v>1702107.19</v>
      </c>
      <c r="F15" s="113">
        <v>191342</v>
      </c>
      <c r="G15" s="113"/>
      <c r="H15" s="113"/>
      <c r="I15" s="113"/>
      <c r="J15" s="113"/>
      <c r="K15" s="113"/>
      <c r="L15" s="113"/>
      <c r="M15" s="113"/>
      <c r="N15" s="113"/>
      <c r="O15" s="113"/>
    </row>
    <row r="16" ht="21" customHeight="1" spans="1:15">
      <c r="A16" s="212" t="s">
        <v>115</v>
      </c>
      <c r="B16" s="212" t="s">
        <v>116</v>
      </c>
      <c r="C16" s="113">
        <v>1893449.19</v>
      </c>
      <c r="D16" s="113">
        <v>1893449.19</v>
      </c>
      <c r="E16" s="113">
        <v>1702107.19</v>
      </c>
      <c r="F16" s="113">
        <v>191342</v>
      </c>
      <c r="G16" s="113"/>
      <c r="H16" s="113"/>
      <c r="I16" s="113"/>
      <c r="J16" s="113"/>
      <c r="K16" s="113"/>
      <c r="L16" s="113"/>
      <c r="M16" s="113"/>
      <c r="N16" s="113"/>
      <c r="O16" s="113"/>
    </row>
    <row r="17" ht="21" customHeight="1" spans="1:15">
      <c r="A17" s="213" t="s">
        <v>117</v>
      </c>
      <c r="B17" s="213" t="s">
        <v>118</v>
      </c>
      <c r="C17" s="113">
        <v>1893449.19</v>
      </c>
      <c r="D17" s="113">
        <v>1893449.19</v>
      </c>
      <c r="E17" s="113">
        <v>1702107.19</v>
      </c>
      <c r="F17" s="113">
        <v>191342</v>
      </c>
      <c r="G17" s="113"/>
      <c r="H17" s="113"/>
      <c r="I17" s="113"/>
      <c r="J17" s="113"/>
      <c r="K17" s="113"/>
      <c r="L17" s="113"/>
      <c r="M17" s="113"/>
      <c r="N17" s="113"/>
      <c r="O17" s="113"/>
    </row>
    <row r="18" ht="21" customHeight="1" spans="1:15">
      <c r="A18" s="89" t="s">
        <v>119</v>
      </c>
      <c r="B18" s="89" t="s">
        <v>120</v>
      </c>
      <c r="C18" s="113">
        <v>207653.28</v>
      </c>
      <c r="D18" s="113">
        <v>207653.28</v>
      </c>
      <c r="E18" s="113">
        <v>207653.28</v>
      </c>
      <c r="F18" s="113"/>
      <c r="G18" s="113"/>
      <c r="H18" s="113"/>
      <c r="I18" s="113"/>
      <c r="J18" s="113"/>
      <c r="K18" s="113"/>
      <c r="L18" s="113"/>
      <c r="M18" s="113"/>
      <c r="N18" s="113"/>
      <c r="O18" s="113"/>
    </row>
    <row r="19" ht="21" customHeight="1" spans="1:15">
      <c r="A19" s="212" t="s">
        <v>121</v>
      </c>
      <c r="B19" s="212" t="s">
        <v>122</v>
      </c>
      <c r="C19" s="113">
        <v>207653.28</v>
      </c>
      <c r="D19" s="113">
        <v>207653.28</v>
      </c>
      <c r="E19" s="113">
        <v>207653.28</v>
      </c>
      <c r="F19" s="113"/>
      <c r="G19" s="113"/>
      <c r="H19" s="113"/>
      <c r="I19" s="113"/>
      <c r="J19" s="113"/>
      <c r="K19" s="113"/>
      <c r="L19" s="113"/>
      <c r="M19" s="113"/>
      <c r="N19" s="113"/>
      <c r="O19" s="113"/>
    </row>
    <row r="20" ht="21" customHeight="1" spans="1:15">
      <c r="A20" s="213" t="s">
        <v>123</v>
      </c>
      <c r="B20" s="213" t="s">
        <v>124</v>
      </c>
      <c r="C20" s="113">
        <v>207653.28</v>
      </c>
      <c r="D20" s="113">
        <v>207653.28</v>
      </c>
      <c r="E20" s="113">
        <v>207653.28</v>
      </c>
      <c r="F20" s="113"/>
      <c r="G20" s="113"/>
      <c r="H20" s="113"/>
      <c r="I20" s="113"/>
      <c r="J20" s="113"/>
      <c r="K20" s="113"/>
      <c r="L20" s="113"/>
      <c r="M20" s="113"/>
      <c r="N20" s="113"/>
      <c r="O20" s="113"/>
    </row>
    <row r="21" ht="21" customHeight="1" spans="1:15">
      <c r="A21" s="214" t="s">
        <v>55</v>
      </c>
      <c r="B21" s="69"/>
      <c r="C21" s="113">
        <v>2491126.07</v>
      </c>
      <c r="D21" s="113">
        <v>2491126.07</v>
      </c>
      <c r="E21" s="113">
        <v>2299784.07</v>
      </c>
      <c r="F21" s="113">
        <v>191342</v>
      </c>
      <c r="G21" s="113"/>
      <c r="H21" s="113"/>
      <c r="I21" s="113"/>
      <c r="J21" s="113"/>
      <c r="K21" s="113"/>
      <c r="L21" s="113"/>
      <c r="M21" s="113"/>
      <c r="N21" s="113"/>
      <c r="O21" s="113"/>
    </row>
  </sheetData>
  <mergeCells count="12">
    <mergeCell ref="A1:O1"/>
    <mergeCell ref="A2:O2"/>
    <mergeCell ref="A3:B3"/>
    <mergeCell ref="D4:F4"/>
    <mergeCell ref="J4:O4"/>
    <mergeCell ref="A21:B21"/>
    <mergeCell ref="A4:A5"/>
    <mergeCell ref="B4:B5"/>
    <mergeCell ref="C4:C5"/>
    <mergeCell ref="G4:G5"/>
    <mergeCell ref="H4:H5"/>
    <mergeCell ref="I4:I5"/>
  </mergeCells>
  <printOptions horizontalCentered="1"/>
  <pageMargins left="0.96" right="0.96" top="0.72" bottom="0.72"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4"/>
  <sheetViews>
    <sheetView showGridLines="0" showZeros="0" topLeftCell="A24" workbookViewId="0">
      <selection activeCell="B6" sqref="B6"/>
    </sheetView>
  </sheetViews>
  <sheetFormatPr defaultColWidth="8.575" defaultRowHeight="12.75" customHeight="1" outlineLevelCol="3"/>
  <cols>
    <col min="1" max="4" width="35.575" customWidth="1"/>
  </cols>
  <sheetData>
    <row r="1" ht="15" customHeight="1" spans="1:4">
      <c r="A1" s="77"/>
      <c r="B1" s="81"/>
      <c r="C1" s="81"/>
      <c r="D1" s="81" t="s">
        <v>125</v>
      </c>
    </row>
    <row r="2" ht="41.25" customHeight="1" spans="1:1">
      <c r="A2" s="76" t="str">
        <f>"2025"&amp;"年部门财政拨款收支预算总表"</f>
        <v>2025年部门财政拨款收支预算总表</v>
      </c>
    </row>
    <row r="3" ht="17.25" customHeight="1" spans="1:4">
      <c r="A3" s="79" t="str">
        <f>"单位名称："&amp;"昆明市晋宁区计划供水节约用水办公室"</f>
        <v>单位名称：昆明市晋宁区计划供水节约用水办公室</v>
      </c>
      <c r="B3" s="197"/>
      <c r="D3" s="81" t="s">
        <v>1</v>
      </c>
    </row>
    <row r="4" ht="17.25" customHeight="1" spans="1:4">
      <c r="A4" s="198" t="s">
        <v>2</v>
      </c>
      <c r="B4" s="199"/>
      <c r="C4" s="198" t="s">
        <v>3</v>
      </c>
      <c r="D4" s="199"/>
    </row>
    <row r="5" ht="18.75" customHeight="1" spans="1:4">
      <c r="A5" s="198" t="s">
        <v>4</v>
      </c>
      <c r="B5" s="198" t="s">
        <v>5</v>
      </c>
      <c r="C5" s="198" t="s">
        <v>6</v>
      </c>
      <c r="D5" s="198" t="s">
        <v>5</v>
      </c>
    </row>
    <row r="6" ht="16.5" customHeight="1" spans="1:4">
      <c r="A6" s="200" t="s">
        <v>126</v>
      </c>
      <c r="B6" s="113">
        <v>2491126.07</v>
      </c>
      <c r="C6" s="200" t="s">
        <v>127</v>
      </c>
      <c r="D6" s="113">
        <v>2491126.07</v>
      </c>
    </row>
    <row r="7" ht="16.5" customHeight="1" spans="1:4">
      <c r="A7" s="200" t="s">
        <v>128</v>
      </c>
      <c r="B7" s="113">
        <v>2491126.07</v>
      </c>
      <c r="C7" s="200" t="s">
        <v>129</v>
      </c>
      <c r="D7" s="113"/>
    </row>
    <row r="8" ht="16.5" customHeight="1" spans="1:4">
      <c r="A8" s="200" t="s">
        <v>130</v>
      </c>
      <c r="B8" s="113"/>
      <c r="C8" s="200" t="s">
        <v>131</v>
      </c>
      <c r="D8" s="113"/>
    </row>
    <row r="9" ht="16.5" customHeight="1" spans="1:4">
      <c r="A9" s="200" t="s">
        <v>132</v>
      </c>
      <c r="B9" s="113"/>
      <c r="C9" s="200" t="s">
        <v>133</v>
      </c>
      <c r="D9" s="113"/>
    </row>
    <row r="10" ht="16.5" customHeight="1" spans="1:4">
      <c r="A10" s="200" t="s">
        <v>134</v>
      </c>
      <c r="B10" s="113"/>
      <c r="C10" s="200" t="s">
        <v>135</v>
      </c>
      <c r="D10" s="113"/>
    </row>
    <row r="11" ht="16.5" customHeight="1" spans="1:4">
      <c r="A11" s="200" t="s">
        <v>128</v>
      </c>
      <c r="B11" s="113"/>
      <c r="C11" s="200" t="s">
        <v>136</v>
      </c>
      <c r="D11" s="113"/>
    </row>
    <row r="12" ht="16.5" customHeight="1" spans="1:4">
      <c r="A12" s="21" t="s">
        <v>130</v>
      </c>
      <c r="B12" s="113"/>
      <c r="C12" s="102" t="s">
        <v>137</v>
      </c>
      <c r="D12" s="113"/>
    </row>
    <row r="13" ht="16.5" customHeight="1" spans="1:4">
      <c r="A13" s="21" t="s">
        <v>132</v>
      </c>
      <c r="B13" s="113"/>
      <c r="C13" s="102" t="s">
        <v>138</v>
      </c>
      <c r="D13" s="113"/>
    </row>
    <row r="14" ht="16.5" customHeight="1" spans="1:4">
      <c r="A14" s="201"/>
      <c r="B14" s="113"/>
      <c r="C14" s="102" t="s">
        <v>139</v>
      </c>
      <c r="D14" s="113">
        <v>225479.04</v>
      </c>
    </row>
    <row r="15" ht="16.5" customHeight="1" spans="1:4">
      <c r="A15" s="201"/>
      <c r="B15" s="113"/>
      <c r="C15" s="102" t="s">
        <v>140</v>
      </c>
      <c r="D15" s="113">
        <v>164544.56</v>
      </c>
    </row>
    <row r="16" ht="16.5" customHeight="1" spans="1:4">
      <c r="A16" s="201"/>
      <c r="B16" s="113"/>
      <c r="C16" s="102" t="s">
        <v>141</v>
      </c>
      <c r="D16" s="113"/>
    </row>
    <row r="17" ht="16.5" customHeight="1" spans="1:4">
      <c r="A17" s="201"/>
      <c r="B17" s="113"/>
      <c r="C17" s="102" t="s">
        <v>142</v>
      </c>
      <c r="D17" s="113"/>
    </row>
    <row r="18" ht="16.5" customHeight="1" spans="1:4">
      <c r="A18" s="201"/>
      <c r="B18" s="113"/>
      <c r="C18" s="102" t="s">
        <v>143</v>
      </c>
      <c r="D18" s="113">
        <v>1893449.19</v>
      </c>
    </row>
    <row r="19" ht="16.5" customHeight="1" spans="1:4">
      <c r="A19" s="201"/>
      <c r="B19" s="113"/>
      <c r="C19" s="102" t="s">
        <v>144</v>
      </c>
      <c r="D19" s="113"/>
    </row>
    <row r="20" ht="16.5" customHeight="1" spans="1:4">
      <c r="A20" s="201"/>
      <c r="B20" s="113"/>
      <c r="C20" s="102" t="s">
        <v>145</v>
      </c>
      <c r="D20" s="113"/>
    </row>
    <row r="21" ht="16.5" customHeight="1" spans="1:4">
      <c r="A21" s="201"/>
      <c r="B21" s="113"/>
      <c r="C21" s="102" t="s">
        <v>146</v>
      </c>
      <c r="D21" s="113"/>
    </row>
    <row r="22" ht="16.5" customHeight="1" spans="1:4">
      <c r="A22" s="201"/>
      <c r="B22" s="113"/>
      <c r="C22" s="102" t="s">
        <v>147</v>
      </c>
      <c r="D22" s="113"/>
    </row>
    <row r="23" ht="16.5" customHeight="1" spans="1:4">
      <c r="A23" s="201"/>
      <c r="B23" s="113"/>
      <c r="C23" s="102" t="s">
        <v>148</v>
      </c>
      <c r="D23" s="113"/>
    </row>
    <row r="24" ht="16.5" customHeight="1" spans="1:4">
      <c r="A24" s="201"/>
      <c r="B24" s="113"/>
      <c r="C24" s="102" t="s">
        <v>149</v>
      </c>
      <c r="D24" s="113"/>
    </row>
    <row r="25" ht="16.5" customHeight="1" spans="1:4">
      <c r="A25" s="201"/>
      <c r="B25" s="113"/>
      <c r="C25" s="102" t="s">
        <v>150</v>
      </c>
      <c r="D25" s="113">
        <v>207653.28</v>
      </c>
    </row>
    <row r="26" ht="16.5" customHeight="1" spans="1:4">
      <c r="A26" s="201"/>
      <c r="B26" s="113"/>
      <c r="C26" s="102" t="s">
        <v>151</v>
      </c>
      <c r="D26" s="113"/>
    </row>
    <row r="27" ht="16.5" customHeight="1" spans="1:4">
      <c r="A27" s="201"/>
      <c r="B27" s="113"/>
      <c r="C27" s="102" t="s">
        <v>152</v>
      </c>
      <c r="D27" s="113"/>
    </row>
    <row r="28" ht="16.5" customHeight="1" spans="1:4">
      <c r="A28" s="201"/>
      <c r="B28" s="113"/>
      <c r="C28" s="102" t="s">
        <v>153</v>
      </c>
      <c r="D28" s="113"/>
    </row>
    <row r="29" ht="16.5" customHeight="1" spans="1:4">
      <c r="A29" s="201"/>
      <c r="B29" s="113"/>
      <c r="C29" s="102" t="s">
        <v>154</v>
      </c>
      <c r="D29" s="113"/>
    </row>
    <row r="30" ht="16.5" customHeight="1" spans="1:4">
      <c r="A30" s="201"/>
      <c r="B30" s="113"/>
      <c r="C30" s="102" t="s">
        <v>155</v>
      </c>
      <c r="D30" s="113"/>
    </row>
    <row r="31" ht="16.5" customHeight="1" spans="1:4">
      <c r="A31" s="201"/>
      <c r="B31" s="113"/>
      <c r="C31" s="21" t="s">
        <v>156</v>
      </c>
      <c r="D31" s="113"/>
    </row>
    <row r="32" ht="16.5" customHeight="1" spans="1:4">
      <c r="A32" s="201"/>
      <c r="B32" s="113"/>
      <c r="C32" s="21" t="s">
        <v>157</v>
      </c>
      <c r="D32" s="113"/>
    </row>
    <row r="33" ht="16.5" customHeight="1" spans="1:4">
      <c r="A33" s="201"/>
      <c r="B33" s="113"/>
      <c r="C33" s="18" t="s">
        <v>158</v>
      </c>
      <c r="D33" s="113"/>
    </row>
    <row r="34" ht="15" customHeight="1" spans="1:4">
      <c r="A34" s="202" t="s">
        <v>50</v>
      </c>
      <c r="B34" s="203">
        <v>2491126.07</v>
      </c>
      <c r="C34" s="202" t="s">
        <v>51</v>
      </c>
      <c r="D34" s="203">
        <v>2491126.07</v>
      </c>
    </row>
  </sheetData>
  <mergeCells count="4">
    <mergeCell ref="A2:D2"/>
    <mergeCell ref="A3:B3"/>
    <mergeCell ref="A4:B4"/>
    <mergeCell ref="C4:D4"/>
  </mergeCells>
  <printOptions horizontalCentered="1"/>
  <pageMargins left="0.96" right="0.96" top="0.72" bottom="0.72"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1"/>
  <sheetViews>
    <sheetView showZeros="0" topLeftCell="A11" workbookViewId="0">
      <selection activeCell="B6" sqref="B6"/>
    </sheetView>
  </sheetViews>
  <sheetFormatPr defaultColWidth="9.14166666666667" defaultRowHeight="14.25" customHeight="1" outlineLevelCol="6"/>
  <cols>
    <col min="1" max="1" width="20.1416666666667" customWidth="1"/>
    <col min="2" max="2" width="44" customWidth="1"/>
    <col min="3" max="7" width="24.1416666666667" customWidth="1"/>
  </cols>
  <sheetData>
    <row r="1" customHeight="1" spans="4:7">
      <c r="D1" s="172"/>
      <c r="F1" s="105"/>
      <c r="G1" s="177" t="s">
        <v>159</v>
      </c>
    </row>
    <row r="2" ht="41.25" customHeight="1" spans="1:7">
      <c r="A2" s="161" t="str">
        <f>"2025"&amp;"年一般公共预算支出预算表（按功能科目分类）"</f>
        <v>2025年一般公共预算支出预算表（按功能科目分类）</v>
      </c>
      <c r="B2" s="161"/>
      <c r="C2" s="161"/>
      <c r="D2" s="161"/>
      <c r="E2" s="161"/>
      <c r="F2" s="161"/>
      <c r="G2" s="161"/>
    </row>
    <row r="3" ht="18" customHeight="1" spans="1:7">
      <c r="A3" s="43" t="str">
        <f>"单位名称："&amp;"昆明市晋宁区计划供水节约用水办公室"</f>
        <v>单位名称：昆明市晋宁区计划供水节约用水办公室</v>
      </c>
      <c r="F3" s="158"/>
      <c r="G3" s="177" t="s">
        <v>1</v>
      </c>
    </row>
    <row r="4" ht="20.25" customHeight="1" spans="1:7">
      <c r="A4" s="192" t="s">
        <v>160</v>
      </c>
      <c r="B4" s="193"/>
      <c r="C4" s="162" t="s">
        <v>55</v>
      </c>
      <c r="D4" s="184" t="s">
        <v>75</v>
      </c>
      <c r="E4" s="13"/>
      <c r="F4" s="35"/>
      <c r="G4" s="174" t="s">
        <v>76</v>
      </c>
    </row>
    <row r="5" ht="20.25" customHeight="1" spans="1:7">
      <c r="A5" s="194" t="s">
        <v>72</v>
      </c>
      <c r="B5" s="194" t="s">
        <v>73</v>
      </c>
      <c r="C5" s="54"/>
      <c r="D5" s="14" t="s">
        <v>57</v>
      </c>
      <c r="E5" s="14" t="s">
        <v>161</v>
      </c>
      <c r="F5" s="14" t="s">
        <v>162</v>
      </c>
      <c r="G5" s="176"/>
    </row>
    <row r="6" ht="15" customHeight="1" spans="1:7">
      <c r="A6" s="20" t="s">
        <v>82</v>
      </c>
      <c r="B6" s="20" t="s">
        <v>83</v>
      </c>
      <c r="C6" s="20" t="s">
        <v>84</v>
      </c>
      <c r="D6" s="20" t="s">
        <v>85</v>
      </c>
      <c r="E6" s="20" t="s">
        <v>86</v>
      </c>
      <c r="F6" s="20" t="s">
        <v>87</v>
      </c>
      <c r="G6" s="20" t="s">
        <v>88</v>
      </c>
    </row>
    <row r="7" ht="18" customHeight="1" spans="1:7">
      <c r="A7" s="18" t="s">
        <v>97</v>
      </c>
      <c r="B7" s="18" t="s">
        <v>98</v>
      </c>
      <c r="C7" s="113">
        <v>225479.04</v>
      </c>
      <c r="D7" s="113">
        <v>225479.04</v>
      </c>
      <c r="E7" s="113">
        <v>225479.04</v>
      </c>
      <c r="F7" s="113"/>
      <c r="G7" s="113"/>
    </row>
    <row r="8" ht="18" customHeight="1" spans="1:7">
      <c r="A8" s="171" t="s">
        <v>99</v>
      </c>
      <c r="B8" s="171" t="s">
        <v>100</v>
      </c>
      <c r="C8" s="113">
        <v>225479.04</v>
      </c>
      <c r="D8" s="113">
        <v>225479.04</v>
      </c>
      <c r="E8" s="113">
        <v>225479.04</v>
      </c>
      <c r="F8" s="113"/>
      <c r="G8" s="113"/>
    </row>
    <row r="9" ht="18" customHeight="1" spans="1:7">
      <c r="A9" s="195" t="s">
        <v>101</v>
      </c>
      <c r="B9" s="195" t="s">
        <v>102</v>
      </c>
      <c r="C9" s="113">
        <v>225479.04</v>
      </c>
      <c r="D9" s="113">
        <v>225479.04</v>
      </c>
      <c r="E9" s="113">
        <v>225479.04</v>
      </c>
      <c r="F9" s="113"/>
      <c r="G9" s="113"/>
    </row>
    <row r="10" ht="18" customHeight="1" spans="1:7">
      <c r="A10" s="18" t="s">
        <v>103</v>
      </c>
      <c r="B10" s="18" t="s">
        <v>104</v>
      </c>
      <c r="C10" s="113">
        <v>164544.56</v>
      </c>
      <c r="D10" s="113">
        <v>164544.56</v>
      </c>
      <c r="E10" s="113">
        <v>164544.56</v>
      </c>
      <c r="F10" s="113"/>
      <c r="G10" s="113"/>
    </row>
    <row r="11" ht="18" customHeight="1" spans="1:7">
      <c r="A11" s="171" t="s">
        <v>105</v>
      </c>
      <c r="B11" s="171" t="s">
        <v>106</v>
      </c>
      <c r="C11" s="113">
        <v>164544.56</v>
      </c>
      <c r="D11" s="113">
        <v>164544.56</v>
      </c>
      <c r="E11" s="113">
        <v>164544.56</v>
      </c>
      <c r="F11" s="113"/>
      <c r="G11" s="113"/>
    </row>
    <row r="12" ht="18" customHeight="1" spans="1:7">
      <c r="A12" s="195" t="s">
        <v>107</v>
      </c>
      <c r="B12" s="195" t="s">
        <v>108</v>
      </c>
      <c r="C12" s="113">
        <v>94645.48</v>
      </c>
      <c r="D12" s="113">
        <v>94645.48</v>
      </c>
      <c r="E12" s="113">
        <v>94645.48</v>
      </c>
      <c r="F12" s="113"/>
      <c r="G12" s="113"/>
    </row>
    <row r="13" ht="18" customHeight="1" spans="1:7">
      <c r="A13" s="195" t="s">
        <v>109</v>
      </c>
      <c r="B13" s="195" t="s">
        <v>110</v>
      </c>
      <c r="C13" s="113">
        <v>59902.2</v>
      </c>
      <c r="D13" s="113">
        <v>59902.2</v>
      </c>
      <c r="E13" s="113">
        <v>59902.2</v>
      </c>
      <c r="F13" s="113"/>
      <c r="G13" s="113"/>
    </row>
    <row r="14" ht="18" customHeight="1" spans="1:7">
      <c r="A14" s="195" t="s">
        <v>111</v>
      </c>
      <c r="B14" s="195" t="s">
        <v>112</v>
      </c>
      <c r="C14" s="113">
        <v>9996.88</v>
      </c>
      <c r="D14" s="113">
        <v>9996.88</v>
      </c>
      <c r="E14" s="113">
        <v>9996.88</v>
      </c>
      <c r="F14" s="113"/>
      <c r="G14" s="113"/>
    </row>
    <row r="15" ht="18" customHeight="1" spans="1:7">
      <c r="A15" s="18" t="s">
        <v>113</v>
      </c>
      <c r="B15" s="18" t="s">
        <v>114</v>
      </c>
      <c r="C15" s="113">
        <v>1893449.19</v>
      </c>
      <c r="D15" s="113">
        <v>1702107.19</v>
      </c>
      <c r="E15" s="113">
        <v>1552198.31</v>
      </c>
      <c r="F15" s="113">
        <v>149908.88</v>
      </c>
      <c r="G15" s="113">
        <v>191342</v>
      </c>
    </row>
    <row r="16" ht="18" customHeight="1" spans="1:7">
      <c r="A16" s="171" t="s">
        <v>115</v>
      </c>
      <c r="B16" s="171" t="s">
        <v>116</v>
      </c>
      <c r="C16" s="113">
        <v>1893449.19</v>
      </c>
      <c r="D16" s="113">
        <v>1702107.19</v>
      </c>
      <c r="E16" s="113">
        <v>1552198.31</v>
      </c>
      <c r="F16" s="113">
        <v>149908.88</v>
      </c>
      <c r="G16" s="113">
        <v>191342</v>
      </c>
    </row>
    <row r="17" ht="18" customHeight="1" spans="1:7">
      <c r="A17" s="195" t="s">
        <v>117</v>
      </c>
      <c r="B17" s="195" t="s">
        <v>118</v>
      </c>
      <c r="C17" s="113">
        <v>1893449.19</v>
      </c>
      <c r="D17" s="113">
        <v>1702107.19</v>
      </c>
      <c r="E17" s="113">
        <v>1552198.31</v>
      </c>
      <c r="F17" s="113">
        <v>149908.88</v>
      </c>
      <c r="G17" s="113">
        <v>191342</v>
      </c>
    </row>
    <row r="18" ht="18" customHeight="1" spans="1:7">
      <c r="A18" s="18" t="s">
        <v>119</v>
      </c>
      <c r="B18" s="18" t="s">
        <v>120</v>
      </c>
      <c r="C18" s="113">
        <v>207653.28</v>
      </c>
      <c r="D18" s="113">
        <v>207653.28</v>
      </c>
      <c r="E18" s="113">
        <v>207653.28</v>
      </c>
      <c r="F18" s="113"/>
      <c r="G18" s="113"/>
    </row>
    <row r="19" ht="18" customHeight="1" spans="1:7">
      <c r="A19" s="171" t="s">
        <v>121</v>
      </c>
      <c r="B19" s="171" t="s">
        <v>122</v>
      </c>
      <c r="C19" s="113">
        <v>207653.28</v>
      </c>
      <c r="D19" s="113">
        <v>207653.28</v>
      </c>
      <c r="E19" s="113">
        <v>207653.28</v>
      </c>
      <c r="F19" s="113"/>
      <c r="G19" s="113"/>
    </row>
    <row r="20" ht="18" customHeight="1" spans="1:7">
      <c r="A20" s="195" t="s">
        <v>123</v>
      </c>
      <c r="B20" s="195" t="s">
        <v>124</v>
      </c>
      <c r="C20" s="113">
        <v>207653.28</v>
      </c>
      <c r="D20" s="113">
        <v>207653.28</v>
      </c>
      <c r="E20" s="113">
        <v>207653.28</v>
      </c>
      <c r="F20" s="113"/>
      <c r="G20" s="113"/>
    </row>
    <row r="21" ht="18" customHeight="1" spans="1:7">
      <c r="A21" s="112" t="s">
        <v>163</v>
      </c>
      <c r="B21" s="196" t="s">
        <v>163</v>
      </c>
      <c r="C21" s="113">
        <v>2491126.07</v>
      </c>
      <c r="D21" s="113">
        <v>2299784.07</v>
      </c>
      <c r="E21" s="113">
        <v>2149875.19</v>
      </c>
      <c r="F21" s="113">
        <v>149908.88</v>
      </c>
      <c r="G21" s="113">
        <v>191342</v>
      </c>
    </row>
  </sheetData>
  <mergeCells count="6">
    <mergeCell ref="A2:G2"/>
    <mergeCell ref="A4:B4"/>
    <mergeCell ref="D4:F4"/>
    <mergeCell ref="A21:B21"/>
    <mergeCell ref="C4:C5"/>
    <mergeCell ref="G4:G5"/>
  </mergeCells>
  <printOptions horizontalCentered="1"/>
  <pageMargins left="0.37" right="0.37" top="0.56" bottom="0.56" header="0.48" footer="0.48"/>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7"/>
  <sheetViews>
    <sheetView showZeros="0" tabSelected="1" topLeftCell="A2" workbookViewId="0">
      <selection activeCell="F7" sqref="F7"/>
    </sheetView>
  </sheetViews>
  <sheetFormatPr defaultColWidth="10.425" defaultRowHeight="14.25" customHeight="1" outlineLevelRow="6" outlineLevelCol="5"/>
  <cols>
    <col min="1" max="6" width="28.1416666666667" customWidth="1"/>
  </cols>
  <sheetData>
    <row r="1" customHeight="1" spans="1:6">
      <c r="A1" s="78"/>
      <c r="B1" s="78"/>
      <c r="C1" s="78"/>
      <c r="D1" s="78"/>
      <c r="E1" s="77"/>
      <c r="F1" s="188" t="s">
        <v>164</v>
      </c>
    </row>
    <row r="2" ht="41.25" customHeight="1" spans="1:6">
      <c r="A2" s="189" t="str">
        <f>"2025"&amp;"年一般公共预算“三公”经费支出预算表"</f>
        <v>2025年一般公共预算“三公”经费支出预算表</v>
      </c>
      <c r="B2" s="78"/>
      <c r="C2" s="78"/>
      <c r="D2" s="78"/>
      <c r="E2" s="77"/>
      <c r="F2" s="78"/>
    </row>
    <row r="3" customHeight="1" spans="1:6">
      <c r="A3" s="145" t="str">
        <f>"单位名称："&amp;"昆明市晋宁区计划供水节约用水办公室"</f>
        <v>单位名称：昆明市晋宁区计划供水节约用水办公室</v>
      </c>
      <c r="B3" s="190"/>
      <c r="D3" s="78"/>
      <c r="E3" s="77"/>
      <c r="F3" s="98" t="s">
        <v>1</v>
      </c>
    </row>
    <row r="4" ht="27" customHeight="1" spans="1:6">
      <c r="A4" s="82" t="s">
        <v>165</v>
      </c>
      <c r="B4" s="82" t="s">
        <v>166</v>
      </c>
      <c r="C4" s="84" t="s">
        <v>167</v>
      </c>
      <c r="D4" s="82"/>
      <c r="E4" s="83"/>
      <c r="F4" s="82" t="s">
        <v>168</v>
      </c>
    </row>
    <row r="5" ht="28.5" customHeight="1" spans="1:6">
      <c r="A5" s="191"/>
      <c r="B5" s="86"/>
      <c r="C5" s="83" t="s">
        <v>57</v>
      </c>
      <c r="D5" s="83" t="s">
        <v>169</v>
      </c>
      <c r="E5" s="83" t="s">
        <v>170</v>
      </c>
      <c r="F5" s="85"/>
    </row>
    <row r="6" ht="17.25" customHeight="1" spans="1:6">
      <c r="A6" s="88" t="s">
        <v>82</v>
      </c>
      <c r="B6" s="88" t="s">
        <v>83</v>
      </c>
      <c r="C6" s="88" t="s">
        <v>84</v>
      </c>
      <c r="D6" s="88" t="s">
        <v>85</v>
      </c>
      <c r="E6" s="88" t="s">
        <v>86</v>
      </c>
      <c r="F6" s="88" t="s">
        <v>87</v>
      </c>
    </row>
    <row r="7" ht="17.25" customHeight="1" spans="1:6">
      <c r="A7" s="113">
        <v>5000</v>
      </c>
      <c r="B7" s="113"/>
      <c r="C7" s="113"/>
      <c r="D7" s="113"/>
      <c r="E7" s="113"/>
      <c r="F7" s="113">
        <v>5000</v>
      </c>
    </row>
  </sheetData>
  <mergeCells count="6">
    <mergeCell ref="A2:F2"/>
    <mergeCell ref="A3:B3"/>
    <mergeCell ref="C4:E4"/>
    <mergeCell ref="A4:A5"/>
    <mergeCell ref="B4:B5"/>
    <mergeCell ref="F4:F5"/>
  </mergeCells>
  <pageMargins left="0.67" right="0.67" top="0.72" bottom="0.72" header="0.28" footer="0.28"/>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31"/>
  <sheetViews>
    <sheetView showZeros="0" topLeftCell="G21" workbookViewId="0">
      <selection activeCell="B4" sqref="B4:B7"/>
    </sheetView>
  </sheetViews>
  <sheetFormatPr defaultColWidth="9.14166666666667" defaultRowHeight="14.25" customHeight="1"/>
  <cols>
    <col min="1" max="2" width="32.85" customWidth="1"/>
    <col min="3" max="3" width="20.7083333333333" customWidth="1"/>
    <col min="4" max="4" width="31.2833333333333" customWidth="1"/>
    <col min="5" max="5" width="10.1416666666667" customWidth="1"/>
    <col min="6" max="6" width="17.575" customWidth="1"/>
    <col min="7" max="7" width="10.2833333333333" customWidth="1"/>
    <col min="8" max="8" width="23" customWidth="1"/>
    <col min="9" max="24" width="18.7083333333333" customWidth="1"/>
  </cols>
  <sheetData>
    <row r="1" ht="13.5" customHeight="1" spans="2:24">
      <c r="B1" s="172"/>
      <c r="C1" s="178"/>
      <c r="E1" s="179"/>
      <c r="F1" s="179"/>
      <c r="G1" s="179"/>
      <c r="H1" s="179"/>
      <c r="I1" s="118"/>
      <c r="J1" s="118"/>
      <c r="K1" s="118"/>
      <c r="L1" s="118"/>
      <c r="M1" s="118"/>
      <c r="N1" s="118"/>
      <c r="R1" s="118"/>
      <c r="V1" s="178"/>
      <c r="X1" s="41" t="s">
        <v>171</v>
      </c>
    </row>
    <row r="2" ht="45.75" customHeight="1" spans="1:24">
      <c r="A2" s="100" t="str">
        <f>"2025"&amp;"年部门基本支出预算表"</f>
        <v>2025年部门基本支出预算表</v>
      </c>
      <c r="B2" s="42"/>
      <c r="C2" s="100"/>
      <c r="D2" s="100"/>
      <c r="E2" s="100"/>
      <c r="F2" s="100"/>
      <c r="G2" s="100"/>
      <c r="H2" s="100"/>
      <c r="I2" s="100"/>
      <c r="J2" s="100"/>
      <c r="K2" s="100"/>
      <c r="L2" s="100"/>
      <c r="M2" s="100"/>
      <c r="N2" s="100"/>
      <c r="O2" s="42"/>
      <c r="P2" s="42"/>
      <c r="Q2" s="42"/>
      <c r="R2" s="100"/>
      <c r="S2" s="100"/>
      <c r="T2" s="100"/>
      <c r="U2" s="100"/>
      <c r="V2" s="100"/>
      <c r="W2" s="100"/>
      <c r="X2" s="100"/>
    </row>
    <row r="3" ht="18.75" customHeight="1" spans="1:24">
      <c r="A3" s="43" t="str">
        <f>"单位名称："&amp;"昆明市晋宁区计划供水节约用水办公室"</f>
        <v>单位名称：昆明市晋宁区计划供水节约用水办公室</v>
      </c>
      <c r="B3" s="44"/>
      <c r="C3" s="180"/>
      <c r="D3" s="180"/>
      <c r="E3" s="180"/>
      <c r="F3" s="180"/>
      <c r="G3" s="180"/>
      <c r="H3" s="180"/>
      <c r="I3" s="120"/>
      <c r="J3" s="120"/>
      <c r="K3" s="120"/>
      <c r="L3" s="120"/>
      <c r="M3" s="120"/>
      <c r="N3" s="120"/>
      <c r="O3" s="45"/>
      <c r="P3" s="45"/>
      <c r="Q3" s="45"/>
      <c r="R3" s="120"/>
      <c r="V3" s="178"/>
      <c r="X3" s="41" t="s">
        <v>1</v>
      </c>
    </row>
    <row r="4" ht="18" customHeight="1" spans="1:24">
      <c r="A4" s="47" t="s">
        <v>172</v>
      </c>
      <c r="B4" s="47" t="s">
        <v>173</v>
      </c>
      <c r="C4" s="47" t="s">
        <v>174</v>
      </c>
      <c r="D4" s="47" t="s">
        <v>175</v>
      </c>
      <c r="E4" s="47" t="s">
        <v>176</v>
      </c>
      <c r="F4" s="47" t="s">
        <v>177</v>
      </c>
      <c r="G4" s="47" t="s">
        <v>178</v>
      </c>
      <c r="H4" s="47" t="s">
        <v>179</v>
      </c>
      <c r="I4" s="184" t="s">
        <v>180</v>
      </c>
      <c r="J4" s="115" t="s">
        <v>180</v>
      </c>
      <c r="K4" s="115"/>
      <c r="L4" s="115"/>
      <c r="M4" s="115"/>
      <c r="N4" s="115"/>
      <c r="O4" s="13"/>
      <c r="P4" s="13"/>
      <c r="Q4" s="13"/>
      <c r="R4" s="136" t="s">
        <v>61</v>
      </c>
      <c r="S4" s="115" t="s">
        <v>62</v>
      </c>
      <c r="T4" s="115"/>
      <c r="U4" s="115"/>
      <c r="V4" s="115"/>
      <c r="W4" s="115"/>
      <c r="X4" s="116"/>
    </row>
    <row r="5" ht="18" customHeight="1" spans="1:24">
      <c r="A5" s="49"/>
      <c r="B5" s="64"/>
      <c r="C5" s="164"/>
      <c r="D5" s="49"/>
      <c r="E5" s="49"/>
      <c r="F5" s="49"/>
      <c r="G5" s="49"/>
      <c r="H5" s="49"/>
      <c r="I5" s="162" t="s">
        <v>181</v>
      </c>
      <c r="J5" s="184" t="s">
        <v>58</v>
      </c>
      <c r="K5" s="115"/>
      <c r="L5" s="115"/>
      <c r="M5" s="115"/>
      <c r="N5" s="116"/>
      <c r="O5" s="12" t="s">
        <v>182</v>
      </c>
      <c r="P5" s="13"/>
      <c r="Q5" s="35"/>
      <c r="R5" s="47" t="s">
        <v>61</v>
      </c>
      <c r="S5" s="184" t="s">
        <v>62</v>
      </c>
      <c r="T5" s="136" t="s">
        <v>64</v>
      </c>
      <c r="U5" s="115" t="s">
        <v>62</v>
      </c>
      <c r="V5" s="136" t="s">
        <v>66</v>
      </c>
      <c r="W5" s="136" t="s">
        <v>67</v>
      </c>
      <c r="X5" s="187" t="s">
        <v>68</v>
      </c>
    </row>
    <row r="6" ht="19.5" customHeight="1" spans="1:24">
      <c r="A6" s="64"/>
      <c r="B6" s="64"/>
      <c r="C6" s="64"/>
      <c r="D6" s="64"/>
      <c r="E6" s="64"/>
      <c r="F6" s="64"/>
      <c r="G6" s="64"/>
      <c r="H6" s="64"/>
      <c r="I6" s="64"/>
      <c r="J6" s="185" t="s">
        <v>183</v>
      </c>
      <c r="K6" s="47" t="s">
        <v>184</v>
      </c>
      <c r="L6" s="47" t="s">
        <v>185</v>
      </c>
      <c r="M6" s="47" t="s">
        <v>186</v>
      </c>
      <c r="N6" s="47" t="s">
        <v>187</v>
      </c>
      <c r="O6" s="47" t="s">
        <v>58</v>
      </c>
      <c r="P6" s="47" t="s">
        <v>59</v>
      </c>
      <c r="Q6" s="47" t="s">
        <v>60</v>
      </c>
      <c r="R6" s="64"/>
      <c r="S6" s="47" t="s">
        <v>57</v>
      </c>
      <c r="T6" s="47" t="s">
        <v>64</v>
      </c>
      <c r="U6" s="47" t="s">
        <v>188</v>
      </c>
      <c r="V6" s="47" t="s">
        <v>66</v>
      </c>
      <c r="W6" s="47" t="s">
        <v>67</v>
      </c>
      <c r="X6" s="47" t="s">
        <v>68</v>
      </c>
    </row>
    <row r="7" ht="37.5" customHeight="1" spans="1:24">
      <c r="A7" s="181"/>
      <c r="B7" s="54"/>
      <c r="C7" s="181"/>
      <c r="D7" s="181"/>
      <c r="E7" s="181"/>
      <c r="F7" s="181"/>
      <c r="G7" s="181"/>
      <c r="H7" s="181"/>
      <c r="I7" s="181"/>
      <c r="J7" s="186" t="s">
        <v>57</v>
      </c>
      <c r="K7" s="52" t="s">
        <v>189</v>
      </c>
      <c r="L7" s="52" t="s">
        <v>185</v>
      </c>
      <c r="M7" s="52" t="s">
        <v>186</v>
      </c>
      <c r="N7" s="52" t="s">
        <v>187</v>
      </c>
      <c r="O7" s="52" t="s">
        <v>185</v>
      </c>
      <c r="P7" s="52" t="s">
        <v>186</v>
      </c>
      <c r="Q7" s="52" t="s">
        <v>187</v>
      </c>
      <c r="R7" s="52" t="s">
        <v>61</v>
      </c>
      <c r="S7" s="52" t="s">
        <v>57</v>
      </c>
      <c r="T7" s="52" t="s">
        <v>64</v>
      </c>
      <c r="U7" s="52" t="s">
        <v>188</v>
      </c>
      <c r="V7" s="52" t="s">
        <v>66</v>
      </c>
      <c r="W7" s="52" t="s">
        <v>67</v>
      </c>
      <c r="X7" s="52" t="s">
        <v>68</v>
      </c>
    </row>
    <row r="8" customHeight="1" spans="1:24">
      <c r="A8" s="71">
        <v>1</v>
      </c>
      <c r="B8" s="71">
        <v>2</v>
      </c>
      <c r="C8" s="71">
        <v>3</v>
      </c>
      <c r="D8" s="71">
        <v>4</v>
      </c>
      <c r="E8" s="71">
        <v>5</v>
      </c>
      <c r="F8" s="71">
        <v>6</v>
      </c>
      <c r="G8" s="71">
        <v>7</v>
      </c>
      <c r="H8" s="71">
        <v>8</v>
      </c>
      <c r="I8" s="71">
        <v>9</v>
      </c>
      <c r="J8" s="71">
        <v>10</v>
      </c>
      <c r="K8" s="71">
        <v>11</v>
      </c>
      <c r="L8" s="71">
        <v>12</v>
      </c>
      <c r="M8" s="71">
        <v>13</v>
      </c>
      <c r="N8" s="71">
        <v>14</v>
      </c>
      <c r="O8" s="71">
        <v>15</v>
      </c>
      <c r="P8" s="71">
        <v>16</v>
      </c>
      <c r="Q8" s="71">
        <v>17</v>
      </c>
      <c r="R8" s="71">
        <v>18</v>
      </c>
      <c r="S8" s="71">
        <v>19</v>
      </c>
      <c r="T8" s="71">
        <v>20</v>
      </c>
      <c r="U8" s="71">
        <v>21</v>
      </c>
      <c r="V8" s="71">
        <v>22</v>
      </c>
      <c r="W8" s="71">
        <v>23</v>
      </c>
      <c r="X8" s="71">
        <v>24</v>
      </c>
    </row>
    <row r="9" ht="20.25" customHeight="1" spans="1:24">
      <c r="A9" s="21" t="s">
        <v>190</v>
      </c>
      <c r="B9" s="21" t="s">
        <v>70</v>
      </c>
      <c r="C9" s="21" t="s">
        <v>191</v>
      </c>
      <c r="D9" s="21" t="s">
        <v>192</v>
      </c>
      <c r="E9" s="21" t="s">
        <v>117</v>
      </c>
      <c r="F9" s="21" t="s">
        <v>118</v>
      </c>
      <c r="G9" s="21" t="s">
        <v>193</v>
      </c>
      <c r="H9" s="21" t="s">
        <v>194</v>
      </c>
      <c r="I9" s="113">
        <v>585216</v>
      </c>
      <c r="J9" s="113">
        <v>585216</v>
      </c>
      <c r="K9" s="113"/>
      <c r="L9" s="113"/>
      <c r="M9" s="113">
        <v>585216</v>
      </c>
      <c r="N9" s="113"/>
      <c r="O9" s="113"/>
      <c r="P9" s="113"/>
      <c r="Q9" s="113"/>
      <c r="R9" s="113"/>
      <c r="S9" s="113"/>
      <c r="T9" s="113"/>
      <c r="U9" s="113"/>
      <c r="V9" s="113"/>
      <c r="W9" s="113"/>
      <c r="X9" s="113"/>
    </row>
    <row r="10" ht="20.25" customHeight="1" spans="1:24">
      <c r="A10" s="21" t="s">
        <v>190</v>
      </c>
      <c r="B10" s="21" t="s">
        <v>70</v>
      </c>
      <c r="C10" s="21" t="s">
        <v>191</v>
      </c>
      <c r="D10" s="21" t="s">
        <v>192</v>
      </c>
      <c r="E10" s="21" t="s">
        <v>117</v>
      </c>
      <c r="F10" s="21" t="s">
        <v>118</v>
      </c>
      <c r="G10" s="21" t="s">
        <v>195</v>
      </c>
      <c r="H10" s="21" t="s">
        <v>196</v>
      </c>
      <c r="I10" s="113">
        <v>47784</v>
      </c>
      <c r="J10" s="113">
        <v>47784</v>
      </c>
      <c r="K10" s="58"/>
      <c r="L10" s="58"/>
      <c r="M10" s="113">
        <v>47784</v>
      </c>
      <c r="N10" s="58"/>
      <c r="O10" s="113"/>
      <c r="P10" s="113"/>
      <c r="Q10" s="113"/>
      <c r="R10" s="113"/>
      <c r="S10" s="113"/>
      <c r="T10" s="113"/>
      <c r="U10" s="113"/>
      <c r="V10" s="113"/>
      <c r="W10" s="113"/>
      <c r="X10" s="113"/>
    </row>
    <row r="11" ht="20.25" customHeight="1" spans="1:24">
      <c r="A11" s="21" t="s">
        <v>190</v>
      </c>
      <c r="B11" s="21" t="s">
        <v>70</v>
      </c>
      <c r="C11" s="21" t="s">
        <v>191</v>
      </c>
      <c r="D11" s="21" t="s">
        <v>192</v>
      </c>
      <c r="E11" s="21" t="s">
        <v>117</v>
      </c>
      <c r="F11" s="21" t="s">
        <v>118</v>
      </c>
      <c r="G11" s="21" t="s">
        <v>197</v>
      </c>
      <c r="H11" s="21" t="s">
        <v>198</v>
      </c>
      <c r="I11" s="113">
        <v>48768</v>
      </c>
      <c r="J11" s="113">
        <v>48768</v>
      </c>
      <c r="K11" s="58"/>
      <c r="L11" s="58"/>
      <c r="M11" s="113">
        <v>48768</v>
      </c>
      <c r="N11" s="58"/>
      <c r="O11" s="113"/>
      <c r="P11" s="113"/>
      <c r="Q11" s="113"/>
      <c r="R11" s="113"/>
      <c r="S11" s="113"/>
      <c r="T11" s="113"/>
      <c r="U11" s="113"/>
      <c r="V11" s="113"/>
      <c r="W11" s="113"/>
      <c r="X11" s="113"/>
    </row>
    <row r="12" ht="20.25" customHeight="1" spans="1:24">
      <c r="A12" s="21" t="s">
        <v>190</v>
      </c>
      <c r="B12" s="21" t="s">
        <v>70</v>
      </c>
      <c r="C12" s="21" t="s">
        <v>191</v>
      </c>
      <c r="D12" s="21" t="s">
        <v>192</v>
      </c>
      <c r="E12" s="21" t="s">
        <v>117</v>
      </c>
      <c r="F12" s="21" t="s">
        <v>118</v>
      </c>
      <c r="G12" s="21" t="s">
        <v>199</v>
      </c>
      <c r="H12" s="21" t="s">
        <v>200</v>
      </c>
      <c r="I12" s="113">
        <v>224124</v>
      </c>
      <c r="J12" s="113">
        <v>224124</v>
      </c>
      <c r="K12" s="58"/>
      <c r="L12" s="58"/>
      <c r="M12" s="113">
        <v>224124</v>
      </c>
      <c r="N12" s="58"/>
      <c r="O12" s="113"/>
      <c r="P12" s="113"/>
      <c r="Q12" s="113"/>
      <c r="R12" s="113"/>
      <c r="S12" s="113"/>
      <c r="T12" s="113"/>
      <c r="U12" s="113"/>
      <c r="V12" s="113"/>
      <c r="W12" s="113"/>
      <c r="X12" s="113"/>
    </row>
    <row r="13" ht="20.25" customHeight="1" spans="1:24">
      <c r="A13" s="21" t="s">
        <v>190</v>
      </c>
      <c r="B13" s="21" t="s">
        <v>70</v>
      </c>
      <c r="C13" s="21" t="s">
        <v>191</v>
      </c>
      <c r="D13" s="21" t="s">
        <v>192</v>
      </c>
      <c r="E13" s="21" t="s">
        <v>117</v>
      </c>
      <c r="F13" s="21" t="s">
        <v>118</v>
      </c>
      <c r="G13" s="21" t="s">
        <v>199</v>
      </c>
      <c r="H13" s="21" t="s">
        <v>200</v>
      </c>
      <c r="I13" s="113">
        <v>218040</v>
      </c>
      <c r="J13" s="113">
        <v>218040</v>
      </c>
      <c r="K13" s="58"/>
      <c r="L13" s="58"/>
      <c r="M13" s="113">
        <v>218040</v>
      </c>
      <c r="N13" s="58"/>
      <c r="O13" s="113"/>
      <c r="P13" s="113"/>
      <c r="Q13" s="113"/>
      <c r="R13" s="113"/>
      <c r="S13" s="113"/>
      <c r="T13" s="113"/>
      <c r="U13" s="113"/>
      <c r="V13" s="113"/>
      <c r="W13" s="113"/>
      <c r="X13" s="113"/>
    </row>
    <row r="14" ht="20.25" customHeight="1" spans="1:24">
      <c r="A14" s="21" t="s">
        <v>190</v>
      </c>
      <c r="B14" s="21" t="s">
        <v>70</v>
      </c>
      <c r="C14" s="21" t="s">
        <v>191</v>
      </c>
      <c r="D14" s="21" t="s">
        <v>192</v>
      </c>
      <c r="E14" s="21" t="s">
        <v>117</v>
      </c>
      <c r="F14" s="21" t="s">
        <v>118</v>
      </c>
      <c r="G14" s="21" t="s">
        <v>199</v>
      </c>
      <c r="H14" s="21" t="s">
        <v>200</v>
      </c>
      <c r="I14" s="113">
        <v>122880</v>
      </c>
      <c r="J14" s="113">
        <v>122880</v>
      </c>
      <c r="K14" s="58"/>
      <c r="L14" s="58"/>
      <c r="M14" s="113">
        <v>122880</v>
      </c>
      <c r="N14" s="58"/>
      <c r="O14" s="113"/>
      <c r="P14" s="113"/>
      <c r="Q14" s="113"/>
      <c r="R14" s="113"/>
      <c r="S14" s="113"/>
      <c r="T14" s="113"/>
      <c r="U14" s="113"/>
      <c r="V14" s="113"/>
      <c r="W14" s="113"/>
      <c r="X14" s="113"/>
    </row>
    <row r="15" ht="20.25" customHeight="1" spans="1:24">
      <c r="A15" s="21" t="s">
        <v>190</v>
      </c>
      <c r="B15" s="21" t="s">
        <v>70</v>
      </c>
      <c r="C15" s="21" t="s">
        <v>201</v>
      </c>
      <c r="D15" s="21" t="s">
        <v>202</v>
      </c>
      <c r="E15" s="21" t="s">
        <v>101</v>
      </c>
      <c r="F15" s="21" t="s">
        <v>102</v>
      </c>
      <c r="G15" s="21" t="s">
        <v>203</v>
      </c>
      <c r="H15" s="21" t="s">
        <v>204</v>
      </c>
      <c r="I15" s="113">
        <v>225479.04</v>
      </c>
      <c r="J15" s="113">
        <v>225479.04</v>
      </c>
      <c r="K15" s="58"/>
      <c r="L15" s="58"/>
      <c r="M15" s="113">
        <v>225479.04</v>
      </c>
      <c r="N15" s="58"/>
      <c r="O15" s="113"/>
      <c r="P15" s="113"/>
      <c r="Q15" s="113"/>
      <c r="R15" s="113"/>
      <c r="S15" s="113"/>
      <c r="T15" s="113"/>
      <c r="U15" s="113"/>
      <c r="V15" s="113"/>
      <c r="W15" s="113"/>
      <c r="X15" s="113"/>
    </row>
    <row r="16" ht="20.25" customHeight="1" spans="1:24">
      <c r="A16" s="21" t="s">
        <v>190</v>
      </c>
      <c r="B16" s="21" t="s">
        <v>70</v>
      </c>
      <c r="C16" s="21" t="s">
        <v>201</v>
      </c>
      <c r="D16" s="21" t="s">
        <v>202</v>
      </c>
      <c r="E16" s="21" t="s">
        <v>107</v>
      </c>
      <c r="F16" s="21" t="s">
        <v>108</v>
      </c>
      <c r="G16" s="21" t="s">
        <v>205</v>
      </c>
      <c r="H16" s="21" t="s">
        <v>206</v>
      </c>
      <c r="I16" s="113">
        <v>94645.48</v>
      </c>
      <c r="J16" s="113">
        <v>94645.48</v>
      </c>
      <c r="K16" s="58"/>
      <c r="L16" s="58"/>
      <c r="M16" s="113">
        <v>94645.48</v>
      </c>
      <c r="N16" s="58"/>
      <c r="O16" s="113"/>
      <c r="P16" s="113"/>
      <c r="Q16" s="113"/>
      <c r="R16" s="113"/>
      <c r="S16" s="113"/>
      <c r="T16" s="113"/>
      <c r="U16" s="113"/>
      <c r="V16" s="113"/>
      <c r="W16" s="113"/>
      <c r="X16" s="113"/>
    </row>
    <row r="17" ht="20.25" customHeight="1" spans="1:24">
      <c r="A17" s="21" t="s">
        <v>190</v>
      </c>
      <c r="B17" s="21" t="s">
        <v>70</v>
      </c>
      <c r="C17" s="21" t="s">
        <v>201</v>
      </c>
      <c r="D17" s="21" t="s">
        <v>202</v>
      </c>
      <c r="E17" s="21" t="s">
        <v>109</v>
      </c>
      <c r="F17" s="21" t="s">
        <v>110</v>
      </c>
      <c r="G17" s="21" t="s">
        <v>207</v>
      </c>
      <c r="H17" s="21" t="s">
        <v>208</v>
      </c>
      <c r="I17" s="113">
        <v>59902.2</v>
      </c>
      <c r="J17" s="113">
        <v>59902.2</v>
      </c>
      <c r="K17" s="58"/>
      <c r="L17" s="58"/>
      <c r="M17" s="113">
        <v>59902.2</v>
      </c>
      <c r="N17" s="58"/>
      <c r="O17" s="113"/>
      <c r="P17" s="113"/>
      <c r="Q17" s="113"/>
      <c r="R17" s="113"/>
      <c r="S17" s="113"/>
      <c r="T17" s="113"/>
      <c r="U17" s="113"/>
      <c r="V17" s="113"/>
      <c r="W17" s="113"/>
      <c r="X17" s="113"/>
    </row>
    <row r="18" ht="20.25" customHeight="1" spans="1:24">
      <c r="A18" s="21" t="s">
        <v>190</v>
      </c>
      <c r="B18" s="21" t="s">
        <v>70</v>
      </c>
      <c r="C18" s="21" t="s">
        <v>201</v>
      </c>
      <c r="D18" s="21" t="s">
        <v>202</v>
      </c>
      <c r="E18" s="21" t="s">
        <v>111</v>
      </c>
      <c r="F18" s="21" t="s">
        <v>112</v>
      </c>
      <c r="G18" s="21" t="s">
        <v>209</v>
      </c>
      <c r="H18" s="21" t="s">
        <v>210</v>
      </c>
      <c r="I18" s="113">
        <v>5683.92</v>
      </c>
      <c r="J18" s="113">
        <v>5683.92</v>
      </c>
      <c r="K18" s="58"/>
      <c r="L18" s="58"/>
      <c r="M18" s="113">
        <v>5683.92</v>
      </c>
      <c r="N18" s="58"/>
      <c r="O18" s="113"/>
      <c r="P18" s="113"/>
      <c r="Q18" s="113"/>
      <c r="R18" s="113"/>
      <c r="S18" s="113"/>
      <c r="T18" s="113"/>
      <c r="U18" s="113"/>
      <c r="V18" s="113"/>
      <c r="W18" s="113"/>
      <c r="X18" s="113"/>
    </row>
    <row r="19" ht="20.25" customHeight="1" spans="1:24">
      <c r="A19" s="21" t="s">
        <v>190</v>
      </c>
      <c r="B19" s="21" t="s">
        <v>70</v>
      </c>
      <c r="C19" s="21" t="s">
        <v>201</v>
      </c>
      <c r="D19" s="21" t="s">
        <v>202</v>
      </c>
      <c r="E19" s="21" t="s">
        <v>111</v>
      </c>
      <c r="F19" s="21" t="s">
        <v>112</v>
      </c>
      <c r="G19" s="21" t="s">
        <v>209</v>
      </c>
      <c r="H19" s="21" t="s">
        <v>210</v>
      </c>
      <c r="I19" s="113">
        <v>4312.96</v>
      </c>
      <c r="J19" s="113">
        <v>4312.96</v>
      </c>
      <c r="K19" s="58"/>
      <c r="L19" s="58"/>
      <c r="M19" s="113">
        <v>4312.96</v>
      </c>
      <c r="N19" s="58"/>
      <c r="O19" s="113"/>
      <c r="P19" s="113"/>
      <c r="Q19" s="113"/>
      <c r="R19" s="113"/>
      <c r="S19" s="113"/>
      <c r="T19" s="113"/>
      <c r="U19" s="113"/>
      <c r="V19" s="113"/>
      <c r="W19" s="113"/>
      <c r="X19" s="113"/>
    </row>
    <row r="20" ht="20.25" customHeight="1" spans="1:24">
      <c r="A20" s="21" t="s">
        <v>190</v>
      </c>
      <c r="B20" s="21" t="s">
        <v>70</v>
      </c>
      <c r="C20" s="21" t="s">
        <v>201</v>
      </c>
      <c r="D20" s="21" t="s">
        <v>202</v>
      </c>
      <c r="E20" s="21" t="s">
        <v>117</v>
      </c>
      <c r="F20" s="21" t="s">
        <v>118</v>
      </c>
      <c r="G20" s="21" t="s">
        <v>209</v>
      </c>
      <c r="H20" s="21" t="s">
        <v>210</v>
      </c>
      <c r="I20" s="113">
        <v>8386.31</v>
      </c>
      <c r="J20" s="113">
        <v>8386.31</v>
      </c>
      <c r="K20" s="58"/>
      <c r="L20" s="58"/>
      <c r="M20" s="113">
        <v>8386.31</v>
      </c>
      <c r="N20" s="58"/>
      <c r="O20" s="113"/>
      <c r="P20" s="113"/>
      <c r="Q20" s="113"/>
      <c r="R20" s="113"/>
      <c r="S20" s="113"/>
      <c r="T20" s="113"/>
      <c r="U20" s="113"/>
      <c r="V20" s="113"/>
      <c r="W20" s="113"/>
      <c r="X20" s="113"/>
    </row>
    <row r="21" ht="20.25" customHeight="1" spans="1:24">
      <c r="A21" s="21" t="s">
        <v>190</v>
      </c>
      <c r="B21" s="21" t="s">
        <v>70</v>
      </c>
      <c r="C21" s="21" t="s">
        <v>211</v>
      </c>
      <c r="D21" s="21" t="s">
        <v>168</v>
      </c>
      <c r="E21" s="21" t="s">
        <v>117</v>
      </c>
      <c r="F21" s="21" t="s">
        <v>118</v>
      </c>
      <c r="G21" s="21" t="s">
        <v>212</v>
      </c>
      <c r="H21" s="21" t="s">
        <v>168</v>
      </c>
      <c r="I21" s="113">
        <v>5000</v>
      </c>
      <c r="J21" s="113">
        <v>5000</v>
      </c>
      <c r="K21" s="58"/>
      <c r="L21" s="58"/>
      <c r="M21" s="113">
        <v>5000</v>
      </c>
      <c r="N21" s="58"/>
      <c r="O21" s="113"/>
      <c r="P21" s="113"/>
      <c r="Q21" s="113"/>
      <c r="R21" s="113"/>
      <c r="S21" s="113"/>
      <c r="T21" s="113"/>
      <c r="U21" s="113"/>
      <c r="V21" s="113"/>
      <c r="W21" s="113"/>
      <c r="X21" s="113"/>
    </row>
    <row r="22" ht="20.25" customHeight="1" spans="1:24">
      <c r="A22" s="21" t="s">
        <v>190</v>
      </c>
      <c r="B22" s="21" t="s">
        <v>70</v>
      </c>
      <c r="C22" s="21" t="s">
        <v>213</v>
      </c>
      <c r="D22" s="21" t="s">
        <v>214</v>
      </c>
      <c r="E22" s="21" t="s">
        <v>117</v>
      </c>
      <c r="F22" s="21" t="s">
        <v>118</v>
      </c>
      <c r="G22" s="21" t="s">
        <v>215</v>
      </c>
      <c r="H22" s="21" t="s">
        <v>214</v>
      </c>
      <c r="I22" s="113">
        <v>27920.88</v>
      </c>
      <c r="J22" s="113">
        <v>27920.88</v>
      </c>
      <c r="K22" s="58"/>
      <c r="L22" s="58"/>
      <c r="M22" s="113">
        <v>27920.88</v>
      </c>
      <c r="N22" s="58"/>
      <c r="O22" s="113"/>
      <c r="P22" s="113"/>
      <c r="Q22" s="113"/>
      <c r="R22" s="113"/>
      <c r="S22" s="113"/>
      <c r="T22" s="113"/>
      <c r="U22" s="113"/>
      <c r="V22" s="113"/>
      <c r="W22" s="113"/>
      <c r="X22" s="113"/>
    </row>
    <row r="23" ht="20.25" customHeight="1" spans="1:24">
      <c r="A23" s="21" t="s">
        <v>190</v>
      </c>
      <c r="B23" s="21" t="s">
        <v>70</v>
      </c>
      <c r="C23" s="21" t="s">
        <v>216</v>
      </c>
      <c r="D23" s="21" t="s">
        <v>217</v>
      </c>
      <c r="E23" s="21" t="s">
        <v>117</v>
      </c>
      <c r="F23" s="21" t="s">
        <v>118</v>
      </c>
      <c r="G23" s="21" t="s">
        <v>218</v>
      </c>
      <c r="H23" s="21" t="s">
        <v>219</v>
      </c>
      <c r="I23" s="113">
        <v>34188</v>
      </c>
      <c r="J23" s="113">
        <v>34188</v>
      </c>
      <c r="K23" s="58"/>
      <c r="L23" s="58"/>
      <c r="M23" s="113">
        <v>34188</v>
      </c>
      <c r="N23" s="58"/>
      <c r="O23" s="113"/>
      <c r="P23" s="113"/>
      <c r="Q23" s="113"/>
      <c r="R23" s="113"/>
      <c r="S23" s="113"/>
      <c r="T23" s="113"/>
      <c r="U23" s="113"/>
      <c r="V23" s="113"/>
      <c r="W23" s="113"/>
      <c r="X23" s="113"/>
    </row>
    <row r="24" ht="20.25" customHeight="1" spans="1:24">
      <c r="A24" s="21" t="s">
        <v>190</v>
      </c>
      <c r="B24" s="21" t="s">
        <v>70</v>
      </c>
      <c r="C24" s="21" t="s">
        <v>216</v>
      </c>
      <c r="D24" s="21" t="s">
        <v>217</v>
      </c>
      <c r="E24" s="21" t="s">
        <v>117</v>
      </c>
      <c r="F24" s="21" t="s">
        <v>118</v>
      </c>
      <c r="G24" s="21" t="s">
        <v>220</v>
      </c>
      <c r="H24" s="21" t="s">
        <v>221</v>
      </c>
      <c r="I24" s="113">
        <v>22000</v>
      </c>
      <c r="J24" s="113">
        <v>22000</v>
      </c>
      <c r="K24" s="58"/>
      <c r="L24" s="58"/>
      <c r="M24" s="113">
        <v>22000</v>
      </c>
      <c r="N24" s="58"/>
      <c r="O24" s="113"/>
      <c r="P24" s="113"/>
      <c r="Q24" s="113"/>
      <c r="R24" s="113"/>
      <c r="S24" s="113"/>
      <c r="T24" s="113"/>
      <c r="U24" s="113"/>
      <c r="V24" s="113"/>
      <c r="W24" s="113"/>
      <c r="X24" s="113"/>
    </row>
    <row r="25" ht="20.25" customHeight="1" spans="1:24">
      <c r="A25" s="21" t="s">
        <v>190</v>
      </c>
      <c r="B25" s="21" t="s">
        <v>70</v>
      </c>
      <c r="C25" s="21" t="s">
        <v>216</v>
      </c>
      <c r="D25" s="21" t="s">
        <v>217</v>
      </c>
      <c r="E25" s="21" t="s">
        <v>117</v>
      </c>
      <c r="F25" s="21" t="s">
        <v>118</v>
      </c>
      <c r="G25" s="21" t="s">
        <v>222</v>
      </c>
      <c r="H25" s="21" t="s">
        <v>223</v>
      </c>
      <c r="I25" s="113">
        <v>30000</v>
      </c>
      <c r="J25" s="113">
        <v>30000</v>
      </c>
      <c r="K25" s="58"/>
      <c r="L25" s="58"/>
      <c r="M25" s="113">
        <v>30000</v>
      </c>
      <c r="N25" s="58"/>
      <c r="O25" s="113"/>
      <c r="P25" s="113"/>
      <c r="Q25" s="113"/>
      <c r="R25" s="113"/>
      <c r="S25" s="113"/>
      <c r="T25" s="113"/>
      <c r="U25" s="113"/>
      <c r="V25" s="113"/>
      <c r="W25" s="113"/>
      <c r="X25" s="113"/>
    </row>
    <row r="26" ht="20.25" customHeight="1" spans="1:24">
      <c r="A26" s="21" t="s">
        <v>190</v>
      </c>
      <c r="B26" s="21" t="s">
        <v>70</v>
      </c>
      <c r="C26" s="21" t="s">
        <v>216</v>
      </c>
      <c r="D26" s="21" t="s">
        <v>217</v>
      </c>
      <c r="E26" s="21" t="s">
        <v>117</v>
      </c>
      <c r="F26" s="21" t="s">
        <v>118</v>
      </c>
      <c r="G26" s="21" t="s">
        <v>224</v>
      </c>
      <c r="H26" s="21" t="s">
        <v>225</v>
      </c>
      <c r="I26" s="113">
        <v>30800</v>
      </c>
      <c r="J26" s="113">
        <v>30800</v>
      </c>
      <c r="K26" s="58"/>
      <c r="L26" s="58"/>
      <c r="M26" s="113">
        <v>30800</v>
      </c>
      <c r="N26" s="58"/>
      <c r="O26" s="113"/>
      <c r="P26" s="113"/>
      <c r="Q26" s="113"/>
      <c r="R26" s="113"/>
      <c r="S26" s="113"/>
      <c r="T26" s="113"/>
      <c r="U26" s="113"/>
      <c r="V26" s="113"/>
      <c r="W26" s="113"/>
      <c r="X26" s="113"/>
    </row>
    <row r="27" ht="20.25" customHeight="1" spans="1:24">
      <c r="A27" s="21" t="s">
        <v>190</v>
      </c>
      <c r="B27" s="21" t="s">
        <v>70</v>
      </c>
      <c r="C27" s="21" t="s">
        <v>226</v>
      </c>
      <c r="D27" s="21" t="s">
        <v>124</v>
      </c>
      <c r="E27" s="21" t="s">
        <v>123</v>
      </c>
      <c r="F27" s="21" t="s">
        <v>124</v>
      </c>
      <c r="G27" s="21" t="s">
        <v>227</v>
      </c>
      <c r="H27" s="21" t="s">
        <v>124</v>
      </c>
      <c r="I27" s="113">
        <v>207653.28</v>
      </c>
      <c r="J27" s="113">
        <v>207653.28</v>
      </c>
      <c r="K27" s="58"/>
      <c r="L27" s="58"/>
      <c r="M27" s="113">
        <v>207653.28</v>
      </c>
      <c r="N27" s="58"/>
      <c r="O27" s="113"/>
      <c r="P27" s="113"/>
      <c r="Q27" s="113"/>
      <c r="R27" s="113"/>
      <c r="S27" s="113"/>
      <c r="T27" s="113"/>
      <c r="U27" s="113"/>
      <c r="V27" s="113"/>
      <c r="W27" s="113"/>
      <c r="X27" s="113"/>
    </row>
    <row r="28" ht="20.25" customHeight="1" spans="1:24">
      <c r="A28" s="21" t="s">
        <v>190</v>
      </c>
      <c r="B28" s="21" t="s">
        <v>70</v>
      </c>
      <c r="C28" s="21" t="s">
        <v>228</v>
      </c>
      <c r="D28" s="21" t="s">
        <v>229</v>
      </c>
      <c r="E28" s="21" t="s">
        <v>117</v>
      </c>
      <c r="F28" s="21" t="s">
        <v>118</v>
      </c>
      <c r="G28" s="21" t="s">
        <v>197</v>
      </c>
      <c r="H28" s="21" t="s">
        <v>198</v>
      </c>
      <c r="I28" s="113">
        <v>99000</v>
      </c>
      <c r="J28" s="113">
        <v>99000</v>
      </c>
      <c r="K28" s="58"/>
      <c r="L28" s="58"/>
      <c r="M28" s="113">
        <v>99000</v>
      </c>
      <c r="N28" s="58"/>
      <c r="O28" s="113"/>
      <c r="P28" s="113"/>
      <c r="Q28" s="113"/>
      <c r="R28" s="113"/>
      <c r="S28" s="113"/>
      <c r="T28" s="113"/>
      <c r="U28" s="113"/>
      <c r="V28" s="113"/>
      <c r="W28" s="113"/>
      <c r="X28" s="113"/>
    </row>
    <row r="29" ht="20.25" customHeight="1" spans="1:24">
      <c r="A29" s="21" t="s">
        <v>190</v>
      </c>
      <c r="B29" s="21" t="s">
        <v>70</v>
      </c>
      <c r="C29" s="21" t="s">
        <v>228</v>
      </c>
      <c r="D29" s="21" t="s">
        <v>229</v>
      </c>
      <c r="E29" s="21" t="s">
        <v>117</v>
      </c>
      <c r="F29" s="21" t="s">
        <v>118</v>
      </c>
      <c r="G29" s="21" t="s">
        <v>199</v>
      </c>
      <c r="H29" s="21" t="s">
        <v>200</v>
      </c>
      <c r="I29" s="113">
        <v>105600</v>
      </c>
      <c r="J29" s="113">
        <v>105600</v>
      </c>
      <c r="K29" s="58"/>
      <c r="L29" s="58"/>
      <c r="M29" s="113">
        <v>105600</v>
      </c>
      <c r="N29" s="58"/>
      <c r="O29" s="113"/>
      <c r="P29" s="113"/>
      <c r="Q29" s="113"/>
      <c r="R29" s="113"/>
      <c r="S29" s="113"/>
      <c r="T29" s="113"/>
      <c r="U29" s="113"/>
      <c r="V29" s="113"/>
      <c r="W29" s="113"/>
      <c r="X29" s="113"/>
    </row>
    <row r="30" ht="20.25" customHeight="1" spans="1:24">
      <c r="A30" s="21" t="s">
        <v>190</v>
      </c>
      <c r="B30" s="21" t="s">
        <v>70</v>
      </c>
      <c r="C30" s="21" t="s">
        <v>228</v>
      </c>
      <c r="D30" s="21" t="s">
        <v>229</v>
      </c>
      <c r="E30" s="21" t="s">
        <v>117</v>
      </c>
      <c r="F30" s="21" t="s">
        <v>118</v>
      </c>
      <c r="G30" s="21" t="s">
        <v>199</v>
      </c>
      <c r="H30" s="21" t="s">
        <v>200</v>
      </c>
      <c r="I30" s="113">
        <v>92400</v>
      </c>
      <c r="J30" s="113">
        <v>92400</v>
      </c>
      <c r="K30" s="58"/>
      <c r="L30" s="58"/>
      <c r="M30" s="113">
        <v>92400</v>
      </c>
      <c r="N30" s="58"/>
      <c r="O30" s="113"/>
      <c r="P30" s="113"/>
      <c r="Q30" s="113"/>
      <c r="R30" s="113"/>
      <c r="S30" s="113"/>
      <c r="T30" s="113"/>
      <c r="U30" s="113"/>
      <c r="V30" s="113"/>
      <c r="W30" s="113"/>
      <c r="X30" s="113"/>
    </row>
    <row r="31" ht="17.25" customHeight="1" spans="1:24">
      <c r="A31" s="67" t="s">
        <v>163</v>
      </c>
      <c r="B31" s="68"/>
      <c r="C31" s="182"/>
      <c r="D31" s="182"/>
      <c r="E31" s="182"/>
      <c r="F31" s="182"/>
      <c r="G31" s="182"/>
      <c r="H31" s="183"/>
      <c r="I31" s="113">
        <v>2299784.07</v>
      </c>
      <c r="J31" s="113">
        <v>2299784.07</v>
      </c>
      <c r="K31" s="113"/>
      <c r="L31" s="113"/>
      <c r="M31" s="113">
        <v>2299784.07</v>
      </c>
      <c r="N31" s="113"/>
      <c r="O31" s="113"/>
      <c r="P31" s="113"/>
      <c r="Q31" s="113"/>
      <c r="R31" s="113"/>
      <c r="S31" s="113"/>
      <c r="T31" s="113"/>
      <c r="U31" s="113"/>
      <c r="V31" s="113"/>
      <c r="W31" s="113"/>
      <c r="X31" s="113"/>
    </row>
  </sheetData>
  <mergeCells count="31">
    <mergeCell ref="A2:X2"/>
    <mergeCell ref="A3:H3"/>
    <mergeCell ref="I4:X4"/>
    <mergeCell ref="J5:N5"/>
    <mergeCell ref="O5:Q5"/>
    <mergeCell ref="S5:X5"/>
    <mergeCell ref="A31:H31"/>
    <mergeCell ref="A4:A7"/>
    <mergeCell ref="B4:B7"/>
    <mergeCell ref="C4:C7"/>
    <mergeCell ref="D4:D7"/>
    <mergeCell ref="E4:E7"/>
    <mergeCell ref="F4:F7"/>
    <mergeCell ref="G4:G7"/>
    <mergeCell ref="H4:H7"/>
    <mergeCell ref="I5:I7"/>
    <mergeCell ref="J6:J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7" right="0.37" top="0.56" bottom="0.56" header="0.48" footer="0.48"/>
  <pageSetup paperSize="9" scale="5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11"/>
  <sheetViews>
    <sheetView showZeros="0" topLeftCell="E1" workbookViewId="0">
      <selection activeCell="B4" sqref="B4:B7"/>
    </sheetView>
  </sheetViews>
  <sheetFormatPr defaultColWidth="9.14166666666667" defaultRowHeight="14.25" customHeight="1"/>
  <cols>
    <col min="1" max="1" width="10.2833333333333" customWidth="1"/>
    <col min="2" max="2" width="13.425" customWidth="1"/>
    <col min="3" max="3" width="32.85" customWidth="1"/>
    <col min="4" max="4" width="23.85" customWidth="1"/>
    <col min="5" max="5" width="11.1416666666667" customWidth="1"/>
    <col min="6" max="6" width="17.7083333333333" customWidth="1"/>
    <col min="7" max="7" width="9.85" customWidth="1"/>
    <col min="8" max="8" width="17.7083333333333" customWidth="1"/>
    <col min="9" max="13" width="20" customWidth="1"/>
    <col min="14" max="14" width="12.2833333333333" customWidth="1"/>
    <col min="15" max="15" width="12.7083333333333" customWidth="1"/>
    <col min="16" max="16" width="11.1416666666667" customWidth="1"/>
    <col min="17" max="21" width="19.85" customWidth="1"/>
    <col min="22" max="22" width="20" customWidth="1"/>
    <col min="23" max="23" width="19.85" customWidth="1"/>
  </cols>
  <sheetData>
    <row r="1" ht="13.5" customHeight="1" spans="2:23">
      <c r="B1" s="172"/>
      <c r="E1" s="40"/>
      <c r="F1" s="40"/>
      <c r="G1" s="40"/>
      <c r="H1" s="40"/>
      <c r="U1" s="172"/>
      <c r="W1" s="177" t="s">
        <v>230</v>
      </c>
    </row>
    <row r="2" ht="46.5" customHeight="1" spans="1:23">
      <c r="A2" s="42" t="str">
        <f>"2025"&amp;"年部门项目支出预算表"</f>
        <v>2025年部门项目支出预算表</v>
      </c>
      <c r="B2" s="42"/>
      <c r="C2" s="42"/>
      <c r="D2" s="42"/>
      <c r="E2" s="42"/>
      <c r="F2" s="42"/>
      <c r="G2" s="42"/>
      <c r="H2" s="42"/>
      <c r="I2" s="42"/>
      <c r="J2" s="42"/>
      <c r="K2" s="42"/>
      <c r="L2" s="42"/>
      <c r="M2" s="42"/>
      <c r="N2" s="42"/>
      <c r="O2" s="42"/>
      <c r="P2" s="42"/>
      <c r="Q2" s="42"/>
      <c r="R2" s="42"/>
      <c r="S2" s="42"/>
      <c r="T2" s="42"/>
      <c r="U2" s="42"/>
      <c r="V2" s="42"/>
      <c r="W2" s="42"/>
    </row>
    <row r="3" ht="13.5" customHeight="1" spans="1:23">
      <c r="A3" s="43" t="str">
        <f>"单位名称："&amp;"昆明市晋宁区计划供水节约用水办公室"</f>
        <v>单位名称：昆明市晋宁区计划供水节约用水办公室</v>
      </c>
      <c r="B3" s="44"/>
      <c r="C3" s="44"/>
      <c r="D3" s="44"/>
      <c r="E3" s="44"/>
      <c r="F3" s="44"/>
      <c r="G3" s="44"/>
      <c r="H3" s="44"/>
      <c r="I3" s="45"/>
      <c r="J3" s="45"/>
      <c r="K3" s="45"/>
      <c r="L3" s="45"/>
      <c r="M3" s="45"/>
      <c r="N3" s="45"/>
      <c r="O3" s="45"/>
      <c r="P3" s="45"/>
      <c r="Q3" s="45"/>
      <c r="U3" s="172"/>
      <c r="W3" s="155" t="s">
        <v>1</v>
      </c>
    </row>
    <row r="4" ht="21.75" customHeight="1" spans="1:23">
      <c r="A4" s="47" t="s">
        <v>231</v>
      </c>
      <c r="B4" s="48" t="s">
        <v>174</v>
      </c>
      <c r="C4" s="47" t="s">
        <v>175</v>
      </c>
      <c r="D4" s="47" t="s">
        <v>232</v>
      </c>
      <c r="E4" s="48" t="s">
        <v>176</v>
      </c>
      <c r="F4" s="48" t="s">
        <v>177</v>
      </c>
      <c r="G4" s="48" t="s">
        <v>233</v>
      </c>
      <c r="H4" s="48" t="s">
        <v>234</v>
      </c>
      <c r="I4" s="63" t="s">
        <v>55</v>
      </c>
      <c r="J4" s="12" t="s">
        <v>235</v>
      </c>
      <c r="K4" s="13"/>
      <c r="L4" s="13"/>
      <c r="M4" s="35"/>
      <c r="N4" s="12" t="s">
        <v>182</v>
      </c>
      <c r="O4" s="13"/>
      <c r="P4" s="35"/>
      <c r="Q4" s="48" t="s">
        <v>61</v>
      </c>
      <c r="R4" s="12" t="s">
        <v>62</v>
      </c>
      <c r="S4" s="13"/>
      <c r="T4" s="13"/>
      <c r="U4" s="13"/>
      <c r="V4" s="13"/>
      <c r="W4" s="35"/>
    </row>
    <row r="5" ht="21.75" customHeight="1" spans="1:23">
      <c r="A5" s="49"/>
      <c r="B5" s="64"/>
      <c r="C5" s="49"/>
      <c r="D5" s="49"/>
      <c r="E5" s="50"/>
      <c r="F5" s="50"/>
      <c r="G5" s="50"/>
      <c r="H5" s="50"/>
      <c r="I5" s="64"/>
      <c r="J5" s="173" t="s">
        <v>58</v>
      </c>
      <c r="K5" s="174"/>
      <c r="L5" s="48" t="s">
        <v>59</v>
      </c>
      <c r="M5" s="48" t="s">
        <v>60</v>
      </c>
      <c r="N5" s="48" t="s">
        <v>58</v>
      </c>
      <c r="O5" s="48" t="s">
        <v>59</v>
      </c>
      <c r="P5" s="48" t="s">
        <v>60</v>
      </c>
      <c r="Q5" s="50"/>
      <c r="R5" s="48" t="s">
        <v>57</v>
      </c>
      <c r="S5" s="48" t="s">
        <v>64</v>
      </c>
      <c r="T5" s="48" t="s">
        <v>188</v>
      </c>
      <c r="U5" s="48" t="s">
        <v>66</v>
      </c>
      <c r="V5" s="48" t="s">
        <v>67</v>
      </c>
      <c r="W5" s="48" t="s">
        <v>68</v>
      </c>
    </row>
    <row r="6" ht="21" customHeight="1" spans="1:23">
      <c r="A6" s="64"/>
      <c r="B6" s="64"/>
      <c r="C6" s="64"/>
      <c r="D6" s="64"/>
      <c r="E6" s="64"/>
      <c r="F6" s="64"/>
      <c r="G6" s="64"/>
      <c r="H6" s="64"/>
      <c r="I6" s="64"/>
      <c r="J6" s="175" t="s">
        <v>57</v>
      </c>
      <c r="K6" s="176"/>
      <c r="L6" s="64"/>
      <c r="M6" s="64"/>
      <c r="N6" s="64"/>
      <c r="O6" s="64"/>
      <c r="P6" s="64"/>
      <c r="Q6" s="64"/>
      <c r="R6" s="64"/>
      <c r="S6" s="64"/>
      <c r="T6" s="64"/>
      <c r="U6" s="64"/>
      <c r="V6" s="64"/>
      <c r="W6" s="64"/>
    </row>
    <row r="7" ht="39.75" customHeight="1" spans="1:23">
      <c r="A7" s="52"/>
      <c r="B7" s="54"/>
      <c r="C7" s="52"/>
      <c r="D7" s="52"/>
      <c r="E7" s="53"/>
      <c r="F7" s="53"/>
      <c r="G7" s="53"/>
      <c r="H7" s="53"/>
      <c r="I7" s="54"/>
      <c r="J7" s="17" t="s">
        <v>57</v>
      </c>
      <c r="K7" s="17" t="s">
        <v>236</v>
      </c>
      <c r="L7" s="53"/>
      <c r="M7" s="53"/>
      <c r="N7" s="53"/>
      <c r="O7" s="53"/>
      <c r="P7" s="53"/>
      <c r="Q7" s="53"/>
      <c r="R7" s="53"/>
      <c r="S7" s="53"/>
      <c r="T7" s="53"/>
      <c r="U7" s="54"/>
      <c r="V7" s="53"/>
      <c r="W7" s="53"/>
    </row>
    <row r="8" ht="15" customHeight="1" spans="1:23">
      <c r="A8" s="55">
        <v>1</v>
      </c>
      <c r="B8" s="55">
        <v>2</v>
      </c>
      <c r="C8" s="55">
        <v>3</v>
      </c>
      <c r="D8" s="55">
        <v>4</v>
      </c>
      <c r="E8" s="55">
        <v>5</v>
      </c>
      <c r="F8" s="55">
        <v>6</v>
      </c>
      <c r="G8" s="55">
        <v>7</v>
      </c>
      <c r="H8" s="55">
        <v>8</v>
      </c>
      <c r="I8" s="55">
        <v>9</v>
      </c>
      <c r="J8" s="55">
        <v>10</v>
      </c>
      <c r="K8" s="55">
        <v>11</v>
      </c>
      <c r="L8" s="71">
        <v>12</v>
      </c>
      <c r="M8" s="71">
        <v>13</v>
      </c>
      <c r="N8" s="71">
        <v>14</v>
      </c>
      <c r="O8" s="71">
        <v>15</v>
      </c>
      <c r="P8" s="71">
        <v>16</v>
      </c>
      <c r="Q8" s="71">
        <v>17</v>
      </c>
      <c r="R8" s="71">
        <v>18</v>
      </c>
      <c r="S8" s="71">
        <v>19</v>
      </c>
      <c r="T8" s="71">
        <v>20</v>
      </c>
      <c r="U8" s="55">
        <v>21</v>
      </c>
      <c r="V8" s="71">
        <v>22</v>
      </c>
      <c r="W8" s="55">
        <v>23</v>
      </c>
    </row>
    <row r="9" ht="21.75" customHeight="1" spans="1:23">
      <c r="A9" s="102" t="s">
        <v>237</v>
      </c>
      <c r="B9" s="102" t="s">
        <v>238</v>
      </c>
      <c r="C9" s="102" t="s">
        <v>239</v>
      </c>
      <c r="D9" s="102" t="s">
        <v>70</v>
      </c>
      <c r="E9" s="102" t="s">
        <v>117</v>
      </c>
      <c r="F9" s="102" t="s">
        <v>118</v>
      </c>
      <c r="G9" s="102" t="s">
        <v>218</v>
      </c>
      <c r="H9" s="102" t="s">
        <v>219</v>
      </c>
      <c r="I9" s="113">
        <v>60000</v>
      </c>
      <c r="J9" s="113">
        <v>60000</v>
      </c>
      <c r="K9" s="113">
        <v>60000</v>
      </c>
      <c r="L9" s="113"/>
      <c r="M9" s="113"/>
      <c r="N9" s="113"/>
      <c r="O9" s="113"/>
      <c r="P9" s="113"/>
      <c r="Q9" s="113"/>
      <c r="R9" s="113"/>
      <c r="S9" s="113"/>
      <c r="T9" s="113"/>
      <c r="U9" s="113"/>
      <c r="V9" s="113"/>
      <c r="W9" s="113"/>
    </row>
    <row r="10" ht="21.75" customHeight="1" spans="1:23">
      <c r="A10" s="102" t="s">
        <v>237</v>
      </c>
      <c r="B10" s="102" t="s">
        <v>240</v>
      </c>
      <c r="C10" s="102" t="s">
        <v>241</v>
      </c>
      <c r="D10" s="102" t="s">
        <v>70</v>
      </c>
      <c r="E10" s="102" t="s">
        <v>117</v>
      </c>
      <c r="F10" s="102" t="s">
        <v>118</v>
      </c>
      <c r="G10" s="102" t="s">
        <v>222</v>
      </c>
      <c r="H10" s="102" t="s">
        <v>223</v>
      </c>
      <c r="I10" s="113">
        <v>131342</v>
      </c>
      <c r="J10" s="113">
        <v>131342</v>
      </c>
      <c r="K10" s="113">
        <v>131342</v>
      </c>
      <c r="L10" s="113"/>
      <c r="M10" s="113"/>
      <c r="N10" s="113"/>
      <c r="O10" s="113"/>
      <c r="P10" s="113"/>
      <c r="Q10" s="113"/>
      <c r="R10" s="113"/>
      <c r="S10" s="113"/>
      <c r="T10" s="113"/>
      <c r="U10" s="113"/>
      <c r="V10" s="113"/>
      <c r="W10" s="113"/>
    </row>
    <row r="11" ht="18.75" customHeight="1" spans="1:23">
      <c r="A11" s="67" t="s">
        <v>163</v>
      </c>
      <c r="B11" s="68"/>
      <c r="C11" s="68"/>
      <c r="D11" s="68"/>
      <c r="E11" s="68"/>
      <c r="F11" s="68"/>
      <c r="G11" s="68"/>
      <c r="H11" s="69"/>
      <c r="I11" s="113">
        <v>191342</v>
      </c>
      <c r="J11" s="113">
        <v>191342</v>
      </c>
      <c r="K11" s="113">
        <v>191342</v>
      </c>
      <c r="L11" s="113"/>
      <c r="M11" s="113"/>
      <c r="N11" s="113"/>
      <c r="O11" s="113"/>
      <c r="P11" s="113"/>
      <c r="Q11" s="113"/>
      <c r="R11" s="113"/>
      <c r="S11" s="113"/>
      <c r="T11" s="113"/>
      <c r="U11" s="113"/>
      <c r="V11" s="113"/>
      <c r="W11" s="113"/>
    </row>
  </sheetData>
  <mergeCells count="28">
    <mergeCell ref="A2:W2"/>
    <mergeCell ref="A3:H3"/>
    <mergeCell ref="J4:M4"/>
    <mergeCell ref="N4:P4"/>
    <mergeCell ref="R4:W4"/>
    <mergeCell ref="A11:H11"/>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7" right="0.37" top="0.56" bottom="0.56" header="0.48" footer="0.48"/>
  <pageSetup paperSize="9" scale="56"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12"/>
  <sheetViews>
    <sheetView showZeros="0" topLeftCell="A4" workbookViewId="0">
      <selection activeCell="B6" sqref="B6"/>
    </sheetView>
  </sheetViews>
  <sheetFormatPr defaultColWidth="9.14166666666667" defaultRowHeight="12" customHeight="1"/>
  <cols>
    <col min="1" max="1" width="34.2833333333333" customWidth="1"/>
    <col min="2" max="2" width="29" customWidth="1"/>
    <col min="3" max="5" width="23.575" customWidth="1"/>
    <col min="6" max="6" width="11.2833333333333" customWidth="1"/>
    <col min="7" max="7" width="25.1416666666667" customWidth="1"/>
    <col min="8" max="8" width="15.575" customWidth="1"/>
    <col min="9" max="9" width="13.425" customWidth="1"/>
    <col min="10" max="10" width="18.85" customWidth="1"/>
  </cols>
  <sheetData>
    <row r="1" ht="18" customHeight="1" spans="10:10">
      <c r="J1" s="41" t="s">
        <v>242</v>
      </c>
    </row>
    <row r="2" ht="39.75" customHeight="1" spans="1:10">
      <c r="A2" s="99" t="str">
        <f>"2025"&amp;"年部门项目支出绩效目标表"</f>
        <v>2025年部门项目支出绩效目标表</v>
      </c>
      <c r="B2" s="42"/>
      <c r="C2" s="42"/>
      <c r="D2" s="42"/>
      <c r="E2" s="42"/>
      <c r="F2" s="100"/>
      <c r="G2" s="42"/>
      <c r="H2" s="100"/>
      <c r="I2" s="100"/>
      <c r="J2" s="42"/>
    </row>
    <row r="3" ht="17.25" customHeight="1" spans="1:1">
      <c r="A3" s="43" t="str">
        <f>"单位名称："&amp;"昆明市晋宁区计划供水节约用水办公室"</f>
        <v>单位名称：昆明市晋宁区计划供水节约用水办公室</v>
      </c>
    </row>
    <row r="4" ht="44.25" customHeight="1" spans="1:10">
      <c r="A4" s="17" t="s">
        <v>175</v>
      </c>
      <c r="B4" s="17" t="s">
        <v>243</v>
      </c>
      <c r="C4" s="17" t="s">
        <v>244</v>
      </c>
      <c r="D4" s="17" t="s">
        <v>245</v>
      </c>
      <c r="E4" s="17" t="s">
        <v>246</v>
      </c>
      <c r="F4" s="101" t="s">
        <v>247</v>
      </c>
      <c r="G4" s="17" t="s">
        <v>248</v>
      </c>
      <c r="H4" s="101" t="s">
        <v>249</v>
      </c>
      <c r="I4" s="101" t="s">
        <v>250</v>
      </c>
      <c r="J4" s="17" t="s">
        <v>251</v>
      </c>
    </row>
    <row r="5" ht="18.75" customHeight="1" spans="1:10">
      <c r="A5" s="170">
        <v>1</v>
      </c>
      <c r="B5" s="170">
        <v>2</v>
      </c>
      <c r="C5" s="170">
        <v>3</v>
      </c>
      <c r="D5" s="170">
        <v>4</v>
      </c>
      <c r="E5" s="170">
        <v>5</v>
      </c>
      <c r="F5" s="71">
        <v>6</v>
      </c>
      <c r="G5" s="170">
        <v>7</v>
      </c>
      <c r="H5" s="71">
        <v>8</v>
      </c>
      <c r="I5" s="71">
        <v>9</v>
      </c>
      <c r="J5" s="170">
        <v>10</v>
      </c>
    </row>
    <row r="6" ht="42" customHeight="1" spans="1:10">
      <c r="A6" s="18" t="s">
        <v>70</v>
      </c>
      <c r="B6" s="102"/>
      <c r="C6" s="102"/>
      <c r="D6" s="102"/>
      <c r="E6" s="33"/>
      <c r="F6" s="103"/>
      <c r="G6" s="33"/>
      <c r="H6" s="103"/>
      <c r="I6" s="103"/>
      <c r="J6" s="33"/>
    </row>
    <row r="7" ht="42" customHeight="1" spans="1:10">
      <c r="A7" s="171" t="s">
        <v>241</v>
      </c>
      <c r="B7" s="32" t="s">
        <v>252</v>
      </c>
      <c r="C7" s="32" t="s">
        <v>253</v>
      </c>
      <c r="D7" s="32" t="s">
        <v>254</v>
      </c>
      <c r="E7" s="18" t="s">
        <v>255</v>
      </c>
      <c r="F7" s="32" t="s">
        <v>256</v>
      </c>
      <c r="G7" s="18" t="s">
        <v>257</v>
      </c>
      <c r="H7" s="32" t="s">
        <v>258</v>
      </c>
      <c r="I7" s="32" t="s">
        <v>259</v>
      </c>
      <c r="J7" s="18" t="s">
        <v>260</v>
      </c>
    </row>
    <row r="8" ht="42" customHeight="1" spans="1:10">
      <c r="A8" s="171" t="s">
        <v>241</v>
      </c>
      <c r="B8" s="32" t="s">
        <v>252</v>
      </c>
      <c r="C8" s="32" t="s">
        <v>261</v>
      </c>
      <c r="D8" s="32" t="s">
        <v>262</v>
      </c>
      <c r="E8" s="18" t="s">
        <v>263</v>
      </c>
      <c r="F8" s="32" t="s">
        <v>256</v>
      </c>
      <c r="G8" s="18" t="s">
        <v>264</v>
      </c>
      <c r="H8" s="32" t="s">
        <v>265</v>
      </c>
      <c r="I8" s="32" t="s">
        <v>259</v>
      </c>
      <c r="J8" s="18" t="s">
        <v>266</v>
      </c>
    </row>
    <row r="9" ht="42" customHeight="1" spans="1:10">
      <c r="A9" s="171" t="s">
        <v>241</v>
      </c>
      <c r="B9" s="32" t="s">
        <v>252</v>
      </c>
      <c r="C9" s="32" t="s">
        <v>267</v>
      </c>
      <c r="D9" s="32" t="s">
        <v>268</v>
      </c>
      <c r="E9" s="18" t="s">
        <v>268</v>
      </c>
      <c r="F9" s="32" t="s">
        <v>269</v>
      </c>
      <c r="G9" s="18" t="s">
        <v>270</v>
      </c>
      <c r="H9" s="32" t="s">
        <v>271</v>
      </c>
      <c r="I9" s="32" t="s">
        <v>272</v>
      </c>
      <c r="J9" s="18" t="s">
        <v>273</v>
      </c>
    </row>
    <row r="10" ht="42" customHeight="1" spans="1:10">
      <c r="A10" s="171" t="s">
        <v>239</v>
      </c>
      <c r="B10" s="32" t="s">
        <v>274</v>
      </c>
      <c r="C10" s="32" t="s">
        <v>253</v>
      </c>
      <c r="D10" s="32" t="s">
        <v>254</v>
      </c>
      <c r="E10" s="18" t="s">
        <v>275</v>
      </c>
      <c r="F10" s="32" t="s">
        <v>256</v>
      </c>
      <c r="G10" s="18" t="s">
        <v>276</v>
      </c>
      <c r="H10" s="32" t="s">
        <v>271</v>
      </c>
      <c r="I10" s="32" t="s">
        <v>272</v>
      </c>
      <c r="J10" s="18" t="s">
        <v>277</v>
      </c>
    </row>
    <row r="11" ht="42" customHeight="1" spans="1:10">
      <c r="A11" s="171" t="s">
        <v>239</v>
      </c>
      <c r="B11" s="32" t="s">
        <v>274</v>
      </c>
      <c r="C11" s="32" t="s">
        <v>261</v>
      </c>
      <c r="D11" s="32" t="s">
        <v>262</v>
      </c>
      <c r="E11" s="18" t="s">
        <v>278</v>
      </c>
      <c r="F11" s="32" t="s">
        <v>256</v>
      </c>
      <c r="G11" s="18" t="s">
        <v>276</v>
      </c>
      <c r="H11" s="32" t="s">
        <v>271</v>
      </c>
      <c r="I11" s="32" t="s">
        <v>272</v>
      </c>
      <c r="J11" s="18" t="s">
        <v>277</v>
      </c>
    </row>
    <row r="12" ht="42" customHeight="1" spans="1:10">
      <c r="A12" s="171" t="s">
        <v>239</v>
      </c>
      <c r="B12" s="32" t="s">
        <v>274</v>
      </c>
      <c r="C12" s="32" t="s">
        <v>267</v>
      </c>
      <c r="D12" s="32" t="s">
        <v>268</v>
      </c>
      <c r="E12" s="18" t="s">
        <v>268</v>
      </c>
      <c r="F12" s="32" t="s">
        <v>269</v>
      </c>
      <c r="G12" s="18" t="s">
        <v>270</v>
      </c>
      <c r="H12" s="32" t="s">
        <v>271</v>
      </c>
      <c r="I12" s="32" t="s">
        <v>272</v>
      </c>
      <c r="J12" s="18" t="s">
        <v>273</v>
      </c>
    </row>
  </sheetData>
  <mergeCells count="6">
    <mergeCell ref="A2:J2"/>
    <mergeCell ref="A3:H3"/>
    <mergeCell ref="A7:A9"/>
    <mergeCell ref="A10:A12"/>
    <mergeCell ref="B7:B9"/>
    <mergeCell ref="B10:B12"/>
  </mergeCells>
  <printOptions horizontalCentered="1"/>
  <pageMargins left="0.96" right="0.96" top="0.72" bottom="0.72"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0"/>
  <sheetViews>
    <sheetView showZeros="0" workbookViewId="0">
      <selection activeCell="A10" sqref="A10:F10"/>
    </sheetView>
  </sheetViews>
  <sheetFormatPr defaultColWidth="9.14166666666667" defaultRowHeight="14.25" customHeight="1" outlineLevelCol="5"/>
  <cols>
    <col min="1" max="1" width="32.1416666666667" customWidth="1"/>
    <col min="2" max="2" width="20.7083333333333" customWidth="1"/>
    <col min="3" max="3" width="32.1416666666667" customWidth="1"/>
    <col min="4" max="4" width="27.7083333333333" customWidth="1"/>
    <col min="5" max="6" width="36.7083333333333" customWidth="1"/>
  </cols>
  <sheetData>
    <row r="1" ht="12" customHeight="1" spans="1:6">
      <c r="A1" s="156">
        <v>1</v>
      </c>
      <c r="B1" s="157">
        <v>0</v>
      </c>
      <c r="C1" s="156">
        <v>1</v>
      </c>
      <c r="D1" s="158"/>
      <c r="E1" s="158"/>
      <c r="F1" s="155" t="s">
        <v>279</v>
      </c>
    </row>
    <row r="2" ht="42" customHeight="1" spans="1:6">
      <c r="A2" s="159" t="str">
        <f>"2025"&amp;"年部门政府性基金预算支出预算表"</f>
        <v>2025年部门政府性基金预算支出预算表</v>
      </c>
      <c r="B2" s="159" t="s">
        <v>280</v>
      </c>
      <c r="C2" s="160"/>
      <c r="D2" s="161"/>
      <c r="E2" s="161"/>
      <c r="F2" s="161"/>
    </row>
    <row r="3" ht="13.5" customHeight="1" spans="1:6">
      <c r="A3" s="43" t="str">
        <f>"单位名称："&amp;"昆明市晋宁区计划供水节约用水办公室"</f>
        <v>单位名称：昆明市晋宁区计划供水节约用水办公室</v>
      </c>
      <c r="B3" s="43" t="s">
        <v>281</v>
      </c>
      <c r="C3" s="156"/>
      <c r="D3" s="158"/>
      <c r="E3" s="158"/>
      <c r="F3" s="155" t="s">
        <v>1</v>
      </c>
    </row>
    <row r="4" ht="19.5" customHeight="1" spans="1:6">
      <c r="A4" s="162" t="s">
        <v>173</v>
      </c>
      <c r="B4" s="163" t="s">
        <v>72</v>
      </c>
      <c r="C4" s="162" t="s">
        <v>73</v>
      </c>
      <c r="D4" s="12" t="s">
        <v>282</v>
      </c>
      <c r="E4" s="13"/>
      <c r="F4" s="35"/>
    </row>
    <row r="5" ht="18.75" customHeight="1" spans="1:6">
      <c r="A5" s="164"/>
      <c r="B5" s="165"/>
      <c r="C5" s="164"/>
      <c r="D5" s="51" t="s">
        <v>55</v>
      </c>
      <c r="E5" s="12" t="s">
        <v>75</v>
      </c>
      <c r="F5" s="51" t="s">
        <v>76</v>
      </c>
    </row>
    <row r="6" ht="18.75" customHeight="1" spans="1:6">
      <c r="A6" s="101">
        <v>1</v>
      </c>
      <c r="B6" s="166" t="s">
        <v>83</v>
      </c>
      <c r="C6" s="101">
        <v>3</v>
      </c>
      <c r="D6" s="14">
        <v>4</v>
      </c>
      <c r="E6" s="14">
        <v>5</v>
      </c>
      <c r="F6" s="14">
        <v>6</v>
      </c>
    </row>
    <row r="7" ht="21" customHeight="1" spans="1:6">
      <c r="A7" s="32"/>
      <c r="B7" s="32"/>
      <c r="C7" s="32"/>
      <c r="D7" s="113"/>
      <c r="E7" s="113"/>
      <c r="F7" s="113"/>
    </row>
    <row r="8" ht="21" customHeight="1" spans="1:6">
      <c r="A8" s="32"/>
      <c r="B8" s="32"/>
      <c r="C8" s="32"/>
      <c r="D8" s="113"/>
      <c r="E8" s="113"/>
      <c r="F8" s="113"/>
    </row>
    <row r="9" ht="18.75" customHeight="1" spans="1:6">
      <c r="A9" s="167" t="s">
        <v>163</v>
      </c>
      <c r="B9" s="167" t="s">
        <v>163</v>
      </c>
      <c r="C9" s="168" t="s">
        <v>163</v>
      </c>
      <c r="D9" s="113"/>
      <c r="E9" s="113"/>
      <c r="F9" s="113"/>
    </row>
    <row r="10" customHeight="1" spans="1:6">
      <c r="A10" s="169" t="s">
        <v>283</v>
      </c>
      <c r="B10" s="169"/>
      <c r="C10" s="169"/>
      <c r="D10" s="169"/>
      <c r="E10" s="169"/>
      <c r="F10" s="169"/>
    </row>
  </sheetData>
  <mergeCells count="8">
    <mergeCell ref="A2:F2"/>
    <mergeCell ref="A3:C3"/>
    <mergeCell ref="D4:F4"/>
    <mergeCell ref="A9:C9"/>
    <mergeCell ref="A10:F10"/>
    <mergeCell ref="A4:A5"/>
    <mergeCell ref="B4:B5"/>
    <mergeCell ref="C4:C5"/>
  </mergeCells>
  <printOptions horizontalCentered="1"/>
  <pageMargins left="0.37" right="0.37" top="0.56" bottom="0.56" header="0.48" footer="0.48"/>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1"/>
  <sheetViews>
    <sheetView showZeros="0" workbookViewId="0">
      <selection activeCell="A10" sqref="A10:S11"/>
    </sheetView>
  </sheetViews>
  <sheetFormatPr defaultColWidth="9.14166666666667" defaultRowHeight="14.25" customHeight="1"/>
  <cols>
    <col min="1" max="2" width="32.575" customWidth="1"/>
    <col min="3" max="3" width="41.1416666666667" customWidth="1"/>
    <col min="4" max="4" width="21.7083333333333" customWidth="1"/>
    <col min="5" max="5" width="35.2833333333333" customWidth="1"/>
    <col min="6" max="6" width="7.70833333333333" customWidth="1"/>
    <col min="7" max="7" width="11.1416666666667" customWidth="1"/>
    <col min="8" max="8" width="13.2833333333333" customWidth="1"/>
    <col min="9" max="18" width="20" customWidth="1"/>
    <col min="19" max="19" width="19.85" customWidth="1"/>
  </cols>
  <sheetData>
    <row r="1" ht="15.75" customHeight="1" spans="2:19">
      <c r="B1" s="118"/>
      <c r="C1" s="118"/>
      <c r="R1" s="41"/>
      <c r="S1" s="41" t="s">
        <v>284</v>
      </c>
    </row>
    <row r="2" ht="41.25" customHeight="1" spans="1:19">
      <c r="A2" s="106" t="str">
        <f>"2025"&amp;"年部门政府采购预算表"</f>
        <v>2025年部门政府采购预算表</v>
      </c>
      <c r="B2" s="100"/>
      <c r="C2" s="100"/>
      <c r="D2" s="42"/>
      <c r="E2" s="42"/>
      <c r="F2" s="42"/>
      <c r="G2" s="42"/>
      <c r="H2" s="42"/>
      <c r="I2" s="42"/>
      <c r="J2" s="42"/>
      <c r="K2" s="42"/>
      <c r="L2" s="42"/>
      <c r="M2" s="100"/>
      <c r="N2" s="42"/>
      <c r="O2" s="42"/>
      <c r="P2" s="100"/>
      <c r="Q2" s="42"/>
      <c r="R2" s="100"/>
      <c r="S2" s="100"/>
    </row>
    <row r="3" ht="18.75" customHeight="1" spans="1:19">
      <c r="A3" s="145" t="str">
        <f>"单位名称："&amp;"昆明市晋宁区计划供水节约用水办公室"</f>
        <v>单位名称：昆明市晋宁区计划供水节约用水办公室</v>
      </c>
      <c r="B3" s="120"/>
      <c r="C3" s="120"/>
      <c r="D3" s="45"/>
      <c r="E3" s="45"/>
      <c r="F3" s="45"/>
      <c r="G3" s="45"/>
      <c r="H3" s="45"/>
      <c r="I3" s="45"/>
      <c r="J3" s="45"/>
      <c r="K3" s="45"/>
      <c r="L3" s="45"/>
      <c r="R3" s="46"/>
      <c r="S3" s="155" t="s">
        <v>1</v>
      </c>
    </row>
    <row r="4" ht="15.75" customHeight="1" spans="1:19">
      <c r="A4" s="48" t="s">
        <v>172</v>
      </c>
      <c r="B4" s="121" t="s">
        <v>173</v>
      </c>
      <c r="C4" s="121" t="s">
        <v>285</v>
      </c>
      <c r="D4" s="122" t="s">
        <v>286</v>
      </c>
      <c r="E4" s="122" t="s">
        <v>287</v>
      </c>
      <c r="F4" s="122" t="s">
        <v>288</v>
      </c>
      <c r="G4" s="122" t="s">
        <v>289</v>
      </c>
      <c r="H4" s="122" t="s">
        <v>290</v>
      </c>
      <c r="I4" s="135" t="s">
        <v>180</v>
      </c>
      <c r="J4" s="135"/>
      <c r="K4" s="135"/>
      <c r="L4" s="135"/>
      <c r="M4" s="136"/>
      <c r="N4" s="135"/>
      <c r="O4" s="135"/>
      <c r="P4" s="115"/>
      <c r="Q4" s="135"/>
      <c r="R4" s="136"/>
      <c r="S4" s="116"/>
    </row>
    <row r="5" ht="17.25" customHeight="1" spans="1:19">
      <c r="A5" s="50"/>
      <c r="B5" s="123"/>
      <c r="C5" s="123"/>
      <c r="D5" s="124"/>
      <c r="E5" s="124"/>
      <c r="F5" s="124"/>
      <c r="G5" s="124"/>
      <c r="H5" s="124"/>
      <c r="I5" s="124" t="s">
        <v>55</v>
      </c>
      <c r="J5" s="124" t="s">
        <v>58</v>
      </c>
      <c r="K5" s="124" t="s">
        <v>291</v>
      </c>
      <c r="L5" s="124" t="s">
        <v>292</v>
      </c>
      <c r="M5" s="137" t="s">
        <v>293</v>
      </c>
      <c r="N5" s="138" t="s">
        <v>294</v>
      </c>
      <c r="O5" s="138"/>
      <c r="P5" s="143"/>
      <c r="Q5" s="138"/>
      <c r="R5" s="144"/>
      <c r="S5" s="125"/>
    </row>
    <row r="6" ht="54" customHeight="1" spans="1:19">
      <c r="A6" s="53"/>
      <c r="B6" s="125"/>
      <c r="C6" s="125"/>
      <c r="D6" s="126"/>
      <c r="E6" s="126"/>
      <c r="F6" s="126"/>
      <c r="G6" s="126"/>
      <c r="H6" s="126"/>
      <c r="I6" s="126"/>
      <c r="J6" s="126" t="s">
        <v>57</v>
      </c>
      <c r="K6" s="126"/>
      <c r="L6" s="126"/>
      <c r="M6" s="139"/>
      <c r="N6" s="126" t="s">
        <v>57</v>
      </c>
      <c r="O6" s="126" t="s">
        <v>64</v>
      </c>
      <c r="P6" s="125" t="s">
        <v>65</v>
      </c>
      <c r="Q6" s="126" t="s">
        <v>66</v>
      </c>
      <c r="R6" s="139" t="s">
        <v>67</v>
      </c>
      <c r="S6" s="125" t="s">
        <v>68</v>
      </c>
    </row>
    <row r="7" ht="18" customHeight="1" spans="1:19">
      <c r="A7" s="146">
        <v>1</v>
      </c>
      <c r="B7" s="146" t="s">
        <v>83</v>
      </c>
      <c r="C7" s="147">
        <v>3</v>
      </c>
      <c r="D7" s="147">
        <v>4</v>
      </c>
      <c r="E7" s="146">
        <v>5</v>
      </c>
      <c r="F7" s="146">
        <v>6</v>
      </c>
      <c r="G7" s="146">
        <v>7</v>
      </c>
      <c r="H7" s="146">
        <v>8</v>
      </c>
      <c r="I7" s="146">
        <v>9</v>
      </c>
      <c r="J7" s="146">
        <v>10</v>
      </c>
      <c r="K7" s="146">
        <v>11</v>
      </c>
      <c r="L7" s="146">
        <v>12</v>
      </c>
      <c r="M7" s="146">
        <v>13</v>
      </c>
      <c r="N7" s="146">
        <v>14</v>
      </c>
      <c r="O7" s="146">
        <v>15</v>
      </c>
      <c r="P7" s="146">
        <v>16</v>
      </c>
      <c r="Q7" s="146">
        <v>17</v>
      </c>
      <c r="R7" s="146">
        <v>18</v>
      </c>
      <c r="S7" s="146">
        <v>19</v>
      </c>
    </row>
    <row r="8" ht="21" customHeight="1" spans="1:19">
      <c r="A8" s="127"/>
      <c r="B8" s="128"/>
      <c r="C8" s="128"/>
      <c r="D8" s="129"/>
      <c r="E8" s="129"/>
      <c r="F8" s="129"/>
      <c r="G8" s="148"/>
      <c r="H8" s="113"/>
      <c r="I8" s="113"/>
      <c r="J8" s="113"/>
      <c r="K8" s="113"/>
      <c r="L8" s="113"/>
      <c r="M8" s="113"/>
      <c r="N8" s="113"/>
      <c r="O8" s="113"/>
      <c r="P8" s="113"/>
      <c r="Q8" s="113"/>
      <c r="R8" s="113"/>
      <c r="S8" s="113"/>
    </row>
    <row r="9" ht="21" customHeight="1" spans="1:19">
      <c r="A9" s="130" t="s">
        <v>163</v>
      </c>
      <c r="B9" s="131"/>
      <c r="C9" s="131"/>
      <c r="D9" s="132"/>
      <c r="E9" s="132"/>
      <c r="F9" s="132"/>
      <c r="G9" s="149"/>
      <c r="H9" s="113"/>
      <c r="I9" s="113"/>
      <c r="J9" s="113"/>
      <c r="K9" s="113"/>
      <c r="L9" s="113"/>
      <c r="M9" s="113"/>
      <c r="N9" s="113"/>
      <c r="O9" s="113"/>
      <c r="P9" s="113"/>
      <c r="Q9" s="113"/>
      <c r="R9" s="113"/>
      <c r="S9" s="113"/>
    </row>
    <row r="10" ht="21" customHeight="1" spans="1:19">
      <c r="A10" s="150" t="s">
        <v>295</v>
      </c>
      <c r="B10" s="151"/>
      <c r="C10" s="151"/>
      <c r="D10" s="150"/>
      <c r="E10" s="150"/>
      <c r="F10" s="150"/>
      <c r="G10" s="152"/>
      <c r="H10" s="153"/>
      <c r="I10" s="153"/>
      <c r="J10" s="153"/>
      <c r="K10" s="153"/>
      <c r="L10" s="153"/>
      <c r="M10" s="153"/>
      <c r="N10" s="153"/>
      <c r="O10" s="153"/>
      <c r="P10" s="153"/>
      <c r="Q10" s="153"/>
      <c r="R10" s="153"/>
      <c r="S10" s="153"/>
    </row>
    <row r="11" customHeight="1" spans="1:17">
      <c r="A11" s="154" t="s">
        <v>296</v>
      </c>
      <c r="B11" s="154"/>
      <c r="C11" s="154"/>
      <c r="D11" s="154"/>
      <c r="E11" s="154"/>
      <c r="F11" s="154"/>
      <c r="G11" s="154"/>
      <c r="H11" s="154"/>
      <c r="I11" s="154"/>
      <c r="J11" s="154"/>
      <c r="K11" s="154"/>
      <c r="L11" s="154"/>
      <c r="M11" s="154"/>
      <c r="N11" s="154"/>
      <c r="O11" s="154"/>
      <c r="P11" s="154"/>
      <c r="Q11" s="154"/>
    </row>
  </sheetData>
  <mergeCells count="20">
    <mergeCell ref="A2:S2"/>
    <mergeCell ref="A3:H3"/>
    <mergeCell ref="I4:S4"/>
    <mergeCell ref="N5:S5"/>
    <mergeCell ref="A9:G9"/>
    <mergeCell ref="A10:S10"/>
    <mergeCell ref="A11:Q11"/>
    <mergeCell ref="A4:A6"/>
    <mergeCell ref="B4:B6"/>
    <mergeCell ref="C4:C6"/>
    <mergeCell ref="D4:D6"/>
    <mergeCell ref="E4:E6"/>
    <mergeCell ref="F4:F6"/>
    <mergeCell ref="G4:G6"/>
    <mergeCell ref="H4:H6"/>
    <mergeCell ref="I5:I6"/>
    <mergeCell ref="J5:J6"/>
    <mergeCell ref="K5:K6"/>
    <mergeCell ref="L5:L6"/>
    <mergeCell ref="M5:M6"/>
  </mergeCells>
  <printOptions horizontalCentered="1"/>
  <pageMargins left="0.96" right="0.96" top="0.72" bottom="0.72"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10"/>
  <sheetViews>
    <sheetView showZeros="0" workbookViewId="0">
      <selection activeCell="A10" sqref="A10:R10"/>
    </sheetView>
  </sheetViews>
  <sheetFormatPr defaultColWidth="9.14166666666667" defaultRowHeight="14.25" customHeight="1"/>
  <cols>
    <col min="1" max="5" width="39.1416666666667" customWidth="1"/>
    <col min="6" max="6" width="27.575" customWidth="1"/>
    <col min="7" max="7" width="28.575" customWidth="1"/>
    <col min="8" max="8" width="28.1416666666667" customWidth="1"/>
    <col min="9" max="9" width="39.1416666666667" customWidth="1"/>
    <col min="10" max="18" width="20.425" customWidth="1"/>
    <col min="19" max="20" width="20.2833333333333" customWidth="1"/>
  </cols>
  <sheetData>
    <row r="1" ht="16.5" customHeight="1" spans="1:20">
      <c r="A1" s="110"/>
      <c r="B1" s="118"/>
      <c r="C1" s="118"/>
      <c r="D1" s="118"/>
      <c r="E1" s="118"/>
      <c r="F1" s="118"/>
      <c r="G1" s="118"/>
      <c r="H1" s="110"/>
      <c r="I1" s="110"/>
      <c r="J1" s="110"/>
      <c r="K1" s="110"/>
      <c r="L1" s="110"/>
      <c r="M1" s="110"/>
      <c r="N1" s="133"/>
      <c r="O1" s="110"/>
      <c r="P1" s="110"/>
      <c r="Q1" s="118"/>
      <c r="R1" s="110"/>
      <c r="S1" s="141"/>
      <c r="T1" s="141" t="s">
        <v>297</v>
      </c>
    </row>
    <row r="2" ht="41.25" customHeight="1" spans="1:20">
      <c r="A2" s="106" t="str">
        <f>"2025"&amp;"年部门政府购买服务预算表"</f>
        <v>2025年部门政府购买服务预算表</v>
      </c>
      <c r="B2" s="100"/>
      <c r="C2" s="100"/>
      <c r="D2" s="100"/>
      <c r="E2" s="100"/>
      <c r="F2" s="100"/>
      <c r="G2" s="100"/>
      <c r="H2" s="119"/>
      <c r="I2" s="119"/>
      <c r="J2" s="119"/>
      <c r="K2" s="119"/>
      <c r="L2" s="119"/>
      <c r="M2" s="119"/>
      <c r="N2" s="134"/>
      <c r="O2" s="119"/>
      <c r="P2" s="119"/>
      <c r="Q2" s="100"/>
      <c r="R2" s="119"/>
      <c r="S2" s="134"/>
      <c r="T2" s="100"/>
    </row>
    <row r="3" ht="22.5" customHeight="1" spans="1:20">
      <c r="A3" s="107" t="str">
        <f>"单位名称："&amp;"昆明市晋宁区计划供水节约用水办公室"</f>
        <v>单位名称：昆明市晋宁区计划供水节约用水办公室</v>
      </c>
      <c r="B3" s="120"/>
      <c r="C3" s="120"/>
      <c r="D3" s="120"/>
      <c r="E3" s="120"/>
      <c r="F3" s="120"/>
      <c r="G3" s="120"/>
      <c r="H3" s="108"/>
      <c r="I3" s="108"/>
      <c r="J3" s="108"/>
      <c r="K3" s="108"/>
      <c r="L3" s="108"/>
      <c r="M3" s="108"/>
      <c r="N3" s="133"/>
      <c r="O3" s="110"/>
      <c r="P3" s="110"/>
      <c r="Q3" s="118"/>
      <c r="R3" s="110"/>
      <c r="S3" s="142"/>
      <c r="T3" s="141" t="s">
        <v>1</v>
      </c>
    </row>
    <row r="4" ht="24" customHeight="1" spans="1:20">
      <c r="A4" s="48" t="s">
        <v>172</v>
      </c>
      <c r="B4" s="121" t="s">
        <v>173</v>
      </c>
      <c r="C4" s="121" t="s">
        <v>285</v>
      </c>
      <c r="D4" s="121" t="s">
        <v>298</v>
      </c>
      <c r="E4" s="121" t="s">
        <v>299</v>
      </c>
      <c r="F4" s="121" t="s">
        <v>300</v>
      </c>
      <c r="G4" s="121" t="s">
        <v>301</v>
      </c>
      <c r="H4" s="122" t="s">
        <v>302</v>
      </c>
      <c r="I4" s="122" t="s">
        <v>303</v>
      </c>
      <c r="J4" s="135" t="s">
        <v>180</v>
      </c>
      <c r="K4" s="135"/>
      <c r="L4" s="135"/>
      <c r="M4" s="135"/>
      <c r="N4" s="136"/>
      <c r="O4" s="135"/>
      <c r="P4" s="135"/>
      <c r="Q4" s="115"/>
      <c r="R4" s="135"/>
      <c r="S4" s="136"/>
      <c r="T4" s="116"/>
    </row>
    <row r="5" ht="24" customHeight="1" spans="1:20">
      <c r="A5" s="50"/>
      <c r="B5" s="123"/>
      <c r="C5" s="123"/>
      <c r="D5" s="123"/>
      <c r="E5" s="123"/>
      <c r="F5" s="123"/>
      <c r="G5" s="123"/>
      <c r="H5" s="124"/>
      <c r="I5" s="124"/>
      <c r="J5" s="124" t="s">
        <v>55</v>
      </c>
      <c r="K5" s="124" t="s">
        <v>58</v>
      </c>
      <c r="L5" s="124" t="s">
        <v>291</v>
      </c>
      <c r="M5" s="124" t="s">
        <v>292</v>
      </c>
      <c r="N5" s="137" t="s">
        <v>293</v>
      </c>
      <c r="O5" s="138" t="s">
        <v>294</v>
      </c>
      <c r="P5" s="138"/>
      <c r="Q5" s="143"/>
      <c r="R5" s="138"/>
      <c r="S5" s="144"/>
      <c r="T5" s="125"/>
    </row>
    <row r="6" ht="54" customHeight="1" spans="1:20">
      <c r="A6" s="53"/>
      <c r="B6" s="125"/>
      <c r="C6" s="125"/>
      <c r="D6" s="125"/>
      <c r="E6" s="125"/>
      <c r="F6" s="125"/>
      <c r="G6" s="125"/>
      <c r="H6" s="126"/>
      <c r="I6" s="126"/>
      <c r="J6" s="126"/>
      <c r="K6" s="126" t="s">
        <v>57</v>
      </c>
      <c r="L6" s="126"/>
      <c r="M6" s="126"/>
      <c r="N6" s="139"/>
      <c r="O6" s="126" t="s">
        <v>57</v>
      </c>
      <c r="P6" s="126" t="s">
        <v>64</v>
      </c>
      <c r="Q6" s="125" t="s">
        <v>65</v>
      </c>
      <c r="R6" s="126" t="s">
        <v>66</v>
      </c>
      <c r="S6" s="139" t="s">
        <v>67</v>
      </c>
      <c r="T6" s="125" t="s">
        <v>68</v>
      </c>
    </row>
    <row r="7" ht="17.25" customHeight="1" spans="1:20">
      <c r="A7" s="54">
        <v>1</v>
      </c>
      <c r="B7" s="125">
        <v>2</v>
      </c>
      <c r="C7" s="54">
        <v>3</v>
      </c>
      <c r="D7" s="54">
        <v>4</v>
      </c>
      <c r="E7" s="125">
        <v>5</v>
      </c>
      <c r="F7" s="54">
        <v>6</v>
      </c>
      <c r="G7" s="54">
        <v>7</v>
      </c>
      <c r="H7" s="125">
        <v>8</v>
      </c>
      <c r="I7" s="54">
        <v>9</v>
      </c>
      <c r="J7" s="54">
        <v>10</v>
      </c>
      <c r="K7" s="125">
        <v>11</v>
      </c>
      <c r="L7" s="54">
        <v>12</v>
      </c>
      <c r="M7" s="54">
        <v>13</v>
      </c>
      <c r="N7" s="125">
        <v>14</v>
      </c>
      <c r="O7" s="54">
        <v>15</v>
      </c>
      <c r="P7" s="54">
        <v>16</v>
      </c>
      <c r="Q7" s="125">
        <v>17</v>
      </c>
      <c r="R7" s="54">
        <v>18</v>
      </c>
      <c r="S7" s="54">
        <v>19</v>
      </c>
      <c r="T7" s="54">
        <v>20</v>
      </c>
    </row>
    <row r="8" ht="21" customHeight="1" spans="1:20">
      <c r="A8" s="127"/>
      <c r="B8" s="128"/>
      <c r="C8" s="128"/>
      <c r="D8" s="128"/>
      <c r="E8" s="128"/>
      <c r="F8" s="128"/>
      <c r="G8" s="128"/>
      <c r="H8" s="129"/>
      <c r="I8" s="129"/>
      <c r="J8" s="113"/>
      <c r="K8" s="113"/>
      <c r="L8" s="113"/>
      <c r="M8" s="113"/>
      <c r="N8" s="113"/>
      <c r="O8" s="113"/>
      <c r="P8" s="113"/>
      <c r="Q8" s="113"/>
      <c r="R8" s="113"/>
      <c r="S8" s="113"/>
      <c r="T8" s="113"/>
    </row>
    <row r="9" ht="21" customHeight="1" spans="1:20">
      <c r="A9" s="130" t="s">
        <v>163</v>
      </c>
      <c r="B9" s="131"/>
      <c r="C9" s="131"/>
      <c r="D9" s="131"/>
      <c r="E9" s="131"/>
      <c r="F9" s="131"/>
      <c r="G9" s="131"/>
      <c r="H9" s="132"/>
      <c r="I9" s="140"/>
      <c r="J9" s="113"/>
      <c r="K9" s="113"/>
      <c r="L9" s="113"/>
      <c r="M9" s="113"/>
      <c r="N9" s="113"/>
      <c r="O9" s="113"/>
      <c r="P9" s="113"/>
      <c r="Q9" s="113"/>
      <c r="R9" s="113"/>
      <c r="S9" s="113"/>
      <c r="T9" s="113"/>
    </row>
    <row r="10" customHeight="1" spans="1:18">
      <c r="A10" s="104" t="s">
        <v>304</v>
      </c>
      <c r="B10" s="104"/>
      <c r="C10" s="104"/>
      <c r="D10" s="104"/>
      <c r="E10" s="104"/>
      <c r="F10" s="104"/>
      <c r="G10" s="104"/>
      <c r="H10" s="104"/>
      <c r="I10" s="104"/>
      <c r="J10" s="104"/>
      <c r="K10" s="104"/>
      <c r="L10" s="104"/>
      <c r="M10" s="104"/>
      <c r="N10" s="104"/>
      <c r="O10" s="104"/>
      <c r="P10" s="104"/>
      <c r="Q10" s="104"/>
      <c r="R10" s="104"/>
    </row>
  </sheetData>
  <mergeCells count="20">
    <mergeCell ref="A2:T2"/>
    <mergeCell ref="A3:I3"/>
    <mergeCell ref="J4:T4"/>
    <mergeCell ref="O5:T5"/>
    <mergeCell ref="A9:I9"/>
    <mergeCell ref="A10:R10"/>
    <mergeCell ref="A4:A6"/>
    <mergeCell ref="B4:B6"/>
    <mergeCell ref="C4:C6"/>
    <mergeCell ref="D4:D6"/>
    <mergeCell ref="E4:E6"/>
    <mergeCell ref="F4:F6"/>
    <mergeCell ref="G4:G6"/>
    <mergeCell ref="H4:H6"/>
    <mergeCell ref="I4:I6"/>
    <mergeCell ref="J5:J6"/>
    <mergeCell ref="K5:K6"/>
    <mergeCell ref="L5:L6"/>
    <mergeCell ref="M5:M6"/>
    <mergeCell ref="N5:N6"/>
  </mergeCells>
  <printOptions horizontalCentered="1"/>
  <pageMargins left="0.96" right="0.96" top="0.72" bottom="0.72"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9"/>
  <sheetViews>
    <sheetView showZeros="0" workbookViewId="0">
      <selection activeCell="A9" sqref="$A9:$XFD9"/>
    </sheetView>
  </sheetViews>
  <sheetFormatPr defaultColWidth="9.14166666666667" defaultRowHeight="14.25" customHeight="1"/>
  <cols>
    <col min="1" max="1" width="37.7083333333333" customWidth="1"/>
    <col min="2" max="24" width="20" customWidth="1"/>
  </cols>
  <sheetData>
    <row r="1" ht="17.25" customHeight="1" spans="4:24">
      <c r="D1" s="105"/>
      <c r="W1" s="41"/>
      <c r="X1" s="41" t="s">
        <v>305</v>
      </c>
    </row>
    <row r="2" ht="41.25" customHeight="1" spans="1:24">
      <c r="A2" s="106" t="str">
        <f>"2025"&amp;"年对下转移支付预算表"</f>
        <v>2025年对下转移支付预算表</v>
      </c>
      <c r="B2" s="42"/>
      <c r="C2" s="42"/>
      <c r="D2" s="42"/>
      <c r="E2" s="42"/>
      <c r="F2" s="42"/>
      <c r="G2" s="42"/>
      <c r="H2" s="42"/>
      <c r="I2" s="42"/>
      <c r="J2" s="42"/>
      <c r="K2" s="42"/>
      <c r="L2" s="42"/>
      <c r="M2" s="42"/>
      <c r="N2" s="42"/>
      <c r="O2" s="42"/>
      <c r="P2" s="42"/>
      <c r="Q2" s="42"/>
      <c r="R2" s="42"/>
      <c r="S2" s="42"/>
      <c r="T2" s="42"/>
      <c r="U2" s="42"/>
      <c r="V2" s="42"/>
      <c r="W2" s="100"/>
      <c r="X2" s="100"/>
    </row>
    <row r="3" ht="18" customHeight="1" spans="1:24">
      <c r="A3" s="107" t="str">
        <f>"单位名称："&amp;"昆明市晋宁区计划供水节约用水办公室"</f>
        <v>单位名称：昆明市晋宁区计划供水节约用水办公室</v>
      </c>
      <c r="B3" s="108"/>
      <c r="C3" s="108"/>
      <c r="D3" s="109"/>
      <c r="E3" s="110"/>
      <c r="F3" s="110"/>
      <c r="G3" s="110"/>
      <c r="H3" s="110"/>
      <c r="I3" s="110"/>
      <c r="W3" s="46"/>
      <c r="X3" s="46" t="s">
        <v>1</v>
      </c>
    </row>
    <row r="4" ht="19.5" customHeight="1" spans="1:24">
      <c r="A4" s="63" t="s">
        <v>306</v>
      </c>
      <c r="B4" s="12" t="s">
        <v>180</v>
      </c>
      <c r="C4" s="13"/>
      <c r="D4" s="13"/>
      <c r="E4" s="12" t="s">
        <v>307</v>
      </c>
      <c r="F4" s="13"/>
      <c r="G4" s="13"/>
      <c r="H4" s="13"/>
      <c r="I4" s="13"/>
      <c r="J4" s="13"/>
      <c r="K4" s="13"/>
      <c r="L4" s="13"/>
      <c r="M4" s="13"/>
      <c r="N4" s="13"/>
      <c r="O4" s="13"/>
      <c r="P4" s="13"/>
      <c r="Q4" s="13"/>
      <c r="R4" s="13"/>
      <c r="S4" s="13"/>
      <c r="T4" s="13"/>
      <c r="U4" s="13"/>
      <c r="V4" s="13"/>
      <c r="W4" s="115"/>
      <c r="X4" s="116"/>
    </row>
    <row r="5" ht="40.5" customHeight="1" spans="1:24">
      <c r="A5" s="54"/>
      <c r="B5" s="64" t="s">
        <v>55</v>
      </c>
      <c r="C5" s="48" t="s">
        <v>58</v>
      </c>
      <c r="D5" s="111" t="s">
        <v>291</v>
      </c>
      <c r="E5" s="83" t="s">
        <v>308</v>
      </c>
      <c r="F5" s="83" t="s">
        <v>309</v>
      </c>
      <c r="G5" s="83" t="s">
        <v>310</v>
      </c>
      <c r="H5" s="83" t="s">
        <v>311</v>
      </c>
      <c r="I5" s="83" t="s">
        <v>312</v>
      </c>
      <c r="J5" s="83" t="s">
        <v>313</v>
      </c>
      <c r="K5" s="83" t="s">
        <v>314</v>
      </c>
      <c r="L5" s="83" t="s">
        <v>315</v>
      </c>
      <c r="M5" s="83" t="s">
        <v>316</v>
      </c>
      <c r="N5" s="83" t="s">
        <v>317</v>
      </c>
      <c r="O5" s="83" t="s">
        <v>318</v>
      </c>
      <c r="P5" s="83" t="s">
        <v>319</v>
      </c>
      <c r="Q5" s="83" t="s">
        <v>320</v>
      </c>
      <c r="R5" s="83" t="s">
        <v>321</v>
      </c>
      <c r="S5" s="83" t="s">
        <v>322</v>
      </c>
      <c r="T5" s="83" t="s">
        <v>323</v>
      </c>
      <c r="U5" s="83" t="s">
        <v>324</v>
      </c>
      <c r="V5" s="83" t="s">
        <v>325</v>
      </c>
      <c r="W5" s="83" t="s">
        <v>326</v>
      </c>
      <c r="X5" s="117" t="s">
        <v>327</v>
      </c>
    </row>
    <row r="6" ht="19.5" customHeight="1" spans="1:24">
      <c r="A6" s="55">
        <v>1</v>
      </c>
      <c r="B6" s="55">
        <v>2</v>
      </c>
      <c r="C6" s="55">
        <v>3</v>
      </c>
      <c r="D6" s="112">
        <v>4</v>
      </c>
      <c r="E6" s="71">
        <v>5</v>
      </c>
      <c r="F6" s="55">
        <v>6</v>
      </c>
      <c r="G6" s="55">
        <v>7</v>
      </c>
      <c r="H6" s="112">
        <v>8</v>
      </c>
      <c r="I6" s="55">
        <v>9</v>
      </c>
      <c r="J6" s="55">
        <v>10</v>
      </c>
      <c r="K6" s="55">
        <v>11</v>
      </c>
      <c r="L6" s="112">
        <v>12</v>
      </c>
      <c r="M6" s="55">
        <v>13</v>
      </c>
      <c r="N6" s="55">
        <v>14</v>
      </c>
      <c r="O6" s="55">
        <v>15</v>
      </c>
      <c r="P6" s="112">
        <v>16</v>
      </c>
      <c r="Q6" s="55">
        <v>17</v>
      </c>
      <c r="R6" s="55">
        <v>18</v>
      </c>
      <c r="S6" s="55">
        <v>19</v>
      </c>
      <c r="T6" s="112">
        <v>20</v>
      </c>
      <c r="U6" s="112">
        <v>21</v>
      </c>
      <c r="V6" s="112">
        <v>22</v>
      </c>
      <c r="W6" s="71">
        <v>23</v>
      </c>
      <c r="X6" s="71">
        <v>24</v>
      </c>
    </row>
    <row r="7" ht="19.5" customHeight="1" spans="1:24">
      <c r="A7" s="18"/>
      <c r="B7" s="113"/>
      <c r="C7" s="113"/>
      <c r="D7" s="113"/>
      <c r="E7" s="113"/>
      <c r="F7" s="113"/>
      <c r="G7" s="113"/>
      <c r="H7" s="113"/>
      <c r="I7" s="113"/>
      <c r="J7" s="113"/>
      <c r="K7" s="113"/>
      <c r="L7" s="113"/>
      <c r="M7" s="113"/>
      <c r="N7" s="113"/>
      <c r="O7" s="113"/>
      <c r="P7" s="113"/>
      <c r="Q7" s="113"/>
      <c r="R7" s="113"/>
      <c r="S7" s="113"/>
      <c r="T7" s="113"/>
      <c r="U7" s="113"/>
      <c r="V7" s="113"/>
      <c r="W7" s="113"/>
      <c r="X7" s="113"/>
    </row>
    <row r="8" ht="19.5" customHeight="1" spans="1:24">
      <c r="A8" s="102"/>
      <c r="B8" s="113"/>
      <c r="C8" s="113"/>
      <c r="D8" s="113"/>
      <c r="E8" s="113"/>
      <c r="F8" s="113"/>
      <c r="G8" s="113"/>
      <c r="H8" s="113"/>
      <c r="I8" s="113"/>
      <c r="J8" s="113"/>
      <c r="K8" s="113"/>
      <c r="L8" s="113"/>
      <c r="M8" s="113"/>
      <c r="N8" s="113"/>
      <c r="O8" s="113"/>
      <c r="P8" s="113"/>
      <c r="Q8" s="113"/>
      <c r="R8" s="113"/>
      <c r="S8" s="113"/>
      <c r="T8" s="113"/>
      <c r="U8" s="113"/>
      <c r="V8" s="113"/>
      <c r="W8" s="113"/>
      <c r="X8" s="113"/>
    </row>
    <row r="9" customHeight="1" spans="1:1">
      <c r="A9" s="114" t="s">
        <v>328</v>
      </c>
    </row>
  </sheetData>
  <mergeCells count="5">
    <mergeCell ref="A2:X2"/>
    <mergeCell ref="A3:I3"/>
    <mergeCell ref="B4:D4"/>
    <mergeCell ref="E4:X4"/>
    <mergeCell ref="A4:A5"/>
  </mergeCells>
  <printOptions horizontalCentered="1"/>
  <pageMargins left="0.96" right="0.96" top="0.72" bottom="0.72" header="0" footer="0"/>
  <pageSetup paperSize="9" scale="5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8"/>
  <sheetViews>
    <sheetView showZeros="0" workbookViewId="0">
      <selection activeCell="A8" sqref="$A8:$XFD8"/>
    </sheetView>
  </sheetViews>
  <sheetFormatPr defaultColWidth="9.14166666666667" defaultRowHeight="12" customHeight="1" outlineLevelRow="7"/>
  <cols>
    <col min="1" max="1" width="34.2833333333333" customWidth="1"/>
    <col min="2" max="2" width="29" customWidth="1"/>
    <col min="3" max="5" width="23.575" customWidth="1"/>
    <col min="6" max="6" width="11.2833333333333" customWidth="1"/>
    <col min="7" max="7" width="25.1416666666667" customWidth="1"/>
    <col min="8" max="8" width="15.575" customWidth="1"/>
    <col min="9" max="9" width="13.425" customWidth="1"/>
    <col min="10" max="10" width="18.85" customWidth="1"/>
  </cols>
  <sheetData>
    <row r="1" ht="16.5" customHeight="1" spans="10:10">
      <c r="J1" s="41" t="s">
        <v>329</v>
      </c>
    </row>
    <row r="2" ht="41.25" customHeight="1" spans="1:10">
      <c r="A2" s="99" t="str">
        <f>"2025"&amp;"年对下转移支付绩效目标表"</f>
        <v>2025年对下转移支付绩效目标表</v>
      </c>
      <c r="B2" s="42"/>
      <c r="C2" s="42"/>
      <c r="D2" s="42"/>
      <c r="E2" s="42"/>
      <c r="F2" s="100"/>
      <c r="G2" s="42"/>
      <c r="H2" s="100"/>
      <c r="I2" s="100"/>
      <c r="J2" s="42"/>
    </row>
    <row r="3" ht="17.25" customHeight="1" spans="1:1">
      <c r="A3" s="43" t="str">
        <f>"单位名称："&amp;"昆明市晋宁区计划供水节约用水办公室"</f>
        <v>单位名称：昆明市晋宁区计划供水节约用水办公室</v>
      </c>
    </row>
    <row r="4" ht="44.25" customHeight="1" spans="1:10">
      <c r="A4" s="17" t="s">
        <v>306</v>
      </c>
      <c r="B4" s="17" t="s">
        <v>243</v>
      </c>
      <c r="C4" s="17" t="s">
        <v>244</v>
      </c>
      <c r="D4" s="17" t="s">
        <v>245</v>
      </c>
      <c r="E4" s="17" t="s">
        <v>246</v>
      </c>
      <c r="F4" s="101" t="s">
        <v>247</v>
      </c>
      <c r="G4" s="17" t="s">
        <v>248</v>
      </c>
      <c r="H4" s="101" t="s">
        <v>249</v>
      </c>
      <c r="I4" s="101" t="s">
        <v>250</v>
      </c>
      <c r="J4" s="17" t="s">
        <v>251</v>
      </c>
    </row>
    <row r="5" ht="14.25" customHeight="1" spans="1:10">
      <c r="A5" s="17">
        <v>1</v>
      </c>
      <c r="B5" s="17">
        <v>2</v>
      </c>
      <c r="C5" s="17">
        <v>3</v>
      </c>
      <c r="D5" s="17">
        <v>4</v>
      </c>
      <c r="E5" s="17">
        <v>5</v>
      </c>
      <c r="F5" s="101">
        <v>6</v>
      </c>
      <c r="G5" s="17">
        <v>7</v>
      </c>
      <c r="H5" s="101">
        <v>8</v>
      </c>
      <c r="I5" s="101">
        <v>9</v>
      </c>
      <c r="J5" s="17">
        <v>10</v>
      </c>
    </row>
    <row r="6" ht="42" customHeight="1" spans="1:10">
      <c r="A6" s="18"/>
      <c r="B6" s="102"/>
      <c r="C6" s="102"/>
      <c r="D6" s="102"/>
      <c r="E6" s="33"/>
      <c r="F6" s="103"/>
      <c r="G6" s="33"/>
      <c r="H6" s="103"/>
      <c r="I6" s="103"/>
      <c r="J6" s="33"/>
    </row>
    <row r="7" ht="42" customHeight="1" spans="1:10">
      <c r="A7" s="18"/>
      <c r="B7" s="32"/>
      <c r="C7" s="32"/>
      <c r="D7" s="32"/>
      <c r="E7" s="18"/>
      <c r="F7" s="32"/>
      <c r="G7" s="18"/>
      <c r="H7" s="32"/>
      <c r="I7" s="32"/>
      <c r="J7" s="18"/>
    </row>
    <row r="8" ht="21" customHeight="1" spans="1:1">
      <c r="A8" s="104" t="s">
        <v>330</v>
      </c>
    </row>
  </sheetData>
  <mergeCells count="2">
    <mergeCell ref="A2:J2"/>
    <mergeCell ref="A3:H3"/>
  </mergeCells>
  <printOptions horizontalCentered="1"/>
  <pageMargins left="0.96" right="0.96" top="0.72" bottom="0.72"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9"/>
  <sheetViews>
    <sheetView showZeros="0" workbookViewId="0">
      <selection activeCell="A9" sqref="A9"/>
    </sheetView>
  </sheetViews>
  <sheetFormatPr defaultColWidth="10.425" defaultRowHeight="14.25" customHeight="1"/>
  <cols>
    <col min="1" max="3" width="33.7083333333333" customWidth="1"/>
    <col min="4" max="4" width="45.575" customWidth="1"/>
    <col min="5" max="5" width="27.575" customWidth="1"/>
    <col min="6" max="6" width="21.7083333333333" customWidth="1"/>
    <col min="7" max="9" width="26.2833333333333" customWidth="1"/>
  </cols>
  <sheetData>
    <row r="1" customHeight="1" spans="1:9">
      <c r="A1" s="73"/>
      <c r="B1" s="74"/>
      <c r="C1" s="74"/>
      <c r="D1" s="75"/>
      <c r="E1" s="75"/>
      <c r="F1" s="75"/>
      <c r="G1" s="74"/>
      <c r="H1" s="74"/>
      <c r="I1" s="97" t="s">
        <v>331</v>
      </c>
    </row>
    <row r="2" ht="41.25" customHeight="1" spans="1:9">
      <c r="A2" s="76" t="str">
        <f>"2025"&amp;"年新增资产配置预算表"</f>
        <v>2025年新增资产配置预算表</v>
      </c>
      <c r="B2" s="77"/>
      <c r="C2" s="77"/>
      <c r="D2" s="78"/>
      <c r="E2" s="78"/>
      <c r="F2" s="78"/>
      <c r="G2" s="77"/>
      <c r="H2" s="77"/>
      <c r="I2" s="78"/>
    </row>
    <row r="3" customHeight="1" spans="1:9">
      <c r="A3" s="79" t="str">
        <f>"单位名称："&amp;"昆明市晋宁区计划供水节约用水办公室"</f>
        <v>单位名称：昆明市晋宁区计划供水节约用水办公室</v>
      </c>
      <c r="B3" s="80"/>
      <c r="C3" s="80"/>
      <c r="D3" s="81"/>
      <c r="F3" s="78"/>
      <c r="G3" s="77"/>
      <c r="H3" s="77"/>
      <c r="I3" s="98" t="s">
        <v>1</v>
      </c>
    </row>
    <row r="4" ht="28.5" customHeight="1" spans="1:9">
      <c r="A4" s="82" t="s">
        <v>172</v>
      </c>
      <c r="B4" s="83" t="s">
        <v>173</v>
      </c>
      <c r="C4" s="84" t="s">
        <v>332</v>
      </c>
      <c r="D4" s="82" t="s">
        <v>333</v>
      </c>
      <c r="E4" s="82" t="s">
        <v>334</v>
      </c>
      <c r="F4" s="82" t="s">
        <v>335</v>
      </c>
      <c r="G4" s="83" t="s">
        <v>336</v>
      </c>
      <c r="H4" s="71"/>
      <c r="I4" s="82"/>
    </row>
    <row r="5" ht="21" customHeight="1" spans="1:9">
      <c r="A5" s="84"/>
      <c r="B5" s="85"/>
      <c r="C5" s="85"/>
      <c r="D5" s="86"/>
      <c r="E5" s="85"/>
      <c r="F5" s="85"/>
      <c r="G5" s="83" t="s">
        <v>289</v>
      </c>
      <c r="H5" s="83" t="s">
        <v>337</v>
      </c>
      <c r="I5" s="83" t="s">
        <v>338</v>
      </c>
    </row>
    <row r="6" ht="17.25" customHeight="1" spans="1:9">
      <c r="A6" s="87" t="s">
        <v>82</v>
      </c>
      <c r="B6" s="31" t="s">
        <v>83</v>
      </c>
      <c r="C6" s="87" t="s">
        <v>84</v>
      </c>
      <c r="D6" s="33" t="s">
        <v>85</v>
      </c>
      <c r="E6" s="87" t="s">
        <v>86</v>
      </c>
      <c r="F6" s="31" t="s">
        <v>87</v>
      </c>
      <c r="G6" s="88" t="s">
        <v>88</v>
      </c>
      <c r="H6" s="33" t="s">
        <v>89</v>
      </c>
      <c r="I6" s="33">
        <v>9</v>
      </c>
    </row>
    <row r="7" ht="19.5" customHeight="1" spans="1:9">
      <c r="A7" s="89"/>
      <c r="B7" s="66"/>
      <c r="C7" s="66"/>
      <c r="D7" s="18"/>
      <c r="E7" s="32"/>
      <c r="F7" s="88"/>
      <c r="G7" s="90"/>
      <c r="H7" s="91"/>
      <c r="I7" s="91"/>
    </row>
    <row r="8" ht="19.5" customHeight="1" spans="1:9">
      <c r="A8" s="20" t="s">
        <v>55</v>
      </c>
      <c r="B8" s="92"/>
      <c r="C8" s="92"/>
      <c r="D8" s="93"/>
      <c r="E8" s="94"/>
      <c r="F8" s="94"/>
      <c r="G8" s="90"/>
      <c r="H8" s="91"/>
      <c r="I8" s="91"/>
    </row>
    <row r="9" customHeight="1" spans="1:11">
      <c r="A9" s="95" t="s">
        <v>339</v>
      </c>
      <c r="B9" s="95"/>
      <c r="C9" s="95"/>
      <c r="D9" s="96"/>
      <c r="E9" s="96"/>
      <c r="F9" s="96"/>
      <c r="G9" s="96"/>
      <c r="H9" s="96"/>
      <c r="I9" s="96"/>
      <c r="J9" s="96"/>
      <c r="K9" s="96"/>
    </row>
  </sheetData>
  <mergeCells count="11">
    <mergeCell ref="A2:I2"/>
    <mergeCell ref="A3:C3"/>
    <mergeCell ref="G4:I4"/>
    <mergeCell ref="A8:F8"/>
    <mergeCell ref="D9:K9"/>
    <mergeCell ref="A4:A5"/>
    <mergeCell ref="B4:B5"/>
    <mergeCell ref="C4:C5"/>
    <mergeCell ref="D4:D5"/>
    <mergeCell ref="E4:E5"/>
    <mergeCell ref="F4:F5"/>
  </mergeCells>
  <pageMargins left="0.67" right="0.67" top="0.72" bottom="0.72" header="0.28" footer="0.28"/>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1"/>
  <sheetViews>
    <sheetView showZeros="0" workbookViewId="0">
      <selection activeCell="A11" sqref="A11"/>
    </sheetView>
  </sheetViews>
  <sheetFormatPr defaultColWidth="9.14166666666667" defaultRowHeight="14.25" customHeight="1"/>
  <cols>
    <col min="1" max="1" width="19.2833333333333" customWidth="1"/>
    <col min="2" max="2" width="33.85" customWidth="1"/>
    <col min="3" max="3" width="23.85" customWidth="1"/>
    <col min="4" max="4" width="11.1416666666667" customWidth="1"/>
    <col min="5" max="5" width="17.7083333333333" customWidth="1"/>
    <col min="6" max="6" width="9.85" customWidth="1"/>
    <col min="7" max="7" width="17.7083333333333" customWidth="1"/>
    <col min="8" max="11" width="23.1416666666667" customWidth="1"/>
  </cols>
  <sheetData>
    <row r="1" customHeight="1" spans="4:11">
      <c r="D1" s="40"/>
      <c r="E1" s="40"/>
      <c r="F1" s="40"/>
      <c r="G1" s="40"/>
      <c r="K1" s="41" t="s">
        <v>340</v>
      </c>
    </row>
    <row r="2" ht="41.25" customHeight="1" spans="1:11">
      <c r="A2" s="42" t="str">
        <f>"2025"&amp;"年上级转移支付补助项目支出预算表"</f>
        <v>2025年上级转移支付补助项目支出预算表</v>
      </c>
      <c r="B2" s="42"/>
      <c r="C2" s="42"/>
      <c r="D2" s="42"/>
      <c r="E2" s="42"/>
      <c r="F2" s="42"/>
      <c r="G2" s="42"/>
      <c r="H2" s="42"/>
      <c r="I2" s="42"/>
      <c r="J2" s="42"/>
      <c r="K2" s="42"/>
    </row>
    <row r="3" ht="13.5" customHeight="1" spans="1:11">
      <c r="A3" s="43" t="str">
        <f>"单位名称："&amp;"昆明市晋宁区计划供水节约用水办公室"</f>
        <v>单位名称：昆明市晋宁区计划供水节约用水办公室</v>
      </c>
      <c r="B3" s="44"/>
      <c r="C3" s="44"/>
      <c r="D3" s="44"/>
      <c r="E3" s="44"/>
      <c r="F3" s="44"/>
      <c r="G3" s="44"/>
      <c r="H3" s="45"/>
      <c r="I3" s="45"/>
      <c r="J3" s="45"/>
      <c r="K3" s="46" t="s">
        <v>1</v>
      </c>
    </row>
    <row r="4" ht="21.75" customHeight="1" spans="1:11">
      <c r="A4" s="47" t="s">
        <v>231</v>
      </c>
      <c r="B4" s="47" t="s">
        <v>175</v>
      </c>
      <c r="C4" s="47" t="s">
        <v>232</v>
      </c>
      <c r="D4" s="48" t="s">
        <v>176</v>
      </c>
      <c r="E4" s="48" t="s">
        <v>177</v>
      </c>
      <c r="F4" s="48" t="s">
        <v>233</v>
      </c>
      <c r="G4" s="48" t="s">
        <v>234</v>
      </c>
      <c r="H4" s="63" t="s">
        <v>55</v>
      </c>
      <c r="I4" s="12" t="s">
        <v>341</v>
      </c>
      <c r="J4" s="13"/>
      <c r="K4" s="35"/>
    </row>
    <row r="5" ht="21.75" customHeight="1" spans="1:11">
      <c r="A5" s="49"/>
      <c r="B5" s="49"/>
      <c r="C5" s="49"/>
      <c r="D5" s="50"/>
      <c r="E5" s="50"/>
      <c r="F5" s="50"/>
      <c r="G5" s="50"/>
      <c r="H5" s="64"/>
      <c r="I5" s="48" t="s">
        <v>58</v>
      </c>
      <c r="J5" s="48" t="s">
        <v>59</v>
      </c>
      <c r="K5" s="48" t="s">
        <v>60</v>
      </c>
    </row>
    <row r="6" ht="40.5" customHeight="1" spans="1:11">
      <c r="A6" s="52"/>
      <c r="B6" s="52"/>
      <c r="C6" s="52"/>
      <c r="D6" s="53"/>
      <c r="E6" s="53"/>
      <c r="F6" s="53"/>
      <c r="G6" s="53"/>
      <c r="H6" s="54"/>
      <c r="I6" s="53" t="s">
        <v>57</v>
      </c>
      <c r="J6" s="53"/>
      <c r="K6" s="53"/>
    </row>
    <row r="7" ht="15" customHeight="1" spans="1:11">
      <c r="A7" s="55">
        <v>1</v>
      </c>
      <c r="B7" s="55">
        <v>2</v>
      </c>
      <c r="C7" s="55">
        <v>3</v>
      </c>
      <c r="D7" s="55">
        <v>4</v>
      </c>
      <c r="E7" s="55">
        <v>5</v>
      </c>
      <c r="F7" s="55">
        <v>6</v>
      </c>
      <c r="G7" s="55">
        <v>7</v>
      </c>
      <c r="H7" s="55">
        <v>8</v>
      </c>
      <c r="I7" s="55">
        <v>9</v>
      </c>
      <c r="J7" s="71">
        <v>10</v>
      </c>
      <c r="K7" s="71">
        <v>11</v>
      </c>
    </row>
    <row r="8" ht="18.75" customHeight="1" spans="1:11">
      <c r="A8" s="18"/>
      <c r="B8" s="32"/>
      <c r="C8" s="18"/>
      <c r="D8" s="18"/>
      <c r="E8" s="18"/>
      <c r="F8" s="18"/>
      <c r="G8" s="18"/>
      <c r="H8" s="65"/>
      <c r="I8" s="72"/>
      <c r="J8" s="72"/>
      <c r="K8" s="65"/>
    </row>
    <row r="9" ht="18.75" customHeight="1" spans="1:11">
      <c r="A9" s="66"/>
      <c r="B9" s="32"/>
      <c r="C9" s="32"/>
      <c r="D9" s="32"/>
      <c r="E9" s="32"/>
      <c r="F9" s="32"/>
      <c r="G9" s="32"/>
      <c r="H9" s="57"/>
      <c r="I9" s="57"/>
      <c r="J9" s="57"/>
      <c r="K9" s="65"/>
    </row>
    <row r="10" ht="18.75" customHeight="1" spans="1:11">
      <c r="A10" s="67" t="s">
        <v>163</v>
      </c>
      <c r="B10" s="68"/>
      <c r="C10" s="68"/>
      <c r="D10" s="68"/>
      <c r="E10" s="68"/>
      <c r="F10" s="68"/>
      <c r="G10" s="69"/>
      <c r="H10" s="57"/>
      <c r="I10" s="57"/>
      <c r="J10" s="57"/>
      <c r="K10" s="65"/>
    </row>
    <row r="11" s="62" customFormat="1" customHeight="1" spans="1:1">
      <c r="A11" s="70" t="s">
        <v>342</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7" right="0.37" top="0.56" bottom="0.56" header="0.48" footer="0.48"/>
  <pageSetup paperSize="9" scale="56"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1"/>
  <sheetViews>
    <sheetView showZeros="0" topLeftCell="A4" workbookViewId="0">
      <selection activeCell="B4" sqref="B4:B6"/>
    </sheetView>
  </sheetViews>
  <sheetFormatPr defaultColWidth="9.14166666666667" defaultRowHeight="14.25" customHeight="1" outlineLevelCol="6"/>
  <cols>
    <col min="1" max="1" width="35.2833333333333" customWidth="1"/>
    <col min="2" max="4" width="28" customWidth="1"/>
    <col min="5" max="7" width="23.85" customWidth="1"/>
  </cols>
  <sheetData>
    <row r="1" ht="13.5" customHeight="1" spans="4:7">
      <c r="D1" s="40"/>
      <c r="G1" s="41" t="s">
        <v>343</v>
      </c>
    </row>
    <row r="2" ht="41.25" customHeight="1" spans="1:7">
      <c r="A2" s="42" t="str">
        <f>"2025"&amp;"年部门项目中期规划预算表"</f>
        <v>2025年部门项目中期规划预算表</v>
      </c>
      <c r="B2" s="42"/>
      <c r="C2" s="42"/>
      <c r="D2" s="42"/>
      <c r="E2" s="42"/>
      <c r="F2" s="42"/>
      <c r="G2" s="42"/>
    </row>
    <row r="3" ht="13.5" customHeight="1" spans="1:7">
      <c r="A3" s="43" t="str">
        <f>"单位名称："&amp;"昆明市晋宁区计划供水节约用水办公室"</f>
        <v>单位名称：昆明市晋宁区计划供水节约用水办公室</v>
      </c>
      <c r="B3" s="44"/>
      <c r="C3" s="44"/>
      <c r="D3" s="44"/>
      <c r="E3" s="45"/>
      <c r="F3" s="45"/>
      <c r="G3" s="46" t="s">
        <v>1</v>
      </c>
    </row>
    <row r="4" ht="21.75" customHeight="1" spans="1:7">
      <c r="A4" s="47" t="s">
        <v>232</v>
      </c>
      <c r="B4" s="47" t="s">
        <v>231</v>
      </c>
      <c r="C4" s="47" t="s">
        <v>175</v>
      </c>
      <c r="D4" s="48" t="s">
        <v>344</v>
      </c>
      <c r="E4" s="12" t="s">
        <v>58</v>
      </c>
      <c r="F4" s="13"/>
      <c r="G4" s="35"/>
    </row>
    <row r="5" ht="21.75" customHeight="1" spans="1:7">
      <c r="A5" s="49"/>
      <c r="B5" s="49"/>
      <c r="C5" s="49"/>
      <c r="D5" s="50"/>
      <c r="E5" s="51" t="str">
        <f>"2025"&amp;"年"</f>
        <v>2025年</v>
      </c>
      <c r="F5" s="48" t="str">
        <f>("2025"+1)&amp;"年"</f>
        <v>2026年</v>
      </c>
      <c r="G5" s="48" t="str">
        <f>("2025"+2)&amp;"年"</f>
        <v>2027年</v>
      </c>
    </row>
    <row r="6" ht="40.5" customHeight="1" spans="1:7">
      <c r="A6" s="52"/>
      <c r="B6" s="52"/>
      <c r="C6" s="52"/>
      <c r="D6" s="53"/>
      <c r="E6" s="54"/>
      <c r="F6" s="53" t="s">
        <v>57</v>
      </c>
      <c r="G6" s="53"/>
    </row>
    <row r="7" ht="15" customHeight="1" spans="1:7">
      <c r="A7" s="55">
        <v>1</v>
      </c>
      <c r="B7" s="55">
        <v>2</v>
      </c>
      <c r="C7" s="55">
        <v>3</v>
      </c>
      <c r="D7" s="55">
        <v>4</v>
      </c>
      <c r="E7" s="55">
        <v>5</v>
      </c>
      <c r="F7" s="55">
        <v>6</v>
      </c>
      <c r="G7" s="55">
        <v>7</v>
      </c>
    </row>
    <row r="8" ht="17.25" customHeight="1" spans="1:7">
      <c r="A8" s="32" t="s">
        <v>70</v>
      </c>
      <c r="B8" s="56"/>
      <c r="C8" s="56"/>
      <c r="D8" s="32"/>
      <c r="E8" s="57">
        <v>191342</v>
      </c>
      <c r="F8" s="57"/>
      <c r="G8" s="57"/>
    </row>
    <row r="9" ht="18.75" customHeight="1" spans="1:7">
      <c r="A9" s="32"/>
      <c r="B9" s="32" t="s">
        <v>345</v>
      </c>
      <c r="C9" s="32" t="s">
        <v>239</v>
      </c>
      <c r="D9" s="32" t="s">
        <v>346</v>
      </c>
      <c r="E9" s="57">
        <v>60000</v>
      </c>
      <c r="F9" s="57"/>
      <c r="G9" s="57"/>
    </row>
    <row r="10" ht="18.75" customHeight="1" spans="1:7">
      <c r="A10" s="58"/>
      <c r="B10" s="32" t="s">
        <v>345</v>
      </c>
      <c r="C10" s="32" t="s">
        <v>241</v>
      </c>
      <c r="D10" s="32" t="s">
        <v>346</v>
      </c>
      <c r="E10" s="57">
        <v>131342</v>
      </c>
      <c r="F10" s="57"/>
      <c r="G10" s="57"/>
    </row>
    <row r="11" ht="18.75" customHeight="1" spans="1:7">
      <c r="A11" s="59" t="s">
        <v>55</v>
      </c>
      <c r="B11" s="60" t="s">
        <v>347</v>
      </c>
      <c r="C11" s="60"/>
      <c r="D11" s="61"/>
      <c r="E11" s="57">
        <v>191342</v>
      </c>
      <c r="F11" s="57"/>
      <c r="G11" s="57"/>
    </row>
  </sheetData>
  <mergeCells count="11">
    <mergeCell ref="A2:G2"/>
    <mergeCell ref="A3:D3"/>
    <mergeCell ref="E4:G4"/>
    <mergeCell ref="A11:D11"/>
    <mergeCell ref="A4:A6"/>
    <mergeCell ref="B4:B6"/>
    <mergeCell ref="C4:C6"/>
    <mergeCell ref="D4:D6"/>
    <mergeCell ref="E5:E6"/>
    <mergeCell ref="F5:F6"/>
    <mergeCell ref="G5:G6"/>
  </mergeCells>
  <printOptions horizontalCentered="1"/>
  <pageMargins left="0.37" right="0.37" top="0.56" bottom="0.56" header="0.48" footer="0.48"/>
  <pageSetup paperSize="9" scale="56"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18"/>
  <sheetViews>
    <sheetView showZeros="0" topLeftCell="B9" workbookViewId="0">
      <selection activeCell="B18" sqref="$A18:$XFD18"/>
    </sheetView>
  </sheetViews>
  <sheetFormatPr defaultColWidth="8.575" defaultRowHeight="14.25" customHeight="1"/>
  <cols>
    <col min="1" max="1" width="18.1416666666667" customWidth="1"/>
    <col min="2" max="2" width="23.425" customWidth="1"/>
    <col min="3" max="3" width="21.85" customWidth="1"/>
    <col min="4" max="4" width="15.575" customWidth="1"/>
    <col min="5" max="5" width="31.575" customWidth="1"/>
    <col min="6" max="6" width="15.425" customWidth="1"/>
    <col min="7" max="7" width="16.425" customWidth="1"/>
    <col min="8" max="8" width="29.575" customWidth="1"/>
    <col min="9" max="9" width="30.575" customWidth="1"/>
    <col min="10" max="10" width="23.85" customWidth="1"/>
  </cols>
  <sheetData>
    <row r="1" customHeight="1" spans="1:10">
      <c r="A1" s="1"/>
      <c r="B1" s="1"/>
      <c r="C1" s="1"/>
      <c r="D1" s="1"/>
      <c r="E1" s="1"/>
      <c r="F1" s="1"/>
      <c r="G1" s="1"/>
      <c r="H1" s="1"/>
      <c r="I1" s="1"/>
      <c r="J1" s="34" t="s">
        <v>348</v>
      </c>
    </row>
    <row r="2" ht="41.25" customHeight="1" spans="1:10">
      <c r="A2" s="1" t="str">
        <f>"2025"&amp;"年部门整体支出绩效目标表"</f>
        <v>2025年部门整体支出绩效目标表</v>
      </c>
      <c r="B2" s="2"/>
      <c r="C2" s="2"/>
      <c r="D2" s="2"/>
      <c r="E2" s="2"/>
      <c r="F2" s="2"/>
      <c r="G2" s="2"/>
      <c r="H2" s="2"/>
      <c r="I2" s="2"/>
      <c r="J2" s="2"/>
    </row>
    <row r="3" ht="17.25" customHeight="1" spans="1:10">
      <c r="A3" s="3" t="str">
        <f>"单位名称："&amp;"昆明市晋宁区计划供水节约用水办公室"</f>
        <v>单位名称：昆明市晋宁区计划供水节约用水办公室</v>
      </c>
      <c r="B3" s="3"/>
      <c r="C3" s="4"/>
      <c r="D3" s="5"/>
      <c r="E3" s="5"/>
      <c r="F3" s="5"/>
      <c r="G3" s="5"/>
      <c r="H3" s="5"/>
      <c r="I3" s="5"/>
      <c r="J3" s="232" t="s">
        <v>1</v>
      </c>
    </row>
    <row r="4" ht="30" customHeight="1" spans="1:10">
      <c r="A4" s="6" t="s">
        <v>349</v>
      </c>
      <c r="B4" s="7"/>
      <c r="C4" s="8"/>
      <c r="D4" s="8"/>
      <c r="E4" s="9"/>
      <c r="F4" s="10" t="s">
        <v>350</v>
      </c>
      <c r="G4" s="9"/>
      <c r="H4" s="11"/>
      <c r="I4" s="8"/>
      <c r="J4" s="9"/>
    </row>
    <row r="5" ht="32.25" customHeight="1" spans="1:10">
      <c r="A5" s="12" t="s">
        <v>351</v>
      </c>
      <c r="B5" s="13"/>
      <c r="C5" s="13"/>
      <c r="D5" s="13"/>
      <c r="E5" s="13"/>
      <c r="F5" s="13"/>
      <c r="G5" s="13"/>
      <c r="H5" s="13"/>
      <c r="I5" s="35"/>
      <c r="J5" s="36" t="s">
        <v>352</v>
      </c>
    </row>
    <row r="6" ht="99.75" customHeight="1" spans="1:10">
      <c r="A6" s="14" t="s">
        <v>353</v>
      </c>
      <c r="B6" s="15" t="s">
        <v>354</v>
      </c>
      <c r="C6" s="16"/>
      <c r="D6" s="16"/>
      <c r="E6" s="16"/>
      <c r="F6" s="16"/>
      <c r="G6" s="16"/>
      <c r="H6" s="16"/>
      <c r="I6" s="16"/>
      <c r="J6" s="37" t="s">
        <v>355</v>
      </c>
    </row>
    <row r="7" ht="99.75" customHeight="1" spans="1:10">
      <c r="A7" s="14"/>
      <c r="B7" s="15" t="str">
        <f>"总体绩效目标（"&amp;"2025"&amp;"-"&amp;("2025"+2)&amp;"年期间）"</f>
        <v>总体绩效目标（2025-2027年期间）</v>
      </c>
      <c r="C7" s="16"/>
      <c r="D7" s="16"/>
      <c r="E7" s="16"/>
      <c r="F7" s="16"/>
      <c r="G7" s="16"/>
      <c r="H7" s="16"/>
      <c r="I7" s="16"/>
      <c r="J7" s="37" t="s">
        <v>356</v>
      </c>
    </row>
    <row r="8" ht="75" customHeight="1" spans="1:10">
      <c r="A8" s="15" t="s">
        <v>357</v>
      </c>
      <c r="B8" s="17" t="str">
        <f>"预算年度（"&amp;"2025"&amp;"年）绩效目标"</f>
        <v>预算年度（2025年）绩效目标</v>
      </c>
      <c r="C8" s="18"/>
      <c r="D8" s="18"/>
      <c r="E8" s="18"/>
      <c r="F8" s="18"/>
      <c r="G8" s="18"/>
      <c r="H8" s="18"/>
      <c r="I8" s="18"/>
      <c r="J8" s="38" t="s">
        <v>358</v>
      </c>
    </row>
    <row r="9" ht="32.25" customHeight="1" spans="1:10">
      <c r="A9" s="19" t="s">
        <v>359</v>
      </c>
      <c r="B9" s="19"/>
      <c r="C9" s="19"/>
      <c r="D9" s="19"/>
      <c r="E9" s="19"/>
      <c r="F9" s="19"/>
      <c r="G9" s="19"/>
      <c r="H9" s="19"/>
      <c r="I9" s="19"/>
      <c r="J9" s="19"/>
    </row>
    <row r="10" ht="32.25" customHeight="1" spans="1:10">
      <c r="A10" s="15" t="s">
        <v>360</v>
      </c>
      <c r="B10" s="15"/>
      <c r="C10" s="14" t="s">
        <v>361</v>
      </c>
      <c r="D10" s="14"/>
      <c r="E10" s="14"/>
      <c r="F10" s="14" t="s">
        <v>362</v>
      </c>
      <c r="G10" s="14"/>
      <c r="H10" s="14" t="s">
        <v>363</v>
      </c>
      <c r="I10" s="14"/>
      <c r="J10" s="14"/>
    </row>
    <row r="11" ht="32.25" customHeight="1" spans="1:10">
      <c r="A11" s="15"/>
      <c r="B11" s="15"/>
      <c r="C11" s="14"/>
      <c r="D11" s="14"/>
      <c r="E11" s="14"/>
      <c r="F11" s="14"/>
      <c r="G11" s="14"/>
      <c r="H11" s="15" t="s">
        <v>364</v>
      </c>
      <c r="I11" s="15" t="s">
        <v>365</v>
      </c>
      <c r="J11" s="15" t="s">
        <v>366</v>
      </c>
    </row>
    <row r="12" ht="24" customHeight="1" spans="1:10">
      <c r="A12" s="20" t="s">
        <v>55</v>
      </c>
      <c r="B12" s="21"/>
      <c r="C12" s="21"/>
      <c r="D12" s="21"/>
      <c r="E12" s="21"/>
      <c r="F12" s="21"/>
      <c r="G12" s="22"/>
      <c r="H12" s="23"/>
      <c r="I12" s="23"/>
      <c r="J12" s="23"/>
    </row>
    <row r="13" ht="34.5" customHeight="1" spans="1:10">
      <c r="A13" s="16"/>
      <c r="B13" s="24"/>
      <c r="C13" s="16"/>
      <c r="D13" s="24"/>
      <c r="E13" s="24"/>
      <c r="F13" s="24"/>
      <c r="G13" s="24"/>
      <c r="H13" s="25"/>
      <c r="I13" s="25"/>
      <c r="J13" s="25"/>
    </row>
    <row r="14" ht="32.25" customHeight="1" spans="1:10">
      <c r="A14" s="19" t="s">
        <v>367</v>
      </c>
      <c r="B14" s="19"/>
      <c r="C14" s="19"/>
      <c r="D14" s="19"/>
      <c r="E14" s="19"/>
      <c r="F14" s="19"/>
      <c r="G14" s="19"/>
      <c r="H14" s="19"/>
      <c r="I14" s="19"/>
      <c r="J14" s="19"/>
    </row>
    <row r="15" ht="32.25" customHeight="1" spans="1:10">
      <c r="A15" s="26" t="s">
        <v>368</v>
      </c>
      <c r="B15" s="26"/>
      <c r="C15" s="26"/>
      <c r="D15" s="26"/>
      <c r="E15" s="26"/>
      <c r="F15" s="26"/>
      <c r="G15" s="26"/>
      <c r="H15" s="27" t="s">
        <v>369</v>
      </c>
      <c r="I15" s="39" t="s">
        <v>251</v>
      </c>
      <c r="J15" s="27" t="s">
        <v>370</v>
      </c>
    </row>
    <row r="16" ht="36" customHeight="1" spans="1:10">
      <c r="A16" s="28" t="s">
        <v>244</v>
      </c>
      <c r="B16" s="28" t="s">
        <v>371</v>
      </c>
      <c r="C16" s="29" t="s">
        <v>246</v>
      </c>
      <c r="D16" s="29" t="s">
        <v>247</v>
      </c>
      <c r="E16" s="29" t="s">
        <v>248</v>
      </c>
      <c r="F16" s="29" t="s">
        <v>249</v>
      </c>
      <c r="G16" s="29" t="s">
        <v>250</v>
      </c>
      <c r="H16" s="30"/>
      <c r="I16" s="30"/>
      <c r="J16" s="30"/>
    </row>
    <row r="17" ht="32.25" customHeight="1" spans="1:10">
      <c r="A17" s="31"/>
      <c r="B17" s="31"/>
      <c r="C17" s="32"/>
      <c r="D17" s="31"/>
      <c r="E17" s="31"/>
      <c r="F17" s="31"/>
      <c r="G17" s="31"/>
      <c r="H17" s="33"/>
      <c r="I17" s="18"/>
      <c r="J17" s="33"/>
    </row>
    <row r="18" customHeight="1" spans="2:2">
      <c r="B18" t="s">
        <v>372</v>
      </c>
    </row>
  </sheetData>
  <mergeCells count="22">
    <mergeCell ref="A2:J2"/>
    <mergeCell ref="A3:C3"/>
    <mergeCell ref="B4:E4"/>
    <mergeCell ref="F4:G4"/>
    <mergeCell ref="H4:J4"/>
    <mergeCell ref="A5:I5"/>
    <mergeCell ref="C6:I6"/>
    <mergeCell ref="C7:I7"/>
    <mergeCell ref="C8:I8"/>
    <mergeCell ref="A9:J9"/>
    <mergeCell ref="H10:J10"/>
    <mergeCell ref="A12:G12"/>
    <mergeCell ref="A13:B13"/>
    <mergeCell ref="C13:G13"/>
    <mergeCell ref="A14:J14"/>
    <mergeCell ref="A15:G15"/>
    <mergeCell ref="A6:A7"/>
    <mergeCell ref="H15:H16"/>
    <mergeCell ref="I15:I16"/>
    <mergeCell ref="J15:J16"/>
    <mergeCell ref="A10:B11"/>
    <mergeCell ref="C10:G11"/>
  </mergeCells>
  <pageMargins left="0.84" right="0.84" top="0.9" bottom="0.9" header="0.36" footer="0.36"/>
  <pageSetup paperSize="9" scale="57"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18</vt:i4>
      </vt:variant>
    </vt:vector>
  </HeadingPairs>
  <TitlesOfParts>
    <vt:vector size="18"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上级转移支付补助项目支出预算表11</vt:lpstr>
      <vt:lpstr>部门项目中期规划预算表12</vt:lpstr>
      <vt:lpstr>部门整体支出绩效目标表13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2025-03-12T08:13:00Z</dcterms:created>
  <dcterms:modified xsi:type="dcterms:W3CDTF">2025-03-18T01:02:56Z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5CB13062DEAF4D5083059E92D3C01522</vt:lpwstr>
  </property>
  <property fmtid="{D5CDD505-2E9C-101B-9397-08002B2CF9AE}" pid="3" name="KSOProductBuildVer">
    <vt:lpwstr>2052-11.8.2.12085</vt:lpwstr>
  </property>
</Properties>
</file>