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092" windowHeight="8772" firstSheet="6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（按功能科目分类）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'一般公共预算支出预算表（按功能科目分类）02-2'!$A:$A,'一般公共预算支出预算表（按功能科目分类）02-2'!$1:$5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<sst xmlns="http://schemas.openxmlformats.org/spreadsheetml/2006/main" count="1814" uniqueCount="579">
  <si>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</si>
  <si>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</si>
  <si>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</si>
  <si>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</si>
  <si>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</si>
  <si>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</si>
  <si>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</si>
  <si>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</si>
  <si>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</si>
  <si>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</si>
  <si>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</si>
  <si>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</si>
  <si>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</si>
  <si>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</si>
  <si>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</si>
  <si>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</si>
  <si>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</si>
  <si>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</si>
  <si>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</si>
  <si>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</si>
  <si>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</si>
  <si>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</si>
  <si>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</si>
  <si>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</si>
  <si>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</si>
  <si>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</si>
  <si>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</si>
  <si>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</si>
  <si>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</si>
  <si>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</si>
  <si>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</si>
  <si>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</si>
  <si>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</si>
  <si>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</si>
  <si>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</si>
  <si>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</si>
  <si>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</si>
  <si>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</si>
  <si>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</si>
  <si>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</si>
  <si>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</si>
  <si>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</si>
  <si>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</si>
  <si>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</si>
  <si>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</si>
  <si>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</si>
  <si>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</si>
  <si>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</si>
  <si>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</si>
  <si>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</si>
  <si>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</si>
  <si>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</si>
  <si>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</si>
  <si>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</si>
  <si>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</si>
  <si>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</si>
  <si>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</si>
  <si>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</si>
  <si>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</si>
  <si>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</si>
  <si>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</si>
  <si>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</si>
  <si>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</si>
  <si>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</si>
  <si>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</si>
  <si>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</si>
  <si>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</si>
  <si>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</si>
  <si>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</si>
  <si>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131020</t>
  </si>
  <si>
    <t>昆明市晋宁区人民医院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</si>
  <si>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</si>
  <si>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</si>
  <si>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</si>
  <si>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</si>
  <si>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</si>
  <si>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</si>
  <si>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</si>
  <si>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</si>
  <si>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</si>
  <si>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</si>
  <si>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</si>
  <si>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</si>
  <si>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</si>
  <si>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</si>
  <si>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</si>
  <si>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</si>
  <si>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</si>
  <si>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</si>
  <si>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</si>
  <si>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</si>
  <si>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</si>
  <si>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</si>
  <si>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</si>
  <si>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</si>
  <si>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</si>
  <si>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</si>
  <si>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</si>
  <si>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</si>
  <si>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</si>
  <si>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</si>
  <si>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</si>
  <si>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</si>
  <si>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</si>
  <si>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</si>
  <si>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</si>
  <si>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</si>
  <si>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</si>
  <si>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</si>
  <si>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21002</t>
  </si>
  <si>
    <t>公立医院</t>
  </si>
  <si>
    <t>2100201</t>
  </si>
  <si>
    <t>综合医院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</si>
  <si>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</si>
  <si>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</si>
  <si>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</si>
  <si>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</si>
  <si>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</si>
  <si>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</si>
  <si>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</si>
  <si>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</si>
  <si>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</si>
  <si>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</si>
  <si>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</si>
  <si>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</si>
  <si>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</si>
  <si>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</si>
  <si>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</si>
  <si>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</si>
  <si>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</si>
  <si>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</si>
  <si>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</si>
  <si>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</si>
  <si>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</si>
  <si>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</si>
  <si>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</si>
  <si>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</si>
  <si>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</si>
  <si>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</si>
  <si>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</si>
  <si>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</si>
  <si>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</si>
  <si>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</si>
  <si>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</si>
  <si>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</si>
  <si>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</si>
  <si>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</si>
  <si>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</si>
  <si>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</si>
  <si>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</si>
  <si>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</si>
  <si>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</si>
  <si>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</si>
  <si>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</si>
  <si>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</si>
  <si>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</si>
  <si>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</si>
  <si>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</si>
  <si>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</si>
  <si>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</si>
  <si>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</si>
  <si>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</si>
  <si>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</si>
  <si>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</si>
  <si>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</si>
  <si>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</si>
  <si>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</si>
  <si>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</si>
  <si>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</si>
  <si>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</si>
  <si>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</si>
  <si>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空表说明：我单位无此预算，此表无数据。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</si>
  <si>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</si>
  <si>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</si>
  <si>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</si>
  <si>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</si>
  <si>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</si>
  <si>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</si>
  <si>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</si>
  <si>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</si>
  <si>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</si>
  <si>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</si>
  <si>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</si>
  <si>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</si>
  <si>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</si>
  <si>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</si>
  <si>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</si>
  <si>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</si>
  <si>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</si>
  <si>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</si>
  <si>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</si>
  <si>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昆明市晋宁区卫生健康局</t>
  </si>
  <si>
    <t>530122210000000001411</t>
  </si>
  <si>
    <t>事业人员支出工资</t>
  </si>
  <si>
    <t>30101</t>
  </si>
  <si>
    <t>基本工资</t>
  </si>
  <si>
    <t>30107</t>
  </si>
  <si>
    <t>绩效工资</t>
  </si>
  <si>
    <t>530122210000000001412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</si>
  <si>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</si>
  <si>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</si>
  <si>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</si>
  <si>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</si>
  <si>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</si>
  <si>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</si>
  <si>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</si>
  <si>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</si>
  <si>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</si>
  <si>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530122210000000001413</t>
  </si>
  <si>
    <t>30113</t>
  </si>
  <si>
    <t>530122231100001208413</t>
  </si>
  <si>
    <t>离退休人员支出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</si>
  <si>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</si>
  <si>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</si>
  <si>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</si>
  <si>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</si>
  <si>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</si>
  <si>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</si>
  <si>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</si>
  <si>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</si>
  <si>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</si>
  <si>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</si>
  <si>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530122221100000341876</t>
  </si>
  <si>
    <t>政府采购项目预算经费</t>
  </si>
  <si>
    <t>30201</t>
  </si>
  <si>
    <t>办公费</t>
  </si>
  <si>
    <t>30213</t>
  </si>
  <si>
    <t>维修（护）费</t>
  </si>
  <si>
    <t>30218</t>
  </si>
  <si>
    <t>专用材料费</t>
  </si>
  <si>
    <t>30231</t>
  </si>
  <si>
    <t>公务用车运行维护费</t>
  </si>
  <si>
    <t>31002</t>
  </si>
  <si>
    <t>办公设备购置</t>
  </si>
  <si>
    <t>31003</t>
  </si>
  <si>
    <t>专用设备购置</t>
  </si>
  <si>
    <t>31099</t>
  </si>
  <si>
    <t>其他资本性支出</t>
  </si>
  <si>
    <t>530122221100000949887</t>
  </si>
  <si>
    <t>放射科医疗设备维修保养服务项目专项资金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</si>
  <si>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</si>
  <si>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</si>
  <si>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</si>
  <si>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</si>
  <si>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</si>
  <si>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</si>
  <si>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</si>
  <si>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</si>
  <si>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</si>
  <si>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</si>
  <si>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保证医院放射科CT、DR、核磁共振等设备正常运转，进一步提高我院医疗质量、服务能力，保证放射科设备得到有效的维修保养，经院长办公会、院党总支委员会讨论同意，区卫生健康管理局批准以政府采购方式进行公开招标，资金来源为自筹资金。</t>
  </si>
  <si>
    <t>产出指标</t>
  </si>
  <si>
    <t>数量指标</t>
  </si>
  <si>
    <t>维修保养放射科设备6台</t>
  </si>
  <si>
    <t>=</t>
  </si>
  <si>
    <t>台/套</t>
  </si>
  <si>
    <t>定量指标</t>
  </si>
  <si>
    <t>6台设备的维修保养，设备包括：CT，2台；DR，1台；C型臂，1台；核磁共振，1台；数字胃肠机，1台；共计6台。</t>
  </si>
  <si>
    <t>质量指标</t>
  </si>
  <si>
    <t>设备故障修复率</t>
  </si>
  <si>
    <t>100</t>
  </si>
  <si>
    <t>%</t>
  </si>
  <si>
    <t>确保6台设备得到有效的修理，保证能够正常使用。</t>
  </si>
  <si>
    <t>设备保养计划按时完成率</t>
  </si>
  <si>
    <t>确保设备能按照保养计划进行定期维护保养，减少故障率。</t>
  </si>
  <si>
    <t>时效指标</t>
  </si>
  <si>
    <t>设备故障处理及时性</t>
  </si>
  <si>
    <t>&lt;=</t>
  </si>
  <si>
    <t>24</t>
  </si>
  <si>
    <t>小时</t>
  </si>
  <si>
    <t>确保设备维护保养的及时性，24小时到达现场维护，24小时远程电话支援。</t>
  </si>
  <si>
    <t>效益指标</t>
  </si>
  <si>
    <t>经济效益</t>
  </si>
  <si>
    <t>设备使用率</t>
  </si>
  <si>
    <t>确保设备正常运行，发挥其作用，通过提高设备使用率提升经济效率。</t>
  </si>
  <si>
    <t>社会效益</t>
  </si>
  <si>
    <t>满足医患诊疗需求，提升诊断的正确率和治疗效果，提升医院的医疗水平</t>
  </si>
  <si>
    <t>定性指标</t>
  </si>
  <si>
    <t>确保设备正常运行，发挥其作用，通过提高设备使用率提升社会效益。</t>
  </si>
  <si>
    <t>满意度指标</t>
  </si>
  <si>
    <t>服务对象满意度</t>
  </si>
  <si>
    <t>患者满意度</t>
  </si>
  <si>
    <t>&gt;=</t>
  </si>
  <si>
    <t>85</t>
  </si>
  <si>
    <t>患者满意是医院服务的宗旨，确保患者的满意度得到提升。</t>
  </si>
  <si>
    <t>2025年，医院使用“自有资金”的采购纳入政府采购范畴，依法依规开展政府采购活动，提高医院采购规范化管理水平。我院采购范围涉及办公设备，办公家具，医疗专用设备采购，设备、房屋维保服务，印刷服务，办公用品采购，公务用车运行维护费，改扩建项目区域性检验中心、窗帘采购，老医院围栏改造，供应室项目改造、重症医学科改扩建项目，污水处理站改造项目、门诊楼改造住院病房项目、医用耗材、试剂采购。</t>
  </si>
  <si>
    <t>购置及时完成率</t>
  </si>
  <si>
    <t>95</t>
  </si>
  <si>
    <t>反映部门购置及时完成情况。
购置及时完成率=（当期实际完成的任务量/当期提交购置交付装备数量）*100%。</t>
  </si>
  <si>
    <t>验收通过率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</si>
  <si>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</si>
  <si>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</si>
  <si>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</si>
  <si>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设备部署及时率</t>
  </si>
  <si>
    <t>90</t>
  </si>
  <si>
    <t>反映新购设备按时部署情况。
设备部署及时率=（及时部署设备数量/新购设备总数）*100%。</t>
  </si>
  <si>
    <t>可持续影响</t>
  </si>
  <si>
    <t>设备使用年限</t>
  </si>
  <si>
    <t>年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</si>
  <si>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</si>
  <si>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</si>
  <si>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</si>
  <si>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</si>
  <si>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</si>
  <si>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</si>
  <si>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</si>
  <si>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</si>
  <si>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</si>
  <si>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</si>
  <si>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</si>
  <si>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</si>
  <si>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</si>
  <si>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</si>
  <si>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</si>
  <si>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</si>
  <si>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</si>
  <si>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</si>
  <si>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</si>
  <si>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</si>
  <si>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</si>
  <si>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</si>
  <si>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</si>
  <si>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</si>
  <si>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</si>
  <si>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</si>
  <si>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</si>
  <si>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</si>
  <si>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</si>
  <si>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</si>
  <si>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</si>
  <si>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</si>
  <si>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</si>
  <si>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</si>
  <si>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</si>
  <si>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</si>
  <si>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</si>
  <si>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</si>
  <si>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</si>
  <si>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</si>
  <si>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</si>
  <si>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</si>
  <si>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</si>
  <si>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</si>
  <si>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</si>
  <si>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</si>
  <si>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</si>
  <si>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</si>
  <si>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</si>
  <si>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</si>
  <si>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</si>
  <si>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备注：我区已实行乡财县管，按照区与乡（镇）财政管理体制，乡（镇）按照一级部门预算管理，故无对下转移支付资金，该表以空表进行公开。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</si>
  <si>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</si>
  <si>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</si>
  <si>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</si>
  <si>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</si>
  <si>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</si>
  <si>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</si>
  <si>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</si>
  <si>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</si>
  <si>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</si>
  <si>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</si>
  <si>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A02010104 服务器</t>
  </si>
  <si>
    <t>服务器</t>
  </si>
  <si>
    <t>台</t>
  </si>
  <si>
    <t>A02010202 交换设备</t>
  </si>
  <si>
    <t>交换机</t>
  </si>
  <si>
    <t>A02020200 投影仪</t>
  </si>
  <si>
    <t>投影仪</t>
  </si>
  <si>
    <t>A02020800 触控一体机</t>
  </si>
  <si>
    <t>床旁显示屏</t>
  </si>
  <si>
    <t>移动护理PDA</t>
  </si>
  <si>
    <t>A02021007 条码打印机</t>
  </si>
  <si>
    <t>条码打印机</t>
  </si>
  <si>
    <t>A02061504 不间断电源</t>
  </si>
  <si>
    <t>不间断电力系统</t>
  </si>
  <si>
    <t>套</t>
  </si>
  <si>
    <t>A02061804 空调机</t>
  </si>
  <si>
    <t>中央空调系统</t>
  </si>
  <si>
    <t>空调</t>
  </si>
  <si>
    <t>立式空调</t>
  </si>
  <si>
    <t>A02061819 热水器</t>
  </si>
  <si>
    <t>电热水器</t>
  </si>
  <si>
    <t>A02320100 手术器械</t>
  </si>
  <si>
    <t>电刀</t>
  </si>
  <si>
    <t>把</t>
  </si>
  <si>
    <t>高频手术系统（LEEP刀）</t>
  </si>
  <si>
    <t>神经外科显微镜器械</t>
  </si>
  <si>
    <t>胸腔镜手术器械</t>
  </si>
  <si>
    <t>A02320300 医用电子生理参数检测仪器设备</t>
  </si>
  <si>
    <t>血流动力学监测系统</t>
  </si>
  <si>
    <t>睡眠初筛仪</t>
  </si>
  <si>
    <t>心电监护仪</t>
  </si>
  <si>
    <t>人体成分分析仪</t>
  </si>
  <si>
    <t>手指式指脉氧</t>
  </si>
  <si>
    <t>远程胎监</t>
  </si>
  <si>
    <t>激活全血凝固时间（ACT）监测仪</t>
  </si>
  <si>
    <t>血压计</t>
  </si>
  <si>
    <t>便携式监护仪</t>
  </si>
  <si>
    <t>气囊测压表</t>
  </si>
  <si>
    <t>儿童视频脑电图仪</t>
  </si>
  <si>
    <t>心电监测仪</t>
  </si>
  <si>
    <t>肝脏瞬时弹性成像仪</t>
  </si>
  <si>
    <t>心电图机</t>
  </si>
  <si>
    <t>A02320400 医用光学仪器</t>
  </si>
  <si>
    <t>水光仪</t>
  </si>
  <si>
    <t>A02320500 医用超声波仪器及设备</t>
  </si>
  <si>
    <t>彩色超声诊断仪</t>
  </si>
  <si>
    <t>心脏彩超</t>
  </si>
  <si>
    <t>融合B超</t>
  </si>
  <si>
    <t>超声波治疗仪</t>
  </si>
  <si>
    <t>彩色超声多普勒诊断仪</t>
  </si>
  <si>
    <t>A02320600 医用激光仪器及设备</t>
  </si>
  <si>
    <t>调Q激光</t>
  </si>
  <si>
    <t>半导体激光治疗仪</t>
  </si>
  <si>
    <t>氦氖激光</t>
  </si>
  <si>
    <t>A02320700 医用内窥镜</t>
  </si>
  <si>
    <t>膀胱镜</t>
  </si>
  <si>
    <t>可视喉镜（硬）</t>
  </si>
  <si>
    <t>电子输尿管肾镜</t>
  </si>
  <si>
    <t>宫腔镜操作系统</t>
  </si>
  <si>
    <t>放大内镜</t>
  </si>
  <si>
    <t>A02320800 物理治疗、康复及体育治疗仪器设备</t>
  </si>
  <si>
    <t>空气压力波循环治疗仪</t>
  </si>
  <si>
    <t>空气压力波治疗仪</t>
  </si>
  <si>
    <t>微波治疗仪</t>
  </si>
  <si>
    <t>臭氧水疗仪</t>
  </si>
  <si>
    <t>干扰电治疗仪</t>
  </si>
  <si>
    <t>四肢联动</t>
  </si>
  <si>
    <t>中频治疗仪</t>
  </si>
  <si>
    <t>A02320900 中医器械设备</t>
  </si>
  <si>
    <t>中医定向透药治疗仪</t>
  </si>
  <si>
    <t>中药熏蒸机</t>
  </si>
  <si>
    <t>A02321200 医用X线诊断设备</t>
  </si>
  <si>
    <t>数字化医用X射线摄影系统（DR）</t>
  </si>
  <si>
    <t>A02321900 临床检验设备</t>
  </si>
  <si>
    <t>显微镜</t>
  </si>
  <si>
    <t>血气分析仪</t>
  </si>
  <si>
    <t>A02322100 体外循环设备</t>
  </si>
  <si>
    <t>血液灌流机</t>
  </si>
  <si>
    <t>血液透析机</t>
  </si>
  <si>
    <t>A02322400 手术室设备及附件</t>
  </si>
  <si>
    <t>神经外科头架</t>
  </si>
  <si>
    <t>高频手术治疗仪</t>
  </si>
  <si>
    <t>移动式无影灯</t>
  </si>
  <si>
    <t>A02322500 急救和生命支持设备</t>
  </si>
  <si>
    <t>无创呼吸机</t>
  </si>
  <si>
    <t>呼吸机</t>
  </si>
  <si>
    <t>有创呼吸机</t>
  </si>
  <si>
    <t>儿童无创呼吸机</t>
  </si>
  <si>
    <t>心肺复苏机</t>
  </si>
  <si>
    <t>除颤监护仪</t>
  </si>
  <si>
    <t>抢救车</t>
  </si>
  <si>
    <t>张</t>
  </si>
  <si>
    <t>转运型呼吸机</t>
  </si>
  <si>
    <t>A02322700 病房护理及医院设备</t>
  </si>
  <si>
    <t>双通道注射泵</t>
  </si>
  <si>
    <t>营养泵</t>
  </si>
  <si>
    <t>多频振动排痰机</t>
  </si>
  <si>
    <t>多功能床</t>
  </si>
  <si>
    <t>悬吊系统（带床）</t>
  </si>
  <si>
    <t>输液泵</t>
  </si>
  <si>
    <t>输液输血加温仪</t>
  </si>
  <si>
    <t>医用升温毯</t>
  </si>
  <si>
    <t>电动检查床</t>
  </si>
  <si>
    <t>四通道微量泵</t>
  </si>
  <si>
    <t>体温监测系统</t>
  </si>
  <si>
    <t>吸痰器</t>
  </si>
  <si>
    <t>注射泵（双通道）</t>
  </si>
  <si>
    <t>电动可升降PT床</t>
  </si>
  <si>
    <t>电动负压人流吸引器</t>
  </si>
  <si>
    <t>床旁吊塔</t>
  </si>
  <si>
    <t>多通道注射泵</t>
  </si>
  <si>
    <t>治疗车</t>
  </si>
  <si>
    <t>可站立病床</t>
  </si>
  <si>
    <t>医用控温仪</t>
  </si>
  <si>
    <t>A02322800 消毒灭菌设备及器具</t>
  </si>
  <si>
    <t>平板式空气消毒机</t>
  </si>
  <si>
    <t>消毒供应中心设备配套</t>
  </si>
  <si>
    <t>床单元消毒机</t>
  </si>
  <si>
    <t>取材室新风系统</t>
  </si>
  <si>
    <t>紫外线杀菌灯车</t>
  </si>
  <si>
    <t>A02323300 口腔设备及器械</t>
  </si>
  <si>
    <t>牙科综合治疗椅</t>
  </si>
  <si>
    <t>超声波洁牙机</t>
  </si>
  <si>
    <t>A02329900 其他医疗设备</t>
  </si>
  <si>
    <t>激光定位仪</t>
  </si>
  <si>
    <t>上肢机器人</t>
  </si>
  <si>
    <t>塑形磁</t>
  </si>
  <si>
    <t>体位垫</t>
  </si>
  <si>
    <t>个</t>
  </si>
  <si>
    <t>言语认知评估训练与沟通仪软件</t>
  </si>
  <si>
    <t>气管镜用的球囊</t>
  </si>
  <si>
    <t>器械柜</t>
  </si>
  <si>
    <t>射频治疗仪</t>
  </si>
  <si>
    <t>数字震动感觉阈值检查仪</t>
  </si>
  <si>
    <t>吸氧装置</t>
  </si>
  <si>
    <t>组织盒激光书写仪</t>
  </si>
  <si>
    <t>电动吸引器</t>
  </si>
  <si>
    <t>生物刺激反馈仪</t>
  </si>
  <si>
    <t>中心监护系统</t>
  </si>
  <si>
    <t>雾化装置</t>
  </si>
  <si>
    <t>铥激光</t>
  </si>
  <si>
    <t>气管镜用的超声探头</t>
  </si>
  <si>
    <t>载拨片激光打印机</t>
  </si>
  <si>
    <t>呼吸气囊</t>
  </si>
  <si>
    <t>产房无影灯</t>
  </si>
  <si>
    <t>光固化灯</t>
  </si>
  <si>
    <t>液氮罐</t>
  </si>
  <si>
    <t>移动C臂</t>
  </si>
  <si>
    <t>冲洗液袋用加压器</t>
  </si>
  <si>
    <t>超声弹性成像</t>
  </si>
  <si>
    <t>震动排痰仪</t>
  </si>
  <si>
    <t>美容治疗车</t>
  </si>
  <si>
    <t>射频机器人</t>
  </si>
  <si>
    <t>蜡块储存柜</t>
  </si>
  <si>
    <t>冲击波治疗仪</t>
  </si>
  <si>
    <t>吸引器</t>
  </si>
  <si>
    <t>ABS病历柜</t>
  </si>
  <si>
    <t>重症监护系统</t>
  </si>
  <si>
    <t>全自动病理取材台</t>
  </si>
  <si>
    <t>升温毯</t>
  </si>
  <si>
    <t>结石成分分析仪</t>
  </si>
  <si>
    <t>前列腺治疗仪</t>
  </si>
  <si>
    <t>生化免疫流水线</t>
  </si>
  <si>
    <t>玻片储存柜</t>
  </si>
  <si>
    <t>冷喷机</t>
  </si>
  <si>
    <t>脑电图视频监测软件</t>
  </si>
  <si>
    <t>污物车</t>
  </si>
  <si>
    <t>美容治疗床</t>
  </si>
  <si>
    <t>A05 家具和用品</t>
  </si>
  <si>
    <t>A05010201 办公桌</t>
  </si>
  <si>
    <t>办公桌</t>
  </si>
  <si>
    <t>A05010301 办公椅</t>
  </si>
  <si>
    <t>办公椅</t>
  </si>
  <si>
    <t>A05010502 文件柜</t>
  </si>
  <si>
    <t>文件柜</t>
  </si>
  <si>
    <t>A05010503 更衣柜</t>
  </si>
  <si>
    <t>更衣柜</t>
  </si>
  <si>
    <t>A05010599 其他柜类</t>
  </si>
  <si>
    <t>床旁柜</t>
  </si>
  <si>
    <t>被服柜</t>
  </si>
  <si>
    <t>存储柜</t>
  </si>
  <si>
    <t>A05010602 金属质架类</t>
  </si>
  <si>
    <t>重型货架</t>
  </si>
  <si>
    <t>A05019900 其他家具</t>
  </si>
  <si>
    <t>床旁椅</t>
  </si>
  <si>
    <t>床旁桌</t>
  </si>
  <si>
    <t>预算11表</t>
  </si>
  <si>
    <t>上级补助</t>
  </si>
  <si>
    <t>备注：因我单位无提前下达的上级补助项目支出预算，该表以空表进行公开。</t>
  </si>
  <si>
    <t>预算12表</t>
  </si>
  <si>
    <t>项目级次</t>
  </si>
  <si>
    <t/>
  </si>
  <si>
    <t>备注：因我单位无部门项目中期规划预算，该表以空表进行公开。</t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</si>
  <si>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</si>
  <si>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</si>
  <si>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</si>
  <si>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</si>
  <si>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</si>
  <si>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</si>
  <si>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</si>
  <si>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</si>
  <si>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</si>
  <si>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</si>
  <si>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</si>
  <si>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</si>
  <si>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</si>
  <si>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</si>
  <si>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</si>
  <si>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</si>
  <si>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</si>
  <si>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</si>
  <si>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</si>
  <si>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</si>
  <si>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</si>
  <si>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</si>
  <si>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</si>
  <si>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</si>
  <si>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备注：此表为一级预算单位及主管部门公开，我院以空表公开。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</si>
</sst>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zoomScale="85" zoomScaleNormal="85" topLeftCell="B1" workbookViewId="0">
      <pane ySplit="1" topLeftCell="A17" activePane="bottomLeft" state="frozen"/>
      <selection/>
      <selection pane="bottomLeft" activeCell="D37" sqref="D37"/>
    </sheetView>
  </sheetViews>
  <sheetFormatPr defaultColWidth="8.57407407407407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79"/>
      <c r="B2" s="79"/>
      <c r="C2" s="79"/>
      <c r="D2" s="91" t="s">
        <v>0</v>
      </c>
    </row>
    <row r="3" ht="41.25" customHeight="1" spans="1:1">
      <c r="A3" s="74" t="str">
        <f>"2025"&amp;"年部门财务收支预算总表"</f>
        <v>2025年部门财务收支预算总表</v>
      </c>
    </row>
    <row r="4" ht="17.25" customHeight="1" spans="1:4">
      <c r="A4" s="77" t="str">
        <f>"单位名称："&amp;"昆明市晋宁区人民医院"</f>
        <v>单位名称：昆明市晋宁区人民医院</v>
      </c>
      <c r="B4" s="186"/>
      <c r="D4" s="165" t="s">
        <v>1</v>
      </c>
    </row>
    <row r="5" ht="23.25" customHeight="1" spans="1:4">
      <c r="A5" s="187" t="s">
        <v>2</v>
      </c>
      <c r="B5" s="188"/>
      <c r="C5" s="187" t="s">
        <v>3</v>
      </c>
      <c r="D5" s="188"/>
    </row>
    <row r="6" ht="24" customHeight="1" spans="1:4">
      <c r="A6" s="187" t="s">
        <v>4</v>
      </c>
      <c r="B6" s="187" t="s">
        <v>5</v>
      </c>
      <c r="C6" s="187" t="s">
        <v>6</v>
      </c>
      <c r="D6" s="187" t="s">
        <v>5</v>
      </c>
    </row>
    <row r="7" ht="17.25" customHeight="1" spans="1:4">
      <c r="A7" s="189" t="s">
        <v>7</v>
      </c>
      <c r="B7" s="108">
        <v>16045863.6</v>
      </c>
      <c r="C7" s="189" t="s">
        <v>8</v>
      </c>
      <c r="D7" s="108"/>
    </row>
    <row r="8" ht="17.25" customHeight="1" spans="1:4">
      <c r="A8" s="189" t="s">
        <v>9</v>
      </c>
      <c r="B8" s="108"/>
      <c r="C8" s="189" t="s">
        <v>10</v>
      </c>
      <c r="D8" s="108"/>
    </row>
    <row r="9" ht="17.25" customHeight="1" spans="1:4">
      <c r="A9" s="189" t="s">
        <v>11</v>
      </c>
      <c r="B9" s="108"/>
      <c r="C9" s="220" t="s">
        <v>12</v>
      </c>
      <c r="D9" s="108"/>
    </row>
    <row r="10" ht="17.25" customHeight="1" spans="1:4">
      <c r="A10" s="189" t="s">
        <v>13</v>
      </c>
      <c r="B10" s="108"/>
      <c r="C10" s="220" t="s">
        <v>14</v>
      </c>
      <c r="D10" s="108"/>
    </row>
    <row r="11" ht="17.25" customHeight="1" spans="1:4">
      <c r="A11" s="189" t="s">
        <v>15</v>
      </c>
      <c r="B11" s="108">
        <v>102718818</v>
      </c>
      <c r="C11" s="220" t="s">
        <v>16</v>
      </c>
      <c r="D11" s="108"/>
    </row>
    <row r="12" ht="17.25" customHeight="1" spans="1:4">
      <c r="A12" s="189" t="s">
        <v>17</v>
      </c>
      <c r="B12" s="108">
        <v>102718818</v>
      </c>
      <c r="C12" s="220" t="s">
        <v>18</v>
      </c>
      <c r="D12" s="108"/>
    </row>
    <row r="13" ht="17.25" customHeight="1" spans="1:4">
      <c r="A13" s="189" t="s">
        <v>19</v>
      </c>
      <c r="B13" s="108"/>
      <c r="C13" s="65" t="s">
        <v>20</v>
      </c>
      <c r="D13" s="108"/>
    </row>
    <row r="14" ht="17.25" customHeight="1" spans="1:4">
      <c r="A14" s="189" t="s">
        <v>21</v>
      </c>
      <c r="B14" s="108"/>
      <c r="C14" s="65" t="s">
        <v>22</v>
      </c>
      <c r="D14" s="108">
        <v>4745117.95</v>
      </c>
    </row>
    <row r="15" ht="17.25" customHeight="1" spans="1:4">
      <c r="A15" s="189" t="s">
        <v>23</v>
      </c>
      <c r="B15" s="108"/>
      <c r="C15" s="65" t="s">
        <v>24</v>
      </c>
      <c r="D15" s="108">
        <v>112400355.07</v>
      </c>
    </row>
    <row r="16" ht="17.25" customHeight="1" spans="1:4">
      <c r="A16" s="189" t="s">
        <v>25</v>
      </c>
      <c r="B16" s="108"/>
      <c r="C16" s="65" t="s">
        <v>26</v>
      </c>
      <c r="D16" s="108"/>
    </row>
    <row r="17" ht="17.25" customHeight="1" spans="1:4">
      <c r="A17" s="22"/>
      <c r="B17" s="108"/>
      <c r="C17" s="65" t="s">
        <v>27</v>
      </c>
      <c r="D17" s="108"/>
    </row>
    <row r="18" ht="17.25" customHeight="1" spans="1:4">
      <c r="A18" s="190"/>
      <c r="B18" s="108"/>
      <c r="C18" s="65" t="s">
        <v>28</v>
      </c>
      <c r="D18" s="108"/>
    </row>
    <row r="19" ht="17.25" customHeight="1" spans="1:4">
      <c r="A19" s="190"/>
      <c r="B19" s="108"/>
      <c r="C19" s="65" t="s">
        <v>29</v>
      </c>
      <c r="D19" s="108"/>
    </row>
    <row r="20" ht="17.25" customHeight="1" spans="1:4">
      <c r="A20" s="190"/>
      <c r="B20" s="108"/>
      <c r="C20" s="65" t="s">
        <v>30</v>
      </c>
      <c r="D20" s="108"/>
    </row>
    <row r="21" ht="17.25" customHeight="1" spans="1:4">
      <c r="A21" s="190"/>
      <c r="B21" s="108"/>
      <c r="C21" s="65" t="s">
        <v>31</v>
      </c>
      <c r="D21" s="108"/>
    </row>
    <row r="22" ht="17.25" customHeight="1" spans="1:4">
      <c r="A22" s="190"/>
      <c r="B22" s="108"/>
      <c r="C22" s="65" t="s">
        <v>32</v>
      </c>
      <c r="D22" s="108"/>
    </row>
    <row r="23" ht="17.25" customHeight="1" spans="1:4">
      <c r="A23" s="190"/>
      <c r="B23" s="108"/>
      <c r="C23" s="65" t="s">
        <v>33</v>
      </c>
      <c r="D23" s="108"/>
    </row>
    <row r="24" ht="17.25" customHeight="1" spans="1:4">
      <c r="A24" s="190"/>
      <c r="B24" s="108"/>
      <c r="C24" s="65" t="s">
        <v>34</v>
      </c>
      <c r="D24" s="108"/>
    </row>
    <row r="25" ht="17.25" customHeight="1" spans="1:4">
      <c r="A25" s="190"/>
      <c r="B25" s="108"/>
      <c r="C25" s="65" t="s">
        <v>35</v>
      </c>
      <c r="D25" s="108">
        <v>1619208.58</v>
      </c>
    </row>
    <row r="26" ht="17.25" customHeight="1" spans="1:4">
      <c r="A26" s="190"/>
      <c r="B26" s="108"/>
      <c r="C26" s="65" t="s">
        <v>36</v>
      </c>
      <c r="D26" s="108"/>
    </row>
    <row r="27" ht="17.25" customHeight="1" spans="1:4">
      <c r="A27" s="190"/>
      <c r="B27" s="108"/>
      <c r="C27" s="22" t="s">
        <v>37</v>
      </c>
      <c r="D27" s="108"/>
    </row>
    <row r="28" ht="17.25" customHeight="1" spans="1:4">
      <c r="A28" s="190"/>
      <c r="B28" s="108"/>
      <c r="C28" s="65" t="s">
        <v>38</v>
      </c>
      <c r="D28" s="108"/>
    </row>
    <row r="29" ht="16.5" customHeight="1" spans="1:4">
      <c r="A29" s="190"/>
      <c r="B29" s="108"/>
      <c r="C29" s="65" t="s">
        <v>39</v>
      </c>
      <c r="D29" s="108"/>
    </row>
    <row r="30" ht="16.5" customHeight="1" spans="1:4">
      <c r="A30" s="190"/>
      <c r="B30" s="108"/>
      <c r="C30" s="22" t="s">
        <v>40</v>
      </c>
      <c r="D30" s="108"/>
    </row>
    <row r="31" ht="17.25" customHeight="1" spans="1:4">
      <c r="A31" s="190"/>
      <c r="B31" s="108"/>
      <c r="C31" s="22" t="s">
        <v>41</v>
      </c>
      <c r="D31" s="108"/>
    </row>
    <row r="32" ht="17.25" customHeight="1" spans="1:4">
      <c r="A32" s="190"/>
      <c r="B32" s="108"/>
      <c r="C32" s="65" t="s">
        <v>42</v>
      </c>
      <c r="D32" s="108"/>
    </row>
    <row r="33" ht="16.5" customHeight="1" spans="1:4">
      <c r="A33" s="190" t="s">
        <v>43</v>
      </c>
      <c r="B33" s="108">
        <v>118764681.6</v>
      </c>
      <c r="C33" s="190" t="s">
        <v>44</v>
      </c>
      <c r="D33" s="108">
        <v>118764681.6</v>
      </c>
    </row>
    <row r="34" ht="16.5" customHeight="1" spans="1:4">
      <c r="A34" s="22" t="s">
        <v>45</v>
      </c>
      <c r="B34" s="108"/>
      <c r="C34" s="22" t="s">
        <v>46</v>
      </c>
      <c r="D34" s="108"/>
    </row>
    <row r="35" ht="16.5" customHeight="1" spans="1:4">
      <c r="A35" s="65" t="s">
        <v>47</v>
      </c>
      <c r="B35" s="108"/>
      <c r="C35" s="65" t="s">
        <v>47</v>
      </c>
      <c r="D35" s="108"/>
    </row>
    <row r="36" ht="16.5" customHeight="1" spans="1:4">
      <c r="A36" s="65" t="s">
        <v>48</v>
      </c>
      <c r="B36" s="108"/>
      <c r="C36" s="65" t="s">
        <v>49</v>
      </c>
      <c r="D36" s="108"/>
    </row>
    <row r="37" ht="16.5" customHeight="1" spans="1:4">
      <c r="A37" s="191" t="s">
        <v>50</v>
      </c>
      <c r="B37" s="108">
        <v>118764681.6</v>
      </c>
      <c r="C37" s="191" t="s">
        <v>51</v>
      </c>
      <c r="D37" s="108">
        <v>118764681.6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45">
        <v>1</v>
      </c>
      <c r="B2" s="146">
        <v>0</v>
      </c>
      <c r="C2" s="145">
        <v>1</v>
      </c>
      <c r="D2" s="147"/>
      <c r="E2" s="147"/>
      <c r="F2" s="144" t="s">
        <v>302</v>
      </c>
    </row>
    <row r="3" ht="42" customHeight="1" spans="1:6">
      <c r="A3" s="148" t="str">
        <f>"2025"&amp;"年部门政府性基金预算支出预算表"</f>
        <v>2025年部门政府性基金预算支出预算表</v>
      </c>
      <c r="B3" s="148" t="s">
        <v>303</v>
      </c>
      <c r="C3" s="149"/>
      <c r="D3" s="150"/>
      <c r="E3" s="150"/>
      <c r="F3" s="150"/>
    </row>
    <row r="4" ht="13.5" customHeight="1" spans="1:6">
      <c r="A4" s="44" t="str">
        <f>"单位名称："&amp;"昆明市晋宁区人民医院"</f>
        <v>单位名称：昆明市晋宁区人民医院</v>
      </c>
      <c r="B4" s="44" t="s">
        <v>304</v>
      </c>
      <c r="C4" s="145"/>
      <c r="D4" s="147"/>
      <c r="E4" s="147"/>
      <c r="F4" s="144" t="s">
        <v>1</v>
      </c>
    </row>
    <row r="5" ht="19.5" customHeight="1" spans="1:6">
      <c r="A5" s="151" t="s">
        <v>174</v>
      </c>
      <c r="B5" s="152" t="s">
        <v>72</v>
      </c>
      <c r="C5" s="151" t="s">
        <v>73</v>
      </c>
      <c r="D5" s="13" t="s">
        <v>305</v>
      </c>
      <c r="E5" s="14"/>
      <c r="F5" s="36"/>
    </row>
    <row r="6" ht="18.75" customHeight="1" spans="1:6">
      <c r="A6" s="153"/>
      <c r="B6" s="154"/>
      <c r="C6" s="153"/>
      <c r="D6" s="52" t="s">
        <v>55</v>
      </c>
      <c r="E6" s="13" t="s">
        <v>75</v>
      </c>
      <c r="F6" s="52" t="s">
        <v>76</v>
      </c>
    </row>
    <row r="7" ht="18.75" customHeight="1" spans="1:6">
      <c r="A7" s="97">
        <v>1</v>
      </c>
      <c r="B7" s="155" t="s">
        <v>83</v>
      </c>
      <c r="C7" s="97">
        <v>3</v>
      </c>
      <c r="D7" s="15">
        <v>4</v>
      </c>
      <c r="E7" s="15">
        <v>5</v>
      </c>
      <c r="F7" s="15">
        <v>6</v>
      </c>
    </row>
    <row r="8" ht="21" customHeight="1" spans="1:6">
      <c r="A8" s="33"/>
      <c r="B8" s="33"/>
      <c r="C8" s="33"/>
      <c r="D8" s="108"/>
      <c r="E8" s="108"/>
      <c r="F8" s="108"/>
    </row>
    <row r="9" ht="21" customHeight="1" spans="1:6">
      <c r="A9" s="33"/>
      <c r="B9" s="33"/>
      <c r="C9" s="33"/>
      <c r="D9" s="108"/>
      <c r="E9" s="108"/>
      <c r="F9" s="108"/>
    </row>
    <row r="10" ht="18.75" customHeight="1" spans="1:6">
      <c r="A10" s="156" t="s">
        <v>163</v>
      </c>
      <c r="B10" s="156" t="s">
        <v>163</v>
      </c>
      <c r="C10" s="157" t="s">
        <v>163</v>
      </c>
      <c r="D10" s="108"/>
      <c r="E10" s="108"/>
      <c r="F10" s="108"/>
    </row>
    <row r="11" ht="24" customHeight="1" spans="1:1">
      <c r="A11" t="s">
        <v>306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112"/>
      <c r="C2" s="112"/>
      <c r="R2" s="42"/>
      <c r="S2" s="42" t="s">
        <v>307</v>
      </c>
    </row>
    <row r="3" ht="41.25" customHeight="1" spans="1:19">
      <c r="A3" s="101" t="str">
        <f>"2025"&amp;"年部门政府采购预算表"</f>
        <v>2025年部门政府采购预算表</v>
      </c>
      <c r="B3" s="96"/>
      <c r="C3" s="96"/>
      <c r="D3" s="43"/>
      <c r="E3" s="43"/>
      <c r="F3" s="43"/>
      <c r="G3" s="43"/>
      <c r="H3" s="43"/>
      <c r="I3" s="43"/>
      <c r="J3" s="43"/>
      <c r="K3" s="43"/>
      <c r="L3" s="43"/>
      <c r="M3" s="96"/>
      <c r="N3" s="43"/>
      <c r="O3" s="43"/>
      <c r="P3" s="96"/>
      <c r="Q3" s="43"/>
      <c r="R3" s="96"/>
      <c r="S3" s="96"/>
    </row>
    <row r="4" ht="18.75" customHeight="1" spans="1:19">
      <c r="A4" s="139" t="str">
        <f>"单位名称："&amp;"昆明市晋宁区人民医院"</f>
        <v>单位名称：昆明市晋宁区人民医院</v>
      </c>
      <c r="B4" s="114"/>
      <c r="C4" s="114"/>
      <c r="D4" s="46"/>
      <c r="E4" s="46"/>
      <c r="F4" s="46"/>
      <c r="G4" s="46"/>
      <c r="H4" s="46"/>
      <c r="I4" s="46"/>
      <c r="J4" s="46"/>
      <c r="K4" s="46"/>
      <c r="L4" s="46"/>
      <c r="R4" s="47"/>
      <c r="S4" s="144" t="s">
        <v>1</v>
      </c>
    </row>
    <row r="5" ht="15.75" customHeight="1" spans="1:19">
      <c r="A5" s="49" t="s">
        <v>173</v>
      </c>
      <c r="B5" s="115" t="s">
        <v>174</v>
      </c>
      <c r="C5" s="115" t="s">
        <v>308</v>
      </c>
      <c r="D5" s="116" t="s">
        <v>309</v>
      </c>
      <c r="E5" s="116" t="s">
        <v>310</v>
      </c>
      <c r="F5" s="116" t="s">
        <v>311</v>
      </c>
      <c r="G5" s="116" t="s">
        <v>312</v>
      </c>
      <c r="H5" s="116" t="s">
        <v>313</v>
      </c>
      <c r="I5" s="129" t="s">
        <v>181</v>
      </c>
      <c r="J5" s="129"/>
      <c r="K5" s="129"/>
      <c r="L5" s="129"/>
      <c r="M5" s="130"/>
      <c r="N5" s="129"/>
      <c r="O5" s="129"/>
      <c r="P5" s="109"/>
      <c r="Q5" s="129"/>
      <c r="R5" s="130"/>
      <c r="S5" s="110"/>
    </row>
    <row r="6" ht="17.25" customHeight="1" spans="1:19">
      <c r="A6" s="51"/>
      <c r="B6" s="117"/>
      <c r="C6" s="117"/>
      <c r="D6" s="118"/>
      <c r="E6" s="118"/>
      <c r="F6" s="118"/>
      <c r="G6" s="118"/>
      <c r="H6" s="118"/>
      <c r="I6" s="118" t="s">
        <v>55</v>
      </c>
      <c r="J6" s="118" t="s">
        <v>58</v>
      </c>
      <c r="K6" s="118" t="s">
        <v>314</v>
      </c>
      <c r="L6" s="118" t="s">
        <v>315</v>
      </c>
      <c r="M6" s="131" t="s">
        <v>316</v>
      </c>
      <c r="N6" s="132" t="s">
        <v>317</v>
      </c>
      <c r="O6" s="132"/>
      <c r="P6" s="137"/>
      <c r="Q6" s="132"/>
      <c r="R6" s="138"/>
      <c r="S6" s="119"/>
    </row>
    <row r="7" ht="54" customHeight="1" spans="1:19">
      <c r="A7" s="54"/>
      <c r="B7" s="119"/>
      <c r="C7" s="119"/>
      <c r="D7" s="120"/>
      <c r="E7" s="120"/>
      <c r="F7" s="120"/>
      <c r="G7" s="120"/>
      <c r="H7" s="120"/>
      <c r="I7" s="120"/>
      <c r="J7" s="120" t="s">
        <v>57</v>
      </c>
      <c r="K7" s="120"/>
      <c r="L7" s="120"/>
      <c r="M7" s="133"/>
      <c r="N7" s="120" t="s">
        <v>57</v>
      </c>
      <c r="O7" s="120" t="s">
        <v>64</v>
      </c>
      <c r="P7" s="119" t="s">
        <v>65</v>
      </c>
      <c r="Q7" s="120" t="s">
        <v>66</v>
      </c>
      <c r="R7" s="133" t="s">
        <v>67</v>
      </c>
      <c r="S7" s="119" t="s">
        <v>68</v>
      </c>
    </row>
    <row r="8" ht="18" customHeight="1" spans="1:19">
      <c r="A8" s="140">
        <v>1</v>
      </c>
      <c r="B8" s="140" t="s">
        <v>83</v>
      </c>
      <c r="C8" s="141">
        <v>3</v>
      </c>
      <c r="D8" s="141">
        <v>4</v>
      </c>
      <c r="E8" s="140">
        <v>5</v>
      </c>
      <c r="F8" s="140">
        <v>6</v>
      </c>
      <c r="G8" s="140">
        <v>7</v>
      </c>
      <c r="H8" s="140">
        <v>8</v>
      </c>
      <c r="I8" s="140">
        <v>9</v>
      </c>
      <c r="J8" s="140">
        <v>10</v>
      </c>
      <c r="K8" s="140">
        <v>11</v>
      </c>
      <c r="L8" s="140">
        <v>12</v>
      </c>
      <c r="M8" s="140">
        <v>13</v>
      </c>
      <c r="N8" s="140">
        <v>14</v>
      </c>
      <c r="O8" s="140">
        <v>15</v>
      </c>
      <c r="P8" s="140">
        <v>16</v>
      </c>
      <c r="Q8" s="140">
        <v>17</v>
      </c>
      <c r="R8" s="140">
        <v>18</v>
      </c>
      <c r="S8" s="140">
        <v>19</v>
      </c>
    </row>
    <row r="9" ht="21" customHeight="1" spans="1:19">
      <c r="A9" s="121"/>
      <c r="B9" s="122"/>
      <c r="C9" s="122"/>
      <c r="D9" s="123"/>
      <c r="E9" s="123"/>
      <c r="F9" s="123"/>
      <c r="G9" s="142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</row>
    <row r="10" ht="21" customHeight="1" spans="1:19">
      <c r="A10" s="124" t="s">
        <v>163</v>
      </c>
      <c r="B10" s="125"/>
      <c r="C10" s="125"/>
      <c r="D10" s="126"/>
      <c r="E10" s="126"/>
      <c r="F10" s="126"/>
      <c r="G10" s="143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</row>
    <row r="11" ht="28" customHeight="1" spans="1:1">
      <c r="A11" t="s">
        <v>318</v>
      </c>
    </row>
  </sheetData>
  <mergeCells count="18">
    <mergeCell ref="A3:S3"/>
    <mergeCell ref="A4:H4"/>
    <mergeCell ref="I5:S5"/>
    <mergeCell ref="N6:S6"/>
    <mergeCell ref="A10:G10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2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105"/>
      <c r="B2" s="112"/>
      <c r="C2" s="112"/>
      <c r="D2" s="112"/>
      <c r="E2" s="112"/>
      <c r="F2" s="112"/>
      <c r="G2" s="112"/>
      <c r="H2" s="105"/>
      <c r="I2" s="105"/>
      <c r="J2" s="105"/>
      <c r="K2" s="105"/>
      <c r="L2" s="105"/>
      <c r="M2" s="105"/>
      <c r="N2" s="127"/>
      <c r="O2" s="105"/>
      <c r="P2" s="105"/>
      <c r="Q2" s="112"/>
      <c r="R2" s="105"/>
      <c r="S2" s="135"/>
      <c r="T2" s="135" t="s">
        <v>319</v>
      </c>
    </row>
    <row r="3" ht="41.25" customHeight="1" spans="1:20">
      <c r="A3" s="101" t="str">
        <f>"2025"&amp;"年部门政府购买服务预算表"</f>
        <v>2025年部门政府购买服务预算表</v>
      </c>
      <c r="B3" s="96"/>
      <c r="C3" s="96"/>
      <c r="D3" s="96"/>
      <c r="E3" s="96"/>
      <c r="F3" s="96"/>
      <c r="G3" s="96"/>
      <c r="H3" s="113"/>
      <c r="I3" s="113"/>
      <c r="J3" s="113"/>
      <c r="K3" s="113"/>
      <c r="L3" s="113"/>
      <c r="M3" s="113"/>
      <c r="N3" s="128"/>
      <c r="O3" s="113"/>
      <c r="P3" s="113"/>
      <c r="Q3" s="96"/>
      <c r="R3" s="113"/>
      <c r="S3" s="128"/>
      <c r="T3" s="96"/>
    </row>
    <row r="4" ht="22.5" customHeight="1" spans="1:20">
      <c r="A4" s="102" t="str">
        <f>"单位名称："&amp;"昆明市晋宁区人民医院"</f>
        <v>单位名称：昆明市晋宁区人民医院</v>
      </c>
      <c r="B4" s="114"/>
      <c r="C4" s="114"/>
      <c r="D4" s="114"/>
      <c r="E4" s="114"/>
      <c r="F4" s="114"/>
      <c r="G4" s="114"/>
      <c r="H4" s="103"/>
      <c r="I4" s="103"/>
      <c r="J4" s="103"/>
      <c r="K4" s="103"/>
      <c r="L4" s="103"/>
      <c r="M4" s="103"/>
      <c r="N4" s="127"/>
      <c r="O4" s="105"/>
      <c r="P4" s="105"/>
      <c r="Q4" s="112"/>
      <c r="R4" s="105"/>
      <c r="S4" s="136"/>
      <c r="T4" s="135" t="s">
        <v>1</v>
      </c>
    </row>
    <row r="5" ht="24" customHeight="1" spans="1:20">
      <c r="A5" s="49" t="s">
        <v>173</v>
      </c>
      <c r="B5" s="115" t="s">
        <v>174</v>
      </c>
      <c r="C5" s="115" t="s">
        <v>308</v>
      </c>
      <c r="D5" s="115" t="s">
        <v>320</v>
      </c>
      <c r="E5" s="115" t="s">
        <v>321</v>
      </c>
      <c r="F5" s="115" t="s">
        <v>322</v>
      </c>
      <c r="G5" s="115" t="s">
        <v>323</v>
      </c>
      <c r="H5" s="116" t="s">
        <v>324</v>
      </c>
      <c r="I5" s="116" t="s">
        <v>325</v>
      </c>
      <c r="J5" s="129" t="s">
        <v>181</v>
      </c>
      <c r="K5" s="129"/>
      <c r="L5" s="129"/>
      <c r="M5" s="129"/>
      <c r="N5" s="130"/>
      <c r="O5" s="129"/>
      <c r="P5" s="129"/>
      <c r="Q5" s="109"/>
      <c r="R5" s="129"/>
      <c r="S5" s="130"/>
      <c r="T5" s="110"/>
    </row>
    <row r="6" ht="24" customHeight="1" spans="1:20">
      <c r="A6" s="51"/>
      <c r="B6" s="117"/>
      <c r="C6" s="117"/>
      <c r="D6" s="117"/>
      <c r="E6" s="117"/>
      <c r="F6" s="117"/>
      <c r="G6" s="117"/>
      <c r="H6" s="118"/>
      <c r="I6" s="118"/>
      <c r="J6" s="118" t="s">
        <v>55</v>
      </c>
      <c r="K6" s="118" t="s">
        <v>58</v>
      </c>
      <c r="L6" s="118" t="s">
        <v>314</v>
      </c>
      <c r="M6" s="118" t="s">
        <v>315</v>
      </c>
      <c r="N6" s="131" t="s">
        <v>316</v>
      </c>
      <c r="O6" s="132" t="s">
        <v>317</v>
      </c>
      <c r="P6" s="132"/>
      <c r="Q6" s="137"/>
      <c r="R6" s="132"/>
      <c r="S6" s="138"/>
      <c r="T6" s="119"/>
    </row>
    <row r="7" ht="54" customHeight="1" spans="1:20">
      <c r="A7" s="54"/>
      <c r="B7" s="119"/>
      <c r="C7" s="119"/>
      <c r="D7" s="119"/>
      <c r="E7" s="119"/>
      <c r="F7" s="119"/>
      <c r="G7" s="119"/>
      <c r="H7" s="120"/>
      <c r="I7" s="120"/>
      <c r="J7" s="120"/>
      <c r="K7" s="120" t="s">
        <v>57</v>
      </c>
      <c r="L7" s="120"/>
      <c r="M7" s="120"/>
      <c r="N7" s="133"/>
      <c r="O7" s="120" t="s">
        <v>57</v>
      </c>
      <c r="P7" s="120" t="s">
        <v>64</v>
      </c>
      <c r="Q7" s="119" t="s">
        <v>65</v>
      </c>
      <c r="R7" s="120" t="s">
        <v>66</v>
      </c>
      <c r="S7" s="133" t="s">
        <v>67</v>
      </c>
      <c r="T7" s="119" t="s">
        <v>68</v>
      </c>
    </row>
    <row r="8" ht="17.25" customHeight="1" spans="1:20">
      <c r="A8" s="55">
        <v>1</v>
      </c>
      <c r="B8" s="119">
        <v>2</v>
      </c>
      <c r="C8" s="55">
        <v>3</v>
      </c>
      <c r="D8" s="55">
        <v>4</v>
      </c>
      <c r="E8" s="119">
        <v>5</v>
      </c>
      <c r="F8" s="55">
        <v>6</v>
      </c>
      <c r="G8" s="55">
        <v>7</v>
      </c>
      <c r="H8" s="119">
        <v>8</v>
      </c>
      <c r="I8" s="55">
        <v>9</v>
      </c>
      <c r="J8" s="55">
        <v>10</v>
      </c>
      <c r="K8" s="119">
        <v>11</v>
      </c>
      <c r="L8" s="55">
        <v>12</v>
      </c>
      <c r="M8" s="55">
        <v>13</v>
      </c>
      <c r="N8" s="119">
        <v>14</v>
      </c>
      <c r="O8" s="55">
        <v>15</v>
      </c>
      <c r="P8" s="55">
        <v>16</v>
      </c>
      <c r="Q8" s="119">
        <v>17</v>
      </c>
      <c r="R8" s="55">
        <v>18</v>
      </c>
      <c r="S8" s="55">
        <v>19</v>
      </c>
      <c r="T8" s="55">
        <v>20</v>
      </c>
    </row>
    <row r="9" ht="21" customHeight="1" spans="1:20">
      <c r="A9" s="121"/>
      <c r="B9" s="122"/>
      <c r="C9" s="122"/>
      <c r="D9" s="122"/>
      <c r="E9" s="122"/>
      <c r="F9" s="122"/>
      <c r="G9" s="122"/>
      <c r="H9" s="123"/>
      <c r="I9" s="123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</row>
    <row r="10" ht="21" customHeight="1" spans="1:20">
      <c r="A10" s="124" t="s">
        <v>163</v>
      </c>
      <c r="B10" s="125"/>
      <c r="C10" s="125"/>
      <c r="D10" s="125"/>
      <c r="E10" s="125"/>
      <c r="F10" s="125"/>
      <c r="G10" s="125"/>
      <c r="H10" s="126"/>
      <c r="I10" s="134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</row>
    <row r="12" ht="21" customHeight="1" spans="1:1">
      <c r="A12" t="s">
        <v>326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1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100"/>
      <c r="W2" s="42"/>
      <c r="X2" s="42" t="s">
        <v>327</v>
      </c>
    </row>
    <row r="3" ht="41.25" customHeight="1" spans="1:24">
      <c r="A3" s="101" t="str">
        <f>"2025"&amp;"年对下转移支付预算表"</f>
        <v>2025年对下转移支付预算表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96"/>
      <c r="X3" s="96"/>
    </row>
    <row r="4" ht="18" customHeight="1" spans="1:24">
      <c r="A4" s="102" t="str">
        <f>"单位名称："&amp;"昆明市晋宁区人民医院"</f>
        <v>单位名称：昆明市晋宁区人民医院</v>
      </c>
      <c r="B4" s="103"/>
      <c r="C4" s="103"/>
      <c r="D4" s="104"/>
      <c r="E4" s="105"/>
      <c r="F4" s="105"/>
      <c r="G4" s="105"/>
      <c r="H4" s="105"/>
      <c r="I4" s="105"/>
      <c r="W4" s="47"/>
      <c r="X4" s="47" t="s">
        <v>1</v>
      </c>
    </row>
    <row r="5" ht="19.5" customHeight="1" spans="1:24">
      <c r="A5" s="62" t="s">
        <v>328</v>
      </c>
      <c r="B5" s="13" t="s">
        <v>181</v>
      </c>
      <c r="C5" s="14"/>
      <c r="D5" s="14"/>
      <c r="E5" s="13" t="s">
        <v>329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09"/>
      <c r="X5" s="110"/>
    </row>
    <row r="6" ht="40.5" customHeight="1" spans="1:24">
      <c r="A6" s="55"/>
      <c r="B6" s="63" t="s">
        <v>55</v>
      </c>
      <c r="C6" s="49" t="s">
        <v>58</v>
      </c>
      <c r="D6" s="106" t="s">
        <v>314</v>
      </c>
      <c r="E6" s="81" t="s">
        <v>330</v>
      </c>
      <c r="F6" s="81" t="s">
        <v>331</v>
      </c>
      <c r="G6" s="81" t="s">
        <v>332</v>
      </c>
      <c r="H6" s="81" t="s">
        <v>333</v>
      </c>
      <c r="I6" s="81" t="s">
        <v>334</v>
      </c>
      <c r="J6" s="81" t="s">
        <v>335</v>
      </c>
      <c r="K6" s="81" t="s">
        <v>336</v>
      </c>
      <c r="L6" s="81" t="s">
        <v>337</v>
      </c>
      <c r="M6" s="81" t="s">
        <v>338</v>
      </c>
      <c r="N6" s="81" t="s">
        <v>339</v>
      </c>
      <c r="O6" s="81" t="s">
        <v>340</v>
      </c>
      <c r="P6" s="81" t="s">
        <v>341</v>
      </c>
      <c r="Q6" s="81" t="s">
        <v>342</v>
      </c>
      <c r="R6" s="81" t="s">
        <v>343</v>
      </c>
      <c r="S6" s="81" t="s">
        <v>344</v>
      </c>
      <c r="T6" s="81" t="s">
        <v>345</v>
      </c>
      <c r="U6" s="81" t="s">
        <v>346</v>
      </c>
      <c r="V6" s="81" t="s">
        <v>347</v>
      </c>
      <c r="W6" s="81" t="s">
        <v>348</v>
      </c>
      <c r="X6" s="111" t="s">
        <v>349</v>
      </c>
    </row>
    <row r="7" ht="19.5" customHeight="1" spans="1:24">
      <c r="A7" s="56">
        <v>1</v>
      </c>
      <c r="B7" s="56">
        <v>2</v>
      </c>
      <c r="C7" s="56">
        <v>3</v>
      </c>
      <c r="D7" s="107">
        <v>4</v>
      </c>
      <c r="E7" s="69">
        <v>5</v>
      </c>
      <c r="F7" s="56">
        <v>6</v>
      </c>
      <c r="G7" s="56">
        <v>7</v>
      </c>
      <c r="H7" s="107">
        <v>8</v>
      </c>
      <c r="I7" s="56">
        <v>9</v>
      </c>
      <c r="J7" s="56">
        <v>10</v>
      </c>
      <c r="K7" s="56">
        <v>11</v>
      </c>
      <c r="L7" s="107">
        <v>12</v>
      </c>
      <c r="M7" s="56">
        <v>13</v>
      </c>
      <c r="N7" s="56">
        <v>14</v>
      </c>
      <c r="O7" s="56">
        <v>15</v>
      </c>
      <c r="P7" s="107">
        <v>16</v>
      </c>
      <c r="Q7" s="56">
        <v>17</v>
      </c>
      <c r="R7" s="56">
        <v>18</v>
      </c>
      <c r="S7" s="56">
        <v>19</v>
      </c>
      <c r="T7" s="107">
        <v>20</v>
      </c>
      <c r="U7" s="107">
        <v>21</v>
      </c>
      <c r="V7" s="107">
        <v>22</v>
      </c>
      <c r="W7" s="69">
        <v>23</v>
      </c>
      <c r="X7" s="69">
        <v>24</v>
      </c>
    </row>
    <row r="8" ht="19.5" customHeight="1" spans="1:24">
      <c r="A8" s="19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</row>
    <row r="9" ht="19.5" customHeight="1" spans="1:24">
      <c r="A9" s="9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</row>
    <row r="11" customHeight="1" spans="1:1">
      <c r="A11" t="s">
        <v>350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pane ySplit="1" topLeftCell="A2" activePane="bottomLeft" state="frozen"/>
      <selection/>
      <selection pane="bottomLeft" activeCell="C16" sqref="C16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42" t="s">
        <v>351</v>
      </c>
    </row>
    <row r="3" ht="41.25" customHeight="1" spans="1:10">
      <c r="A3" s="95" t="str">
        <f>"2025"&amp;"年对下转移支付绩效目标表"</f>
        <v>2025年对下转移支付绩效目标表</v>
      </c>
      <c r="B3" s="43"/>
      <c r="C3" s="43"/>
      <c r="D3" s="43"/>
      <c r="E3" s="43"/>
      <c r="F3" s="96"/>
      <c r="G3" s="43"/>
      <c r="H3" s="96"/>
      <c r="I3" s="96"/>
      <c r="J3" s="43"/>
    </row>
    <row r="4" ht="17.25" customHeight="1" spans="1:1">
      <c r="A4" s="44" t="str">
        <f>"单位名称："&amp;"昆明市晋宁区人民医院"</f>
        <v>单位名称：昆明市晋宁区人民医院</v>
      </c>
    </row>
    <row r="5" ht="44.25" customHeight="1" spans="1:10">
      <c r="A5" s="18" t="s">
        <v>328</v>
      </c>
      <c r="B5" s="18" t="s">
        <v>241</v>
      </c>
      <c r="C5" s="18" t="s">
        <v>242</v>
      </c>
      <c r="D5" s="18" t="s">
        <v>243</v>
      </c>
      <c r="E5" s="18" t="s">
        <v>244</v>
      </c>
      <c r="F5" s="97" t="s">
        <v>245</v>
      </c>
      <c r="G5" s="18" t="s">
        <v>246</v>
      </c>
      <c r="H5" s="97" t="s">
        <v>247</v>
      </c>
      <c r="I5" s="97" t="s">
        <v>248</v>
      </c>
      <c r="J5" s="18" t="s">
        <v>249</v>
      </c>
    </row>
    <row r="6" ht="14.25" customHeight="1" spans="1:10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97">
        <v>6</v>
      </c>
      <c r="G6" s="18">
        <v>7</v>
      </c>
      <c r="H6" s="97">
        <v>8</v>
      </c>
      <c r="I6" s="97">
        <v>9</v>
      </c>
      <c r="J6" s="18">
        <v>10</v>
      </c>
    </row>
    <row r="7" ht="42" customHeight="1" spans="1:10">
      <c r="A7" s="19"/>
      <c r="B7" s="98"/>
      <c r="C7" s="98"/>
      <c r="D7" s="98"/>
      <c r="E7" s="34"/>
      <c r="F7" s="99"/>
      <c r="G7" s="34"/>
      <c r="H7" s="99"/>
      <c r="I7" s="99"/>
      <c r="J7" s="34"/>
    </row>
    <row r="8" ht="42" customHeight="1" spans="1:10">
      <c r="A8" s="19"/>
      <c r="B8" s="33"/>
      <c r="C8" s="33"/>
      <c r="D8" s="33"/>
      <c r="E8" s="19"/>
      <c r="F8" s="33"/>
      <c r="G8" s="19"/>
      <c r="H8" s="33"/>
      <c r="I8" s="33"/>
      <c r="J8" s="19"/>
    </row>
    <row r="10" ht="19" customHeight="1" spans="1:1">
      <c r="A10" t="s">
        <v>350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74"/>
  <sheetViews>
    <sheetView showZeros="0" zoomScale="85" zoomScaleNormal="85" topLeftCell="B1" workbookViewId="0">
      <pane ySplit="1" topLeftCell="A48" activePane="bottomLeft" state="frozen"/>
      <selection/>
      <selection pane="bottomLeft" activeCell="E11" sqref="E11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71"/>
      <c r="B2" s="72"/>
      <c r="C2" s="72"/>
      <c r="D2" s="73"/>
      <c r="E2" s="73"/>
      <c r="F2" s="73"/>
      <c r="G2" s="72"/>
      <c r="H2" s="72"/>
      <c r="I2" s="90" t="s">
        <v>352</v>
      </c>
    </row>
    <row r="3" ht="41.25" customHeight="1" spans="1:9">
      <c r="A3" s="74" t="str">
        <f>"2025"&amp;"年新增资产配置预算表"</f>
        <v>2025年新增资产配置预算表</v>
      </c>
      <c r="B3" s="75"/>
      <c r="C3" s="75"/>
      <c r="D3" s="76"/>
      <c r="E3" s="76"/>
      <c r="F3" s="76"/>
      <c r="G3" s="75"/>
      <c r="H3" s="75"/>
      <c r="I3" s="76"/>
    </row>
    <row r="4" customHeight="1" spans="1:9">
      <c r="A4" s="77" t="str">
        <f>"单位名称："&amp;"昆明市晋宁区人民医院"</f>
        <v>单位名称：昆明市晋宁区人民医院</v>
      </c>
      <c r="B4" s="78"/>
      <c r="C4" s="78"/>
      <c r="D4" s="79"/>
      <c r="F4" s="76"/>
      <c r="G4" s="75"/>
      <c r="H4" s="75"/>
      <c r="I4" s="91" t="s">
        <v>1</v>
      </c>
    </row>
    <row r="5" ht="28.5" customHeight="1" spans="1:9">
      <c r="A5" s="80" t="s">
        <v>173</v>
      </c>
      <c r="B5" s="81" t="s">
        <v>174</v>
      </c>
      <c r="C5" s="82" t="s">
        <v>353</v>
      </c>
      <c r="D5" s="80" t="s">
        <v>354</v>
      </c>
      <c r="E5" s="80" t="s">
        <v>355</v>
      </c>
      <c r="F5" s="80" t="s">
        <v>356</v>
      </c>
      <c r="G5" s="81" t="s">
        <v>357</v>
      </c>
      <c r="H5" s="69"/>
      <c r="I5" s="80"/>
    </row>
    <row r="6" ht="21" customHeight="1" spans="1:9">
      <c r="A6" s="82"/>
      <c r="B6" s="83"/>
      <c r="C6" s="83"/>
      <c r="D6" s="84"/>
      <c r="E6" s="83"/>
      <c r="F6" s="83"/>
      <c r="G6" s="81" t="s">
        <v>312</v>
      </c>
      <c r="H6" s="81" t="s">
        <v>358</v>
      </c>
      <c r="I6" s="81" t="s">
        <v>359</v>
      </c>
    </row>
    <row r="7" ht="17.25" customHeight="1" spans="1:9">
      <c r="A7" s="85" t="s">
        <v>82</v>
      </c>
      <c r="B7" s="32" t="s">
        <v>83</v>
      </c>
      <c r="C7" s="85" t="s">
        <v>84</v>
      </c>
      <c r="D7" s="34" t="s">
        <v>85</v>
      </c>
      <c r="E7" s="85" t="s">
        <v>86</v>
      </c>
      <c r="F7" s="32" t="s">
        <v>87</v>
      </c>
      <c r="G7" s="86" t="s">
        <v>88</v>
      </c>
      <c r="H7" s="34" t="s">
        <v>89</v>
      </c>
      <c r="I7" s="34">
        <v>9</v>
      </c>
    </row>
    <row r="8" ht="19.5" customHeight="1" spans="1:9">
      <c r="A8" s="87" t="s">
        <v>191</v>
      </c>
      <c r="B8" s="65" t="s">
        <v>70</v>
      </c>
      <c r="C8" s="65" t="s">
        <v>360</v>
      </c>
      <c r="D8" s="19" t="s">
        <v>361</v>
      </c>
      <c r="E8" s="33" t="s">
        <v>362</v>
      </c>
      <c r="F8" s="86" t="s">
        <v>363</v>
      </c>
      <c r="G8" s="88">
        <v>2</v>
      </c>
      <c r="H8" s="89">
        <v>100000</v>
      </c>
      <c r="I8" s="89">
        <v>200000</v>
      </c>
    </row>
    <row r="9" ht="19.5" customHeight="1" spans="1:9">
      <c r="A9" s="87" t="s">
        <v>191</v>
      </c>
      <c r="B9" s="65" t="s">
        <v>70</v>
      </c>
      <c r="C9" s="65" t="s">
        <v>360</v>
      </c>
      <c r="D9" s="19" t="s">
        <v>364</v>
      </c>
      <c r="E9" s="33" t="s">
        <v>365</v>
      </c>
      <c r="F9" s="86" t="s">
        <v>363</v>
      </c>
      <c r="G9" s="88">
        <v>4</v>
      </c>
      <c r="H9" s="89">
        <v>5000</v>
      </c>
      <c r="I9" s="89">
        <v>20000</v>
      </c>
    </row>
    <row r="10" ht="19.5" customHeight="1" spans="1:9">
      <c r="A10" s="87" t="s">
        <v>191</v>
      </c>
      <c r="B10" s="65" t="s">
        <v>70</v>
      </c>
      <c r="C10" s="65" t="s">
        <v>360</v>
      </c>
      <c r="D10" s="19" t="s">
        <v>366</v>
      </c>
      <c r="E10" s="33" t="s">
        <v>367</v>
      </c>
      <c r="F10" s="86" t="s">
        <v>363</v>
      </c>
      <c r="G10" s="88">
        <v>1</v>
      </c>
      <c r="H10" s="89">
        <v>10000</v>
      </c>
      <c r="I10" s="89">
        <v>10000</v>
      </c>
    </row>
    <row r="11" ht="19.5" customHeight="1" spans="1:9">
      <c r="A11" s="87" t="s">
        <v>191</v>
      </c>
      <c r="B11" s="65" t="s">
        <v>70</v>
      </c>
      <c r="C11" s="65" t="s">
        <v>360</v>
      </c>
      <c r="D11" s="19" t="s">
        <v>368</v>
      </c>
      <c r="E11" s="33" t="s">
        <v>369</v>
      </c>
      <c r="F11" s="86" t="s">
        <v>363</v>
      </c>
      <c r="G11" s="88">
        <v>20</v>
      </c>
      <c r="H11" s="89">
        <v>5000</v>
      </c>
      <c r="I11" s="89">
        <v>100000</v>
      </c>
    </row>
    <row r="12" ht="19.5" customHeight="1" spans="1:9">
      <c r="A12" s="87" t="s">
        <v>191</v>
      </c>
      <c r="B12" s="65" t="s">
        <v>70</v>
      </c>
      <c r="C12" s="65" t="s">
        <v>360</v>
      </c>
      <c r="D12" s="19" t="s">
        <v>368</v>
      </c>
      <c r="E12" s="33" t="s">
        <v>370</v>
      </c>
      <c r="F12" s="86" t="s">
        <v>363</v>
      </c>
      <c r="G12" s="88">
        <v>30</v>
      </c>
      <c r="H12" s="89">
        <v>5000</v>
      </c>
      <c r="I12" s="89">
        <v>150000</v>
      </c>
    </row>
    <row r="13" ht="19.5" customHeight="1" spans="1:9">
      <c r="A13" s="87" t="s">
        <v>191</v>
      </c>
      <c r="B13" s="65" t="s">
        <v>70</v>
      </c>
      <c r="C13" s="65" t="s">
        <v>360</v>
      </c>
      <c r="D13" s="19" t="s">
        <v>371</v>
      </c>
      <c r="E13" s="33" t="s">
        <v>372</v>
      </c>
      <c r="F13" s="86" t="s">
        <v>363</v>
      </c>
      <c r="G13" s="88">
        <v>10</v>
      </c>
      <c r="H13" s="89">
        <v>1500</v>
      </c>
      <c r="I13" s="89">
        <v>15000</v>
      </c>
    </row>
    <row r="14" ht="19.5" customHeight="1" spans="1:9">
      <c r="A14" s="87" t="s">
        <v>191</v>
      </c>
      <c r="B14" s="65" t="s">
        <v>70</v>
      </c>
      <c r="C14" s="65" t="s">
        <v>360</v>
      </c>
      <c r="D14" s="19" t="s">
        <v>373</v>
      </c>
      <c r="E14" s="33" t="s">
        <v>374</v>
      </c>
      <c r="F14" s="86" t="s">
        <v>375</v>
      </c>
      <c r="G14" s="88">
        <v>1</v>
      </c>
      <c r="H14" s="89">
        <v>600000</v>
      </c>
      <c r="I14" s="89">
        <v>600000</v>
      </c>
    </row>
    <row r="15" ht="19.5" customHeight="1" spans="1:9">
      <c r="A15" s="87" t="s">
        <v>191</v>
      </c>
      <c r="B15" s="65" t="s">
        <v>70</v>
      </c>
      <c r="C15" s="65" t="s">
        <v>360</v>
      </c>
      <c r="D15" s="19" t="s">
        <v>376</v>
      </c>
      <c r="E15" s="33" t="s">
        <v>377</v>
      </c>
      <c r="F15" s="86" t="s">
        <v>375</v>
      </c>
      <c r="G15" s="88">
        <v>15</v>
      </c>
      <c r="H15" s="89">
        <v>50000</v>
      </c>
      <c r="I15" s="89">
        <v>750000</v>
      </c>
    </row>
    <row r="16" ht="19.5" customHeight="1" spans="1:9">
      <c r="A16" s="87" t="s">
        <v>191</v>
      </c>
      <c r="B16" s="65" t="s">
        <v>70</v>
      </c>
      <c r="C16" s="65" t="s">
        <v>360</v>
      </c>
      <c r="D16" s="19" t="s">
        <v>376</v>
      </c>
      <c r="E16" s="33" t="s">
        <v>378</v>
      </c>
      <c r="F16" s="86" t="s">
        <v>363</v>
      </c>
      <c r="G16" s="88">
        <v>2</v>
      </c>
      <c r="H16" s="89">
        <v>2000</v>
      </c>
      <c r="I16" s="89">
        <v>4000</v>
      </c>
    </row>
    <row r="17" ht="19.5" customHeight="1" spans="1:9">
      <c r="A17" s="87" t="s">
        <v>191</v>
      </c>
      <c r="B17" s="65" t="s">
        <v>70</v>
      </c>
      <c r="C17" s="65" t="s">
        <v>360</v>
      </c>
      <c r="D17" s="19" t="s">
        <v>376</v>
      </c>
      <c r="E17" s="33" t="s">
        <v>379</v>
      </c>
      <c r="F17" s="86" t="s">
        <v>363</v>
      </c>
      <c r="G17" s="88">
        <v>1</v>
      </c>
      <c r="H17" s="89">
        <v>20000</v>
      </c>
      <c r="I17" s="89">
        <v>20000</v>
      </c>
    </row>
    <row r="18" ht="19.5" customHeight="1" spans="1:9">
      <c r="A18" s="87" t="s">
        <v>191</v>
      </c>
      <c r="B18" s="65" t="s">
        <v>70</v>
      </c>
      <c r="C18" s="65" t="s">
        <v>360</v>
      </c>
      <c r="D18" s="19" t="s">
        <v>380</v>
      </c>
      <c r="E18" s="33" t="s">
        <v>381</v>
      </c>
      <c r="F18" s="86" t="s">
        <v>375</v>
      </c>
      <c r="G18" s="88">
        <v>1</v>
      </c>
      <c r="H18" s="89">
        <v>1000</v>
      </c>
      <c r="I18" s="89">
        <v>1000</v>
      </c>
    </row>
    <row r="19" ht="19.5" customHeight="1" spans="1:9">
      <c r="A19" s="87" t="s">
        <v>191</v>
      </c>
      <c r="B19" s="65" t="s">
        <v>70</v>
      </c>
      <c r="C19" s="65" t="s">
        <v>360</v>
      </c>
      <c r="D19" s="19" t="s">
        <v>382</v>
      </c>
      <c r="E19" s="33" t="s">
        <v>383</v>
      </c>
      <c r="F19" s="86" t="s">
        <v>384</v>
      </c>
      <c r="G19" s="88">
        <v>1</v>
      </c>
      <c r="H19" s="89">
        <v>50000</v>
      </c>
      <c r="I19" s="89">
        <v>50000</v>
      </c>
    </row>
    <row r="20" ht="19.5" customHeight="1" spans="1:9">
      <c r="A20" s="87" t="s">
        <v>191</v>
      </c>
      <c r="B20" s="65" t="s">
        <v>70</v>
      </c>
      <c r="C20" s="65" t="s">
        <v>360</v>
      </c>
      <c r="D20" s="19" t="s">
        <v>382</v>
      </c>
      <c r="E20" s="33" t="s">
        <v>385</v>
      </c>
      <c r="F20" s="86" t="s">
        <v>375</v>
      </c>
      <c r="G20" s="88">
        <v>1</v>
      </c>
      <c r="H20" s="89">
        <v>100000</v>
      </c>
      <c r="I20" s="89">
        <v>100000</v>
      </c>
    </row>
    <row r="21" ht="19.5" customHeight="1" spans="1:9">
      <c r="A21" s="87" t="s">
        <v>191</v>
      </c>
      <c r="B21" s="65" t="s">
        <v>70</v>
      </c>
      <c r="C21" s="65" t="s">
        <v>360</v>
      </c>
      <c r="D21" s="19" t="s">
        <v>382</v>
      </c>
      <c r="E21" s="33" t="s">
        <v>386</v>
      </c>
      <c r="F21" s="86" t="s">
        <v>363</v>
      </c>
      <c r="G21" s="88">
        <v>1</v>
      </c>
      <c r="H21" s="89">
        <v>50000</v>
      </c>
      <c r="I21" s="89">
        <v>50000</v>
      </c>
    </row>
    <row r="22" ht="19.5" customHeight="1" spans="1:9">
      <c r="A22" s="87" t="s">
        <v>191</v>
      </c>
      <c r="B22" s="65" t="s">
        <v>70</v>
      </c>
      <c r="C22" s="65" t="s">
        <v>360</v>
      </c>
      <c r="D22" s="19" t="s">
        <v>382</v>
      </c>
      <c r="E22" s="33" t="s">
        <v>387</v>
      </c>
      <c r="F22" s="86" t="s">
        <v>363</v>
      </c>
      <c r="G22" s="88">
        <v>1</v>
      </c>
      <c r="H22" s="89">
        <v>50000</v>
      </c>
      <c r="I22" s="89">
        <v>50000</v>
      </c>
    </row>
    <row r="23" ht="19.5" customHeight="1" spans="1:9">
      <c r="A23" s="87" t="s">
        <v>191</v>
      </c>
      <c r="B23" s="65" t="s">
        <v>70</v>
      </c>
      <c r="C23" s="65" t="s">
        <v>360</v>
      </c>
      <c r="D23" s="19" t="s">
        <v>388</v>
      </c>
      <c r="E23" s="33" t="s">
        <v>389</v>
      </c>
      <c r="F23" s="86" t="s">
        <v>363</v>
      </c>
      <c r="G23" s="88">
        <v>1</v>
      </c>
      <c r="H23" s="89">
        <v>150000</v>
      </c>
      <c r="I23" s="89">
        <v>150000</v>
      </c>
    </row>
    <row r="24" ht="19.5" customHeight="1" spans="1:9">
      <c r="A24" s="87" t="s">
        <v>191</v>
      </c>
      <c r="B24" s="65" t="s">
        <v>70</v>
      </c>
      <c r="C24" s="65" t="s">
        <v>360</v>
      </c>
      <c r="D24" s="19" t="s">
        <v>388</v>
      </c>
      <c r="E24" s="33" t="s">
        <v>390</v>
      </c>
      <c r="F24" s="86" t="s">
        <v>363</v>
      </c>
      <c r="G24" s="88">
        <v>2</v>
      </c>
      <c r="H24" s="89">
        <v>5000</v>
      </c>
      <c r="I24" s="89">
        <v>10000</v>
      </c>
    </row>
    <row r="25" ht="19.5" customHeight="1" spans="1:9">
      <c r="A25" s="87" t="s">
        <v>191</v>
      </c>
      <c r="B25" s="65" t="s">
        <v>70</v>
      </c>
      <c r="C25" s="65" t="s">
        <v>360</v>
      </c>
      <c r="D25" s="19" t="s">
        <v>388</v>
      </c>
      <c r="E25" s="33" t="s">
        <v>391</v>
      </c>
      <c r="F25" s="86" t="s">
        <v>363</v>
      </c>
      <c r="G25" s="88">
        <v>4</v>
      </c>
      <c r="H25" s="89">
        <v>12000</v>
      </c>
      <c r="I25" s="89">
        <v>48000</v>
      </c>
    </row>
    <row r="26" ht="19.5" customHeight="1" spans="1:9">
      <c r="A26" s="87" t="s">
        <v>191</v>
      </c>
      <c r="B26" s="65" t="s">
        <v>70</v>
      </c>
      <c r="C26" s="65" t="s">
        <v>360</v>
      </c>
      <c r="D26" s="19" t="s">
        <v>388</v>
      </c>
      <c r="E26" s="33" t="s">
        <v>392</v>
      </c>
      <c r="F26" s="86" t="s">
        <v>363</v>
      </c>
      <c r="G26" s="88">
        <v>1</v>
      </c>
      <c r="H26" s="89">
        <v>150000</v>
      </c>
      <c r="I26" s="89">
        <v>150000</v>
      </c>
    </row>
    <row r="27" ht="19.5" customHeight="1" spans="1:9">
      <c r="A27" s="87" t="s">
        <v>191</v>
      </c>
      <c r="B27" s="65" t="s">
        <v>70</v>
      </c>
      <c r="C27" s="65" t="s">
        <v>360</v>
      </c>
      <c r="D27" s="19" t="s">
        <v>388</v>
      </c>
      <c r="E27" s="33" t="s">
        <v>391</v>
      </c>
      <c r="F27" s="86" t="s">
        <v>363</v>
      </c>
      <c r="G27" s="88">
        <v>12</v>
      </c>
      <c r="H27" s="89">
        <v>60000</v>
      </c>
      <c r="I27" s="89">
        <v>720000</v>
      </c>
    </row>
    <row r="28" ht="19.5" customHeight="1" spans="1:9">
      <c r="A28" s="87" t="s">
        <v>191</v>
      </c>
      <c r="B28" s="65" t="s">
        <v>70</v>
      </c>
      <c r="C28" s="65" t="s">
        <v>360</v>
      </c>
      <c r="D28" s="19" t="s">
        <v>388</v>
      </c>
      <c r="E28" s="33" t="s">
        <v>393</v>
      </c>
      <c r="F28" s="86" t="s">
        <v>363</v>
      </c>
      <c r="G28" s="88">
        <v>1</v>
      </c>
      <c r="H28" s="89">
        <v>22000</v>
      </c>
      <c r="I28" s="89">
        <v>22000</v>
      </c>
    </row>
    <row r="29" ht="19.5" customHeight="1" spans="1:9">
      <c r="A29" s="87" t="s">
        <v>191</v>
      </c>
      <c r="B29" s="65" t="s">
        <v>70</v>
      </c>
      <c r="C29" s="65" t="s">
        <v>360</v>
      </c>
      <c r="D29" s="19" t="s">
        <v>388</v>
      </c>
      <c r="E29" s="33" t="s">
        <v>394</v>
      </c>
      <c r="F29" s="86" t="s">
        <v>375</v>
      </c>
      <c r="G29" s="88">
        <v>2</v>
      </c>
      <c r="H29" s="89">
        <v>130000</v>
      </c>
      <c r="I29" s="89">
        <v>260000</v>
      </c>
    </row>
    <row r="30" ht="19.5" customHeight="1" spans="1:9">
      <c r="A30" s="87" t="s">
        <v>191</v>
      </c>
      <c r="B30" s="65" t="s">
        <v>70</v>
      </c>
      <c r="C30" s="65" t="s">
        <v>360</v>
      </c>
      <c r="D30" s="19" t="s">
        <v>388</v>
      </c>
      <c r="E30" s="33" t="s">
        <v>391</v>
      </c>
      <c r="F30" s="86" t="s">
        <v>363</v>
      </c>
      <c r="G30" s="88">
        <v>3</v>
      </c>
      <c r="H30" s="89">
        <v>55000</v>
      </c>
      <c r="I30" s="89">
        <v>165000</v>
      </c>
    </row>
    <row r="31" ht="19.5" customHeight="1" spans="1:9">
      <c r="A31" s="87" t="s">
        <v>191</v>
      </c>
      <c r="B31" s="65" t="s">
        <v>70</v>
      </c>
      <c r="C31" s="65" t="s">
        <v>360</v>
      </c>
      <c r="D31" s="19" t="s">
        <v>388</v>
      </c>
      <c r="E31" s="33" t="s">
        <v>395</v>
      </c>
      <c r="F31" s="86" t="s">
        <v>363</v>
      </c>
      <c r="G31" s="88">
        <v>1</v>
      </c>
      <c r="H31" s="89">
        <v>30000</v>
      </c>
      <c r="I31" s="89">
        <v>30000</v>
      </c>
    </row>
    <row r="32" ht="19.5" customHeight="1" spans="1:9">
      <c r="A32" s="87" t="s">
        <v>191</v>
      </c>
      <c r="B32" s="65" t="s">
        <v>70</v>
      </c>
      <c r="C32" s="65" t="s">
        <v>360</v>
      </c>
      <c r="D32" s="19" t="s">
        <v>388</v>
      </c>
      <c r="E32" s="33" t="s">
        <v>396</v>
      </c>
      <c r="F32" s="86" t="s">
        <v>363</v>
      </c>
      <c r="G32" s="88">
        <v>2</v>
      </c>
      <c r="H32" s="89">
        <v>500</v>
      </c>
      <c r="I32" s="89">
        <v>1000</v>
      </c>
    </row>
    <row r="33" ht="19.5" customHeight="1" spans="1:9">
      <c r="A33" s="87" t="s">
        <v>191</v>
      </c>
      <c r="B33" s="65" t="s">
        <v>70</v>
      </c>
      <c r="C33" s="65" t="s">
        <v>360</v>
      </c>
      <c r="D33" s="19" t="s">
        <v>388</v>
      </c>
      <c r="E33" s="33" t="s">
        <v>391</v>
      </c>
      <c r="F33" s="86" t="s">
        <v>363</v>
      </c>
      <c r="G33" s="88">
        <v>2</v>
      </c>
      <c r="H33" s="89">
        <v>25000</v>
      </c>
      <c r="I33" s="89">
        <v>50000</v>
      </c>
    </row>
    <row r="34" ht="19.5" customHeight="1" spans="1:9">
      <c r="A34" s="87" t="s">
        <v>191</v>
      </c>
      <c r="B34" s="65" t="s">
        <v>70</v>
      </c>
      <c r="C34" s="65" t="s">
        <v>360</v>
      </c>
      <c r="D34" s="19" t="s">
        <v>388</v>
      </c>
      <c r="E34" s="33" t="s">
        <v>397</v>
      </c>
      <c r="F34" s="86" t="s">
        <v>363</v>
      </c>
      <c r="G34" s="88">
        <v>1</v>
      </c>
      <c r="H34" s="89">
        <v>35000</v>
      </c>
      <c r="I34" s="89">
        <v>35000</v>
      </c>
    </row>
    <row r="35" ht="19.5" customHeight="1" spans="1:9">
      <c r="A35" s="87" t="s">
        <v>191</v>
      </c>
      <c r="B35" s="65" t="s">
        <v>70</v>
      </c>
      <c r="C35" s="65" t="s">
        <v>360</v>
      </c>
      <c r="D35" s="19" t="s">
        <v>388</v>
      </c>
      <c r="E35" s="33" t="s">
        <v>398</v>
      </c>
      <c r="F35" s="86" t="s">
        <v>363</v>
      </c>
      <c r="G35" s="88">
        <v>5</v>
      </c>
      <c r="H35" s="89">
        <v>3000</v>
      </c>
      <c r="I35" s="89">
        <v>15000</v>
      </c>
    </row>
    <row r="36" ht="19.5" customHeight="1" spans="1:9">
      <c r="A36" s="87" t="s">
        <v>191</v>
      </c>
      <c r="B36" s="65" t="s">
        <v>70</v>
      </c>
      <c r="C36" s="65" t="s">
        <v>360</v>
      </c>
      <c r="D36" s="19" t="s">
        <v>388</v>
      </c>
      <c r="E36" s="33" t="s">
        <v>391</v>
      </c>
      <c r="F36" s="86" t="s">
        <v>363</v>
      </c>
      <c r="G36" s="88">
        <v>2</v>
      </c>
      <c r="H36" s="89">
        <v>25000</v>
      </c>
      <c r="I36" s="89">
        <v>50000</v>
      </c>
    </row>
    <row r="37" ht="19.5" customHeight="1" spans="1:9">
      <c r="A37" s="87" t="s">
        <v>191</v>
      </c>
      <c r="B37" s="65" t="s">
        <v>70</v>
      </c>
      <c r="C37" s="65" t="s">
        <v>360</v>
      </c>
      <c r="D37" s="19" t="s">
        <v>388</v>
      </c>
      <c r="E37" s="33" t="s">
        <v>392</v>
      </c>
      <c r="F37" s="86" t="s">
        <v>363</v>
      </c>
      <c r="G37" s="88">
        <v>1</v>
      </c>
      <c r="H37" s="89">
        <v>350000</v>
      </c>
      <c r="I37" s="89">
        <v>350000</v>
      </c>
    </row>
    <row r="38" ht="19.5" customHeight="1" spans="1:9">
      <c r="A38" s="87" t="s">
        <v>191</v>
      </c>
      <c r="B38" s="65" t="s">
        <v>70</v>
      </c>
      <c r="C38" s="65" t="s">
        <v>360</v>
      </c>
      <c r="D38" s="19" t="s">
        <v>388</v>
      </c>
      <c r="E38" s="33" t="s">
        <v>391</v>
      </c>
      <c r="F38" s="86" t="s">
        <v>363</v>
      </c>
      <c r="G38" s="88">
        <v>1</v>
      </c>
      <c r="H38" s="89">
        <v>20000</v>
      </c>
      <c r="I38" s="89">
        <v>20000</v>
      </c>
    </row>
    <row r="39" ht="19.5" customHeight="1" spans="1:9">
      <c r="A39" s="87" t="s">
        <v>191</v>
      </c>
      <c r="B39" s="65" t="s">
        <v>70</v>
      </c>
      <c r="C39" s="65" t="s">
        <v>360</v>
      </c>
      <c r="D39" s="19" t="s">
        <v>388</v>
      </c>
      <c r="E39" s="33" t="s">
        <v>399</v>
      </c>
      <c r="F39" s="86" t="s">
        <v>363</v>
      </c>
      <c r="G39" s="88">
        <v>1</v>
      </c>
      <c r="H39" s="89">
        <v>200000</v>
      </c>
      <c r="I39" s="89">
        <v>200000</v>
      </c>
    </row>
    <row r="40" ht="19.5" customHeight="1" spans="1:9">
      <c r="A40" s="87" t="s">
        <v>191</v>
      </c>
      <c r="B40" s="65" t="s">
        <v>70</v>
      </c>
      <c r="C40" s="65" t="s">
        <v>360</v>
      </c>
      <c r="D40" s="19" t="s">
        <v>388</v>
      </c>
      <c r="E40" s="33" t="s">
        <v>400</v>
      </c>
      <c r="F40" s="86" t="s">
        <v>363</v>
      </c>
      <c r="G40" s="88">
        <v>2</v>
      </c>
      <c r="H40" s="89">
        <v>16000</v>
      </c>
      <c r="I40" s="89">
        <v>32000</v>
      </c>
    </row>
    <row r="41" ht="19.5" customHeight="1" spans="1:9">
      <c r="A41" s="87" t="s">
        <v>191</v>
      </c>
      <c r="B41" s="65" t="s">
        <v>70</v>
      </c>
      <c r="C41" s="65" t="s">
        <v>360</v>
      </c>
      <c r="D41" s="19" t="s">
        <v>388</v>
      </c>
      <c r="E41" s="33" t="s">
        <v>401</v>
      </c>
      <c r="F41" s="86" t="s">
        <v>363</v>
      </c>
      <c r="G41" s="88">
        <v>1</v>
      </c>
      <c r="H41" s="89">
        <v>2000000</v>
      </c>
      <c r="I41" s="89">
        <v>2000000</v>
      </c>
    </row>
    <row r="42" ht="19.5" customHeight="1" spans="1:9">
      <c r="A42" s="87" t="s">
        <v>191</v>
      </c>
      <c r="B42" s="65" t="s">
        <v>70</v>
      </c>
      <c r="C42" s="65" t="s">
        <v>360</v>
      </c>
      <c r="D42" s="19" t="s">
        <v>388</v>
      </c>
      <c r="E42" s="33" t="s">
        <v>402</v>
      </c>
      <c r="F42" s="86" t="s">
        <v>363</v>
      </c>
      <c r="G42" s="88">
        <v>1</v>
      </c>
      <c r="H42" s="89">
        <v>30000</v>
      </c>
      <c r="I42" s="89">
        <v>30000</v>
      </c>
    </row>
    <row r="43" ht="19.5" customHeight="1" spans="1:9">
      <c r="A43" s="87" t="s">
        <v>191</v>
      </c>
      <c r="B43" s="65" t="s">
        <v>70</v>
      </c>
      <c r="C43" s="65" t="s">
        <v>360</v>
      </c>
      <c r="D43" s="19" t="s">
        <v>403</v>
      </c>
      <c r="E43" s="33" t="s">
        <v>404</v>
      </c>
      <c r="F43" s="86" t="s">
        <v>363</v>
      </c>
      <c r="G43" s="88">
        <v>1</v>
      </c>
      <c r="H43" s="89">
        <v>50000</v>
      </c>
      <c r="I43" s="89">
        <v>50000</v>
      </c>
    </row>
    <row r="44" ht="19.5" customHeight="1" spans="1:9">
      <c r="A44" s="87" t="s">
        <v>191</v>
      </c>
      <c r="B44" s="65" t="s">
        <v>70</v>
      </c>
      <c r="C44" s="65" t="s">
        <v>360</v>
      </c>
      <c r="D44" s="19" t="s">
        <v>405</v>
      </c>
      <c r="E44" s="33" t="s">
        <v>406</v>
      </c>
      <c r="F44" s="86" t="s">
        <v>363</v>
      </c>
      <c r="G44" s="88">
        <v>1</v>
      </c>
      <c r="H44" s="89">
        <v>3000000</v>
      </c>
      <c r="I44" s="89">
        <v>3000000</v>
      </c>
    </row>
    <row r="45" ht="19.5" customHeight="1" spans="1:9">
      <c r="A45" s="87" t="s">
        <v>191</v>
      </c>
      <c r="B45" s="65" t="s">
        <v>70</v>
      </c>
      <c r="C45" s="65" t="s">
        <v>360</v>
      </c>
      <c r="D45" s="19" t="s">
        <v>405</v>
      </c>
      <c r="E45" s="33" t="s">
        <v>407</v>
      </c>
      <c r="F45" s="86" t="s">
        <v>363</v>
      </c>
      <c r="G45" s="88">
        <v>1</v>
      </c>
      <c r="H45" s="89">
        <v>3000000</v>
      </c>
      <c r="I45" s="89">
        <v>3000000</v>
      </c>
    </row>
    <row r="46" ht="19.5" customHeight="1" spans="1:9">
      <c r="A46" s="87" t="s">
        <v>191</v>
      </c>
      <c r="B46" s="65" t="s">
        <v>70</v>
      </c>
      <c r="C46" s="65" t="s">
        <v>360</v>
      </c>
      <c r="D46" s="19" t="s">
        <v>405</v>
      </c>
      <c r="E46" s="33" t="s">
        <v>408</v>
      </c>
      <c r="F46" s="86" t="s">
        <v>363</v>
      </c>
      <c r="G46" s="88">
        <v>1</v>
      </c>
      <c r="H46" s="89">
        <v>1500000</v>
      </c>
      <c r="I46" s="89">
        <v>1500000</v>
      </c>
    </row>
    <row r="47" ht="19.5" customHeight="1" spans="1:9">
      <c r="A47" s="87" t="s">
        <v>191</v>
      </c>
      <c r="B47" s="65" t="s">
        <v>70</v>
      </c>
      <c r="C47" s="65" t="s">
        <v>360</v>
      </c>
      <c r="D47" s="19" t="s">
        <v>405</v>
      </c>
      <c r="E47" s="33" t="s">
        <v>409</v>
      </c>
      <c r="F47" s="86" t="s">
        <v>363</v>
      </c>
      <c r="G47" s="88">
        <v>1</v>
      </c>
      <c r="H47" s="89">
        <v>45000</v>
      </c>
      <c r="I47" s="89">
        <v>45000</v>
      </c>
    </row>
    <row r="48" ht="19.5" customHeight="1" spans="1:9">
      <c r="A48" s="87" t="s">
        <v>191</v>
      </c>
      <c r="B48" s="65" t="s">
        <v>70</v>
      </c>
      <c r="C48" s="65" t="s">
        <v>360</v>
      </c>
      <c r="D48" s="19" t="s">
        <v>405</v>
      </c>
      <c r="E48" s="33" t="s">
        <v>410</v>
      </c>
      <c r="F48" s="86" t="s">
        <v>363</v>
      </c>
      <c r="G48" s="88">
        <v>1</v>
      </c>
      <c r="H48" s="89">
        <v>3000000</v>
      </c>
      <c r="I48" s="89">
        <v>3000000</v>
      </c>
    </row>
    <row r="49" ht="19.5" customHeight="1" spans="1:9">
      <c r="A49" s="87" t="s">
        <v>191</v>
      </c>
      <c r="B49" s="65" t="s">
        <v>70</v>
      </c>
      <c r="C49" s="65" t="s">
        <v>360</v>
      </c>
      <c r="D49" s="19" t="s">
        <v>411</v>
      </c>
      <c r="E49" s="33" t="s">
        <v>412</v>
      </c>
      <c r="F49" s="86" t="s">
        <v>363</v>
      </c>
      <c r="G49" s="88">
        <v>1</v>
      </c>
      <c r="H49" s="89">
        <v>1100000</v>
      </c>
      <c r="I49" s="89">
        <v>1100000</v>
      </c>
    </row>
    <row r="50" ht="19.5" customHeight="1" spans="1:9">
      <c r="A50" s="87" t="s">
        <v>191</v>
      </c>
      <c r="B50" s="65" t="s">
        <v>70</v>
      </c>
      <c r="C50" s="65" t="s">
        <v>360</v>
      </c>
      <c r="D50" s="19" t="s">
        <v>411</v>
      </c>
      <c r="E50" s="33" t="s">
        <v>413</v>
      </c>
      <c r="F50" s="86" t="s">
        <v>363</v>
      </c>
      <c r="G50" s="88">
        <v>1</v>
      </c>
      <c r="H50" s="89">
        <v>260000</v>
      </c>
      <c r="I50" s="89">
        <v>260000</v>
      </c>
    </row>
    <row r="51" ht="19.5" customHeight="1" spans="1:9">
      <c r="A51" s="87" t="s">
        <v>191</v>
      </c>
      <c r="B51" s="65" t="s">
        <v>70</v>
      </c>
      <c r="C51" s="65" t="s">
        <v>360</v>
      </c>
      <c r="D51" s="19" t="s">
        <v>411</v>
      </c>
      <c r="E51" s="33" t="s">
        <v>414</v>
      </c>
      <c r="F51" s="86" t="s">
        <v>363</v>
      </c>
      <c r="G51" s="88">
        <v>1</v>
      </c>
      <c r="H51" s="89">
        <v>30000</v>
      </c>
      <c r="I51" s="89">
        <v>30000</v>
      </c>
    </row>
    <row r="52" ht="19.5" customHeight="1" spans="1:9">
      <c r="A52" s="87" t="s">
        <v>191</v>
      </c>
      <c r="B52" s="65" t="s">
        <v>70</v>
      </c>
      <c r="C52" s="65" t="s">
        <v>360</v>
      </c>
      <c r="D52" s="19" t="s">
        <v>415</v>
      </c>
      <c r="E52" s="33" t="s">
        <v>416</v>
      </c>
      <c r="F52" s="86" t="s">
        <v>363</v>
      </c>
      <c r="G52" s="88">
        <v>1</v>
      </c>
      <c r="H52" s="89">
        <v>80000</v>
      </c>
      <c r="I52" s="89">
        <v>80000</v>
      </c>
    </row>
    <row r="53" ht="19.5" customHeight="1" spans="1:9">
      <c r="A53" s="87" t="s">
        <v>191</v>
      </c>
      <c r="B53" s="65" t="s">
        <v>70</v>
      </c>
      <c r="C53" s="65" t="s">
        <v>360</v>
      </c>
      <c r="D53" s="19" t="s">
        <v>415</v>
      </c>
      <c r="E53" s="33" t="s">
        <v>417</v>
      </c>
      <c r="F53" s="86" t="s">
        <v>363</v>
      </c>
      <c r="G53" s="88">
        <v>1</v>
      </c>
      <c r="H53" s="89">
        <v>15000</v>
      </c>
      <c r="I53" s="89">
        <v>15000</v>
      </c>
    </row>
    <row r="54" ht="19.5" customHeight="1" spans="1:9">
      <c r="A54" s="87" t="s">
        <v>191</v>
      </c>
      <c r="B54" s="65" t="s">
        <v>70</v>
      </c>
      <c r="C54" s="65" t="s">
        <v>360</v>
      </c>
      <c r="D54" s="19" t="s">
        <v>415</v>
      </c>
      <c r="E54" s="33" t="s">
        <v>418</v>
      </c>
      <c r="F54" s="86" t="s">
        <v>363</v>
      </c>
      <c r="G54" s="88">
        <v>1</v>
      </c>
      <c r="H54" s="89">
        <v>200000</v>
      </c>
      <c r="I54" s="89">
        <v>200000</v>
      </c>
    </row>
    <row r="55" ht="19.5" customHeight="1" spans="1:9">
      <c r="A55" s="87" t="s">
        <v>191</v>
      </c>
      <c r="B55" s="65" t="s">
        <v>70</v>
      </c>
      <c r="C55" s="65" t="s">
        <v>360</v>
      </c>
      <c r="D55" s="19" t="s">
        <v>415</v>
      </c>
      <c r="E55" s="33" t="s">
        <v>419</v>
      </c>
      <c r="F55" s="86" t="s">
        <v>375</v>
      </c>
      <c r="G55" s="88">
        <v>1</v>
      </c>
      <c r="H55" s="89">
        <v>600000</v>
      </c>
      <c r="I55" s="89">
        <v>600000</v>
      </c>
    </row>
    <row r="56" ht="19.5" customHeight="1" spans="1:9">
      <c r="A56" s="87" t="s">
        <v>191</v>
      </c>
      <c r="B56" s="65" t="s">
        <v>70</v>
      </c>
      <c r="C56" s="65" t="s">
        <v>360</v>
      </c>
      <c r="D56" s="19" t="s">
        <v>415</v>
      </c>
      <c r="E56" s="33" t="s">
        <v>420</v>
      </c>
      <c r="F56" s="86" t="s">
        <v>363</v>
      </c>
      <c r="G56" s="88">
        <v>1</v>
      </c>
      <c r="H56" s="89">
        <v>550000</v>
      </c>
      <c r="I56" s="89">
        <v>550000</v>
      </c>
    </row>
    <row r="57" ht="19.5" customHeight="1" spans="1:9">
      <c r="A57" s="87" t="s">
        <v>191</v>
      </c>
      <c r="B57" s="65" t="s">
        <v>70</v>
      </c>
      <c r="C57" s="65" t="s">
        <v>360</v>
      </c>
      <c r="D57" s="19" t="s">
        <v>421</v>
      </c>
      <c r="E57" s="33" t="s">
        <v>422</v>
      </c>
      <c r="F57" s="86" t="s">
        <v>363</v>
      </c>
      <c r="G57" s="88">
        <v>1</v>
      </c>
      <c r="H57" s="89">
        <v>80000</v>
      </c>
      <c r="I57" s="89">
        <v>80000</v>
      </c>
    </row>
    <row r="58" ht="19.5" customHeight="1" spans="1:9">
      <c r="A58" s="87" t="s">
        <v>191</v>
      </c>
      <c r="B58" s="65" t="s">
        <v>70</v>
      </c>
      <c r="C58" s="65" t="s">
        <v>360</v>
      </c>
      <c r="D58" s="19" t="s">
        <v>421</v>
      </c>
      <c r="E58" s="33" t="s">
        <v>423</v>
      </c>
      <c r="F58" s="86" t="s">
        <v>363</v>
      </c>
      <c r="G58" s="88">
        <v>4</v>
      </c>
      <c r="H58" s="89">
        <v>40000</v>
      </c>
      <c r="I58" s="89">
        <v>160000</v>
      </c>
    </row>
    <row r="59" ht="19.5" customHeight="1" spans="1:9">
      <c r="A59" s="87" t="s">
        <v>191</v>
      </c>
      <c r="B59" s="65" t="s">
        <v>70</v>
      </c>
      <c r="C59" s="65" t="s">
        <v>360</v>
      </c>
      <c r="D59" s="19" t="s">
        <v>421</v>
      </c>
      <c r="E59" s="33" t="s">
        <v>424</v>
      </c>
      <c r="F59" s="86" t="s">
        <v>363</v>
      </c>
      <c r="G59" s="88">
        <v>1</v>
      </c>
      <c r="H59" s="89">
        <v>40000</v>
      </c>
      <c r="I59" s="89">
        <v>40000</v>
      </c>
    </row>
    <row r="60" ht="19.5" customHeight="1" spans="1:9">
      <c r="A60" s="87" t="s">
        <v>191</v>
      </c>
      <c r="B60" s="65" t="s">
        <v>70</v>
      </c>
      <c r="C60" s="65" t="s">
        <v>360</v>
      </c>
      <c r="D60" s="19" t="s">
        <v>421</v>
      </c>
      <c r="E60" s="33" t="s">
        <v>425</v>
      </c>
      <c r="F60" s="86" t="s">
        <v>363</v>
      </c>
      <c r="G60" s="88">
        <v>1</v>
      </c>
      <c r="H60" s="89">
        <v>400000</v>
      </c>
      <c r="I60" s="89">
        <v>400000</v>
      </c>
    </row>
    <row r="61" ht="19.5" customHeight="1" spans="1:9">
      <c r="A61" s="87" t="s">
        <v>191</v>
      </c>
      <c r="B61" s="65" t="s">
        <v>70</v>
      </c>
      <c r="C61" s="65" t="s">
        <v>360</v>
      </c>
      <c r="D61" s="19" t="s">
        <v>421</v>
      </c>
      <c r="E61" s="33" t="s">
        <v>426</v>
      </c>
      <c r="F61" s="86" t="s">
        <v>363</v>
      </c>
      <c r="G61" s="88">
        <v>1</v>
      </c>
      <c r="H61" s="89">
        <v>150000</v>
      </c>
      <c r="I61" s="89">
        <v>150000</v>
      </c>
    </row>
    <row r="62" ht="19.5" customHeight="1" spans="1:9">
      <c r="A62" s="87" t="s">
        <v>191</v>
      </c>
      <c r="B62" s="65" t="s">
        <v>70</v>
      </c>
      <c r="C62" s="65" t="s">
        <v>360</v>
      </c>
      <c r="D62" s="19" t="s">
        <v>421</v>
      </c>
      <c r="E62" s="33" t="s">
        <v>423</v>
      </c>
      <c r="F62" s="86" t="s">
        <v>363</v>
      </c>
      <c r="G62" s="88">
        <v>2</v>
      </c>
      <c r="H62" s="89">
        <v>15000</v>
      </c>
      <c r="I62" s="89">
        <v>30000</v>
      </c>
    </row>
    <row r="63" ht="19.5" customHeight="1" spans="1:9">
      <c r="A63" s="87" t="s">
        <v>191</v>
      </c>
      <c r="B63" s="65" t="s">
        <v>70</v>
      </c>
      <c r="C63" s="65" t="s">
        <v>360</v>
      </c>
      <c r="D63" s="19" t="s">
        <v>421</v>
      </c>
      <c r="E63" s="33" t="s">
        <v>427</v>
      </c>
      <c r="F63" s="86" t="s">
        <v>363</v>
      </c>
      <c r="G63" s="88">
        <v>1</v>
      </c>
      <c r="H63" s="89">
        <v>80000</v>
      </c>
      <c r="I63" s="89">
        <v>80000</v>
      </c>
    </row>
    <row r="64" ht="19.5" customHeight="1" spans="1:9">
      <c r="A64" s="87" t="s">
        <v>191</v>
      </c>
      <c r="B64" s="65" t="s">
        <v>70</v>
      </c>
      <c r="C64" s="65" t="s">
        <v>360</v>
      </c>
      <c r="D64" s="19" t="s">
        <v>421</v>
      </c>
      <c r="E64" s="33" t="s">
        <v>428</v>
      </c>
      <c r="F64" s="86" t="s">
        <v>363</v>
      </c>
      <c r="G64" s="88">
        <v>3</v>
      </c>
      <c r="H64" s="89">
        <v>24000</v>
      </c>
      <c r="I64" s="89">
        <v>72000</v>
      </c>
    </row>
    <row r="65" ht="19.5" customHeight="1" spans="1:9">
      <c r="A65" s="87" t="s">
        <v>191</v>
      </c>
      <c r="B65" s="65" t="s">
        <v>70</v>
      </c>
      <c r="C65" s="65" t="s">
        <v>360</v>
      </c>
      <c r="D65" s="19" t="s">
        <v>421</v>
      </c>
      <c r="E65" s="33" t="s">
        <v>424</v>
      </c>
      <c r="F65" s="86" t="s">
        <v>363</v>
      </c>
      <c r="G65" s="88">
        <v>1</v>
      </c>
      <c r="H65" s="89">
        <v>50000</v>
      </c>
      <c r="I65" s="89">
        <v>50000</v>
      </c>
    </row>
    <row r="66" ht="19.5" customHeight="1" spans="1:9">
      <c r="A66" s="87" t="s">
        <v>191</v>
      </c>
      <c r="B66" s="65" t="s">
        <v>70</v>
      </c>
      <c r="C66" s="65" t="s">
        <v>360</v>
      </c>
      <c r="D66" s="19" t="s">
        <v>429</v>
      </c>
      <c r="E66" s="33" t="s">
        <v>430</v>
      </c>
      <c r="F66" s="86" t="s">
        <v>363</v>
      </c>
      <c r="G66" s="88">
        <v>1</v>
      </c>
      <c r="H66" s="89">
        <v>40000</v>
      </c>
      <c r="I66" s="89">
        <v>40000</v>
      </c>
    </row>
    <row r="67" ht="19.5" customHeight="1" spans="1:9">
      <c r="A67" s="87" t="s">
        <v>191</v>
      </c>
      <c r="B67" s="65" t="s">
        <v>70</v>
      </c>
      <c r="C67" s="65" t="s">
        <v>360</v>
      </c>
      <c r="D67" s="19" t="s">
        <v>429</v>
      </c>
      <c r="E67" s="33" t="s">
        <v>431</v>
      </c>
      <c r="F67" s="86" t="s">
        <v>363</v>
      </c>
      <c r="G67" s="88">
        <v>1</v>
      </c>
      <c r="H67" s="89">
        <v>40000</v>
      </c>
      <c r="I67" s="89">
        <v>40000</v>
      </c>
    </row>
    <row r="68" ht="19.5" customHeight="1" spans="1:9">
      <c r="A68" s="87" t="s">
        <v>191</v>
      </c>
      <c r="B68" s="65" t="s">
        <v>70</v>
      </c>
      <c r="C68" s="65" t="s">
        <v>360</v>
      </c>
      <c r="D68" s="19" t="s">
        <v>432</v>
      </c>
      <c r="E68" s="33" t="s">
        <v>433</v>
      </c>
      <c r="F68" s="86" t="s">
        <v>363</v>
      </c>
      <c r="G68" s="88">
        <v>1</v>
      </c>
      <c r="H68" s="89">
        <v>1400000</v>
      </c>
      <c r="I68" s="89">
        <v>1400000</v>
      </c>
    </row>
    <row r="69" ht="19.5" customHeight="1" spans="1:9">
      <c r="A69" s="87" t="s">
        <v>191</v>
      </c>
      <c r="B69" s="65" t="s">
        <v>70</v>
      </c>
      <c r="C69" s="65" t="s">
        <v>360</v>
      </c>
      <c r="D69" s="19" t="s">
        <v>434</v>
      </c>
      <c r="E69" s="33" t="s">
        <v>435</v>
      </c>
      <c r="F69" s="86" t="s">
        <v>363</v>
      </c>
      <c r="G69" s="88">
        <v>1</v>
      </c>
      <c r="H69" s="89">
        <v>150000</v>
      </c>
      <c r="I69" s="89">
        <v>150000</v>
      </c>
    </row>
    <row r="70" ht="19.5" customHeight="1" spans="1:9">
      <c r="A70" s="87" t="s">
        <v>191</v>
      </c>
      <c r="B70" s="65" t="s">
        <v>70</v>
      </c>
      <c r="C70" s="65" t="s">
        <v>360</v>
      </c>
      <c r="D70" s="19" t="s">
        <v>434</v>
      </c>
      <c r="E70" s="33" t="s">
        <v>436</v>
      </c>
      <c r="F70" s="86" t="s">
        <v>363</v>
      </c>
      <c r="G70" s="88">
        <v>1</v>
      </c>
      <c r="H70" s="89">
        <v>60000</v>
      </c>
      <c r="I70" s="89">
        <v>60000</v>
      </c>
    </row>
    <row r="71" ht="19.5" customHeight="1" spans="1:9">
      <c r="A71" s="87" t="s">
        <v>191</v>
      </c>
      <c r="B71" s="65" t="s">
        <v>70</v>
      </c>
      <c r="C71" s="65" t="s">
        <v>360</v>
      </c>
      <c r="D71" s="19" t="s">
        <v>437</v>
      </c>
      <c r="E71" s="33" t="s">
        <v>438</v>
      </c>
      <c r="F71" s="86" t="s">
        <v>363</v>
      </c>
      <c r="G71" s="88">
        <v>1</v>
      </c>
      <c r="H71" s="89">
        <v>50000</v>
      </c>
      <c r="I71" s="89">
        <v>50000</v>
      </c>
    </row>
    <row r="72" ht="19.5" customHeight="1" spans="1:9">
      <c r="A72" s="87" t="s">
        <v>191</v>
      </c>
      <c r="B72" s="65" t="s">
        <v>70</v>
      </c>
      <c r="C72" s="65" t="s">
        <v>360</v>
      </c>
      <c r="D72" s="19" t="s">
        <v>437</v>
      </c>
      <c r="E72" s="33" t="s">
        <v>439</v>
      </c>
      <c r="F72" s="86" t="s">
        <v>363</v>
      </c>
      <c r="G72" s="88">
        <v>1</v>
      </c>
      <c r="H72" s="89">
        <v>400000</v>
      </c>
      <c r="I72" s="89">
        <v>400000</v>
      </c>
    </row>
    <row r="73" ht="19.5" customHeight="1" spans="1:9">
      <c r="A73" s="87" t="s">
        <v>191</v>
      </c>
      <c r="B73" s="65" t="s">
        <v>70</v>
      </c>
      <c r="C73" s="65" t="s">
        <v>360</v>
      </c>
      <c r="D73" s="19" t="s">
        <v>440</v>
      </c>
      <c r="E73" s="33" t="s">
        <v>441</v>
      </c>
      <c r="F73" s="86" t="s">
        <v>363</v>
      </c>
      <c r="G73" s="88">
        <v>1</v>
      </c>
      <c r="H73" s="89">
        <v>60000</v>
      </c>
      <c r="I73" s="89">
        <v>60000</v>
      </c>
    </row>
    <row r="74" ht="19.5" customHeight="1" spans="1:9">
      <c r="A74" s="87" t="s">
        <v>191</v>
      </c>
      <c r="B74" s="65" t="s">
        <v>70</v>
      </c>
      <c r="C74" s="65" t="s">
        <v>360</v>
      </c>
      <c r="D74" s="19" t="s">
        <v>440</v>
      </c>
      <c r="E74" s="33" t="s">
        <v>442</v>
      </c>
      <c r="F74" s="86" t="s">
        <v>363</v>
      </c>
      <c r="G74" s="88">
        <v>1</v>
      </c>
      <c r="H74" s="89">
        <v>50000</v>
      </c>
      <c r="I74" s="89">
        <v>50000</v>
      </c>
    </row>
    <row r="75" ht="19.5" customHeight="1" spans="1:9">
      <c r="A75" s="87" t="s">
        <v>191</v>
      </c>
      <c r="B75" s="65" t="s">
        <v>70</v>
      </c>
      <c r="C75" s="65" t="s">
        <v>360</v>
      </c>
      <c r="D75" s="19" t="s">
        <v>440</v>
      </c>
      <c r="E75" s="33" t="s">
        <v>443</v>
      </c>
      <c r="F75" s="86" t="s">
        <v>363</v>
      </c>
      <c r="G75" s="88">
        <v>1</v>
      </c>
      <c r="H75" s="89">
        <v>30000</v>
      </c>
      <c r="I75" s="89">
        <v>30000</v>
      </c>
    </row>
    <row r="76" ht="19.5" customHeight="1" spans="1:9">
      <c r="A76" s="87" t="s">
        <v>191</v>
      </c>
      <c r="B76" s="65" t="s">
        <v>70</v>
      </c>
      <c r="C76" s="65" t="s">
        <v>360</v>
      </c>
      <c r="D76" s="19" t="s">
        <v>444</v>
      </c>
      <c r="E76" s="33" t="s">
        <v>445</v>
      </c>
      <c r="F76" s="86" t="s">
        <v>363</v>
      </c>
      <c r="G76" s="88">
        <v>3</v>
      </c>
      <c r="H76" s="89">
        <v>100000</v>
      </c>
      <c r="I76" s="89">
        <v>300000</v>
      </c>
    </row>
    <row r="77" ht="19.5" customHeight="1" spans="1:9">
      <c r="A77" s="87" t="s">
        <v>191</v>
      </c>
      <c r="B77" s="65" t="s">
        <v>70</v>
      </c>
      <c r="C77" s="65" t="s">
        <v>360</v>
      </c>
      <c r="D77" s="19" t="s">
        <v>444</v>
      </c>
      <c r="E77" s="33" t="s">
        <v>446</v>
      </c>
      <c r="F77" s="86" t="s">
        <v>363</v>
      </c>
      <c r="G77" s="88">
        <v>1</v>
      </c>
      <c r="H77" s="89">
        <v>150000</v>
      </c>
      <c r="I77" s="89">
        <v>150000</v>
      </c>
    </row>
    <row r="78" ht="19.5" customHeight="1" spans="1:9">
      <c r="A78" s="87" t="s">
        <v>191</v>
      </c>
      <c r="B78" s="65" t="s">
        <v>70</v>
      </c>
      <c r="C78" s="65" t="s">
        <v>360</v>
      </c>
      <c r="D78" s="19" t="s">
        <v>444</v>
      </c>
      <c r="E78" s="33" t="s">
        <v>447</v>
      </c>
      <c r="F78" s="86" t="s">
        <v>363</v>
      </c>
      <c r="G78" s="88">
        <v>1</v>
      </c>
      <c r="H78" s="89">
        <v>300000</v>
      </c>
      <c r="I78" s="89">
        <v>300000</v>
      </c>
    </row>
    <row r="79" ht="19.5" customHeight="1" spans="1:9">
      <c r="A79" s="87" t="s">
        <v>191</v>
      </c>
      <c r="B79" s="65" t="s">
        <v>70</v>
      </c>
      <c r="C79" s="65" t="s">
        <v>360</v>
      </c>
      <c r="D79" s="19" t="s">
        <v>444</v>
      </c>
      <c r="E79" s="33" t="s">
        <v>447</v>
      </c>
      <c r="F79" s="86" t="s">
        <v>363</v>
      </c>
      <c r="G79" s="88">
        <v>2</v>
      </c>
      <c r="H79" s="89">
        <v>400000</v>
      </c>
      <c r="I79" s="89">
        <v>800000</v>
      </c>
    </row>
    <row r="80" ht="19.5" customHeight="1" spans="1:9">
      <c r="A80" s="87" t="s">
        <v>191</v>
      </c>
      <c r="B80" s="65" t="s">
        <v>70</v>
      </c>
      <c r="C80" s="65" t="s">
        <v>360</v>
      </c>
      <c r="D80" s="19" t="s">
        <v>444</v>
      </c>
      <c r="E80" s="33" t="s">
        <v>448</v>
      </c>
      <c r="F80" s="86" t="s">
        <v>363</v>
      </c>
      <c r="G80" s="88">
        <v>1</v>
      </c>
      <c r="H80" s="89">
        <v>150000</v>
      </c>
      <c r="I80" s="89">
        <v>150000</v>
      </c>
    </row>
    <row r="81" ht="19.5" customHeight="1" spans="1:9">
      <c r="A81" s="87" t="s">
        <v>191</v>
      </c>
      <c r="B81" s="65" t="s">
        <v>70</v>
      </c>
      <c r="C81" s="65" t="s">
        <v>360</v>
      </c>
      <c r="D81" s="19" t="s">
        <v>444</v>
      </c>
      <c r="E81" s="33" t="s">
        <v>445</v>
      </c>
      <c r="F81" s="86" t="s">
        <v>363</v>
      </c>
      <c r="G81" s="88">
        <v>1</v>
      </c>
      <c r="H81" s="89">
        <v>200000</v>
      </c>
      <c r="I81" s="89">
        <v>200000</v>
      </c>
    </row>
    <row r="82" ht="19.5" customHeight="1" spans="1:9">
      <c r="A82" s="87" t="s">
        <v>191</v>
      </c>
      <c r="B82" s="65" t="s">
        <v>70</v>
      </c>
      <c r="C82" s="65" t="s">
        <v>360</v>
      </c>
      <c r="D82" s="19" t="s">
        <v>444</v>
      </c>
      <c r="E82" s="33" t="s">
        <v>449</v>
      </c>
      <c r="F82" s="86" t="s">
        <v>363</v>
      </c>
      <c r="G82" s="88">
        <v>1</v>
      </c>
      <c r="H82" s="89">
        <v>150000</v>
      </c>
      <c r="I82" s="89">
        <v>150000</v>
      </c>
    </row>
    <row r="83" ht="19.5" customHeight="1" spans="1:9">
      <c r="A83" s="87" t="s">
        <v>191</v>
      </c>
      <c r="B83" s="65" t="s">
        <v>70</v>
      </c>
      <c r="C83" s="65" t="s">
        <v>360</v>
      </c>
      <c r="D83" s="19" t="s">
        <v>444</v>
      </c>
      <c r="E83" s="33" t="s">
        <v>391</v>
      </c>
      <c r="F83" s="86" t="s">
        <v>363</v>
      </c>
      <c r="G83" s="88">
        <v>1</v>
      </c>
      <c r="H83" s="89">
        <v>16000</v>
      </c>
      <c r="I83" s="89">
        <v>16000</v>
      </c>
    </row>
    <row r="84" ht="19.5" customHeight="1" spans="1:9">
      <c r="A84" s="87" t="s">
        <v>191</v>
      </c>
      <c r="B84" s="65" t="s">
        <v>70</v>
      </c>
      <c r="C84" s="65" t="s">
        <v>360</v>
      </c>
      <c r="D84" s="19" t="s">
        <v>444</v>
      </c>
      <c r="E84" s="33" t="s">
        <v>450</v>
      </c>
      <c r="F84" s="86" t="s">
        <v>363</v>
      </c>
      <c r="G84" s="88">
        <v>1</v>
      </c>
      <c r="H84" s="89">
        <v>40000</v>
      </c>
      <c r="I84" s="89">
        <v>40000</v>
      </c>
    </row>
    <row r="85" ht="19.5" customHeight="1" spans="1:9">
      <c r="A85" s="87" t="s">
        <v>191</v>
      </c>
      <c r="B85" s="65" t="s">
        <v>70</v>
      </c>
      <c r="C85" s="65" t="s">
        <v>360</v>
      </c>
      <c r="D85" s="19" t="s">
        <v>444</v>
      </c>
      <c r="E85" s="33" t="s">
        <v>445</v>
      </c>
      <c r="F85" s="86" t="s">
        <v>363</v>
      </c>
      <c r="G85" s="88">
        <v>1</v>
      </c>
      <c r="H85" s="89">
        <v>200000</v>
      </c>
      <c r="I85" s="89">
        <v>200000</v>
      </c>
    </row>
    <row r="86" ht="19.5" customHeight="1" spans="1:9">
      <c r="A86" s="87" t="s">
        <v>191</v>
      </c>
      <c r="B86" s="65" t="s">
        <v>70</v>
      </c>
      <c r="C86" s="65" t="s">
        <v>360</v>
      </c>
      <c r="D86" s="19" t="s">
        <v>444</v>
      </c>
      <c r="E86" s="33" t="s">
        <v>451</v>
      </c>
      <c r="F86" s="86" t="s">
        <v>452</v>
      </c>
      <c r="G86" s="88">
        <v>3</v>
      </c>
      <c r="H86" s="89">
        <v>5000</v>
      </c>
      <c r="I86" s="89">
        <v>15000</v>
      </c>
    </row>
    <row r="87" ht="19.5" customHeight="1" spans="1:9">
      <c r="A87" s="87" t="s">
        <v>191</v>
      </c>
      <c r="B87" s="65" t="s">
        <v>70</v>
      </c>
      <c r="C87" s="65" t="s">
        <v>360</v>
      </c>
      <c r="D87" s="19" t="s">
        <v>444</v>
      </c>
      <c r="E87" s="33" t="s">
        <v>453</v>
      </c>
      <c r="F87" s="86" t="s">
        <v>363</v>
      </c>
      <c r="G87" s="88">
        <v>2</v>
      </c>
      <c r="H87" s="89">
        <v>300000</v>
      </c>
      <c r="I87" s="89">
        <v>600000</v>
      </c>
    </row>
    <row r="88" ht="19.5" customHeight="1" spans="1:9">
      <c r="A88" s="87" t="s">
        <v>191</v>
      </c>
      <c r="B88" s="65" t="s">
        <v>70</v>
      </c>
      <c r="C88" s="65" t="s">
        <v>360</v>
      </c>
      <c r="D88" s="19" t="s">
        <v>444</v>
      </c>
      <c r="E88" s="33" t="s">
        <v>447</v>
      </c>
      <c r="F88" s="86" t="s">
        <v>363</v>
      </c>
      <c r="G88" s="88">
        <v>12</v>
      </c>
      <c r="H88" s="89">
        <v>50000</v>
      </c>
      <c r="I88" s="89">
        <v>600000</v>
      </c>
    </row>
    <row r="89" ht="19.5" customHeight="1" spans="1:9">
      <c r="A89" s="87" t="s">
        <v>191</v>
      </c>
      <c r="B89" s="65" t="s">
        <v>70</v>
      </c>
      <c r="C89" s="65" t="s">
        <v>360</v>
      </c>
      <c r="D89" s="19" t="s">
        <v>454</v>
      </c>
      <c r="E89" s="33" t="s">
        <v>455</v>
      </c>
      <c r="F89" s="86" t="s">
        <v>363</v>
      </c>
      <c r="G89" s="88">
        <v>4</v>
      </c>
      <c r="H89" s="89">
        <v>4000</v>
      </c>
      <c r="I89" s="89">
        <v>16000</v>
      </c>
    </row>
    <row r="90" ht="19.5" customHeight="1" spans="1:9">
      <c r="A90" s="87" t="s">
        <v>191</v>
      </c>
      <c r="B90" s="65" t="s">
        <v>70</v>
      </c>
      <c r="C90" s="65" t="s">
        <v>360</v>
      </c>
      <c r="D90" s="19" t="s">
        <v>454</v>
      </c>
      <c r="E90" s="33" t="s">
        <v>456</v>
      </c>
      <c r="F90" s="86" t="s">
        <v>363</v>
      </c>
      <c r="G90" s="88">
        <v>12</v>
      </c>
      <c r="H90" s="89">
        <v>15000</v>
      </c>
      <c r="I90" s="89">
        <v>180000</v>
      </c>
    </row>
    <row r="91" ht="19.5" customHeight="1" spans="1:9">
      <c r="A91" s="87" t="s">
        <v>191</v>
      </c>
      <c r="B91" s="65" t="s">
        <v>70</v>
      </c>
      <c r="C91" s="65" t="s">
        <v>360</v>
      </c>
      <c r="D91" s="19" t="s">
        <v>454</v>
      </c>
      <c r="E91" s="33" t="s">
        <v>457</v>
      </c>
      <c r="F91" s="86" t="s">
        <v>363</v>
      </c>
      <c r="G91" s="88">
        <v>1</v>
      </c>
      <c r="H91" s="89">
        <v>50000</v>
      </c>
      <c r="I91" s="89">
        <v>50000</v>
      </c>
    </row>
    <row r="92" ht="19.5" customHeight="1" spans="1:9">
      <c r="A92" s="87" t="s">
        <v>191</v>
      </c>
      <c r="B92" s="65" t="s">
        <v>70</v>
      </c>
      <c r="C92" s="65" t="s">
        <v>360</v>
      </c>
      <c r="D92" s="19" t="s">
        <v>454</v>
      </c>
      <c r="E92" s="33" t="s">
        <v>458</v>
      </c>
      <c r="F92" s="86" t="s">
        <v>363</v>
      </c>
      <c r="G92" s="88">
        <v>13</v>
      </c>
      <c r="H92" s="89">
        <v>80000</v>
      </c>
      <c r="I92" s="89">
        <v>1040000</v>
      </c>
    </row>
    <row r="93" ht="19.5" customHeight="1" spans="1:9">
      <c r="A93" s="87" t="s">
        <v>191</v>
      </c>
      <c r="B93" s="65" t="s">
        <v>70</v>
      </c>
      <c r="C93" s="65" t="s">
        <v>360</v>
      </c>
      <c r="D93" s="19" t="s">
        <v>454</v>
      </c>
      <c r="E93" s="33" t="s">
        <v>459</v>
      </c>
      <c r="F93" s="86" t="s">
        <v>363</v>
      </c>
      <c r="G93" s="88">
        <v>1</v>
      </c>
      <c r="H93" s="89">
        <v>45000</v>
      </c>
      <c r="I93" s="89">
        <v>45000</v>
      </c>
    </row>
    <row r="94" ht="19.5" customHeight="1" spans="1:9">
      <c r="A94" s="87" t="s">
        <v>191</v>
      </c>
      <c r="B94" s="65" t="s">
        <v>70</v>
      </c>
      <c r="C94" s="65" t="s">
        <v>360</v>
      </c>
      <c r="D94" s="19" t="s">
        <v>454</v>
      </c>
      <c r="E94" s="33" t="s">
        <v>460</v>
      </c>
      <c r="F94" s="86" t="s">
        <v>363</v>
      </c>
      <c r="G94" s="88">
        <v>4</v>
      </c>
      <c r="H94" s="89">
        <v>5000</v>
      </c>
      <c r="I94" s="89">
        <v>20000</v>
      </c>
    </row>
    <row r="95" ht="19.5" customHeight="1" spans="1:9">
      <c r="A95" s="87" t="s">
        <v>191</v>
      </c>
      <c r="B95" s="65" t="s">
        <v>70</v>
      </c>
      <c r="C95" s="65" t="s">
        <v>360</v>
      </c>
      <c r="D95" s="19" t="s">
        <v>454</v>
      </c>
      <c r="E95" s="33" t="s">
        <v>461</v>
      </c>
      <c r="F95" s="86" t="s">
        <v>363</v>
      </c>
      <c r="G95" s="88">
        <v>3</v>
      </c>
      <c r="H95" s="89">
        <v>10000</v>
      </c>
      <c r="I95" s="89">
        <v>30000</v>
      </c>
    </row>
    <row r="96" ht="19.5" customHeight="1" spans="1:9">
      <c r="A96" s="87" t="s">
        <v>191</v>
      </c>
      <c r="B96" s="65" t="s">
        <v>70</v>
      </c>
      <c r="C96" s="65" t="s">
        <v>360</v>
      </c>
      <c r="D96" s="19" t="s">
        <v>454</v>
      </c>
      <c r="E96" s="33" t="s">
        <v>462</v>
      </c>
      <c r="F96" s="86" t="s">
        <v>363</v>
      </c>
      <c r="G96" s="88">
        <v>1</v>
      </c>
      <c r="H96" s="89">
        <v>30000</v>
      </c>
      <c r="I96" s="89">
        <v>30000</v>
      </c>
    </row>
    <row r="97" ht="19.5" customHeight="1" spans="1:9">
      <c r="A97" s="87" t="s">
        <v>191</v>
      </c>
      <c r="B97" s="65" t="s">
        <v>70</v>
      </c>
      <c r="C97" s="65" t="s">
        <v>360</v>
      </c>
      <c r="D97" s="19" t="s">
        <v>454</v>
      </c>
      <c r="E97" s="33" t="s">
        <v>463</v>
      </c>
      <c r="F97" s="86" t="s">
        <v>452</v>
      </c>
      <c r="G97" s="88">
        <v>4</v>
      </c>
      <c r="H97" s="89">
        <v>30000</v>
      </c>
      <c r="I97" s="89">
        <v>120000</v>
      </c>
    </row>
    <row r="98" ht="19.5" customHeight="1" spans="1:9">
      <c r="A98" s="87" t="s">
        <v>191</v>
      </c>
      <c r="B98" s="65" t="s">
        <v>70</v>
      </c>
      <c r="C98" s="65" t="s">
        <v>360</v>
      </c>
      <c r="D98" s="19" t="s">
        <v>454</v>
      </c>
      <c r="E98" s="33" t="s">
        <v>464</v>
      </c>
      <c r="F98" s="86" t="s">
        <v>363</v>
      </c>
      <c r="G98" s="88">
        <v>1</v>
      </c>
      <c r="H98" s="89">
        <v>20000</v>
      </c>
      <c r="I98" s="89">
        <v>20000</v>
      </c>
    </row>
    <row r="99" ht="19.5" customHeight="1" spans="1:9">
      <c r="A99" s="87" t="s">
        <v>191</v>
      </c>
      <c r="B99" s="65" t="s">
        <v>70</v>
      </c>
      <c r="C99" s="65" t="s">
        <v>360</v>
      </c>
      <c r="D99" s="19" t="s">
        <v>454</v>
      </c>
      <c r="E99" s="33" t="s">
        <v>465</v>
      </c>
      <c r="F99" s="86" t="s">
        <v>375</v>
      </c>
      <c r="G99" s="88">
        <v>20</v>
      </c>
      <c r="H99" s="89">
        <v>5000</v>
      </c>
      <c r="I99" s="89">
        <v>100000</v>
      </c>
    </row>
    <row r="100" ht="19.5" customHeight="1" spans="1:9">
      <c r="A100" s="87" t="s">
        <v>191</v>
      </c>
      <c r="B100" s="65" t="s">
        <v>70</v>
      </c>
      <c r="C100" s="65" t="s">
        <v>360</v>
      </c>
      <c r="D100" s="19" t="s">
        <v>454</v>
      </c>
      <c r="E100" s="33" t="s">
        <v>466</v>
      </c>
      <c r="F100" s="86" t="s">
        <v>363</v>
      </c>
      <c r="G100" s="88">
        <v>3</v>
      </c>
      <c r="H100" s="89">
        <v>1400</v>
      </c>
      <c r="I100" s="89">
        <v>4200</v>
      </c>
    </row>
    <row r="101" ht="19.5" customHeight="1" spans="1:9">
      <c r="A101" s="87" t="s">
        <v>191</v>
      </c>
      <c r="B101" s="65" t="s">
        <v>70</v>
      </c>
      <c r="C101" s="65" t="s">
        <v>360</v>
      </c>
      <c r="D101" s="19" t="s">
        <v>454</v>
      </c>
      <c r="E101" s="33" t="s">
        <v>467</v>
      </c>
      <c r="F101" s="86" t="s">
        <v>363</v>
      </c>
      <c r="G101" s="88">
        <v>2</v>
      </c>
      <c r="H101" s="89">
        <v>8000</v>
      </c>
      <c r="I101" s="89">
        <v>16000</v>
      </c>
    </row>
    <row r="102" ht="19.5" customHeight="1" spans="1:9">
      <c r="A102" s="87" t="s">
        <v>191</v>
      </c>
      <c r="B102" s="65" t="s">
        <v>70</v>
      </c>
      <c r="C102" s="65" t="s">
        <v>360</v>
      </c>
      <c r="D102" s="19" t="s">
        <v>454</v>
      </c>
      <c r="E102" s="33" t="s">
        <v>468</v>
      </c>
      <c r="F102" s="86" t="s">
        <v>452</v>
      </c>
      <c r="G102" s="88">
        <v>1</v>
      </c>
      <c r="H102" s="89">
        <v>10000</v>
      </c>
      <c r="I102" s="89">
        <v>10000</v>
      </c>
    </row>
    <row r="103" ht="19.5" customHeight="1" spans="1:9">
      <c r="A103" s="87" t="s">
        <v>191</v>
      </c>
      <c r="B103" s="65" t="s">
        <v>70</v>
      </c>
      <c r="C103" s="65" t="s">
        <v>360</v>
      </c>
      <c r="D103" s="19" t="s">
        <v>454</v>
      </c>
      <c r="E103" s="33" t="s">
        <v>469</v>
      </c>
      <c r="F103" s="86" t="s">
        <v>363</v>
      </c>
      <c r="G103" s="88">
        <v>1</v>
      </c>
      <c r="H103" s="89">
        <v>10000</v>
      </c>
      <c r="I103" s="89">
        <v>10000</v>
      </c>
    </row>
    <row r="104" ht="19.5" customHeight="1" spans="1:9">
      <c r="A104" s="87" t="s">
        <v>191</v>
      </c>
      <c r="B104" s="65" t="s">
        <v>70</v>
      </c>
      <c r="C104" s="65" t="s">
        <v>360</v>
      </c>
      <c r="D104" s="19" t="s">
        <v>454</v>
      </c>
      <c r="E104" s="33" t="s">
        <v>470</v>
      </c>
      <c r="F104" s="86" t="s">
        <v>363</v>
      </c>
      <c r="G104" s="88">
        <v>20</v>
      </c>
      <c r="H104" s="89">
        <v>50000</v>
      </c>
      <c r="I104" s="89">
        <v>1000000</v>
      </c>
    </row>
    <row r="105" ht="19.5" customHeight="1" spans="1:9">
      <c r="A105" s="87" t="s">
        <v>191</v>
      </c>
      <c r="B105" s="65" t="s">
        <v>70</v>
      </c>
      <c r="C105" s="65" t="s">
        <v>360</v>
      </c>
      <c r="D105" s="19" t="s">
        <v>454</v>
      </c>
      <c r="E105" s="33" t="s">
        <v>471</v>
      </c>
      <c r="F105" s="86" t="s">
        <v>363</v>
      </c>
      <c r="G105" s="88">
        <v>12</v>
      </c>
      <c r="H105" s="89">
        <v>30000</v>
      </c>
      <c r="I105" s="89">
        <v>360000</v>
      </c>
    </row>
    <row r="106" ht="19.5" customHeight="1" spans="1:9">
      <c r="A106" s="87" t="s">
        <v>191</v>
      </c>
      <c r="B106" s="65" t="s">
        <v>70</v>
      </c>
      <c r="C106" s="65" t="s">
        <v>360</v>
      </c>
      <c r="D106" s="19" t="s">
        <v>454</v>
      </c>
      <c r="E106" s="33" t="s">
        <v>472</v>
      </c>
      <c r="F106" s="86" t="s">
        <v>452</v>
      </c>
      <c r="G106" s="88">
        <v>20</v>
      </c>
      <c r="H106" s="89">
        <v>2000</v>
      </c>
      <c r="I106" s="89">
        <v>40000</v>
      </c>
    </row>
    <row r="107" ht="19.5" customHeight="1" spans="1:9">
      <c r="A107" s="87" t="s">
        <v>191</v>
      </c>
      <c r="B107" s="65" t="s">
        <v>70</v>
      </c>
      <c r="C107" s="65" t="s">
        <v>360</v>
      </c>
      <c r="D107" s="19" t="s">
        <v>454</v>
      </c>
      <c r="E107" s="33" t="s">
        <v>473</v>
      </c>
      <c r="F107" s="86" t="s">
        <v>452</v>
      </c>
      <c r="G107" s="88">
        <v>3</v>
      </c>
      <c r="H107" s="89">
        <v>40000</v>
      </c>
      <c r="I107" s="89">
        <v>120000</v>
      </c>
    </row>
    <row r="108" ht="19.5" customHeight="1" spans="1:9">
      <c r="A108" s="87" t="s">
        <v>191</v>
      </c>
      <c r="B108" s="65" t="s">
        <v>70</v>
      </c>
      <c r="C108" s="65" t="s">
        <v>360</v>
      </c>
      <c r="D108" s="19" t="s">
        <v>454</v>
      </c>
      <c r="E108" s="33" t="s">
        <v>455</v>
      </c>
      <c r="F108" s="86" t="s">
        <v>363</v>
      </c>
      <c r="G108" s="88">
        <v>4</v>
      </c>
      <c r="H108" s="89">
        <v>7000</v>
      </c>
      <c r="I108" s="89">
        <v>28000</v>
      </c>
    </row>
    <row r="109" ht="19.5" customHeight="1" spans="1:9">
      <c r="A109" s="87" t="s">
        <v>191</v>
      </c>
      <c r="B109" s="65" t="s">
        <v>70</v>
      </c>
      <c r="C109" s="65" t="s">
        <v>360</v>
      </c>
      <c r="D109" s="19" t="s">
        <v>454</v>
      </c>
      <c r="E109" s="33" t="s">
        <v>460</v>
      </c>
      <c r="F109" s="86" t="s">
        <v>363</v>
      </c>
      <c r="G109" s="88">
        <v>12</v>
      </c>
      <c r="H109" s="89">
        <v>6000</v>
      </c>
      <c r="I109" s="89">
        <v>72000</v>
      </c>
    </row>
    <row r="110" ht="19.5" customHeight="1" spans="1:9">
      <c r="A110" s="87" t="s">
        <v>191</v>
      </c>
      <c r="B110" s="65" t="s">
        <v>70</v>
      </c>
      <c r="C110" s="65" t="s">
        <v>360</v>
      </c>
      <c r="D110" s="19" t="s">
        <v>454</v>
      </c>
      <c r="E110" s="33" t="s">
        <v>474</v>
      </c>
      <c r="F110" s="86" t="s">
        <v>363</v>
      </c>
      <c r="G110" s="88">
        <v>2</v>
      </c>
      <c r="H110" s="89">
        <v>50000</v>
      </c>
      <c r="I110" s="89">
        <v>100000</v>
      </c>
    </row>
    <row r="111" ht="19.5" customHeight="1" spans="1:9">
      <c r="A111" s="87" t="s">
        <v>191</v>
      </c>
      <c r="B111" s="65" t="s">
        <v>70</v>
      </c>
      <c r="C111" s="65" t="s">
        <v>360</v>
      </c>
      <c r="D111" s="19" t="s">
        <v>475</v>
      </c>
      <c r="E111" s="33" t="s">
        <v>476</v>
      </c>
      <c r="F111" s="86" t="s">
        <v>363</v>
      </c>
      <c r="G111" s="88">
        <v>20</v>
      </c>
      <c r="H111" s="89">
        <v>6000</v>
      </c>
      <c r="I111" s="89">
        <v>120000</v>
      </c>
    </row>
    <row r="112" ht="19.5" customHeight="1" spans="1:9">
      <c r="A112" s="87" t="s">
        <v>191</v>
      </c>
      <c r="B112" s="65" t="s">
        <v>70</v>
      </c>
      <c r="C112" s="65" t="s">
        <v>360</v>
      </c>
      <c r="D112" s="19" t="s">
        <v>475</v>
      </c>
      <c r="E112" s="33" t="s">
        <v>477</v>
      </c>
      <c r="F112" s="86" t="s">
        <v>375</v>
      </c>
      <c r="G112" s="88">
        <v>1</v>
      </c>
      <c r="H112" s="89">
        <v>5500000</v>
      </c>
      <c r="I112" s="89">
        <v>5500000</v>
      </c>
    </row>
    <row r="113" ht="19.5" customHeight="1" spans="1:9">
      <c r="A113" s="87" t="s">
        <v>191</v>
      </c>
      <c r="B113" s="65" t="s">
        <v>70</v>
      </c>
      <c r="C113" s="65" t="s">
        <v>360</v>
      </c>
      <c r="D113" s="19" t="s">
        <v>475</v>
      </c>
      <c r="E113" s="33" t="s">
        <v>478</v>
      </c>
      <c r="F113" s="86" t="s">
        <v>363</v>
      </c>
      <c r="G113" s="88">
        <v>2</v>
      </c>
      <c r="H113" s="89">
        <v>30000</v>
      </c>
      <c r="I113" s="89">
        <v>60000</v>
      </c>
    </row>
    <row r="114" ht="19.5" customHeight="1" spans="1:9">
      <c r="A114" s="87" t="s">
        <v>191</v>
      </c>
      <c r="B114" s="65" t="s">
        <v>70</v>
      </c>
      <c r="C114" s="65" t="s">
        <v>360</v>
      </c>
      <c r="D114" s="19" t="s">
        <v>475</v>
      </c>
      <c r="E114" s="33" t="s">
        <v>479</v>
      </c>
      <c r="F114" s="86" t="s">
        <v>375</v>
      </c>
      <c r="G114" s="88">
        <v>1</v>
      </c>
      <c r="H114" s="89">
        <v>180000</v>
      </c>
      <c r="I114" s="89">
        <v>180000</v>
      </c>
    </row>
    <row r="115" ht="19.5" customHeight="1" spans="1:9">
      <c r="A115" s="87" t="s">
        <v>191</v>
      </c>
      <c r="B115" s="65" t="s">
        <v>70</v>
      </c>
      <c r="C115" s="65" t="s">
        <v>360</v>
      </c>
      <c r="D115" s="19" t="s">
        <v>475</v>
      </c>
      <c r="E115" s="33" t="s">
        <v>480</v>
      </c>
      <c r="F115" s="86" t="s">
        <v>452</v>
      </c>
      <c r="G115" s="88">
        <v>4</v>
      </c>
      <c r="H115" s="89">
        <v>500</v>
      </c>
      <c r="I115" s="89">
        <v>2000</v>
      </c>
    </row>
    <row r="116" ht="19.5" customHeight="1" spans="1:9">
      <c r="A116" s="87" t="s">
        <v>191</v>
      </c>
      <c r="B116" s="65" t="s">
        <v>70</v>
      </c>
      <c r="C116" s="65" t="s">
        <v>360</v>
      </c>
      <c r="D116" s="19" t="s">
        <v>481</v>
      </c>
      <c r="E116" s="33" t="s">
        <v>482</v>
      </c>
      <c r="F116" s="86" t="s">
        <v>363</v>
      </c>
      <c r="G116" s="88">
        <v>2</v>
      </c>
      <c r="H116" s="89">
        <v>40000</v>
      </c>
      <c r="I116" s="89">
        <v>80000</v>
      </c>
    </row>
    <row r="117" ht="19.5" customHeight="1" spans="1:9">
      <c r="A117" s="87" t="s">
        <v>191</v>
      </c>
      <c r="B117" s="65" t="s">
        <v>70</v>
      </c>
      <c r="C117" s="65" t="s">
        <v>360</v>
      </c>
      <c r="D117" s="19" t="s">
        <v>481</v>
      </c>
      <c r="E117" s="33" t="s">
        <v>483</v>
      </c>
      <c r="F117" s="86" t="s">
        <v>363</v>
      </c>
      <c r="G117" s="88">
        <v>2</v>
      </c>
      <c r="H117" s="89">
        <v>2000</v>
      </c>
      <c r="I117" s="89">
        <v>4000</v>
      </c>
    </row>
    <row r="118" ht="19.5" customHeight="1" spans="1:9">
      <c r="A118" s="87" t="s">
        <v>191</v>
      </c>
      <c r="B118" s="65" t="s">
        <v>70</v>
      </c>
      <c r="C118" s="65" t="s">
        <v>360</v>
      </c>
      <c r="D118" s="19" t="s">
        <v>484</v>
      </c>
      <c r="E118" s="33" t="s">
        <v>485</v>
      </c>
      <c r="F118" s="86" t="s">
        <v>363</v>
      </c>
      <c r="G118" s="88">
        <v>1</v>
      </c>
      <c r="H118" s="89">
        <v>50000</v>
      </c>
      <c r="I118" s="89">
        <v>50000</v>
      </c>
    </row>
    <row r="119" ht="19.5" customHeight="1" spans="1:9">
      <c r="A119" s="87" t="s">
        <v>191</v>
      </c>
      <c r="B119" s="65" t="s">
        <v>70</v>
      </c>
      <c r="C119" s="65" t="s">
        <v>360</v>
      </c>
      <c r="D119" s="19" t="s">
        <v>484</v>
      </c>
      <c r="E119" s="33" t="s">
        <v>486</v>
      </c>
      <c r="F119" s="86" t="s">
        <v>363</v>
      </c>
      <c r="G119" s="88">
        <v>1</v>
      </c>
      <c r="H119" s="89">
        <v>200000</v>
      </c>
      <c r="I119" s="89">
        <v>200000</v>
      </c>
    </row>
    <row r="120" ht="19.5" customHeight="1" spans="1:9">
      <c r="A120" s="87" t="s">
        <v>191</v>
      </c>
      <c r="B120" s="65" t="s">
        <v>70</v>
      </c>
      <c r="C120" s="65" t="s">
        <v>360</v>
      </c>
      <c r="D120" s="19" t="s">
        <v>484</v>
      </c>
      <c r="E120" s="33" t="s">
        <v>487</v>
      </c>
      <c r="F120" s="86" t="s">
        <v>363</v>
      </c>
      <c r="G120" s="88">
        <v>1</v>
      </c>
      <c r="H120" s="89">
        <v>550000</v>
      </c>
      <c r="I120" s="89">
        <v>550000</v>
      </c>
    </row>
    <row r="121" ht="19.5" customHeight="1" spans="1:9">
      <c r="A121" s="87" t="s">
        <v>191</v>
      </c>
      <c r="B121" s="65" t="s">
        <v>70</v>
      </c>
      <c r="C121" s="65" t="s">
        <v>360</v>
      </c>
      <c r="D121" s="19" t="s">
        <v>484</v>
      </c>
      <c r="E121" s="33" t="s">
        <v>488</v>
      </c>
      <c r="F121" s="86" t="s">
        <v>489</v>
      </c>
      <c r="G121" s="88">
        <v>5</v>
      </c>
      <c r="H121" s="89">
        <v>3000</v>
      </c>
      <c r="I121" s="89">
        <v>15000</v>
      </c>
    </row>
    <row r="122" ht="19.5" customHeight="1" spans="1:9">
      <c r="A122" s="87" t="s">
        <v>191</v>
      </c>
      <c r="B122" s="65" t="s">
        <v>70</v>
      </c>
      <c r="C122" s="65" t="s">
        <v>360</v>
      </c>
      <c r="D122" s="19" t="s">
        <v>484</v>
      </c>
      <c r="E122" s="33" t="s">
        <v>490</v>
      </c>
      <c r="F122" s="86" t="s">
        <v>375</v>
      </c>
      <c r="G122" s="88">
        <v>1</v>
      </c>
      <c r="H122" s="89">
        <v>200000</v>
      </c>
      <c r="I122" s="89">
        <v>200000</v>
      </c>
    </row>
    <row r="123" ht="19.5" customHeight="1" spans="1:9">
      <c r="A123" s="87" t="s">
        <v>191</v>
      </c>
      <c r="B123" s="65" t="s">
        <v>70</v>
      </c>
      <c r="C123" s="65" t="s">
        <v>360</v>
      </c>
      <c r="D123" s="19" t="s">
        <v>484</v>
      </c>
      <c r="E123" s="33" t="s">
        <v>491</v>
      </c>
      <c r="F123" s="86" t="s">
        <v>363</v>
      </c>
      <c r="G123" s="88">
        <v>2</v>
      </c>
      <c r="H123" s="89">
        <v>1000</v>
      </c>
      <c r="I123" s="89">
        <v>2000</v>
      </c>
    </row>
    <row r="124" ht="19.5" customHeight="1" spans="1:9">
      <c r="A124" s="87" t="s">
        <v>191</v>
      </c>
      <c r="B124" s="65" t="s">
        <v>70</v>
      </c>
      <c r="C124" s="65" t="s">
        <v>360</v>
      </c>
      <c r="D124" s="19" t="s">
        <v>484</v>
      </c>
      <c r="E124" s="33" t="s">
        <v>492</v>
      </c>
      <c r="F124" s="86" t="s">
        <v>363</v>
      </c>
      <c r="G124" s="88">
        <v>1</v>
      </c>
      <c r="H124" s="89">
        <v>4000</v>
      </c>
      <c r="I124" s="89">
        <v>4000</v>
      </c>
    </row>
    <row r="125" ht="19.5" customHeight="1" spans="1:9">
      <c r="A125" s="87" t="s">
        <v>191</v>
      </c>
      <c r="B125" s="65" t="s">
        <v>70</v>
      </c>
      <c r="C125" s="65" t="s">
        <v>360</v>
      </c>
      <c r="D125" s="19" t="s">
        <v>484</v>
      </c>
      <c r="E125" s="33" t="s">
        <v>493</v>
      </c>
      <c r="F125" s="86" t="s">
        <v>363</v>
      </c>
      <c r="G125" s="88">
        <v>1</v>
      </c>
      <c r="H125" s="89">
        <v>200000</v>
      </c>
      <c r="I125" s="89">
        <v>200000</v>
      </c>
    </row>
    <row r="126" ht="19.5" customHeight="1" spans="1:9">
      <c r="A126" s="87" t="s">
        <v>191</v>
      </c>
      <c r="B126" s="65" t="s">
        <v>70</v>
      </c>
      <c r="C126" s="65" t="s">
        <v>360</v>
      </c>
      <c r="D126" s="19" t="s">
        <v>484</v>
      </c>
      <c r="E126" s="33" t="s">
        <v>494</v>
      </c>
      <c r="F126" s="86" t="s">
        <v>363</v>
      </c>
      <c r="G126" s="88">
        <v>1</v>
      </c>
      <c r="H126" s="89">
        <v>82000</v>
      </c>
      <c r="I126" s="89">
        <v>82000</v>
      </c>
    </row>
    <row r="127" ht="19.5" customHeight="1" spans="1:9">
      <c r="A127" s="87" t="s">
        <v>191</v>
      </c>
      <c r="B127" s="65" t="s">
        <v>70</v>
      </c>
      <c r="C127" s="65" t="s">
        <v>360</v>
      </c>
      <c r="D127" s="19" t="s">
        <v>484</v>
      </c>
      <c r="E127" s="33" t="s">
        <v>495</v>
      </c>
      <c r="F127" s="86" t="s">
        <v>375</v>
      </c>
      <c r="G127" s="88">
        <v>12</v>
      </c>
      <c r="H127" s="89">
        <v>500</v>
      </c>
      <c r="I127" s="89">
        <v>6000</v>
      </c>
    </row>
    <row r="128" ht="19.5" customHeight="1" spans="1:9">
      <c r="A128" s="87" t="s">
        <v>191</v>
      </c>
      <c r="B128" s="65" t="s">
        <v>70</v>
      </c>
      <c r="C128" s="65" t="s">
        <v>360</v>
      </c>
      <c r="D128" s="19" t="s">
        <v>484</v>
      </c>
      <c r="E128" s="33" t="s">
        <v>496</v>
      </c>
      <c r="F128" s="86" t="s">
        <v>363</v>
      </c>
      <c r="G128" s="88">
        <v>1</v>
      </c>
      <c r="H128" s="89">
        <v>150000</v>
      </c>
      <c r="I128" s="89">
        <v>150000</v>
      </c>
    </row>
    <row r="129" ht="19.5" customHeight="1" spans="1:9">
      <c r="A129" s="87" t="s">
        <v>191</v>
      </c>
      <c r="B129" s="65" t="s">
        <v>70</v>
      </c>
      <c r="C129" s="65" t="s">
        <v>360</v>
      </c>
      <c r="D129" s="19" t="s">
        <v>484</v>
      </c>
      <c r="E129" s="33" t="s">
        <v>497</v>
      </c>
      <c r="F129" s="86" t="s">
        <v>363</v>
      </c>
      <c r="G129" s="88">
        <v>12</v>
      </c>
      <c r="H129" s="89">
        <v>1500</v>
      </c>
      <c r="I129" s="89">
        <v>18000</v>
      </c>
    </row>
    <row r="130" ht="19.5" customHeight="1" spans="1:9">
      <c r="A130" s="87" t="s">
        <v>191</v>
      </c>
      <c r="B130" s="65" t="s">
        <v>70</v>
      </c>
      <c r="C130" s="65" t="s">
        <v>360</v>
      </c>
      <c r="D130" s="19" t="s">
        <v>484</v>
      </c>
      <c r="E130" s="33" t="s">
        <v>457</v>
      </c>
      <c r="F130" s="86" t="s">
        <v>363</v>
      </c>
      <c r="G130" s="88">
        <v>3</v>
      </c>
      <c r="H130" s="89">
        <v>50000</v>
      </c>
      <c r="I130" s="89">
        <v>150000</v>
      </c>
    </row>
    <row r="131" ht="19.5" customHeight="1" spans="1:9">
      <c r="A131" s="87" t="s">
        <v>191</v>
      </c>
      <c r="B131" s="65" t="s">
        <v>70</v>
      </c>
      <c r="C131" s="65" t="s">
        <v>360</v>
      </c>
      <c r="D131" s="19" t="s">
        <v>484</v>
      </c>
      <c r="E131" s="33" t="s">
        <v>498</v>
      </c>
      <c r="F131" s="86" t="s">
        <v>363</v>
      </c>
      <c r="G131" s="88">
        <v>1</v>
      </c>
      <c r="H131" s="89">
        <v>50000</v>
      </c>
      <c r="I131" s="89">
        <v>50000</v>
      </c>
    </row>
    <row r="132" ht="19.5" customHeight="1" spans="1:9">
      <c r="A132" s="87" t="s">
        <v>191</v>
      </c>
      <c r="B132" s="65" t="s">
        <v>70</v>
      </c>
      <c r="C132" s="65" t="s">
        <v>360</v>
      </c>
      <c r="D132" s="19" t="s">
        <v>484</v>
      </c>
      <c r="E132" s="33" t="s">
        <v>499</v>
      </c>
      <c r="F132" s="86" t="s">
        <v>375</v>
      </c>
      <c r="G132" s="88">
        <v>1</v>
      </c>
      <c r="H132" s="89">
        <v>200000</v>
      </c>
      <c r="I132" s="89">
        <v>200000</v>
      </c>
    </row>
    <row r="133" ht="19.5" customHeight="1" spans="1:9">
      <c r="A133" s="87" t="s">
        <v>191</v>
      </c>
      <c r="B133" s="65" t="s">
        <v>70</v>
      </c>
      <c r="C133" s="65" t="s">
        <v>360</v>
      </c>
      <c r="D133" s="19" t="s">
        <v>484</v>
      </c>
      <c r="E133" s="33" t="s">
        <v>500</v>
      </c>
      <c r="F133" s="86" t="s">
        <v>375</v>
      </c>
      <c r="G133" s="88">
        <v>12</v>
      </c>
      <c r="H133" s="89">
        <v>500</v>
      </c>
      <c r="I133" s="89">
        <v>6000</v>
      </c>
    </row>
    <row r="134" ht="19.5" customHeight="1" spans="1:9">
      <c r="A134" s="87" t="s">
        <v>191</v>
      </c>
      <c r="B134" s="65" t="s">
        <v>70</v>
      </c>
      <c r="C134" s="65" t="s">
        <v>360</v>
      </c>
      <c r="D134" s="19" t="s">
        <v>484</v>
      </c>
      <c r="E134" s="33" t="s">
        <v>501</v>
      </c>
      <c r="F134" s="86" t="s">
        <v>363</v>
      </c>
      <c r="G134" s="88">
        <v>1</v>
      </c>
      <c r="H134" s="89">
        <v>2000000</v>
      </c>
      <c r="I134" s="89">
        <v>2000000</v>
      </c>
    </row>
    <row r="135" ht="19.5" customHeight="1" spans="1:9">
      <c r="A135" s="87" t="s">
        <v>191</v>
      </c>
      <c r="B135" s="65" t="s">
        <v>70</v>
      </c>
      <c r="C135" s="65" t="s">
        <v>360</v>
      </c>
      <c r="D135" s="19" t="s">
        <v>484</v>
      </c>
      <c r="E135" s="33" t="s">
        <v>502</v>
      </c>
      <c r="F135" s="86" t="s">
        <v>363</v>
      </c>
      <c r="G135" s="88">
        <v>1</v>
      </c>
      <c r="H135" s="89">
        <v>50000</v>
      </c>
      <c r="I135" s="89">
        <v>50000</v>
      </c>
    </row>
    <row r="136" ht="19.5" customHeight="1" spans="1:9">
      <c r="A136" s="87" t="s">
        <v>191</v>
      </c>
      <c r="B136" s="65" t="s">
        <v>70</v>
      </c>
      <c r="C136" s="65" t="s">
        <v>360</v>
      </c>
      <c r="D136" s="19" t="s">
        <v>484</v>
      </c>
      <c r="E136" s="33" t="s">
        <v>503</v>
      </c>
      <c r="F136" s="86" t="s">
        <v>363</v>
      </c>
      <c r="G136" s="88">
        <v>1</v>
      </c>
      <c r="H136" s="89">
        <v>150000</v>
      </c>
      <c r="I136" s="89">
        <v>150000</v>
      </c>
    </row>
    <row r="137" ht="19.5" customHeight="1" spans="1:9">
      <c r="A137" s="87" t="s">
        <v>191</v>
      </c>
      <c r="B137" s="65" t="s">
        <v>70</v>
      </c>
      <c r="C137" s="65" t="s">
        <v>360</v>
      </c>
      <c r="D137" s="19" t="s">
        <v>484</v>
      </c>
      <c r="E137" s="33" t="s">
        <v>504</v>
      </c>
      <c r="F137" s="86" t="s">
        <v>489</v>
      </c>
      <c r="G137" s="88">
        <v>12</v>
      </c>
      <c r="H137" s="89">
        <v>500</v>
      </c>
      <c r="I137" s="89">
        <v>6000</v>
      </c>
    </row>
    <row r="138" ht="19.5" customHeight="1" spans="1:9">
      <c r="A138" s="87" t="s">
        <v>191</v>
      </c>
      <c r="B138" s="65" t="s">
        <v>70</v>
      </c>
      <c r="C138" s="65" t="s">
        <v>360</v>
      </c>
      <c r="D138" s="19" t="s">
        <v>484</v>
      </c>
      <c r="E138" s="33" t="s">
        <v>505</v>
      </c>
      <c r="F138" s="86" t="s">
        <v>363</v>
      </c>
      <c r="G138" s="88">
        <v>2</v>
      </c>
      <c r="H138" s="89">
        <v>18000</v>
      </c>
      <c r="I138" s="89">
        <v>36000</v>
      </c>
    </row>
    <row r="139" ht="19.5" customHeight="1" spans="1:9">
      <c r="A139" s="87" t="s">
        <v>191</v>
      </c>
      <c r="B139" s="65" t="s">
        <v>70</v>
      </c>
      <c r="C139" s="65" t="s">
        <v>360</v>
      </c>
      <c r="D139" s="19" t="s">
        <v>484</v>
      </c>
      <c r="E139" s="33" t="s">
        <v>506</v>
      </c>
      <c r="F139" s="86" t="s">
        <v>363</v>
      </c>
      <c r="G139" s="88">
        <v>2</v>
      </c>
      <c r="H139" s="89">
        <v>2000</v>
      </c>
      <c r="I139" s="89">
        <v>4000</v>
      </c>
    </row>
    <row r="140" ht="19.5" customHeight="1" spans="1:9">
      <c r="A140" s="87" t="s">
        <v>191</v>
      </c>
      <c r="B140" s="65" t="s">
        <v>70</v>
      </c>
      <c r="C140" s="65" t="s">
        <v>360</v>
      </c>
      <c r="D140" s="19" t="s">
        <v>484</v>
      </c>
      <c r="E140" s="33" t="s">
        <v>507</v>
      </c>
      <c r="F140" s="86" t="s">
        <v>489</v>
      </c>
      <c r="G140" s="88">
        <v>1</v>
      </c>
      <c r="H140" s="89">
        <v>50000</v>
      </c>
      <c r="I140" s="89">
        <v>50000</v>
      </c>
    </row>
    <row r="141" ht="19.5" customHeight="1" spans="1:9">
      <c r="A141" s="87" t="s">
        <v>191</v>
      </c>
      <c r="B141" s="65" t="s">
        <v>70</v>
      </c>
      <c r="C141" s="65" t="s">
        <v>360</v>
      </c>
      <c r="D141" s="19" t="s">
        <v>484</v>
      </c>
      <c r="E141" s="33" t="s">
        <v>508</v>
      </c>
      <c r="F141" s="86" t="s">
        <v>363</v>
      </c>
      <c r="G141" s="88">
        <v>1</v>
      </c>
      <c r="H141" s="89">
        <v>400000</v>
      </c>
      <c r="I141" s="89">
        <v>400000</v>
      </c>
    </row>
    <row r="142" ht="19.5" customHeight="1" spans="1:9">
      <c r="A142" s="87" t="s">
        <v>191</v>
      </c>
      <c r="B142" s="65" t="s">
        <v>70</v>
      </c>
      <c r="C142" s="65" t="s">
        <v>360</v>
      </c>
      <c r="D142" s="19" t="s">
        <v>484</v>
      </c>
      <c r="E142" s="33" t="s">
        <v>497</v>
      </c>
      <c r="F142" s="86" t="s">
        <v>363</v>
      </c>
      <c r="G142" s="88">
        <v>1</v>
      </c>
      <c r="H142" s="89">
        <v>2000</v>
      </c>
      <c r="I142" s="89">
        <v>2000</v>
      </c>
    </row>
    <row r="143" ht="19.5" customHeight="1" spans="1:9">
      <c r="A143" s="87" t="s">
        <v>191</v>
      </c>
      <c r="B143" s="65" t="s">
        <v>70</v>
      </c>
      <c r="C143" s="65" t="s">
        <v>360</v>
      </c>
      <c r="D143" s="19" t="s">
        <v>484</v>
      </c>
      <c r="E143" s="33" t="s">
        <v>509</v>
      </c>
      <c r="F143" s="86" t="s">
        <v>363</v>
      </c>
      <c r="G143" s="88">
        <v>1</v>
      </c>
      <c r="H143" s="89">
        <v>20000</v>
      </c>
      <c r="I143" s="89">
        <v>20000</v>
      </c>
    </row>
    <row r="144" ht="19.5" customHeight="1" spans="1:9">
      <c r="A144" s="87" t="s">
        <v>191</v>
      </c>
      <c r="B144" s="65" t="s">
        <v>70</v>
      </c>
      <c r="C144" s="65" t="s">
        <v>360</v>
      </c>
      <c r="D144" s="19" t="s">
        <v>484</v>
      </c>
      <c r="E144" s="33" t="s">
        <v>510</v>
      </c>
      <c r="F144" s="86" t="s">
        <v>363</v>
      </c>
      <c r="G144" s="88">
        <v>1</v>
      </c>
      <c r="H144" s="89">
        <v>1600000</v>
      </c>
      <c r="I144" s="89">
        <v>1600000</v>
      </c>
    </row>
    <row r="145" ht="19.5" customHeight="1" spans="1:9">
      <c r="A145" s="87" t="s">
        <v>191</v>
      </c>
      <c r="B145" s="65" t="s">
        <v>70</v>
      </c>
      <c r="C145" s="65" t="s">
        <v>360</v>
      </c>
      <c r="D145" s="19" t="s">
        <v>484</v>
      </c>
      <c r="E145" s="33" t="s">
        <v>511</v>
      </c>
      <c r="F145" s="86" t="s">
        <v>363</v>
      </c>
      <c r="G145" s="88">
        <v>1</v>
      </c>
      <c r="H145" s="89">
        <v>50000</v>
      </c>
      <c r="I145" s="89">
        <v>50000</v>
      </c>
    </row>
    <row r="146" ht="19.5" customHeight="1" spans="1:9">
      <c r="A146" s="87" t="s">
        <v>191</v>
      </c>
      <c r="B146" s="65" t="s">
        <v>70</v>
      </c>
      <c r="C146" s="65" t="s">
        <v>360</v>
      </c>
      <c r="D146" s="19" t="s">
        <v>484</v>
      </c>
      <c r="E146" s="33" t="s">
        <v>512</v>
      </c>
      <c r="F146" s="86" t="s">
        <v>452</v>
      </c>
      <c r="G146" s="88">
        <v>4</v>
      </c>
      <c r="H146" s="89">
        <v>200</v>
      </c>
      <c r="I146" s="89">
        <v>800</v>
      </c>
    </row>
    <row r="147" ht="19.5" customHeight="1" spans="1:9">
      <c r="A147" s="87" t="s">
        <v>191</v>
      </c>
      <c r="B147" s="65" t="s">
        <v>70</v>
      </c>
      <c r="C147" s="65" t="s">
        <v>360</v>
      </c>
      <c r="D147" s="19" t="s">
        <v>484</v>
      </c>
      <c r="E147" s="33" t="s">
        <v>513</v>
      </c>
      <c r="F147" s="86" t="s">
        <v>363</v>
      </c>
      <c r="G147" s="88">
        <v>1</v>
      </c>
      <c r="H147" s="89">
        <v>550000</v>
      </c>
      <c r="I147" s="89">
        <v>550000</v>
      </c>
    </row>
    <row r="148" ht="19.5" customHeight="1" spans="1:9">
      <c r="A148" s="87" t="s">
        <v>191</v>
      </c>
      <c r="B148" s="65" t="s">
        <v>70</v>
      </c>
      <c r="C148" s="65" t="s">
        <v>360</v>
      </c>
      <c r="D148" s="19" t="s">
        <v>484</v>
      </c>
      <c r="E148" s="33" t="s">
        <v>514</v>
      </c>
      <c r="F148" s="86" t="s">
        <v>489</v>
      </c>
      <c r="G148" s="88">
        <v>6</v>
      </c>
      <c r="H148" s="89">
        <v>2000</v>
      </c>
      <c r="I148" s="89">
        <v>12000</v>
      </c>
    </row>
    <row r="149" ht="19.5" customHeight="1" spans="1:9">
      <c r="A149" s="87" t="s">
        <v>191</v>
      </c>
      <c r="B149" s="65" t="s">
        <v>70</v>
      </c>
      <c r="C149" s="65" t="s">
        <v>360</v>
      </c>
      <c r="D149" s="19" t="s">
        <v>484</v>
      </c>
      <c r="E149" s="33" t="s">
        <v>515</v>
      </c>
      <c r="F149" s="86" t="s">
        <v>363</v>
      </c>
      <c r="G149" s="88">
        <v>1</v>
      </c>
      <c r="H149" s="89">
        <v>480000</v>
      </c>
      <c r="I149" s="89">
        <v>480000</v>
      </c>
    </row>
    <row r="150" ht="19.5" customHeight="1" spans="1:9">
      <c r="A150" s="87" t="s">
        <v>191</v>
      </c>
      <c r="B150" s="65" t="s">
        <v>70</v>
      </c>
      <c r="C150" s="65" t="s">
        <v>360</v>
      </c>
      <c r="D150" s="19" t="s">
        <v>484</v>
      </c>
      <c r="E150" s="33" t="s">
        <v>474</v>
      </c>
      <c r="F150" s="86" t="s">
        <v>363</v>
      </c>
      <c r="G150" s="88">
        <v>2</v>
      </c>
      <c r="H150" s="89">
        <v>50000</v>
      </c>
      <c r="I150" s="89">
        <v>100000</v>
      </c>
    </row>
    <row r="151" ht="19.5" customHeight="1" spans="1:9">
      <c r="A151" s="87" t="s">
        <v>191</v>
      </c>
      <c r="B151" s="65" t="s">
        <v>70</v>
      </c>
      <c r="C151" s="65" t="s">
        <v>360</v>
      </c>
      <c r="D151" s="19" t="s">
        <v>484</v>
      </c>
      <c r="E151" s="33" t="s">
        <v>516</v>
      </c>
      <c r="F151" s="86" t="s">
        <v>363</v>
      </c>
      <c r="G151" s="88">
        <v>1</v>
      </c>
      <c r="H151" s="89">
        <v>1500</v>
      </c>
      <c r="I151" s="89">
        <v>1500</v>
      </c>
    </row>
    <row r="152" ht="19.5" customHeight="1" spans="1:9">
      <c r="A152" s="87" t="s">
        <v>191</v>
      </c>
      <c r="B152" s="65" t="s">
        <v>70</v>
      </c>
      <c r="C152" s="65" t="s">
        <v>360</v>
      </c>
      <c r="D152" s="19" t="s">
        <v>484</v>
      </c>
      <c r="E152" s="33" t="s">
        <v>517</v>
      </c>
      <c r="F152" s="86" t="s">
        <v>489</v>
      </c>
      <c r="G152" s="88">
        <v>2</v>
      </c>
      <c r="H152" s="89">
        <v>2000</v>
      </c>
      <c r="I152" s="89">
        <v>4000</v>
      </c>
    </row>
    <row r="153" ht="19.5" customHeight="1" spans="1:9">
      <c r="A153" s="87" t="s">
        <v>191</v>
      </c>
      <c r="B153" s="65" t="s">
        <v>70</v>
      </c>
      <c r="C153" s="65" t="s">
        <v>360</v>
      </c>
      <c r="D153" s="19" t="s">
        <v>484</v>
      </c>
      <c r="E153" s="33" t="s">
        <v>518</v>
      </c>
      <c r="F153" s="86" t="s">
        <v>375</v>
      </c>
      <c r="G153" s="88">
        <v>1</v>
      </c>
      <c r="H153" s="89">
        <v>500000</v>
      </c>
      <c r="I153" s="89">
        <v>500000</v>
      </c>
    </row>
    <row r="154" ht="19.5" customHeight="1" spans="1:9">
      <c r="A154" s="87" t="s">
        <v>191</v>
      </c>
      <c r="B154" s="65" t="s">
        <v>70</v>
      </c>
      <c r="C154" s="65" t="s">
        <v>360</v>
      </c>
      <c r="D154" s="19" t="s">
        <v>484</v>
      </c>
      <c r="E154" s="33" t="s">
        <v>519</v>
      </c>
      <c r="F154" s="86" t="s">
        <v>489</v>
      </c>
      <c r="G154" s="88">
        <v>1</v>
      </c>
      <c r="H154" s="89">
        <v>40000</v>
      </c>
      <c r="I154" s="89">
        <v>40000</v>
      </c>
    </row>
    <row r="155" ht="19.5" customHeight="1" spans="1:9">
      <c r="A155" s="87" t="s">
        <v>191</v>
      </c>
      <c r="B155" s="65" t="s">
        <v>70</v>
      </c>
      <c r="C155" s="65" t="s">
        <v>360</v>
      </c>
      <c r="D155" s="19" t="s">
        <v>484</v>
      </c>
      <c r="E155" s="33" t="s">
        <v>520</v>
      </c>
      <c r="F155" s="86" t="s">
        <v>363</v>
      </c>
      <c r="G155" s="88">
        <v>1</v>
      </c>
      <c r="H155" s="89">
        <v>22000</v>
      </c>
      <c r="I155" s="89">
        <v>22000</v>
      </c>
    </row>
    <row r="156" ht="19.5" customHeight="1" spans="1:9">
      <c r="A156" s="87" t="s">
        <v>191</v>
      </c>
      <c r="B156" s="65" t="s">
        <v>70</v>
      </c>
      <c r="C156" s="65" t="s">
        <v>360</v>
      </c>
      <c r="D156" s="19" t="s">
        <v>484</v>
      </c>
      <c r="E156" s="33" t="s">
        <v>521</v>
      </c>
      <c r="F156" s="86" t="s">
        <v>363</v>
      </c>
      <c r="G156" s="88">
        <v>1</v>
      </c>
      <c r="H156" s="89">
        <v>300000</v>
      </c>
      <c r="I156" s="89">
        <v>300000</v>
      </c>
    </row>
    <row r="157" ht="19.5" customHeight="1" spans="1:9">
      <c r="A157" s="87" t="s">
        <v>191</v>
      </c>
      <c r="B157" s="65" t="s">
        <v>70</v>
      </c>
      <c r="C157" s="65" t="s">
        <v>360</v>
      </c>
      <c r="D157" s="19" t="s">
        <v>484</v>
      </c>
      <c r="E157" s="33" t="s">
        <v>522</v>
      </c>
      <c r="F157" s="86" t="s">
        <v>363</v>
      </c>
      <c r="G157" s="88">
        <v>1</v>
      </c>
      <c r="H157" s="89">
        <v>300000</v>
      </c>
      <c r="I157" s="89">
        <v>300000</v>
      </c>
    </row>
    <row r="158" ht="19.5" customHeight="1" spans="1:9">
      <c r="A158" s="87" t="s">
        <v>191</v>
      </c>
      <c r="B158" s="65" t="s">
        <v>70</v>
      </c>
      <c r="C158" s="65" t="s">
        <v>360</v>
      </c>
      <c r="D158" s="19" t="s">
        <v>484</v>
      </c>
      <c r="E158" s="33" t="s">
        <v>523</v>
      </c>
      <c r="F158" s="86" t="s">
        <v>375</v>
      </c>
      <c r="G158" s="88">
        <v>1</v>
      </c>
      <c r="H158" s="89">
        <v>1000000</v>
      </c>
      <c r="I158" s="89">
        <v>1000000</v>
      </c>
    </row>
    <row r="159" ht="19.5" customHeight="1" spans="1:9">
      <c r="A159" s="87" t="s">
        <v>191</v>
      </c>
      <c r="B159" s="65" t="s">
        <v>70</v>
      </c>
      <c r="C159" s="65" t="s">
        <v>360</v>
      </c>
      <c r="D159" s="19" t="s">
        <v>484</v>
      </c>
      <c r="E159" s="33" t="s">
        <v>524</v>
      </c>
      <c r="F159" s="86" t="s">
        <v>489</v>
      </c>
      <c r="G159" s="88">
        <v>3</v>
      </c>
      <c r="H159" s="89">
        <v>2000</v>
      </c>
      <c r="I159" s="89">
        <v>6000</v>
      </c>
    </row>
    <row r="160" ht="19.5" customHeight="1" spans="1:9">
      <c r="A160" s="87" t="s">
        <v>191</v>
      </c>
      <c r="B160" s="65" t="s">
        <v>70</v>
      </c>
      <c r="C160" s="65" t="s">
        <v>360</v>
      </c>
      <c r="D160" s="19" t="s">
        <v>484</v>
      </c>
      <c r="E160" s="33" t="s">
        <v>525</v>
      </c>
      <c r="F160" s="86" t="s">
        <v>363</v>
      </c>
      <c r="G160" s="88">
        <v>1</v>
      </c>
      <c r="H160" s="89">
        <v>500</v>
      </c>
      <c r="I160" s="89">
        <v>500</v>
      </c>
    </row>
    <row r="161" ht="19.5" customHeight="1" spans="1:9">
      <c r="A161" s="87" t="s">
        <v>191</v>
      </c>
      <c r="B161" s="65" t="s">
        <v>70</v>
      </c>
      <c r="C161" s="65" t="s">
        <v>360</v>
      </c>
      <c r="D161" s="19" t="s">
        <v>484</v>
      </c>
      <c r="E161" s="33" t="s">
        <v>526</v>
      </c>
      <c r="F161" s="86" t="s">
        <v>375</v>
      </c>
      <c r="G161" s="88">
        <v>1</v>
      </c>
      <c r="H161" s="89">
        <v>65000</v>
      </c>
      <c r="I161" s="89">
        <v>65000</v>
      </c>
    </row>
    <row r="162" ht="19.5" customHeight="1" spans="1:9">
      <c r="A162" s="87" t="s">
        <v>191</v>
      </c>
      <c r="B162" s="65" t="s">
        <v>70</v>
      </c>
      <c r="C162" s="65" t="s">
        <v>360</v>
      </c>
      <c r="D162" s="19" t="s">
        <v>484</v>
      </c>
      <c r="E162" s="33" t="s">
        <v>527</v>
      </c>
      <c r="F162" s="86" t="s">
        <v>452</v>
      </c>
      <c r="G162" s="88">
        <v>2</v>
      </c>
      <c r="H162" s="89">
        <v>2000</v>
      </c>
      <c r="I162" s="89">
        <v>4000</v>
      </c>
    </row>
    <row r="163" ht="19.5" customHeight="1" spans="1:9">
      <c r="A163" s="87" t="s">
        <v>191</v>
      </c>
      <c r="B163" s="65" t="s">
        <v>70</v>
      </c>
      <c r="C163" s="65" t="s">
        <v>360</v>
      </c>
      <c r="D163" s="19" t="s">
        <v>484</v>
      </c>
      <c r="E163" s="33" t="s">
        <v>528</v>
      </c>
      <c r="F163" s="86" t="s">
        <v>452</v>
      </c>
      <c r="G163" s="88">
        <v>10</v>
      </c>
      <c r="H163" s="89">
        <v>200</v>
      </c>
      <c r="I163" s="89">
        <v>2000</v>
      </c>
    </row>
    <row r="164" ht="19.5" customHeight="1" spans="1:9">
      <c r="A164" s="87" t="s">
        <v>191</v>
      </c>
      <c r="B164" s="65" t="s">
        <v>70</v>
      </c>
      <c r="C164" s="65" t="s">
        <v>529</v>
      </c>
      <c r="D164" s="19" t="s">
        <v>530</v>
      </c>
      <c r="E164" s="33" t="s">
        <v>531</v>
      </c>
      <c r="F164" s="86" t="s">
        <v>452</v>
      </c>
      <c r="G164" s="88">
        <v>2</v>
      </c>
      <c r="H164" s="89">
        <v>1200</v>
      </c>
      <c r="I164" s="89">
        <v>2400</v>
      </c>
    </row>
    <row r="165" ht="19.5" customHeight="1" spans="1:9">
      <c r="A165" s="87" t="s">
        <v>191</v>
      </c>
      <c r="B165" s="65" t="s">
        <v>70</v>
      </c>
      <c r="C165" s="65" t="s">
        <v>529</v>
      </c>
      <c r="D165" s="19" t="s">
        <v>532</v>
      </c>
      <c r="E165" s="33" t="s">
        <v>533</v>
      </c>
      <c r="F165" s="86" t="s">
        <v>489</v>
      </c>
      <c r="G165" s="88">
        <v>2</v>
      </c>
      <c r="H165" s="89">
        <v>500</v>
      </c>
      <c r="I165" s="89">
        <v>1000</v>
      </c>
    </row>
    <row r="166" ht="19.5" customHeight="1" spans="1:9">
      <c r="A166" s="87" t="s">
        <v>191</v>
      </c>
      <c r="B166" s="65" t="s">
        <v>70</v>
      </c>
      <c r="C166" s="65" t="s">
        <v>529</v>
      </c>
      <c r="D166" s="19" t="s">
        <v>534</v>
      </c>
      <c r="E166" s="33" t="s">
        <v>535</v>
      </c>
      <c r="F166" s="86" t="s">
        <v>489</v>
      </c>
      <c r="G166" s="88">
        <v>4</v>
      </c>
      <c r="H166" s="89">
        <v>1000</v>
      </c>
      <c r="I166" s="89">
        <v>4000</v>
      </c>
    </row>
    <row r="167" ht="19.5" customHeight="1" spans="1:9">
      <c r="A167" s="87" t="s">
        <v>191</v>
      </c>
      <c r="B167" s="65" t="s">
        <v>70</v>
      </c>
      <c r="C167" s="65" t="s">
        <v>529</v>
      </c>
      <c r="D167" s="19" t="s">
        <v>536</v>
      </c>
      <c r="E167" s="33" t="s">
        <v>537</v>
      </c>
      <c r="F167" s="86" t="s">
        <v>363</v>
      </c>
      <c r="G167" s="88">
        <v>4</v>
      </c>
      <c r="H167" s="89">
        <v>1000</v>
      </c>
      <c r="I167" s="89">
        <v>4000</v>
      </c>
    </row>
    <row r="168" ht="19.5" customHeight="1" spans="1:9">
      <c r="A168" s="87" t="s">
        <v>191</v>
      </c>
      <c r="B168" s="65" t="s">
        <v>70</v>
      </c>
      <c r="C168" s="65" t="s">
        <v>529</v>
      </c>
      <c r="D168" s="19" t="s">
        <v>538</v>
      </c>
      <c r="E168" s="33" t="s">
        <v>539</v>
      </c>
      <c r="F168" s="86" t="s">
        <v>489</v>
      </c>
      <c r="G168" s="88">
        <v>12</v>
      </c>
      <c r="H168" s="89">
        <v>500</v>
      </c>
      <c r="I168" s="89">
        <v>6000</v>
      </c>
    </row>
    <row r="169" ht="19.5" customHeight="1" spans="1:9">
      <c r="A169" s="87" t="s">
        <v>191</v>
      </c>
      <c r="B169" s="65" t="s">
        <v>70</v>
      </c>
      <c r="C169" s="65" t="s">
        <v>529</v>
      </c>
      <c r="D169" s="19" t="s">
        <v>538</v>
      </c>
      <c r="E169" s="33" t="s">
        <v>540</v>
      </c>
      <c r="F169" s="86" t="s">
        <v>489</v>
      </c>
      <c r="G169" s="88">
        <v>1</v>
      </c>
      <c r="H169" s="89">
        <v>2000</v>
      </c>
      <c r="I169" s="89">
        <v>2000</v>
      </c>
    </row>
    <row r="170" ht="19.5" customHeight="1" spans="1:9">
      <c r="A170" s="87" t="s">
        <v>191</v>
      </c>
      <c r="B170" s="65" t="s">
        <v>70</v>
      </c>
      <c r="C170" s="65" t="s">
        <v>529</v>
      </c>
      <c r="D170" s="19" t="s">
        <v>538</v>
      </c>
      <c r="E170" s="33" t="s">
        <v>541</v>
      </c>
      <c r="F170" s="86" t="s">
        <v>489</v>
      </c>
      <c r="G170" s="88">
        <v>4</v>
      </c>
      <c r="H170" s="89">
        <v>600</v>
      </c>
      <c r="I170" s="89">
        <v>2400</v>
      </c>
    </row>
    <row r="171" ht="19.5" customHeight="1" spans="1:9">
      <c r="A171" s="87" t="s">
        <v>191</v>
      </c>
      <c r="B171" s="65" t="s">
        <v>70</v>
      </c>
      <c r="C171" s="65" t="s">
        <v>529</v>
      </c>
      <c r="D171" s="19" t="s">
        <v>542</v>
      </c>
      <c r="E171" s="33" t="s">
        <v>543</v>
      </c>
      <c r="F171" s="86" t="s">
        <v>489</v>
      </c>
      <c r="G171" s="88">
        <v>2</v>
      </c>
      <c r="H171" s="89">
        <v>3000</v>
      </c>
      <c r="I171" s="89">
        <v>6000</v>
      </c>
    </row>
    <row r="172" ht="19.5" customHeight="1" spans="1:9">
      <c r="A172" s="87" t="s">
        <v>191</v>
      </c>
      <c r="B172" s="65" t="s">
        <v>70</v>
      </c>
      <c r="C172" s="65" t="s">
        <v>529</v>
      </c>
      <c r="D172" s="19" t="s">
        <v>544</v>
      </c>
      <c r="E172" s="33" t="s">
        <v>545</v>
      </c>
      <c r="F172" s="86" t="s">
        <v>489</v>
      </c>
      <c r="G172" s="88">
        <v>12</v>
      </c>
      <c r="H172" s="89">
        <v>500</v>
      </c>
      <c r="I172" s="89">
        <v>6000</v>
      </c>
    </row>
    <row r="173" ht="19.5" customHeight="1" spans="1:9">
      <c r="A173" s="87" t="s">
        <v>191</v>
      </c>
      <c r="B173" s="65" t="s">
        <v>70</v>
      </c>
      <c r="C173" s="65" t="s">
        <v>529</v>
      </c>
      <c r="D173" s="19" t="s">
        <v>544</v>
      </c>
      <c r="E173" s="33" t="s">
        <v>546</v>
      </c>
      <c r="F173" s="86" t="s">
        <v>452</v>
      </c>
      <c r="G173" s="88">
        <v>12</v>
      </c>
      <c r="H173" s="89">
        <v>1200</v>
      </c>
      <c r="I173" s="89">
        <v>14400</v>
      </c>
    </row>
    <row r="174" ht="19.5" customHeight="1" spans="1:9">
      <c r="A174" s="21" t="s">
        <v>55</v>
      </c>
      <c r="B174" s="92"/>
      <c r="C174" s="92"/>
      <c r="D174" s="93"/>
      <c r="E174" s="94"/>
      <c r="F174" s="94"/>
      <c r="G174" s="88">
        <v>558</v>
      </c>
      <c r="H174" s="89">
        <v>38698800</v>
      </c>
      <c r="I174" s="89">
        <v>45795200</v>
      </c>
    </row>
  </sheetData>
  <mergeCells count="10">
    <mergeCell ref="A3:I3"/>
    <mergeCell ref="A4:C4"/>
    <mergeCell ref="G5:I5"/>
    <mergeCell ref="A174:F174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6" activePane="bottomLeft" state="frozen"/>
      <selection/>
      <selection pane="bottomLeft" activeCell="B17" sqref="B17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41"/>
      <c r="E2" s="41"/>
      <c r="F2" s="41"/>
      <c r="G2" s="41"/>
      <c r="K2" s="42" t="s">
        <v>547</v>
      </c>
    </row>
    <row r="3" ht="41.25" customHeight="1" spans="1:11">
      <c r="A3" s="43" t="str">
        <f>"2025"&amp;"年上级转移支付补助项目支出预算表"</f>
        <v>2025年上级转移支付补助项目支出预算表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ht="13.5" customHeight="1" spans="1:11">
      <c r="A4" s="44" t="str">
        <f>"单位名称："&amp;"昆明市晋宁区人民医院"</f>
        <v>单位名称：昆明市晋宁区人民医院</v>
      </c>
      <c r="B4" s="45"/>
      <c r="C4" s="45"/>
      <c r="D4" s="45"/>
      <c r="E4" s="45"/>
      <c r="F4" s="45"/>
      <c r="G4" s="45"/>
      <c r="H4" s="46"/>
      <c r="I4" s="46"/>
      <c r="J4" s="46"/>
      <c r="K4" s="47" t="s">
        <v>1</v>
      </c>
    </row>
    <row r="5" ht="21.75" customHeight="1" spans="1:11">
      <c r="A5" s="48" t="s">
        <v>215</v>
      </c>
      <c r="B5" s="48" t="s">
        <v>176</v>
      </c>
      <c r="C5" s="48" t="s">
        <v>216</v>
      </c>
      <c r="D5" s="49" t="s">
        <v>177</v>
      </c>
      <c r="E5" s="49" t="s">
        <v>178</v>
      </c>
      <c r="F5" s="49" t="s">
        <v>217</v>
      </c>
      <c r="G5" s="49" t="s">
        <v>218</v>
      </c>
      <c r="H5" s="62" t="s">
        <v>55</v>
      </c>
      <c r="I5" s="13" t="s">
        <v>548</v>
      </c>
      <c r="J5" s="14"/>
      <c r="K5" s="36"/>
    </row>
    <row r="6" ht="21.75" customHeight="1" spans="1:11">
      <c r="A6" s="50"/>
      <c r="B6" s="50"/>
      <c r="C6" s="50"/>
      <c r="D6" s="51"/>
      <c r="E6" s="51"/>
      <c r="F6" s="51"/>
      <c r="G6" s="51"/>
      <c r="H6" s="63"/>
      <c r="I6" s="49" t="s">
        <v>58</v>
      </c>
      <c r="J6" s="49" t="s">
        <v>59</v>
      </c>
      <c r="K6" s="49" t="s">
        <v>60</v>
      </c>
    </row>
    <row r="7" ht="40.5" customHeight="1" spans="1:11">
      <c r="A7" s="53"/>
      <c r="B7" s="53"/>
      <c r="C7" s="53"/>
      <c r="D7" s="54"/>
      <c r="E7" s="54"/>
      <c r="F7" s="54"/>
      <c r="G7" s="54"/>
      <c r="H7" s="55"/>
      <c r="I7" s="54" t="s">
        <v>57</v>
      </c>
      <c r="J7" s="54"/>
      <c r="K7" s="54"/>
    </row>
    <row r="8" ht="15" customHeight="1" spans="1:11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69">
        <v>10</v>
      </c>
      <c r="K8" s="69">
        <v>11</v>
      </c>
    </row>
    <row r="9" ht="18.75" customHeight="1" spans="1:11">
      <c r="A9" s="19"/>
      <c r="B9" s="33"/>
      <c r="C9" s="19"/>
      <c r="D9" s="19"/>
      <c r="E9" s="19"/>
      <c r="F9" s="19"/>
      <c r="G9" s="19"/>
      <c r="H9" s="64"/>
      <c r="I9" s="70"/>
      <c r="J9" s="70"/>
      <c r="K9" s="64"/>
    </row>
    <row r="10" ht="18.75" customHeight="1" spans="1:11">
      <c r="A10" s="65"/>
      <c r="B10" s="33"/>
      <c r="C10" s="33"/>
      <c r="D10" s="33"/>
      <c r="E10" s="33"/>
      <c r="F10" s="33"/>
      <c r="G10" s="33"/>
      <c r="H10" s="58"/>
      <c r="I10" s="58"/>
      <c r="J10" s="58"/>
      <c r="K10" s="64"/>
    </row>
    <row r="11" ht="18.75" customHeight="1" spans="1:11">
      <c r="A11" s="66" t="s">
        <v>163</v>
      </c>
      <c r="B11" s="67"/>
      <c r="C11" s="67"/>
      <c r="D11" s="67"/>
      <c r="E11" s="67"/>
      <c r="F11" s="67"/>
      <c r="G11" s="68"/>
      <c r="H11" s="58"/>
      <c r="I11" s="58"/>
      <c r="J11" s="58"/>
      <c r="K11" s="64"/>
    </row>
    <row r="12" ht="22" customHeight="1" spans="1:1">
      <c r="A12" t="s">
        <v>549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topLeftCell="D1" workbookViewId="0">
      <pane ySplit="1" topLeftCell="A2" activePane="bottomLeft" state="frozen"/>
      <selection/>
      <selection pane="bottomLeft" activeCell="E22" sqref="E22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41"/>
      <c r="G2" s="42" t="s">
        <v>550</v>
      </c>
    </row>
    <row r="3" ht="41.25" customHeight="1" spans="1:7">
      <c r="A3" s="43" t="str">
        <f>"2025"&amp;"年部门项目中期规划预算表"</f>
        <v>2025年部门项目中期规划预算表</v>
      </c>
      <c r="B3" s="43"/>
      <c r="C3" s="43"/>
      <c r="D3" s="43"/>
      <c r="E3" s="43"/>
      <c r="F3" s="43"/>
      <c r="G3" s="43"/>
    </row>
    <row r="4" ht="13.5" customHeight="1" spans="1:7">
      <c r="A4" s="44" t="str">
        <f>"单位名称："&amp;"昆明市晋宁区人民医院"</f>
        <v>单位名称：昆明市晋宁区人民医院</v>
      </c>
      <c r="B4" s="45"/>
      <c r="C4" s="45"/>
      <c r="D4" s="45"/>
      <c r="E4" s="46"/>
      <c r="F4" s="46"/>
      <c r="G4" s="47" t="s">
        <v>1</v>
      </c>
    </row>
    <row r="5" ht="21.75" customHeight="1" spans="1:7">
      <c r="A5" s="48" t="s">
        <v>216</v>
      </c>
      <c r="B5" s="48" t="s">
        <v>215</v>
      </c>
      <c r="C5" s="48" t="s">
        <v>176</v>
      </c>
      <c r="D5" s="49" t="s">
        <v>551</v>
      </c>
      <c r="E5" s="13" t="s">
        <v>58</v>
      </c>
      <c r="F5" s="14"/>
      <c r="G5" s="36"/>
    </row>
    <row r="6" ht="21.75" customHeight="1" spans="1:7">
      <c r="A6" s="50"/>
      <c r="B6" s="50"/>
      <c r="C6" s="50"/>
      <c r="D6" s="51"/>
      <c r="E6" s="52" t="str">
        <f>"2025"&amp;"年"</f>
        <v>2025年</v>
      </c>
      <c r="F6" s="49" t="str">
        <f>("2025"+1)&amp;"年"</f>
        <v>2026年</v>
      </c>
      <c r="G6" s="49" t="str">
        <f>("2025"+2)&amp;"年"</f>
        <v>2027年</v>
      </c>
    </row>
    <row r="7" ht="40.5" customHeight="1" spans="1:7">
      <c r="A7" s="53"/>
      <c r="B7" s="53"/>
      <c r="C7" s="53"/>
      <c r="D7" s="54"/>
      <c r="E7" s="55"/>
      <c r="F7" s="54" t="s">
        <v>57</v>
      </c>
      <c r="G7" s="54"/>
    </row>
    <row r="8" ht="15" customHeight="1" spans="1:7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</row>
    <row r="9" ht="17.25" customHeight="1" spans="1:7">
      <c r="A9" s="33"/>
      <c r="B9" s="57"/>
      <c r="C9" s="57"/>
      <c r="D9" s="33"/>
      <c r="E9" s="58"/>
      <c r="F9" s="58"/>
      <c r="G9" s="58"/>
    </row>
    <row r="10" ht="18.75" customHeight="1" spans="1:7">
      <c r="A10" s="33"/>
      <c r="B10" s="33"/>
      <c r="C10" s="33"/>
      <c r="D10" s="33"/>
      <c r="E10" s="58"/>
      <c r="F10" s="58"/>
      <c r="G10" s="58"/>
    </row>
    <row r="11" ht="18.75" customHeight="1" spans="1:7">
      <c r="A11" s="59" t="s">
        <v>55</v>
      </c>
      <c r="B11" s="60" t="s">
        <v>552</v>
      </c>
      <c r="C11" s="60"/>
      <c r="D11" s="61"/>
      <c r="E11" s="58"/>
      <c r="F11" s="58"/>
      <c r="G11" s="58"/>
    </row>
    <row r="13" customHeight="1" spans="4:4">
      <c r="D13" t="s">
        <v>553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topLeftCell="B1" workbookViewId="0">
      <pane ySplit="1" topLeftCell="A16" activePane="bottomLeft" state="frozen"/>
      <selection/>
      <selection pane="bottomLeft" activeCell="D23" sqref="D23"/>
    </sheetView>
  </sheetViews>
  <sheetFormatPr defaultColWidth="8.57407407407407" defaultRowHeight="14.25" customHeight="1"/>
  <cols>
    <col min="1" max="1" width="18.1388888888889" customWidth="1"/>
    <col min="2" max="2" width="23.4259259259259" customWidth="1"/>
    <col min="3" max="3" width="21.8518518518519" customWidth="1"/>
    <col min="4" max="4" width="15.5740740740741" customWidth="1"/>
    <col min="5" max="5" width="31.5740740740741" customWidth="1"/>
    <col min="6" max="6" width="15.4259259259259" customWidth="1"/>
    <col min="7" max="7" width="16.4259259259259" customWidth="1"/>
    <col min="8" max="8" width="29.5740740740741" customWidth="1"/>
    <col min="9" max="9" width="30.5740740740741" customWidth="1"/>
    <col min="10" max="10" width="23.85185185185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/>
      <c r="B2" s="2"/>
      <c r="C2" s="2"/>
      <c r="D2" s="2"/>
      <c r="E2" s="2"/>
      <c r="F2" s="2"/>
      <c r="G2" s="2"/>
      <c r="H2" s="2"/>
      <c r="I2" s="2"/>
      <c r="J2" s="35" t="s">
        <v>554</v>
      </c>
    </row>
    <row r="3" ht="41.25" customHeight="1" spans="1:10">
      <c r="A3" s="2" t="str">
        <f>"2025"&amp;"年部门整体支出绩效目标表"</f>
        <v>2025年部门整体支出绩效目标表</v>
      </c>
      <c r="B3" s="3"/>
      <c r="C3" s="3"/>
      <c r="D3" s="3"/>
      <c r="E3" s="3"/>
      <c r="F3" s="3"/>
      <c r="G3" s="3"/>
      <c r="H3" s="3"/>
      <c r="I3" s="3"/>
      <c r="J3" s="3"/>
    </row>
    <row r="4" ht="17.25" customHeight="1" spans="1:10">
      <c r="A4" s="4" t="str">
        <f>"单位名称："&amp;"昆明市晋宁区人民医院"</f>
        <v>单位名称：昆明市晋宁区人民医院</v>
      </c>
      <c r="B4" s="4"/>
      <c r="C4" s="5"/>
      <c r="D4" s="6"/>
      <c r="E4" s="6"/>
      <c r="F4" s="6"/>
      <c r="G4" s="6"/>
      <c r="H4" s="6"/>
      <c r="I4" s="6"/>
      <c r="J4" s="221" t="s">
        <v>1</v>
      </c>
    </row>
    <row r="5" ht="30" customHeight="1" spans="1:10">
      <c r="A5" s="7" t="s">
        <v>555</v>
      </c>
      <c r="B5" s="8"/>
      <c r="C5" s="9"/>
      <c r="D5" s="9"/>
      <c r="E5" s="10"/>
      <c r="F5" s="11" t="s">
        <v>556</v>
      </c>
      <c r="G5" s="10"/>
      <c r="H5" s="12"/>
      <c r="I5" s="9"/>
      <c r="J5" s="10"/>
    </row>
    <row r="6" ht="32.25" customHeight="1" spans="1:10">
      <c r="A6" s="13" t="s">
        <v>557</v>
      </c>
      <c r="B6" s="14"/>
      <c r="C6" s="14"/>
      <c r="D6" s="14"/>
      <c r="E6" s="14"/>
      <c r="F6" s="14"/>
      <c r="G6" s="14"/>
      <c r="H6" s="14"/>
      <c r="I6" s="36"/>
      <c r="J6" s="37" t="s">
        <v>558</v>
      </c>
    </row>
    <row r="7" ht="99.75" customHeight="1" spans="1:10">
      <c r="A7" s="15" t="s">
        <v>559</v>
      </c>
      <c r="B7" s="16" t="s">
        <v>560</v>
      </c>
      <c r="C7" s="17"/>
      <c r="D7" s="17"/>
      <c r="E7" s="17"/>
      <c r="F7" s="17"/>
      <c r="G7" s="17"/>
      <c r="H7" s="17"/>
      <c r="I7" s="17"/>
      <c r="J7" s="38" t="s">
        <v>561</v>
      </c>
    </row>
    <row r="8" ht="99.75" customHeight="1" spans="1:10">
      <c r="A8" s="15"/>
      <c r="B8" s="16" t="str">
        <f>"总体绩效目标（"&amp;"2025"&amp;"-"&amp;("2025"+2)&amp;"年期间）"</f>
        <v>总体绩效目标（2025-2027年期间）</v>
      </c>
      <c r="C8" s="17"/>
      <c r="D8" s="17"/>
      <c r="E8" s="17"/>
      <c r="F8" s="17"/>
      <c r="G8" s="17"/>
      <c r="H8" s="17"/>
      <c r="I8" s="17"/>
      <c r="J8" s="38" t="s">
        <v>562</v>
      </c>
    </row>
    <row r="9" ht="75" customHeight="1" spans="1:10">
      <c r="A9" s="16" t="s">
        <v>563</v>
      </c>
      <c r="B9" s="18" t="str">
        <f>"预算年度（"&amp;"2025"&amp;"年）绩效目标"</f>
        <v>预算年度（2025年）绩效目标</v>
      </c>
      <c r="C9" s="19"/>
      <c r="D9" s="19"/>
      <c r="E9" s="19"/>
      <c r="F9" s="19"/>
      <c r="G9" s="19"/>
      <c r="H9" s="19"/>
      <c r="I9" s="19"/>
      <c r="J9" s="39" t="s">
        <v>564</v>
      </c>
    </row>
    <row r="10" ht="32.25" customHeight="1" spans="1:10">
      <c r="A10" s="20" t="s">
        <v>565</v>
      </c>
      <c r="B10" s="20"/>
      <c r="C10" s="20"/>
      <c r="D10" s="20"/>
      <c r="E10" s="20"/>
      <c r="F10" s="20"/>
      <c r="G10" s="20"/>
      <c r="H10" s="20"/>
      <c r="I10" s="20"/>
      <c r="J10" s="20"/>
    </row>
    <row r="11" ht="32.25" customHeight="1" spans="1:10">
      <c r="A11" s="16" t="s">
        <v>566</v>
      </c>
      <c r="B11" s="16"/>
      <c r="C11" s="15" t="s">
        <v>567</v>
      </c>
      <c r="D11" s="15"/>
      <c r="E11" s="15"/>
      <c r="F11" s="15" t="s">
        <v>568</v>
      </c>
      <c r="G11" s="15"/>
      <c r="H11" s="15" t="s">
        <v>569</v>
      </c>
      <c r="I11" s="15"/>
      <c r="J11" s="15"/>
    </row>
    <row r="12" ht="32.25" customHeight="1" spans="1:10">
      <c r="A12" s="16"/>
      <c r="B12" s="16"/>
      <c r="C12" s="15"/>
      <c r="D12" s="15"/>
      <c r="E12" s="15"/>
      <c r="F12" s="15"/>
      <c r="G12" s="15"/>
      <c r="H12" s="16" t="s">
        <v>570</v>
      </c>
      <c r="I12" s="16" t="s">
        <v>571</v>
      </c>
      <c r="J12" s="16" t="s">
        <v>572</v>
      </c>
    </row>
    <row r="13" ht="24" customHeight="1" spans="1:10">
      <c r="A13" s="21" t="s">
        <v>55</v>
      </c>
      <c r="B13" s="22"/>
      <c r="C13" s="22"/>
      <c r="D13" s="22"/>
      <c r="E13" s="22"/>
      <c r="F13" s="22"/>
      <c r="G13" s="23"/>
      <c r="H13" s="24"/>
      <c r="I13" s="24"/>
      <c r="J13" s="24"/>
    </row>
    <row r="14" ht="34.5" customHeight="1" spans="1:10">
      <c r="A14" s="17"/>
      <c r="B14" s="25"/>
      <c r="C14" s="17"/>
      <c r="D14" s="25"/>
      <c r="E14" s="25"/>
      <c r="F14" s="25"/>
      <c r="G14" s="25"/>
      <c r="H14" s="26"/>
      <c r="I14" s="26"/>
      <c r="J14" s="26"/>
    </row>
    <row r="15" ht="32.25" customHeight="1" spans="1:10">
      <c r="A15" s="20" t="s">
        <v>573</v>
      </c>
      <c r="B15" s="20"/>
      <c r="C15" s="20"/>
      <c r="D15" s="20"/>
      <c r="E15" s="20"/>
      <c r="F15" s="20"/>
      <c r="G15" s="20"/>
      <c r="H15" s="20"/>
      <c r="I15" s="20"/>
      <c r="J15" s="20"/>
    </row>
    <row r="16" ht="32.25" customHeight="1" spans="1:10">
      <c r="A16" s="27" t="s">
        <v>574</v>
      </c>
      <c r="B16" s="27"/>
      <c r="C16" s="27"/>
      <c r="D16" s="27"/>
      <c r="E16" s="27"/>
      <c r="F16" s="27"/>
      <c r="G16" s="27"/>
      <c r="H16" s="28" t="s">
        <v>575</v>
      </c>
      <c r="I16" s="40" t="s">
        <v>249</v>
      </c>
      <c r="J16" s="28" t="s">
        <v>576</v>
      </c>
    </row>
    <row r="17" ht="36" customHeight="1" spans="1:10">
      <c r="A17" s="29" t="s">
        <v>242</v>
      </c>
      <c r="B17" s="29" t="s">
        <v>577</v>
      </c>
      <c r="C17" s="30" t="s">
        <v>244</v>
      </c>
      <c r="D17" s="30" t="s">
        <v>245</v>
      </c>
      <c r="E17" s="30" t="s">
        <v>246</v>
      </c>
      <c r="F17" s="30" t="s">
        <v>247</v>
      </c>
      <c r="G17" s="30" t="s">
        <v>248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19"/>
      <c r="J18" s="34"/>
    </row>
    <row r="20" customHeight="1" spans="2:2">
      <c r="B20" t="s">
        <v>578</v>
      </c>
    </row>
  </sheetData>
  <mergeCells count="22">
    <mergeCell ref="A3:J3"/>
    <mergeCell ref="A4:C4"/>
    <mergeCell ref="B5:E5"/>
    <mergeCell ref="F5:G5"/>
    <mergeCell ref="H5:J5"/>
    <mergeCell ref="A6:I6"/>
    <mergeCell ref="C7:I7"/>
    <mergeCell ref="C8:I8"/>
    <mergeCell ref="C9:I9"/>
    <mergeCell ref="A10:J10"/>
    <mergeCell ref="H11:J11"/>
    <mergeCell ref="A13:G13"/>
    <mergeCell ref="A14:B14"/>
    <mergeCell ref="C14:G14"/>
    <mergeCell ref="A15:J15"/>
    <mergeCell ref="A16:G16"/>
    <mergeCell ref="A7:A8"/>
    <mergeCell ref="H16:H17"/>
    <mergeCell ref="I16:I17"/>
    <mergeCell ref="J16:J17"/>
    <mergeCell ref="A11:B12"/>
    <mergeCell ref="C11:G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C18" sqref="C18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91" t="s">
        <v>52</v>
      </c>
    </row>
    <row r="3" ht="41.25" customHeight="1" spans="1:1">
      <c r="A3" s="74" t="str">
        <f>"2025"&amp;"年部门收入预算表"</f>
        <v>2025年部门收入预算表</v>
      </c>
    </row>
    <row r="4" ht="17.25" customHeight="1" spans="1:19">
      <c r="A4" s="77" t="str">
        <f>"单位名称："&amp;"昆明市晋宁区人民医院"</f>
        <v>单位名称：昆明市晋宁区人民医院</v>
      </c>
      <c r="S4" s="79" t="s">
        <v>1</v>
      </c>
    </row>
    <row r="5" ht="21.75" customHeight="1" spans="1:19">
      <c r="A5" s="207" t="s">
        <v>53</v>
      </c>
      <c r="B5" s="208" t="s">
        <v>54</v>
      </c>
      <c r="C5" s="208" t="s">
        <v>55</v>
      </c>
      <c r="D5" s="209" t="s">
        <v>56</v>
      </c>
      <c r="E5" s="209"/>
      <c r="F5" s="209"/>
      <c r="G5" s="209"/>
      <c r="H5" s="209"/>
      <c r="I5" s="156"/>
      <c r="J5" s="209"/>
      <c r="K5" s="209"/>
      <c r="L5" s="209"/>
      <c r="M5" s="209"/>
      <c r="N5" s="215"/>
      <c r="O5" s="209" t="s">
        <v>45</v>
      </c>
      <c r="P5" s="209"/>
      <c r="Q5" s="209"/>
      <c r="R5" s="209"/>
      <c r="S5" s="215"/>
    </row>
    <row r="6" ht="27" customHeight="1" spans="1:19">
      <c r="A6" s="210"/>
      <c r="B6" s="211"/>
      <c r="C6" s="211"/>
      <c r="D6" s="211" t="s">
        <v>57</v>
      </c>
      <c r="E6" s="211" t="s">
        <v>58</v>
      </c>
      <c r="F6" s="211" t="s">
        <v>59</v>
      </c>
      <c r="G6" s="211" t="s">
        <v>60</v>
      </c>
      <c r="H6" s="211" t="s">
        <v>61</v>
      </c>
      <c r="I6" s="216" t="s">
        <v>62</v>
      </c>
      <c r="J6" s="217"/>
      <c r="K6" s="217"/>
      <c r="L6" s="217"/>
      <c r="M6" s="217"/>
      <c r="N6" s="218"/>
      <c r="O6" s="211" t="s">
        <v>57</v>
      </c>
      <c r="P6" s="211" t="s">
        <v>58</v>
      </c>
      <c r="Q6" s="211" t="s">
        <v>59</v>
      </c>
      <c r="R6" s="211" t="s">
        <v>60</v>
      </c>
      <c r="S6" s="211" t="s">
        <v>63</v>
      </c>
    </row>
    <row r="7" ht="30" customHeight="1" spans="1:19">
      <c r="A7" s="212"/>
      <c r="B7" s="134"/>
      <c r="C7" s="143"/>
      <c r="D7" s="143"/>
      <c r="E7" s="143"/>
      <c r="F7" s="143"/>
      <c r="G7" s="143"/>
      <c r="H7" s="143"/>
      <c r="I7" s="99" t="s">
        <v>57</v>
      </c>
      <c r="J7" s="218" t="s">
        <v>64</v>
      </c>
      <c r="K7" s="218" t="s">
        <v>65</v>
      </c>
      <c r="L7" s="218" t="s">
        <v>66</v>
      </c>
      <c r="M7" s="218" t="s">
        <v>67</v>
      </c>
      <c r="N7" s="218" t="s">
        <v>68</v>
      </c>
      <c r="O7" s="219"/>
      <c r="P7" s="219"/>
      <c r="Q7" s="219"/>
      <c r="R7" s="219"/>
      <c r="S7" s="143"/>
    </row>
    <row r="8" ht="15" customHeight="1" spans="1:19">
      <c r="A8" s="213">
        <v>1</v>
      </c>
      <c r="B8" s="213">
        <v>2</v>
      </c>
      <c r="C8" s="213">
        <v>3</v>
      </c>
      <c r="D8" s="213">
        <v>4</v>
      </c>
      <c r="E8" s="213">
        <v>5</v>
      </c>
      <c r="F8" s="213">
        <v>6</v>
      </c>
      <c r="G8" s="213">
        <v>7</v>
      </c>
      <c r="H8" s="213">
        <v>8</v>
      </c>
      <c r="I8" s="99">
        <v>9</v>
      </c>
      <c r="J8" s="213">
        <v>10</v>
      </c>
      <c r="K8" s="213">
        <v>11</v>
      </c>
      <c r="L8" s="213">
        <v>12</v>
      </c>
      <c r="M8" s="213">
        <v>13</v>
      </c>
      <c r="N8" s="213">
        <v>14</v>
      </c>
      <c r="O8" s="213">
        <v>15</v>
      </c>
      <c r="P8" s="213">
        <v>16</v>
      </c>
      <c r="Q8" s="213">
        <v>17</v>
      </c>
      <c r="R8" s="213">
        <v>18</v>
      </c>
      <c r="S8" s="213">
        <v>19</v>
      </c>
    </row>
    <row r="9" ht="18" customHeight="1" spans="1:19">
      <c r="A9" s="33" t="s">
        <v>69</v>
      </c>
      <c r="B9" s="33" t="s">
        <v>70</v>
      </c>
      <c r="C9" s="108">
        <v>118764681.6</v>
      </c>
      <c r="D9" s="108">
        <v>118764681.6</v>
      </c>
      <c r="E9" s="108">
        <v>16045863.6</v>
      </c>
      <c r="F9" s="108"/>
      <c r="G9" s="108"/>
      <c r="H9" s="108"/>
      <c r="I9" s="108">
        <v>102718818</v>
      </c>
      <c r="J9" s="108">
        <v>102718818</v>
      </c>
      <c r="K9" s="108"/>
      <c r="L9" s="108"/>
      <c r="M9" s="108"/>
      <c r="N9" s="108"/>
      <c r="O9" s="108"/>
      <c r="P9" s="108"/>
      <c r="Q9" s="108"/>
      <c r="R9" s="108"/>
      <c r="S9" s="108"/>
    </row>
    <row r="10" ht="18" customHeight="1" spans="1:19">
      <c r="A10" s="82" t="s">
        <v>55</v>
      </c>
      <c r="B10" s="214"/>
      <c r="C10" s="108">
        <v>118764681.6</v>
      </c>
      <c r="D10" s="108">
        <v>118764681.6</v>
      </c>
      <c r="E10" s="108">
        <v>16045863.6</v>
      </c>
      <c r="F10" s="108"/>
      <c r="G10" s="108"/>
      <c r="H10" s="108"/>
      <c r="I10" s="108">
        <v>102718818</v>
      </c>
      <c r="J10" s="108">
        <v>102718818</v>
      </c>
      <c r="K10" s="108"/>
      <c r="L10" s="108"/>
      <c r="M10" s="108"/>
      <c r="N10" s="108"/>
      <c r="O10" s="108"/>
      <c r="P10" s="108"/>
      <c r="Q10" s="108"/>
      <c r="R10" s="108"/>
      <c r="S10" s="108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workbookViewId="0">
      <pane ySplit="1" topLeftCell="A6" activePane="bottomLeft" state="frozen"/>
      <selection/>
      <selection pane="bottomLeft" activeCell="C17" sqref="C17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79" t="s">
        <v>71</v>
      </c>
    </row>
    <row r="3" ht="41.25" customHeight="1" spans="1:1">
      <c r="A3" s="74" t="str">
        <f>"2025"&amp;"年部门支出预算表"</f>
        <v>2025年部门支出预算表</v>
      </c>
    </row>
    <row r="4" ht="17.25" customHeight="1" spans="1:15">
      <c r="A4" s="77" t="str">
        <f>"单位名称："&amp;"昆明市晋宁区人民医院"</f>
        <v>单位名称：昆明市晋宁区人民医院</v>
      </c>
      <c r="O4" s="79" t="s">
        <v>1</v>
      </c>
    </row>
    <row r="5" ht="27" customHeight="1" spans="1:15">
      <c r="A5" s="193" t="s">
        <v>72</v>
      </c>
      <c r="B5" s="193" t="s">
        <v>73</v>
      </c>
      <c r="C5" s="193" t="s">
        <v>55</v>
      </c>
      <c r="D5" s="194" t="s">
        <v>58</v>
      </c>
      <c r="E5" s="195"/>
      <c r="F5" s="196"/>
      <c r="G5" s="197" t="s">
        <v>59</v>
      </c>
      <c r="H5" s="197" t="s">
        <v>60</v>
      </c>
      <c r="I5" s="197" t="s">
        <v>74</v>
      </c>
      <c r="J5" s="194" t="s">
        <v>62</v>
      </c>
      <c r="K5" s="195"/>
      <c r="L5" s="195"/>
      <c r="M5" s="195"/>
      <c r="N5" s="204"/>
      <c r="O5" s="205"/>
    </row>
    <row r="6" ht="42" customHeight="1" spans="1:15">
      <c r="A6" s="198"/>
      <c r="B6" s="198"/>
      <c r="C6" s="199"/>
      <c r="D6" s="200" t="s">
        <v>57</v>
      </c>
      <c r="E6" s="200" t="s">
        <v>75</v>
      </c>
      <c r="F6" s="200" t="s">
        <v>76</v>
      </c>
      <c r="G6" s="199"/>
      <c r="H6" s="199"/>
      <c r="I6" s="206"/>
      <c r="J6" s="200" t="s">
        <v>57</v>
      </c>
      <c r="K6" s="187" t="s">
        <v>77</v>
      </c>
      <c r="L6" s="187" t="s">
        <v>78</v>
      </c>
      <c r="M6" s="187" t="s">
        <v>79</v>
      </c>
      <c r="N6" s="187" t="s">
        <v>80</v>
      </c>
      <c r="O6" s="187" t="s">
        <v>81</v>
      </c>
    </row>
    <row r="7" ht="18" customHeight="1" spans="1:15">
      <c r="A7" s="85" t="s">
        <v>82</v>
      </c>
      <c r="B7" s="85" t="s">
        <v>83</v>
      </c>
      <c r="C7" s="85" t="s">
        <v>84</v>
      </c>
      <c r="D7" s="86" t="s">
        <v>85</v>
      </c>
      <c r="E7" s="86" t="s">
        <v>86</v>
      </c>
      <c r="F7" s="86" t="s">
        <v>87</v>
      </c>
      <c r="G7" s="86" t="s">
        <v>88</v>
      </c>
      <c r="H7" s="86" t="s">
        <v>89</v>
      </c>
      <c r="I7" s="86" t="s">
        <v>90</v>
      </c>
      <c r="J7" s="86" t="s">
        <v>91</v>
      </c>
      <c r="K7" s="86" t="s">
        <v>92</v>
      </c>
      <c r="L7" s="86" t="s">
        <v>93</v>
      </c>
      <c r="M7" s="86" t="s">
        <v>94</v>
      </c>
      <c r="N7" s="85" t="s">
        <v>95</v>
      </c>
      <c r="O7" s="86" t="s">
        <v>96</v>
      </c>
    </row>
    <row r="8" ht="21" customHeight="1" spans="1:15">
      <c r="A8" s="87" t="s">
        <v>97</v>
      </c>
      <c r="B8" s="87" t="s">
        <v>98</v>
      </c>
      <c r="C8" s="108">
        <v>4745117.95</v>
      </c>
      <c r="D8" s="108">
        <v>4745117.95</v>
      </c>
      <c r="E8" s="108">
        <v>4745117.95</v>
      </c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ht="21" customHeight="1" spans="1:15">
      <c r="A9" s="201" t="s">
        <v>99</v>
      </c>
      <c r="B9" s="201" t="s">
        <v>100</v>
      </c>
      <c r="C9" s="108">
        <v>4745117.95</v>
      </c>
      <c r="D9" s="108">
        <v>4745117.95</v>
      </c>
      <c r="E9" s="108">
        <v>4745117.95</v>
      </c>
      <c r="F9" s="108"/>
      <c r="G9" s="108"/>
      <c r="H9" s="108"/>
      <c r="I9" s="108"/>
      <c r="J9" s="108"/>
      <c r="K9" s="108"/>
      <c r="L9" s="108"/>
      <c r="M9" s="108"/>
      <c r="N9" s="108"/>
      <c r="O9" s="108"/>
    </row>
    <row r="10" ht="21" customHeight="1" spans="1:15">
      <c r="A10" s="202" t="s">
        <v>101</v>
      </c>
      <c r="B10" s="202" t="s">
        <v>102</v>
      </c>
      <c r="C10" s="108">
        <v>2347200</v>
      </c>
      <c r="D10" s="108">
        <v>2347200</v>
      </c>
      <c r="E10" s="108">
        <v>2347200</v>
      </c>
      <c r="F10" s="108"/>
      <c r="G10" s="108"/>
      <c r="H10" s="108"/>
      <c r="I10" s="108"/>
      <c r="J10" s="108"/>
      <c r="K10" s="108"/>
      <c r="L10" s="108"/>
      <c r="M10" s="108"/>
      <c r="N10" s="108"/>
      <c r="O10" s="108"/>
    </row>
    <row r="11" ht="21" customHeight="1" spans="1:15">
      <c r="A11" s="202" t="s">
        <v>103</v>
      </c>
      <c r="B11" s="202" t="s">
        <v>104</v>
      </c>
      <c r="C11" s="108">
        <v>1598611.97</v>
      </c>
      <c r="D11" s="108">
        <v>1598611.97</v>
      </c>
      <c r="E11" s="108">
        <v>1598611.97</v>
      </c>
      <c r="F11" s="108"/>
      <c r="G11" s="108"/>
      <c r="H11" s="108"/>
      <c r="I11" s="108"/>
      <c r="J11" s="108"/>
      <c r="K11" s="108"/>
      <c r="L11" s="108"/>
      <c r="M11" s="108"/>
      <c r="N11" s="108"/>
      <c r="O11" s="108"/>
    </row>
    <row r="12" ht="21" customHeight="1" spans="1:15">
      <c r="A12" s="202" t="s">
        <v>105</v>
      </c>
      <c r="B12" s="202" t="s">
        <v>106</v>
      </c>
      <c r="C12" s="108">
        <v>799305.98</v>
      </c>
      <c r="D12" s="108">
        <v>799305.98</v>
      </c>
      <c r="E12" s="108">
        <v>799305.98</v>
      </c>
      <c r="F12" s="108"/>
      <c r="G12" s="108"/>
      <c r="H12" s="108"/>
      <c r="I12" s="108"/>
      <c r="J12" s="108"/>
      <c r="K12" s="108"/>
      <c r="L12" s="108"/>
      <c r="M12" s="108"/>
      <c r="N12" s="108"/>
      <c r="O12" s="108"/>
    </row>
    <row r="13" ht="21" customHeight="1" spans="1:15">
      <c r="A13" s="87" t="s">
        <v>107</v>
      </c>
      <c r="B13" s="87" t="s">
        <v>108</v>
      </c>
      <c r="C13" s="108">
        <v>112400355.07</v>
      </c>
      <c r="D13" s="108">
        <v>9681537.07</v>
      </c>
      <c r="E13" s="108">
        <v>9681537.07</v>
      </c>
      <c r="F13" s="108"/>
      <c r="G13" s="108"/>
      <c r="H13" s="108"/>
      <c r="I13" s="108"/>
      <c r="J13" s="108">
        <v>102718818</v>
      </c>
      <c r="K13" s="108">
        <v>102718818</v>
      </c>
      <c r="L13" s="108"/>
      <c r="M13" s="108"/>
      <c r="N13" s="108"/>
      <c r="O13" s="108"/>
    </row>
    <row r="14" ht="21" customHeight="1" spans="1:15">
      <c r="A14" s="201" t="s">
        <v>109</v>
      </c>
      <c r="B14" s="201" t="s">
        <v>110</v>
      </c>
      <c r="C14" s="108">
        <v>111666420.63</v>
      </c>
      <c r="D14" s="108">
        <v>8947602.63</v>
      </c>
      <c r="E14" s="108">
        <v>8947602.63</v>
      </c>
      <c r="F14" s="108"/>
      <c r="G14" s="108"/>
      <c r="H14" s="108"/>
      <c r="I14" s="108"/>
      <c r="J14" s="108">
        <v>102718818</v>
      </c>
      <c r="K14" s="108">
        <v>102718818</v>
      </c>
      <c r="L14" s="108"/>
      <c r="M14" s="108"/>
      <c r="N14" s="108"/>
      <c r="O14" s="108"/>
    </row>
    <row r="15" ht="21" customHeight="1" spans="1:15">
      <c r="A15" s="202" t="s">
        <v>111</v>
      </c>
      <c r="B15" s="202" t="s">
        <v>112</v>
      </c>
      <c r="C15" s="108">
        <v>111666420.63</v>
      </c>
      <c r="D15" s="108">
        <v>8947602.63</v>
      </c>
      <c r="E15" s="108">
        <v>8947602.63</v>
      </c>
      <c r="F15" s="108"/>
      <c r="G15" s="108"/>
      <c r="H15" s="108"/>
      <c r="I15" s="108"/>
      <c r="J15" s="108">
        <v>102718818</v>
      </c>
      <c r="K15" s="108">
        <v>102718818</v>
      </c>
      <c r="L15" s="108"/>
      <c r="M15" s="108"/>
      <c r="N15" s="108"/>
      <c r="O15" s="108"/>
    </row>
    <row r="16" ht="21" customHeight="1" spans="1:15">
      <c r="A16" s="201" t="s">
        <v>113</v>
      </c>
      <c r="B16" s="201" t="s">
        <v>114</v>
      </c>
      <c r="C16" s="108">
        <v>733934.44</v>
      </c>
      <c r="D16" s="108">
        <v>733934.44</v>
      </c>
      <c r="E16" s="108">
        <v>733934.44</v>
      </c>
      <c r="F16" s="108"/>
      <c r="G16" s="108"/>
      <c r="H16" s="108"/>
      <c r="I16" s="108"/>
      <c r="J16" s="108"/>
      <c r="K16" s="108"/>
      <c r="L16" s="108"/>
      <c r="M16" s="108"/>
      <c r="N16" s="108"/>
      <c r="O16" s="108"/>
    </row>
    <row r="17" ht="21" customHeight="1" spans="1:15">
      <c r="A17" s="202" t="s">
        <v>115</v>
      </c>
      <c r="B17" s="202" t="s">
        <v>116</v>
      </c>
      <c r="C17" s="108">
        <v>701946.98</v>
      </c>
      <c r="D17" s="108">
        <v>701946.98</v>
      </c>
      <c r="E17" s="108">
        <v>701946.98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ht="21" customHeight="1" spans="1:15">
      <c r="A18" s="202" t="s">
        <v>117</v>
      </c>
      <c r="B18" s="202" t="s">
        <v>118</v>
      </c>
      <c r="C18" s="108">
        <v>31987.46</v>
      </c>
      <c r="D18" s="108">
        <v>31987.46</v>
      </c>
      <c r="E18" s="108">
        <v>31987.46</v>
      </c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ht="21" customHeight="1" spans="1:15">
      <c r="A19" s="87" t="s">
        <v>119</v>
      </c>
      <c r="B19" s="87" t="s">
        <v>120</v>
      </c>
      <c r="C19" s="108">
        <v>1619208.58</v>
      </c>
      <c r="D19" s="108">
        <v>1619208.58</v>
      </c>
      <c r="E19" s="108">
        <v>1619208.58</v>
      </c>
      <c r="F19" s="108"/>
      <c r="G19" s="108"/>
      <c r="H19" s="108"/>
      <c r="I19" s="108"/>
      <c r="J19" s="108"/>
      <c r="K19" s="108"/>
      <c r="L19" s="108"/>
      <c r="M19" s="108"/>
      <c r="N19" s="108"/>
      <c r="O19" s="108"/>
    </row>
    <row r="20" ht="21" customHeight="1" spans="1:15">
      <c r="A20" s="201" t="s">
        <v>121</v>
      </c>
      <c r="B20" s="201" t="s">
        <v>122</v>
      </c>
      <c r="C20" s="108">
        <v>1619208.58</v>
      </c>
      <c r="D20" s="108">
        <v>1619208.58</v>
      </c>
      <c r="E20" s="108">
        <v>1619208.58</v>
      </c>
      <c r="F20" s="108"/>
      <c r="G20" s="108"/>
      <c r="H20" s="108"/>
      <c r="I20" s="108"/>
      <c r="J20" s="108"/>
      <c r="K20" s="108"/>
      <c r="L20" s="108"/>
      <c r="M20" s="108"/>
      <c r="N20" s="108"/>
      <c r="O20" s="108"/>
    </row>
    <row r="21" ht="21" customHeight="1" spans="1:15">
      <c r="A21" s="202" t="s">
        <v>123</v>
      </c>
      <c r="B21" s="202" t="s">
        <v>124</v>
      </c>
      <c r="C21" s="108">
        <v>1619208.58</v>
      </c>
      <c r="D21" s="108">
        <v>1619208.58</v>
      </c>
      <c r="E21" s="108">
        <v>1619208.58</v>
      </c>
      <c r="F21" s="108"/>
      <c r="G21" s="108"/>
      <c r="H21" s="108"/>
      <c r="I21" s="108"/>
      <c r="J21" s="108"/>
      <c r="K21" s="108"/>
      <c r="L21" s="108"/>
      <c r="M21" s="108"/>
      <c r="N21" s="108"/>
      <c r="O21" s="108"/>
    </row>
    <row r="22" ht="21" customHeight="1" spans="1:15">
      <c r="A22" s="203" t="s">
        <v>55</v>
      </c>
      <c r="B22" s="68"/>
      <c r="C22" s="108">
        <v>118764681.6</v>
      </c>
      <c r="D22" s="108">
        <v>16045863.6</v>
      </c>
      <c r="E22" s="108">
        <v>16045863.6</v>
      </c>
      <c r="F22" s="108"/>
      <c r="G22" s="108"/>
      <c r="H22" s="108"/>
      <c r="I22" s="108"/>
      <c r="J22" s="108">
        <v>102718818</v>
      </c>
      <c r="K22" s="108">
        <v>102718818</v>
      </c>
      <c r="L22" s="108"/>
      <c r="M22" s="108"/>
      <c r="N22" s="108"/>
      <c r="O22" s="108"/>
    </row>
  </sheetData>
  <mergeCells count="12">
    <mergeCell ref="A2:O2"/>
    <mergeCell ref="A3:O3"/>
    <mergeCell ref="A4:B4"/>
    <mergeCell ref="D5:F5"/>
    <mergeCell ref="J5:O5"/>
    <mergeCell ref="A22:B22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zoomScale="85" zoomScaleNormal="85" topLeftCell="B1" workbookViewId="0">
      <pane ySplit="1" topLeftCell="A2" activePane="bottomLeft" state="frozen"/>
      <selection/>
      <selection pane="bottomLeft" activeCell="D18" sqref="D18"/>
    </sheetView>
  </sheetViews>
  <sheetFormatPr defaultColWidth="8.57407407407407" defaultRowHeight="12.75" customHeight="1" outlineLevelCol="3"/>
  <cols>
    <col min="1" max="1" width="35.5740740740741" customWidth="1"/>
    <col min="2" max="2" width="27.2222222222222" customWidth="1"/>
    <col min="3" max="4" width="35.5740740740741" customWidth="1"/>
  </cols>
  <sheetData>
    <row r="1" customHeight="1" spans="1:4">
      <c r="A1" s="1"/>
      <c r="B1" s="1"/>
      <c r="C1" s="1"/>
      <c r="D1" s="1"/>
    </row>
    <row r="2" ht="15" customHeight="1" spans="1:4">
      <c r="A2" s="75"/>
      <c r="B2" s="79"/>
      <c r="C2" s="79"/>
      <c r="D2" s="79" t="s">
        <v>125</v>
      </c>
    </row>
    <row r="3" ht="41.25" customHeight="1" spans="1:1">
      <c r="A3" s="74" t="str">
        <f>"2025"&amp;"年部门财政拨款收支预算总表"</f>
        <v>2025年部门财政拨款收支预算总表</v>
      </c>
    </row>
    <row r="4" ht="17.25" customHeight="1" spans="1:4">
      <c r="A4" s="77" t="str">
        <f>"单位名称："&amp;"昆明市晋宁区人民医院"</f>
        <v>单位名称：昆明市晋宁区人民医院</v>
      </c>
      <c r="B4" s="186"/>
      <c r="D4" s="79" t="s">
        <v>1</v>
      </c>
    </row>
    <row r="5" ht="17.25" customHeight="1" spans="1:4">
      <c r="A5" s="187" t="s">
        <v>2</v>
      </c>
      <c r="B5" s="188"/>
      <c r="C5" s="187" t="s">
        <v>3</v>
      </c>
      <c r="D5" s="188"/>
    </row>
    <row r="6" ht="18.75" customHeight="1" spans="1:4">
      <c r="A6" s="187" t="s">
        <v>4</v>
      </c>
      <c r="B6" s="187" t="s">
        <v>5</v>
      </c>
      <c r="C6" s="187" t="s">
        <v>6</v>
      </c>
      <c r="D6" s="187" t="s">
        <v>5</v>
      </c>
    </row>
    <row r="7" ht="16.5" customHeight="1" spans="1:4">
      <c r="A7" s="189" t="s">
        <v>126</v>
      </c>
      <c r="B7" s="108">
        <v>16045863.6</v>
      </c>
      <c r="C7" s="189" t="s">
        <v>127</v>
      </c>
      <c r="D7" s="108">
        <v>16045863.6</v>
      </c>
    </row>
    <row r="8" ht="16.5" customHeight="1" spans="1:4">
      <c r="A8" s="189" t="s">
        <v>128</v>
      </c>
      <c r="B8" s="108">
        <v>16045863.6</v>
      </c>
      <c r="C8" s="189" t="s">
        <v>129</v>
      </c>
      <c r="D8" s="108"/>
    </row>
    <row r="9" ht="16.5" customHeight="1" spans="1:4">
      <c r="A9" s="189" t="s">
        <v>130</v>
      </c>
      <c r="B9" s="108"/>
      <c r="C9" s="189" t="s">
        <v>131</v>
      </c>
      <c r="D9" s="108"/>
    </row>
    <row r="10" ht="16.5" customHeight="1" spans="1:4">
      <c r="A10" s="189" t="s">
        <v>132</v>
      </c>
      <c r="B10" s="108"/>
      <c r="C10" s="189" t="s">
        <v>133</v>
      </c>
      <c r="D10" s="108"/>
    </row>
    <row r="11" ht="16.5" customHeight="1" spans="1:4">
      <c r="A11" s="189" t="s">
        <v>134</v>
      </c>
      <c r="B11" s="108"/>
      <c r="C11" s="189" t="s">
        <v>135</v>
      </c>
      <c r="D11" s="108"/>
    </row>
    <row r="12" ht="16.5" customHeight="1" spans="1:4">
      <c r="A12" s="189" t="s">
        <v>128</v>
      </c>
      <c r="B12" s="108"/>
      <c r="C12" s="189" t="s">
        <v>136</v>
      </c>
      <c r="D12" s="108"/>
    </row>
    <row r="13" ht="16.5" customHeight="1" spans="1:4">
      <c r="A13" s="22" t="s">
        <v>130</v>
      </c>
      <c r="B13" s="108"/>
      <c r="C13" s="98" t="s">
        <v>137</v>
      </c>
      <c r="D13" s="108"/>
    </row>
    <row r="14" ht="16.5" customHeight="1" spans="1:4">
      <c r="A14" s="22" t="s">
        <v>132</v>
      </c>
      <c r="B14" s="108"/>
      <c r="C14" s="98" t="s">
        <v>138</v>
      </c>
      <c r="D14" s="108"/>
    </row>
    <row r="15" ht="16.5" customHeight="1" spans="1:4">
      <c r="A15" s="190"/>
      <c r="B15" s="108"/>
      <c r="C15" s="98" t="s">
        <v>139</v>
      </c>
      <c r="D15" s="108">
        <v>4745117.95</v>
      </c>
    </row>
    <row r="16" ht="16.5" customHeight="1" spans="1:4">
      <c r="A16" s="190"/>
      <c r="B16" s="108"/>
      <c r="C16" s="98" t="s">
        <v>140</v>
      </c>
      <c r="D16" s="108">
        <v>9681537.07</v>
      </c>
    </row>
    <row r="17" ht="16.5" customHeight="1" spans="1:4">
      <c r="A17" s="190"/>
      <c r="B17" s="108"/>
      <c r="C17" s="98" t="s">
        <v>141</v>
      </c>
      <c r="D17" s="108"/>
    </row>
    <row r="18" ht="16.5" customHeight="1" spans="1:4">
      <c r="A18" s="190"/>
      <c r="B18" s="108"/>
      <c r="C18" s="98" t="s">
        <v>142</v>
      </c>
      <c r="D18" s="108"/>
    </row>
    <row r="19" ht="16.5" customHeight="1" spans="1:4">
      <c r="A19" s="190"/>
      <c r="B19" s="108"/>
      <c r="C19" s="98" t="s">
        <v>143</v>
      </c>
      <c r="D19" s="108"/>
    </row>
    <row r="20" ht="16.5" customHeight="1" spans="1:4">
      <c r="A20" s="190"/>
      <c r="B20" s="108"/>
      <c r="C20" s="98" t="s">
        <v>144</v>
      </c>
      <c r="D20" s="108"/>
    </row>
    <row r="21" ht="16.5" customHeight="1" spans="1:4">
      <c r="A21" s="190"/>
      <c r="B21" s="108"/>
      <c r="C21" s="98" t="s">
        <v>145</v>
      </c>
      <c r="D21" s="108"/>
    </row>
    <row r="22" ht="16.5" customHeight="1" spans="1:4">
      <c r="A22" s="190"/>
      <c r="B22" s="108"/>
      <c r="C22" s="98" t="s">
        <v>146</v>
      </c>
      <c r="D22" s="108"/>
    </row>
    <row r="23" ht="16.5" customHeight="1" spans="1:4">
      <c r="A23" s="190"/>
      <c r="B23" s="108"/>
      <c r="C23" s="98" t="s">
        <v>147</v>
      </c>
      <c r="D23" s="108"/>
    </row>
    <row r="24" ht="16.5" customHeight="1" spans="1:4">
      <c r="A24" s="190"/>
      <c r="B24" s="108"/>
      <c r="C24" s="98" t="s">
        <v>148</v>
      </c>
      <c r="D24" s="108"/>
    </row>
    <row r="25" ht="16.5" customHeight="1" spans="1:4">
      <c r="A25" s="190"/>
      <c r="B25" s="108"/>
      <c r="C25" s="98" t="s">
        <v>149</v>
      </c>
      <c r="D25" s="108"/>
    </row>
    <row r="26" ht="16.5" customHeight="1" spans="1:4">
      <c r="A26" s="190"/>
      <c r="B26" s="108"/>
      <c r="C26" s="98" t="s">
        <v>150</v>
      </c>
      <c r="D26" s="108">
        <v>1619208.58</v>
      </c>
    </row>
    <row r="27" ht="16.5" customHeight="1" spans="1:4">
      <c r="A27" s="190"/>
      <c r="B27" s="108"/>
      <c r="C27" s="98" t="s">
        <v>151</v>
      </c>
      <c r="D27" s="108"/>
    </row>
    <row r="28" ht="16.5" customHeight="1" spans="1:4">
      <c r="A28" s="190"/>
      <c r="B28" s="108"/>
      <c r="C28" s="98" t="s">
        <v>152</v>
      </c>
      <c r="D28" s="108"/>
    </row>
    <row r="29" ht="16.5" customHeight="1" spans="1:4">
      <c r="A29" s="190"/>
      <c r="B29" s="108"/>
      <c r="C29" s="98" t="s">
        <v>153</v>
      </c>
      <c r="D29" s="108"/>
    </row>
    <row r="30" ht="16.5" customHeight="1" spans="1:4">
      <c r="A30" s="190"/>
      <c r="B30" s="108"/>
      <c r="C30" s="98" t="s">
        <v>154</v>
      </c>
      <c r="D30" s="108"/>
    </row>
    <row r="31" ht="16.5" customHeight="1" spans="1:4">
      <c r="A31" s="190"/>
      <c r="B31" s="108"/>
      <c r="C31" s="98" t="s">
        <v>155</v>
      </c>
      <c r="D31" s="108"/>
    </row>
    <row r="32" ht="16.5" customHeight="1" spans="1:4">
      <c r="A32" s="190"/>
      <c r="B32" s="108"/>
      <c r="C32" s="22" t="s">
        <v>156</v>
      </c>
      <c r="D32" s="108"/>
    </row>
    <row r="33" ht="16.5" customHeight="1" spans="1:4">
      <c r="A33" s="190"/>
      <c r="B33" s="108"/>
      <c r="C33" s="22" t="s">
        <v>157</v>
      </c>
      <c r="D33" s="108"/>
    </row>
    <row r="34" ht="16.5" customHeight="1" spans="1:4">
      <c r="A34" s="190"/>
      <c r="B34" s="108"/>
      <c r="C34" s="19" t="s">
        <v>158</v>
      </c>
      <c r="D34" s="108"/>
    </row>
    <row r="35" ht="15" customHeight="1" spans="1:4">
      <c r="A35" s="191" t="s">
        <v>50</v>
      </c>
      <c r="B35" s="192">
        <v>16045863.6</v>
      </c>
      <c r="C35" s="191" t="s">
        <v>51</v>
      </c>
      <c r="D35" s="192">
        <v>16045863.6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zoomScale="70" zoomScaleNormal="70" topLeftCell="B1" workbookViewId="0">
      <pane ySplit="1" topLeftCell="A2" activePane="bottomLeft" state="frozen"/>
      <selection/>
      <selection pane="bottomLeft" activeCell="F28" sqref="F28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60"/>
      <c r="F2" s="100"/>
      <c r="G2" s="165" t="s">
        <v>159</v>
      </c>
    </row>
    <row r="3" ht="41.25" customHeight="1" spans="1:7">
      <c r="A3" s="150" t="str">
        <f>"2025"&amp;"年一般公共预算支出预算表（按功能科目分类）"</f>
        <v>2025年一般公共预算支出预算表（按功能科目分类）</v>
      </c>
      <c r="B3" s="150"/>
      <c r="C3" s="150"/>
      <c r="D3" s="150"/>
      <c r="E3" s="150"/>
      <c r="F3" s="150"/>
      <c r="G3" s="150"/>
    </row>
    <row r="4" ht="18" customHeight="1" spans="1:7">
      <c r="A4" s="44" t="str">
        <f>"单位名称："&amp;"昆明市晋宁区人民医院"</f>
        <v>单位名称：昆明市晋宁区人民医院</v>
      </c>
      <c r="F4" s="147"/>
      <c r="G4" s="165" t="s">
        <v>1</v>
      </c>
    </row>
    <row r="5" ht="20.25" customHeight="1" spans="1:7">
      <c r="A5" s="181" t="s">
        <v>160</v>
      </c>
      <c r="B5" s="182"/>
      <c r="C5" s="151" t="s">
        <v>55</v>
      </c>
      <c r="D5" s="172" t="s">
        <v>75</v>
      </c>
      <c r="E5" s="14"/>
      <c r="F5" s="36"/>
      <c r="G5" s="162" t="s">
        <v>76</v>
      </c>
    </row>
    <row r="6" ht="20.25" customHeight="1" spans="1:7">
      <c r="A6" s="183" t="s">
        <v>72</v>
      </c>
      <c r="B6" s="183" t="s">
        <v>73</v>
      </c>
      <c r="C6" s="55"/>
      <c r="D6" s="15" t="s">
        <v>57</v>
      </c>
      <c r="E6" s="15" t="s">
        <v>161</v>
      </c>
      <c r="F6" s="15" t="s">
        <v>162</v>
      </c>
      <c r="G6" s="164"/>
    </row>
    <row r="7" ht="15" customHeight="1" spans="1:7">
      <c r="A7" s="21" t="s">
        <v>82</v>
      </c>
      <c r="B7" s="21" t="s">
        <v>83</v>
      </c>
      <c r="C7" s="21" t="s">
        <v>84</v>
      </c>
      <c r="D7" s="21" t="s">
        <v>85</v>
      </c>
      <c r="E7" s="21" t="s">
        <v>86</v>
      </c>
      <c r="F7" s="21" t="s">
        <v>87</v>
      </c>
      <c r="G7" s="21" t="s">
        <v>88</v>
      </c>
    </row>
    <row r="8" ht="18" customHeight="1" spans="1:7">
      <c r="A8" s="19" t="s">
        <v>97</v>
      </c>
      <c r="B8" s="19" t="s">
        <v>98</v>
      </c>
      <c r="C8" s="108">
        <v>4745117.95</v>
      </c>
      <c r="D8" s="108">
        <v>4745117.95</v>
      </c>
      <c r="E8" s="108">
        <v>4745117.95</v>
      </c>
      <c r="F8" s="108"/>
      <c r="G8" s="108"/>
    </row>
    <row r="9" ht="18" customHeight="1" spans="1:7">
      <c r="A9" s="159" t="s">
        <v>99</v>
      </c>
      <c r="B9" s="159" t="s">
        <v>100</v>
      </c>
      <c r="C9" s="108">
        <v>4745117.95</v>
      </c>
      <c r="D9" s="108">
        <v>4745117.95</v>
      </c>
      <c r="E9" s="108">
        <v>4745117.95</v>
      </c>
      <c r="F9" s="108"/>
      <c r="G9" s="108"/>
    </row>
    <row r="10" ht="18" customHeight="1" spans="1:7">
      <c r="A10" s="184" t="s">
        <v>101</v>
      </c>
      <c r="B10" s="184" t="s">
        <v>102</v>
      </c>
      <c r="C10" s="108">
        <v>2347200</v>
      </c>
      <c r="D10" s="108">
        <v>2347200</v>
      </c>
      <c r="E10" s="108">
        <v>2347200</v>
      </c>
      <c r="F10" s="108"/>
      <c r="G10" s="108"/>
    </row>
    <row r="11" ht="18" customHeight="1" spans="1:7">
      <c r="A11" s="184" t="s">
        <v>103</v>
      </c>
      <c r="B11" s="184" t="s">
        <v>104</v>
      </c>
      <c r="C11" s="108">
        <v>1598611.97</v>
      </c>
      <c r="D11" s="108">
        <v>1598611.97</v>
      </c>
      <c r="E11" s="108">
        <v>1598611.97</v>
      </c>
      <c r="F11" s="108"/>
      <c r="G11" s="108"/>
    </row>
    <row r="12" ht="18" customHeight="1" spans="1:7">
      <c r="A12" s="184" t="s">
        <v>105</v>
      </c>
      <c r="B12" s="184" t="s">
        <v>106</v>
      </c>
      <c r="C12" s="108">
        <v>799305.98</v>
      </c>
      <c r="D12" s="108">
        <v>799305.98</v>
      </c>
      <c r="E12" s="108">
        <v>799305.98</v>
      </c>
      <c r="F12" s="108"/>
      <c r="G12" s="108"/>
    </row>
    <row r="13" ht="18" customHeight="1" spans="1:7">
      <c r="A13" s="19" t="s">
        <v>107</v>
      </c>
      <c r="B13" s="19" t="s">
        <v>108</v>
      </c>
      <c r="C13" s="108">
        <v>9681537.07</v>
      </c>
      <c r="D13" s="108">
        <v>9681537.07</v>
      </c>
      <c r="E13" s="108">
        <v>9681537.07</v>
      </c>
      <c r="F13" s="108"/>
      <c r="G13" s="108"/>
    </row>
    <row r="14" ht="18" customHeight="1" spans="1:7">
      <c r="A14" s="159" t="s">
        <v>109</v>
      </c>
      <c r="B14" s="159" t="s">
        <v>110</v>
      </c>
      <c r="C14" s="108">
        <v>8947602.63</v>
      </c>
      <c r="D14" s="108">
        <v>8947602.63</v>
      </c>
      <c r="E14" s="108">
        <v>8947602.63</v>
      </c>
      <c r="F14" s="108"/>
      <c r="G14" s="108"/>
    </row>
    <row r="15" ht="18" customHeight="1" spans="1:7">
      <c r="A15" s="184" t="s">
        <v>111</v>
      </c>
      <c r="B15" s="184" t="s">
        <v>112</v>
      </c>
      <c r="C15" s="108">
        <v>8947602.63</v>
      </c>
      <c r="D15" s="108">
        <v>8947602.63</v>
      </c>
      <c r="E15" s="108">
        <v>8947602.63</v>
      </c>
      <c r="F15" s="108"/>
      <c r="G15" s="108"/>
    </row>
    <row r="16" ht="18" customHeight="1" spans="1:7">
      <c r="A16" s="159" t="s">
        <v>113</v>
      </c>
      <c r="B16" s="159" t="s">
        <v>114</v>
      </c>
      <c r="C16" s="108">
        <v>733934.44</v>
      </c>
      <c r="D16" s="108">
        <v>733934.44</v>
      </c>
      <c r="E16" s="108">
        <v>733934.44</v>
      </c>
      <c r="F16" s="108"/>
      <c r="G16" s="108"/>
    </row>
    <row r="17" ht="18" customHeight="1" spans="1:7">
      <c r="A17" s="184" t="s">
        <v>115</v>
      </c>
      <c r="B17" s="184" t="s">
        <v>116</v>
      </c>
      <c r="C17" s="108">
        <v>701946.98</v>
      </c>
      <c r="D17" s="108">
        <v>701946.98</v>
      </c>
      <c r="E17" s="108">
        <v>701946.98</v>
      </c>
      <c r="F17" s="108"/>
      <c r="G17" s="108"/>
    </row>
    <row r="18" ht="18" customHeight="1" spans="1:7">
      <c r="A18" s="184" t="s">
        <v>117</v>
      </c>
      <c r="B18" s="184" t="s">
        <v>118</v>
      </c>
      <c r="C18" s="108">
        <v>31987.46</v>
      </c>
      <c r="D18" s="108">
        <v>31987.46</v>
      </c>
      <c r="E18" s="108">
        <v>31987.46</v>
      </c>
      <c r="F18" s="108"/>
      <c r="G18" s="108"/>
    </row>
    <row r="19" ht="18" customHeight="1" spans="1:7">
      <c r="A19" s="19" t="s">
        <v>119</v>
      </c>
      <c r="B19" s="19" t="s">
        <v>120</v>
      </c>
      <c r="C19" s="108">
        <v>1619208.58</v>
      </c>
      <c r="D19" s="108">
        <v>1619208.58</v>
      </c>
      <c r="E19" s="108">
        <v>1619208.58</v>
      </c>
      <c r="F19" s="108"/>
      <c r="G19" s="108"/>
    </row>
    <row r="20" ht="18" customHeight="1" spans="1:7">
      <c r="A20" s="159" t="s">
        <v>121</v>
      </c>
      <c r="B20" s="159" t="s">
        <v>122</v>
      </c>
      <c r="C20" s="108">
        <v>1619208.58</v>
      </c>
      <c r="D20" s="108">
        <v>1619208.58</v>
      </c>
      <c r="E20" s="108">
        <v>1619208.58</v>
      </c>
      <c r="F20" s="108"/>
      <c r="G20" s="108"/>
    </row>
    <row r="21" ht="18" customHeight="1" spans="1:7">
      <c r="A21" s="184" t="s">
        <v>123</v>
      </c>
      <c r="B21" s="184" t="s">
        <v>124</v>
      </c>
      <c r="C21" s="108">
        <v>1619208.58</v>
      </c>
      <c r="D21" s="108">
        <v>1619208.58</v>
      </c>
      <c r="E21" s="108">
        <v>1619208.58</v>
      </c>
      <c r="F21" s="108"/>
      <c r="G21" s="108"/>
    </row>
    <row r="22" ht="18" customHeight="1" spans="1:7">
      <c r="A22" s="107" t="s">
        <v>163</v>
      </c>
      <c r="B22" s="185" t="s">
        <v>163</v>
      </c>
      <c r="C22" s="108">
        <v>16045863.6</v>
      </c>
      <c r="D22" s="108">
        <v>16045863.6</v>
      </c>
      <c r="E22" s="108">
        <v>16045863.6</v>
      </c>
      <c r="F22" s="108"/>
      <c r="G22" s="108"/>
    </row>
  </sheetData>
  <mergeCells count="6">
    <mergeCell ref="A3:G3"/>
    <mergeCell ref="A5:B5"/>
    <mergeCell ref="D5:F5"/>
    <mergeCell ref="A22:B22"/>
    <mergeCell ref="C5:C6"/>
    <mergeCell ref="G5:G6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opLeftCell="B1" workbookViewId="0">
      <pane ySplit="1" topLeftCell="A2" activePane="bottomLeft" state="frozen"/>
      <selection/>
      <selection pane="bottomLeft" activeCell="B15" sqref="B15"/>
    </sheetView>
  </sheetViews>
  <sheetFormatPr defaultColWidth="10.4259259259259" defaultRowHeight="14.25" customHeight="1" outlineLevelCol="5"/>
  <cols>
    <col min="1" max="6" width="28.1388888888889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76"/>
      <c r="B2" s="76"/>
      <c r="C2" s="76"/>
      <c r="D2" s="76"/>
      <c r="E2" s="75"/>
      <c r="F2" s="177" t="s">
        <v>164</v>
      </c>
    </row>
    <row r="3" ht="41.25" customHeight="1" spans="1:6">
      <c r="A3" s="178" t="str">
        <f>"2025"&amp;"年一般公共预算“三公”经费支出预算表"</f>
        <v>2025年一般公共预算“三公”经费支出预算表</v>
      </c>
      <c r="B3" s="76"/>
      <c r="C3" s="76"/>
      <c r="D3" s="76"/>
      <c r="E3" s="75"/>
      <c r="F3" s="76"/>
    </row>
    <row r="4" customHeight="1" spans="1:6">
      <c r="A4" s="139" t="str">
        <f>"单位名称："&amp;"昆明市晋宁区人民医院"</f>
        <v>单位名称：昆明市晋宁区人民医院</v>
      </c>
      <c r="B4" s="179"/>
      <c r="D4" s="76"/>
      <c r="E4" s="75"/>
      <c r="F4" s="91" t="s">
        <v>1</v>
      </c>
    </row>
    <row r="5" ht="27" customHeight="1" spans="1:6">
      <c r="A5" s="80" t="s">
        <v>165</v>
      </c>
      <c r="B5" s="80" t="s">
        <v>166</v>
      </c>
      <c r="C5" s="82" t="s">
        <v>167</v>
      </c>
      <c r="D5" s="80"/>
      <c r="E5" s="81"/>
      <c r="F5" s="80" t="s">
        <v>168</v>
      </c>
    </row>
    <row r="6" ht="28.5" customHeight="1" spans="1:6">
      <c r="A6" s="180"/>
      <c r="B6" s="84"/>
      <c r="C6" s="81" t="s">
        <v>57</v>
      </c>
      <c r="D6" s="81" t="s">
        <v>169</v>
      </c>
      <c r="E6" s="81" t="s">
        <v>170</v>
      </c>
      <c r="F6" s="83"/>
    </row>
    <row r="7" ht="17.25" customHeight="1" spans="1:6">
      <c r="A7" s="86" t="s">
        <v>82</v>
      </c>
      <c r="B7" s="86" t="s">
        <v>83</v>
      </c>
      <c r="C7" s="86" t="s">
        <v>84</v>
      </c>
      <c r="D7" s="86" t="s">
        <v>85</v>
      </c>
      <c r="E7" s="86" t="s">
        <v>86</v>
      </c>
      <c r="F7" s="86" t="s">
        <v>87</v>
      </c>
    </row>
    <row r="8" ht="17.25" customHeight="1" spans="1:6">
      <c r="A8" s="108"/>
      <c r="B8" s="108"/>
      <c r="C8" s="108"/>
      <c r="D8" s="108"/>
      <c r="E8" s="108"/>
      <c r="F8" s="108"/>
    </row>
    <row r="9" ht="21" customHeight="1" spans="2:2">
      <c r="B9" t="s">
        <v>171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0"/>
  <sheetViews>
    <sheetView showZeros="0" tabSelected="1" topLeftCell="G1" workbookViewId="0">
      <pane ySplit="1" topLeftCell="A7" activePane="bottomLeft" state="frozen"/>
      <selection/>
      <selection pane="bottomLeft" activeCell="I12" sqref="I12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60"/>
      <c r="C2" s="166"/>
      <c r="E2" s="167"/>
      <c r="F2" s="167"/>
      <c r="G2" s="167"/>
      <c r="H2" s="167"/>
      <c r="I2" s="112"/>
      <c r="J2" s="112"/>
      <c r="K2" s="112"/>
      <c r="L2" s="112"/>
      <c r="M2" s="112"/>
      <c r="N2" s="112"/>
      <c r="R2" s="112"/>
      <c r="V2" s="166"/>
      <c r="X2" s="42" t="s">
        <v>172</v>
      </c>
    </row>
    <row r="3" ht="45.75" customHeight="1" spans="1:24">
      <c r="A3" s="96" t="str">
        <f>"2025"&amp;"年部门基本支出预算表"</f>
        <v>2025年部门基本支出预算表</v>
      </c>
      <c r="B3" s="43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43"/>
      <c r="P3" s="43"/>
      <c r="Q3" s="43"/>
      <c r="R3" s="96"/>
      <c r="S3" s="96"/>
      <c r="T3" s="96"/>
      <c r="U3" s="96"/>
      <c r="V3" s="96"/>
      <c r="W3" s="96"/>
      <c r="X3" s="96"/>
    </row>
    <row r="4" ht="18.75" customHeight="1" spans="1:24">
      <c r="A4" s="44" t="str">
        <f>"单位名称："&amp;"昆明市晋宁区人民医院"</f>
        <v>单位名称：昆明市晋宁区人民医院</v>
      </c>
      <c r="B4" s="45"/>
      <c r="C4" s="168"/>
      <c r="D4" s="168"/>
      <c r="E4" s="168"/>
      <c r="F4" s="168"/>
      <c r="G4" s="168"/>
      <c r="H4" s="168"/>
      <c r="I4" s="114"/>
      <c r="J4" s="114"/>
      <c r="K4" s="114"/>
      <c r="L4" s="114"/>
      <c r="M4" s="114"/>
      <c r="N4" s="114"/>
      <c r="O4" s="46"/>
      <c r="P4" s="46"/>
      <c r="Q4" s="46"/>
      <c r="R4" s="114"/>
      <c r="V4" s="166"/>
      <c r="X4" s="42" t="s">
        <v>1</v>
      </c>
    </row>
    <row r="5" ht="18" customHeight="1" spans="1:24">
      <c r="A5" s="48" t="s">
        <v>173</v>
      </c>
      <c r="B5" s="48" t="s">
        <v>174</v>
      </c>
      <c r="C5" s="48" t="s">
        <v>175</v>
      </c>
      <c r="D5" s="48" t="s">
        <v>176</v>
      </c>
      <c r="E5" s="48" t="s">
        <v>177</v>
      </c>
      <c r="F5" s="48" t="s">
        <v>178</v>
      </c>
      <c r="G5" s="48" t="s">
        <v>179</v>
      </c>
      <c r="H5" s="48" t="s">
        <v>180</v>
      </c>
      <c r="I5" s="172" t="s">
        <v>181</v>
      </c>
      <c r="J5" s="109" t="s">
        <v>181</v>
      </c>
      <c r="K5" s="109"/>
      <c r="L5" s="109"/>
      <c r="M5" s="109"/>
      <c r="N5" s="109"/>
      <c r="O5" s="14"/>
      <c r="P5" s="14"/>
      <c r="Q5" s="14"/>
      <c r="R5" s="130" t="s">
        <v>61</v>
      </c>
      <c r="S5" s="109" t="s">
        <v>62</v>
      </c>
      <c r="T5" s="109"/>
      <c r="U5" s="109"/>
      <c r="V5" s="109"/>
      <c r="W5" s="109"/>
      <c r="X5" s="110"/>
    </row>
    <row r="6" ht="18" customHeight="1" spans="1:24">
      <c r="A6" s="50"/>
      <c r="B6" s="63"/>
      <c r="C6" s="153"/>
      <c r="D6" s="50"/>
      <c r="E6" s="50"/>
      <c r="F6" s="50"/>
      <c r="G6" s="50"/>
      <c r="H6" s="50"/>
      <c r="I6" s="151" t="s">
        <v>182</v>
      </c>
      <c r="J6" s="172" t="s">
        <v>58</v>
      </c>
      <c r="K6" s="109"/>
      <c r="L6" s="109"/>
      <c r="M6" s="109"/>
      <c r="N6" s="110"/>
      <c r="O6" s="13" t="s">
        <v>183</v>
      </c>
      <c r="P6" s="14"/>
      <c r="Q6" s="36"/>
      <c r="R6" s="48" t="s">
        <v>61</v>
      </c>
      <c r="S6" s="172" t="s">
        <v>62</v>
      </c>
      <c r="T6" s="130" t="s">
        <v>64</v>
      </c>
      <c r="U6" s="109" t="s">
        <v>62</v>
      </c>
      <c r="V6" s="130" t="s">
        <v>66</v>
      </c>
      <c r="W6" s="130" t="s">
        <v>67</v>
      </c>
      <c r="X6" s="176" t="s">
        <v>68</v>
      </c>
    </row>
    <row r="7" ht="19.5" customHeight="1" spans="1:24">
      <c r="A7" s="63"/>
      <c r="B7" s="63"/>
      <c r="C7" s="63"/>
      <c r="D7" s="63"/>
      <c r="E7" s="63"/>
      <c r="F7" s="63"/>
      <c r="G7" s="63"/>
      <c r="H7" s="63"/>
      <c r="I7" s="63"/>
      <c r="J7" s="173" t="s">
        <v>184</v>
      </c>
      <c r="K7" s="48" t="s">
        <v>185</v>
      </c>
      <c r="L7" s="48" t="s">
        <v>186</v>
      </c>
      <c r="M7" s="48" t="s">
        <v>187</v>
      </c>
      <c r="N7" s="48" t="s">
        <v>188</v>
      </c>
      <c r="O7" s="48" t="s">
        <v>58</v>
      </c>
      <c r="P7" s="48" t="s">
        <v>59</v>
      </c>
      <c r="Q7" s="48" t="s">
        <v>60</v>
      </c>
      <c r="R7" s="63"/>
      <c r="S7" s="48" t="s">
        <v>57</v>
      </c>
      <c r="T7" s="48" t="s">
        <v>64</v>
      </c>
      <c r="U7" s="48" t="s">
        <v>189</v>
      </c>
      <c r="V7" s="48" t="s">
        <v>66</v>
      </c>
      <c r="W7" s="48" t="s">
        <v>67</v>
      </c>
      <c r="X7" s="48" t="s">
        <v>68</v>
      </c>
    </row>
    <row r="8" ht="37.5" customHeight="1" spans="1:24">
      <c r="A8" s="169"/>
      <c r="B8" s="55"/>
      <c r="C8" s="169"/>
      <c r="D8" s="169"/>
      <c r="E8" s="169"/>
      <c r="F8" s="169"/>
      <c r="G8" s="169"/>
      <c r="H8" s="169"/>
      <c r="I8" s="169"/>
      <c r="J8" s="174" t="s">
        <v>57</v>
      </c>
      <c r="K8" s="53" t="s">
        <v>190</v>
      </c>
      <c r="L8" s="53" t="s">
        <v>186</v>
      </c>
      <c r="M8" s="53" t="s">
        <v>187</v>
      </c>
      <c r="N8" s="53" t="s">
        <v>188</v>
      </c>
      <c r="O8" s="53" t="s">
        <v>186</v>
      </c>
      <c r="P8" s="53" t="s">
        <v>187</v>
      </c>
      <c r="Q8" s="53" t="s">
        <v>188</v>
      </c>
      <c r="R8" s="53" t="s">
        <v>61</v>
      </c>
      <c r="S8" s="53" t="s">
        <v>57</v>
      </c>
      <c r="T8" s="53" t="s">
        <v>64</v>
      </c>
      <c r="U8" s="53" t="s">
        <v>189</v>
      </c>
      <c r="V8" s="53" t="s">
        <v>66</v>
      </c>
      <c r="W8" s="53" t="s">
        <v>67</v>
      </c>
      <c r="X8" s="53" t="s">
        <v>68</v>
      </c>
    </row>
    <row r="9" customHeight="1" spans="1:24">
      <c r="A9" s="69">
        <v>1</v>
      </c>
      <c r="B9" s="69">
        <v>2</v>
      </c>
      <c r="C9" s="69">
        <v>3</v>
      </c>
      <c r="D9" s="69">
        <v>4</v>
      </c>
      <c r="E9" s="69">
        <v>5</v>
      </c>
      <c r="F9" s="69">
        <v>6</v>
      </c>
      <c r="G9" s="69">
        <v>7</v>
      </c>
      <c r="H9" s="69">
        <v>8</v>
      </c>
      <c r="I9" s="69">
        <v>9</v>
      </c>
      <c r="J9" s="69">
        <v>10</v>
      </c>
      <c r="K9" s="69">
        <v>11</v>
      </c>
      <c r="L9" s="69">
        <v>12</v>
      </c>
      <c r="M9" s="69">
        <v>13</v>
      </c>
      <c r="N9" s="69">
        <v>14</v>
      </c>
      <c r="O9" s="69">
        <v>15</v>
      </c>
      <c r="P9" s="69">
        <v>16</v>
      </c>
      <c r="Q9" s="69">
        <v>17</v>
      </c>
      <c r="R9" s="69">
        <v>18</v>
      </c>
      <c r="S9" s="69">
        <v>19</v>
      </c>
      <c r="T9" s="69">
        <v>20</v>
      </c>
      <c r="U9" s="69">
        <v>21</v>
      </c>
      <c r="V9" s="69">
        <v>22</v>
      </c>
      <c r="W9" s="69">
        <v>23</v>
      </c>
      <c r="X9" s="69">
        <v>24</v>
      </c>
    </row>
    <row r="10" ht="20.25" customHeight="1" spans="1:24">
      <c r="A10" s="22" t="s">
        <v>191</v>
      </c>
      <c r="B10" s="22" t="s">
        <v>70</v>
      </c>
      <c r="C10" s="22" t="s">
        <v>192</v>
      </c>
      <c r="D10" s="22" t="s">
        <v>193</v>
      </c>
      <c r="E10" s="22" t="s">
        <v>111</v>
      </c>
      <c r="F10" s="22" t="s">
        <v>112</v>
      </c>
      <c r="G10" s="22" t="s">
        <v>194</v>
      </c>
      <c r="H10" s="22" t="s">
        <v>195</v>
      </c>
      <c r="I10" s="108">
        <v>5532904.8</v>
      </c>
      <c r="J10" s="108">
        <v>5532904.8</v>
      </c>
      <c r="K10" s="108"/>
      <c r="L10" s="108"/>
      <c r="M10" s="108">
        <v>5532904.8</v>
      </c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</row>
    <row r="11" ht="20.25" customHeight="1" spans="1:24">
      <c r="A11" s="22" t="s">
        <v>191</v>
      </c>
      <c r="B11" s="22" t="s">
        <v>70</v>
      </c>
      <c r="C11" s="22" t="s">
        <v>192</v>
      </c>
      <c r="D11" s="22" t="s">
        <v>193</v>
      </c>
      <c r="E11" s="22" t="s">
        <v>111</v>
      </c>
      <c r="F11" s="22" t="s">
        <v>112</v>
      </c>
      <c r="G11" s="22" t="s">
        <v>196</v>
      </c>
      <c r="H11" s="22" t="s">
        <v>197</v>
      </c>
      <c r="I11" s="108">
        <v>1773900</v>
      </c>
      <c r="J11" s="108">
        <v>1773900</v>
      </c>
      <c r="K11" s="175"/>
      <c r="L11" s="175"/>
      <c r="M11" s="108">
        <v>1773900</v>
      </c>
      <c r="N11" s="175"/>
      <c r="O11" s="108"/>
      <c r="P11" s="108"/>
      <c r="Q11" s="108"/>
      <c r="R11" s="108"/>
      <c r="S11" s="108"/>
      <c r="T11" s="108"/>
      <c r="U11" s="108"/>
      <c r="V11" s="108"/>
      <c r="W11" s="108"/>
      <c r="X11" s="108"/>
    </row>
    <row r="12" ht="20.25" customHeight="1" spans="1:24">
      <c r="A12" s="22" t="s">
        <v>191</v>
      </c>
      <c r="B12" s="22" t="s">
        <v>70</v>
      </c>
      <c r="C12" s="22" t="s">
        <v>192</v>
      </c>
      <c r="D12" s="22" t="s">
        <v>193</v>
      </c>
      <c r="E12" s="22" t="s">
        <v>111</v>
      </c>
      <c r="F12" s="22" t="s">
        <v>112</v>
      </c>
      <c r="G12" s="22" t="s">
        <v>196</v>
      </c>
      <c r="H12" s="22" t="s">
        <v>197</v>
      </c>
      <c r="I12" s="108">
        <v>1578600</v>
      </c>
      <c r="J12" s="108">
        <v>1578600</v>
      </c>
      <c r="K12" s="175"/>
      <c r="L12" s="175"/>
      <c r="M12" s="108">
        <v>1578600</v>
      </c>
      <c r="N12" s="175"/>
      <c r="O12" s="108"/>
      <c r="P12" s="108"/>
      <c r="Q12" s="108"/>
      <c r="R12" s="108"/>
      <c r="S12" s="108"/>
      <c r="T12" s="108"/>
      <c r="U12" s="108"/>
      <c r="V12" s="108"/>
      <c r="W12" s="108"/>
      <c r="X12" s="108"/>
    </row>
    <row r="13" ht="20.25" customHeight="1" spans="1:24">
      <c r="A13" s="22" t="s">
        <v>191</v>
      </c>
      <c r="B13" s="22" t="s">
        <v>70</v>
      </c>
      <c r="C13" s="22" t="s">
        <v>198</v>
      </c>
      <c r="D13" s="22" t="s">
        <v>199</v>
      </c>
      <c r="E13" s="22" t="s">
        <v>103</v>
      </c>
      <c r="F13" s="22" t="s">
        <v>104</v>
      </c>
      <c r="G13" s="22" t="s">
        <v>200</v>
      </c>
      <c r="H13" s="22" t="s">
        <v>201</v>
      </c>
      <c r="I13" s="108">
        <v>1598611.97</v>
      </c>
      <c r="J13" s="108">
        <v>1598611.97</v>
      </c>
      <c r="K13" s="175"/>
      <c r="L13" s="175"/>
      <c r="M13" s="108">
        <v>1598611.97</v>
      </c>
      <c r="N13" s="175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ht="20.25" customHeight="1" spans="1:24">
      <c r="A14" s="22" t="s">
        <v>191</v>
      </c>
      <c r="B14" s="22" t="s">
        <v>70</v>
      </c>
      <c r="C14" s="22" t="s">
        <v>198</v>
      </c>
      <c r="D14" s="22" t="s">
        <v>199</v>
      </c>
      <c r="E14" s="22" t="s">
        <v>105</v>
      </c>
      <c r="F14" s="22" t="s">
        <v>106</v>
      </c>
      <c r="G14" s="22" t="s">
        <v>202</v>
      </c>
      <c r="H14" s="22" t="s">
        <v>203</v>
      </c>
      <c r="I14" s="108">
        <v>799305.98</v>
      </c>
      <c r="J14" s="108">
        <v>799305.98</v>
      </c>
      <c r="K14" s="175"/>
      <c r="L14" s="175"/>
      <c r="M14" s="108">
        <v>799305.98</v>
      </c>
      <c r="N14" s="175"/>
      <c r="O14" s="108"/>
      <c r="P14" s="108"/>
      <c r="Q14" s="108"/>
      <c r="R14" s="108"/>
      <c r="S14" s="108"/>
      <c r="T14" s="108"/>
      <c r="U14" s="108"/>
      <c r="V14" s="108"/>
      <c r="W14" s="108"/>
      <c r="X14" s="108"/>
    </row>
    <row r="15" ht="20.25" customHeight="1" spans="1:24">
      <c r="A15" s="22" t="s">
        <v>191</v>
      </c>
      <c r="B15" s="22" t="s">
        <v>70</v>
      </c>
      <c r="C15" s="22" t="s">
        <v>198</v>
      </c>
      <c r="D15" s="22" t="s">
        <v>199</v>
      </c>
      <c r="E15" s="22" t="s">
        <v>115</v>
      </c>
      <c r="F15" s="22" t="s">
        <v>116</v>
      </c>
      <c r="G15" s="22" t="s">
        <v>204</v>
      </c>
      <c r="H15" s="22" t="s">
        <v>205</v>
      </c>
      <c r="I15" s="108">
        <v>701946.98</v>
      </c>
      <c r="J15" s="108">
        <v>701946.98</v>
      </c>
      <c r="K15" s="175"/>
      <c r="L15" s="175"/>
      <c r="M15" s="108">
        <v>701946.98</v>
      </c>
      <c r="N15" s="175"/>
      <c r="O15" s="108"/>
      <c r="P15" s="108"/>
      <c r="Q15" s="108"/>
      <c r="R15" s="108"/>
      <c r="S15" s="108"/>
      <c r="T15" s="108"/>
      <c r="U15" s="108"/>
      <c r="V15" s="108"/>
      <c r="W15" s="108"/>
      <c r="X15" s="108"/>
    </row>
    <row r="16" ht="20.25" customHeight="1" spans="1:24">
      <c r="A16" s="22" t="s">
        <v>191</v>
      </c>
      <c r="B16" s="22" t="s">
        <v>70</v>
      </c>
      <c r="C16" s="22" t="s">
        <v>198</v>
      </c>
      <c r="D16" s="22" t="s">
        <v>199</v>
      </c>
      <c r="E16" s="22" t="s">
        <v>111</v>
      </c>
      <c r="F16" s="22" t="s">
        <v>112</v>
      </c>
      <c r="G16" s="22" t="s">
        <v>206</v>
      </c>
      <c r="H16" s="22" t="s">
        <v>207</v>
      </c>
      <c r="I16" s="108">
        <v>62197.83</v>
      </c>
      <c r="J16" s="108">
        <v>62197.83</v>
      </c>
      <c r="K16" s="175"/>
      <c r="L16" s="175"/>
      <c r="M16" s="108">
        <v>62197.83</v>
      </c>
      <c r="N16" s="175"/>
      <c r="O16" s="108"/>
      <c r="P16" s="108"/>
      <c r="Q16" s="108"/>
      <c r="R16" s="108"/>
      <c r="S16" s="108"/>
      <c r="T16" s="108"/>
      <c r="U16" s="108"/>
      <c r="V16" s="108"/>
      <c r="W16" s="108"/>
      <c r="X16" s="108"/>
    </row>
    <row r="17" ht="20.25" customHeight="1" spans="1:24">
      <c r="A17" s="22" t="s">
        <v>191</v>
      </c>
      <c r="B17" s="22" t="s">
        <v>70</v>
      </c>
      <c r="C17" s="22" t="s">
        <v>198</v>
      </c>
      <c r="D17" s="22" t="s">
        <v>199</v>
      </c>
      <c r="E17" s="22" t="s">
        <v>117</v>
      </c>
      <c r="F17" s="22" t="s">
        <v>118</v>
      </c>
      <c r="G17" s="22" t="s">
        <v>206</v>
      </c>
      <c r="H17" s="22" t="s">
        <v>207</v>
      </c>
      <c r="I17" s="108">
        <v>31987.46</v>
      </c>
      <c r="J17" s="108">
        <v>31987.46</v>
      </c>
      <c r="K17" s="175"/>
      <c r="L17" s="175"/>
      <c r="M17" s="108">
        <v>31987.46</v>
      </c>
      <c r="N17" s="175"/>
      <c r="O17" s="108"/>
      <c r="P17" s="108"/>
      <c r="Q17" s="108"/>
      <c r="R17" s="108"/>
      <c r="S17" s="108"/>
      <c r="T17" s="108"/>
      <c r="U17" s="108"/>
      <c r="V17" s="108"/>
      <c r="W17" s="108"/>
      <c r="X17" s="108"/>
    </row>
    <row r="18" ht="20.25" customHeight="1" spans="1:24">
      <c r="A18" s="22" t="s">
        <v>191</v>
      </c>
      <c r="B18" s="22" t="s">
        <v>70</v>
      </c>
      <c r="C18" s="22" t="s">
        <v>208</v>
      </c>
      <c r="D18" s="22" t="s">
        <v>124</v>
      </c>
      <c r="E18" s="22" t="s">
        <v>123</v>
      </c>
      <c r="F18" s="22" t="s">
        <v>124</v>
      </c>
      <c r="G18" s="22" t="s">
        <v>209</v>
      </c>
      <c r="H18" s="22" t="s">
        <v>124</v>
      </c>
      <c r="I18" s="108">
        <v>1619208.58</v>
      </c>
      <c r="J18" s="108">
        <v>1619208.58</v>
      </c>
      <c r="K18" s="175"/>
      <c r="L18" s="175"/>
      <c r="M18" s="108">
        <v>1619208.58</v>
      </c>
      <c r="N18" s="175"/>
      <c r="O18" s="108"/>
      <c r="P18" s="108"/>
      <c r="Q18" s="108"/>
      <c r="R18" s="108"/>
      <c r="S18" s="108"/>
      <c r="T18" s="108"/>
      <c r="U18" s="108"/>
      <c r="V18" s="108"/>
      <c r="W18" s="108"/>
      <c r="X18" s="108"/>
    </row>
    <row r="19" ht="20.25" customHeight="1" spans="1:24">
      <c r="A19" s="22" t="s">
        <v>191</v>
      </c>
      <c r="B19" s="22" t="s">
        <v>70</v>
      </c>
      <c r="C19" s="22" t="s">
        <v>210</v>
      </c>
      <c r="D19" s="22" t="s">
        <v>211</v>
      </c>
      <c r="E19" s="22" t="s">
        <v>101</v>
      </c>
      <c r="F19" s="22" t="s">
        <v>102</v>
      </c>
      <c r="G19" s="22" t="s">
        <v>212</v>
      </c>
      <c r="H19" s="22" t="s">
        <v>213</v>
      </c>
      <c r="I19" s="108">
        <v>2347200</v>
      </c>
      <c r="J19" s="108">
        <v>2347200</v>
      </c>
      <c r="K19" s="175"/>
      <c r="L19" s="175"/>
      <c r="M19" s="108">
        <v>2347200</v>
      </c>
      <c r="N19" s="175"/>
      <c r="O19" s="108"/>
      <c r="P19" s="108"/>
      <c r="Q19" s="108"/>
      <c r="R19" s="108"/>
      <c r="S19" s="108"/>
      <c r="T19" s="108"/>
      <c r="U19" s="108"/>
      <c r="V19" s="108"/>
      <c r="W19" s="108"/>
      <c r="X19" s="108"/>
    </row>
    <row r="20" ht="17.25" customHeight="1" spans="1:24">
      <c r="A20" s="66" t="s">
        <v>163</v>
      </c>
      <c r="B20" s="67"/>
      <c r="C20" s="170"/>
      <c r="D20" s="170"/>
      <c r="E20" s="170"/>
      <c r="F20" s="170"/>
      <c r="G20" s="170"/>
      <c r="H20" s="171"/>
      <c r="I20" s="108">
        <v>16045863.6</v>
      </c>
      <c r="J20" s="108">
        <v>16045863.6</v>
      </c>
      <c r="K20" s="108"/>
      <c r="L20" s="108"/>
      <c r="M20" s="108">
        <v>16045863.6</v>
      </c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</row>
  </sheetData>
  <mergeCells count="31">
    <mergeCell ref="A3:X3"/>
    <mergeCell ref="A4:H4"/>
    <mergeCell ref="I5:X5"/>
    <mergeCell ref="J6:N6"/>
    <mergeCell ref="O6:Q6"/>
    <mergeCell ref="S6:X6"/>
    <mergeCell ref="A20:H20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topLeftCell="F1" workbookViewId="0">
      <pane ySplit="1" topLeftCell="A3" activePane="bottomLeft" state="frozen"/>
      <selection/>
      <selection pane="bottomLeft" activeCell="J11" sqref="J1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60"/>
      <c r="E2" s="41"/>
      <c r="F2" s="41"/>
      <c r="G2" s="41"/>
      <c r="H2" s="41"/>
      <c r="U2" s="160"/>
      <c r="W2" s="165" t="s">
        <v>214</v>
      </c>
    </row>
    <row r="3" ht="46.5" customHeight="1" spans="1:23">
      <c r="A3" s="43" t="str">
        <f>"2025"&amp;"年部门项目支出预算表"</f>
        <v>2025年部门项目支出预算表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ht="13.5" customHeight="1" spans="1:23">
      <c r="A4" s="44" t="str">
        <f>"单位名称："&amp;"昆明市晋宁区人民医院"</f>
        <v>单位名称：昆明市晋宁区人民医院</v>
      </c>
      <c r="B4" s="45"/>
      <c r="C4" s="45"/>
      <c r="D4" s="45"/>
      <c r="E4" s="45"/>
      <c r="F4" s="45"/>
      <c r="G4" s="45"/>
      <c r="H4" s="45"/>
      <c r="I4" s="46"/>
      <c r="J4" s="46"/>
      <c r="K4" s="46"/>
      <c r="L4" s="46"/>
      <c r="M4" s="46"/>
      <c r="N4" s="46"/>
      <c r="O4" s="46"/>
      <c r="P4" s="46"/>
      <c r="Q4" s="46"/>
      <c r="U4" s="160"/>
      <c r="W4" s="144" t="s">
        <v>1</v>
      </c>
    </row>
    <row r="5" ht="21.75" customHeight="1" spans="1:23">
      <c r="A5" s="48" t="s">
        <v>215</v>
      </c>
      <c r="B5" s="49" t="s">
        <v>175</v>
      </c>
      <c r="C5" s="48" t="s">
        <v>176</v>
      </c>
      <c r="D5" s="48" t="s">
        <v>216</v>
      </c>
      <c r="E5" s="49" t="s">
        <v>177</v>
      </c>
      <c r="F5" s="49" t="s">
        <v>178</v>
      </c>
      <c r="G5" s="49" t="s">
        <v>217</v>
      </c>
      <c r="H5" s="49" t="s">
        <v>218</v>
      </c>
      <c r="I5" s="62" t="s">
        <v>55</v>
      </c>
      <c r="J5" s="13" t="s">
        <v>219</v>
      </c>
      <c r="K5" s="14"/>
      <c r="L5" s="14"/>
      <c r="M5" s="36"/>
      <c r="N5" s="13" t="s">
        <v>183</v>
      </c>
      <c r="O5" s="14"/>
      <c r="P5" s="36"/>
      <c r="Q5" s="49" t="s">
        <v>61</v>
      </c>
      <c r="R5" s="13" t="s">
        <v>62</v>
      </c>
      <c r="S5" s="14"/>
      <c r="T5" s="14"/>
      <c r="U5" s="14"/>
      <c r="V5" s="14"/>
      <c r="W5" s="36"/>
    </row>
    <row r="6" ht="21.75" customHeight="1" spans="1:23">
      <c r="A6" s="50"/>
      <c r="B6" s="63"/>
      <c r="C6" s="50"/>
      <c r="D6" s="50"/>
      <c r="E6" s="51"/>
      <c r="F6" s="51"/>
      <c r="G6" s="51"/>
      <c r="H6" s="51"/>
      <c r="I6" s="63"/>
      <c r="J6" s="161" t="s">
        <v>58</v>
      </c>
      <c r="K6" s="162"/>
      <c r="L6" s="49" t="s">
        <v>59</v>
      </c>
      <c r="M6" s="49" t="s">
        <v>60</v>
      </c>
      <c r="N6" s="49" t="s">
        <v>58</v>
      </c>
      <c r="O6" s="49" t="s">
        <v>59</v>
      </c>
      <c r="P6" s="49" t="s">
        <v>60</v>
      </c>
      <c r="Q6" s="51"/>
      <c r="R6" s="49" t="s">
        <v>57</v>
      </c>
      <c r="S6" s="49" t="s">
        <v>64</v>
      </c>
      <c r="T6" s="49" t="s">
        <v>189</v>
      </c>
      <c r="U6" s="49" t="s">
        <v>66</v>
      </c>
      <c r="V6" s="49" t="s">
        <v>67</v>
      </c>
      <c r="W6" s="49" t="s">
        <v>68</v>
      </c>
    </row>
    <row r="7" ht="21" customHeight="1" spans="1:23">
      <c r="A7" s="63"/>
      <c r="B7" s="63"/>
      <c r="C7" s="63"/>
      <c r="D7" s="63"/>
      <c r="E7" s="63"/>
      <c r="F7" s="63"/>
      <c r="G7" s="63"/>
      <c r="H7" s="63"/>
      <c r="I7" s="63"/>
      <c r="J7" s="163" t="s">
        <v>57</v>
      </c>
      <c r="K7" s="164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ht="39.75" customHeight="1" spans="1:23">
      <c r="A8" s="53"/>
      <c r="B8" s="55"/>
      <c r="C8" s="53"/>
      <c r="D8" s="53"/>
      <c r="E8" s="54"/>
      <c r="F8" s="54"/>
      <c r="G8" s="54"/>
      <c r="H8" s="54"/>
      <c r="I8" s="55"/>
      <c r="J8" s="18" t="s">
        <v>57</v>
      </c>
      <c r="K8" s="18" t="s">
        <v>220</v>
      </c>
      <c r="L8" s="54"/>
      <c r="M8" s="54"/>
      <c r="N8" s="54"/>
      <c r="O8" s="54"/>
      <c r="P8" s="54"/>
      <c r="Q8" s="54"/>
      <c r="R8" s="54"/>
      <c r="S8" s="54"/>
      <c r="T8" s="54"/>
      <c r="U8" s="55"/>
      <c r="V8" s="54"/>
      <c r="W8" s="54"/>
    </row>
    <row r="9" ht="15" customHeight="1" spans="1:23">
      <c r="A9" s="56">
        <v>1</v>
      </c>
      <c r="B9" s="56">
        <v>2</v>
      </c>
      <c r="C9" s="56">
        <v>3</v>
      </c>
      <c r="D9" s="56">
        <v>4</v>
      </c>
      <c r="E9" s="56">
        <v>5</v>
      </c>
      <c r="F9" s="56">
        <v>6</v>
      </c>
      <c r="G9" s="56">
        <v>7</v>
      </c>
      <c r="H9" s="56">
        <v>8</v>
      </c>
      <c r="I9" s="56">
        <v>9</v>
      </c>
      <c r="J9" s="56">
        <v>10</v>
      </c>
      <c r="K9" s="56">
        <v>11</v>
      </c>
      <c r="L9" s="69">
        <v>12</v>
      </c>
      <c r="M9" s="69">
        <v>13</v>
      </c>
      <c r="N9" s="69">
        <v>14</v>
      </c>
      <c r="O9" s="69">
        <v>15</v>
      </c>
      <c r="P9" s="69">
        <v>16</v>
      </c>
      <c r="Q9" s="69">
        <v>17</v>
      </c>
      <c r="R9" s="69">
        <v>18</v>
      </c>
      <c r="S9" s="69">
        <v>19</v>
      </c>
      <c r="T9" s="69">
        <v>20</v>
      </c>
      <c r="U9" s="56">
        <v>21</v>
      </c>
      <c r="V9" s="69">
        <v>22</v>
      </c>
      <c r="W9" s="56">
        <v>23</v>
      </c>
    </row>
    <row r="10" ht="21.75" customHeight="1" spans="1:23">
      <c r="A10" s="98" t="s">
        <v>221</v>
      </c>
      <c r="B10" s="98" t="s">
        <v>222</v>
      </c>
      <c r="C10" s="98" t="s">
        <v>223</v>
      </c>
      <c r="D10" s="98" t="s">
        <v>70</v>
      </c>
      <c r="E10" s="98" t="s">
        <v>111</v>
      </c>
      <c r="F10" s="98" t="s">
        <v>112</v>
      </c>
      <c r="G10" s="98" t="s">
        <v>224</v>
      </c>
      <c r="H10" s="98" t="s">
        <v>225</v>
      </c>
      <c r="I10" s="108">
        <v>490000</v>
      </c>
      <c r="J10" s="108"/>
      <c r="K10" s="108"/>
      <c r="L10" s="108"/>
      <c r="M10" s="108"/>
      <c r="N10" s="108"/>
      <c r="O10" s="108"/>
      <c r="P10" s="108"/>
      <c r="Q10" s="108"/>
      <c r="R10" s="108">
        <v>490000</v>
      </c>
      <c r="S10" s="108">
        <v>490000</v>
      </c>
      <c r="T10" s="108"/>
      <c r="U10" s="108"/>
      <c r="V10" s="108"/>
      <c r="W10" s="108"/>
    </row>
    <row r="11" ht="21.75" customHeight="1" spans="1:23">
      <c r="A11" s="98" t="s">
        <v>221</v>
      </c>
      <c r="B11" s="98" t="s">
        <v>222</v>
      </c>
      <c r="C11" s="98" t="s">
        <v>223</v>
      </c>
      <c r="D11" s="98" t="s">
        <v>70</v>
      </c>
      <c r="E11" s="98" t="s">
        <v>111</v>
      </c>
      <c r="F11" s="98" t="s">
        <v>112</v>
      </c>
      <c r="G11" s="98" t="s">
        <v>226</v>
      </c>
      <c r="H11" s="98" t="s">
        <v>227</v>
      </c>
      <c r="I11" s="108">
        <v>14760000</v>
      </c>
      <c r="J11" s="108"/>
      <c r="K11" s="108"/>
      <c r="L11" s="108"/>
      <c r="M11" s="108"/>
      <c r="N11" s="108"/>
      <c r="O11" s="108"/>
      <c r="P11" s="108"/>
      <c r="Q11" s="108"/>
      <c r="R11" s="108">
        <v>14760000</v>
      </c>
      <c r="S11" s="108">
        <v>14760000</v>
      </c>
      <c r="T11" s="108"/>
      <c r="U11" s="108"/>
      <c r="V11" s="108"/>
      <c r="W11" s="108"/>
    </row>
    <row r="12" ht="21.75" customHeight="1" spans="1:23">
      <c r="A12" s="98" t="s">
        <v>221</v>
      </c>
      <c r="B12" s="98" t="s">
        <v>222</v>
      </c>
      <c r="C12" s="98" t="s">
        <v>223</v>
      </c>
      <c r="D12" s="98" t="s">
        <v>70</v>
      </c>
      <c r="E12" s="98" t="s">
        <v>111</v>
      </c>
      <c r="F12" s="98" t="s">
        <v>112</v>
      </c>
      <c r="G12" s="98" t="s">
        <v>228</v>
      </c>
      <c r="H12" s="98" t="s">
        <v>229</v>
      </c>
      <c r="I12" s="108">
        <v>35874018</v>
      </c>
      <c r="J12" s="108"/>
      <c r="K12" s="108"/>
      <c r="L12" s="108"/>
      <c r="M12" s="108"/>
      <c r="N12" s="108"/>
      <c r="O12" s="108"/>
      <c r="P12" s="108"/>
      <c r="Q12" s="108"/>
      <c r="R12" s="108">
        <v>35874018</v>
      </c>
      <c r="S12" s="108">
        <v>35874018</v>
      </c>
      <c r="T12" s="108"/>
      <c r="U12" s="108"/>
      <c r="V12" s="108"/>
      <c r="W12" s="108"/>
    </row>
    <row r="13" ht="21.75" customHeight="1" spans="1:23">
      <c r="A13" s="98" t="s">
        <v>221</v>
      </c>
      <c r="B13" s="98" t="s">
        <v>222</v>
      </c>
      <c r="C13" s="98" t="s">
        <v>223</v>
      </c>
      <c r="D13" s="98" t="s">
        <v>70</v>
      </c>
      <c r="E13" s="98" t="s">
        <v>111</v>
      </c>
      <c r="F13" s="98" t="s">
        <v>112</v>
      </c>
      <c r="G13" s="98" t="s">
        <v>230</v>
      </c>
      <c r="H13" s="98" t="s">
        <v>231</v>
      </c>
      <c r="I13" s="108">
        <v>233000</v>
      </c>
      <c r="J13" s="108"/>
      <c r="K13" s="108"/>
      <c r="L13" s="108"/>
      <c r="M13" s="108"/>
      <c r="N13" s="108"/>
      <c r="O13" s="108"/>
      <c r="P13" s="108"/>
      <c r="Q13" s="108"/>
      <c r="R13" s="108">
        <v>233000</v>
      </c>
      <c r="S13" s="108">
        <v>233000</v>
      </c>
      <c r="T13" s="108"/>
      <c r="U13" s="108"/>
      <c r="V13" s="108"/>
      <c r="W13" s="108"/>
    </row>
    <row r="14" ht="21.75" customHeight="1" spans="1:23">
      <c r="A14" s="98" t="s">
        <v>221</v>
      </c>
      <c r="B14" s="98" t="s">
        <v>222</v>
      </c>
      <c r="C14" s="98" t="s">
        <v>223</v>
      </c>
      <c r="D14" s="98" t="s">
        <v>70</v>
      </c>
      <c r="E14" s="98" t="s">
        <v>111</v>
      </c>
      <c r="F14" s="98" t="s">
        <v>112</v>
      </c>
      <c r="G14" s="98" t="s">
        <v>232</v>
      </c>
      <c r="H14" s="98" t="s">
        <v>233</v>
      </c>
      <c r="I14" s="108">
        <v>3675100</v>
      </c>
      <c r="J14" s="108"/>
      <c r="K14" s="108"/>
      <c r="L14" s="108"/>
      <c r="M14" s="108"/>
      <c r="N14" s="108"/>
      <c r="O14" s="108"/>
      <c r="P14" s="108"/>
      <c r="Q14" s="108"/>
      <c r="R14" s="108">
        <v>3675100</v>
      </c>
      <c r="S14" s="108">
        <v>3675100</v>
      </c>
      <c r="T14" s="108"/>
      <c r="U14" s="108"/>
      <c r="V14" s="108"/>
      <c r="W14" s="108"/>
    </row>
    <row r="15" ht="21.75" customHeight="1" spans="1:23">
      <c r="A15" s="98" t="s">
        <v>221</v>
      </c>
      <c r="B15" s="98" t="s">
        <v>222</v>
      </c>
      <c r="C15" s="98" t="s">
        <v>223</v>
      </c>
      <c r="D15" s="98" t="s">
        <v>70</v>
      </c>
      <c r="E15" s="98" t="s">
        <v>111</v>
      </c>
      <c r="F15" s="98" t="s">
        <v>112</v>
      </c>
      <c r="G15" s="98" t="s">
        <v>234</v>
      </c>
      <c r="H15" s="98" t="s">
        <v>235</v>
      </c>
      <c r="I15" s="108">
        <v>44410700</v>
      </c>
      <c r="J15" s="108"/>
      <c r="K15" s="108"/>
      <c r="L15" s="108"/>
      <c r="M15" s="108"/>
      <c r="N15" s="108"/>
      <c r="O15" s="108"/>
      <c r="P15" s="108"/>
      <c r="Q15" s="108"/>
      <c r="R15" s="108">
        <v>44410700</v>
      </c>
      <c r="S15" s="108">
        <v>44410700</v>
      </c>
      <c r="T15" s="108"/>
      <c r="U15" s="108"/>
      <c r="V15" s="108"/>
      <c r="W15" s="108"/>
    </row>
    <row r="16" ht="21.75" customHeight="1" spans="1:23">
      <c r="A16" s="98" t="s">
        <v>221</v>
      </c>
      <c r="B16" s="98" t="s">
        <v>222</v>
      </c>
      <c r="C16" s="98" t="s">
        <v>223</v>
      </c>
      <c r="D16" s="98" t="s">
        <v>70</v>
      </c>
      <c r="E16" s="98" t="s">
        <v>111</v>
      </c>
      <c r="F16" s="98" t="s">
        <v>112</v>
      </c>
      <c r="G16" s="98" t="s">
        <v>236</v>
      </c>
      <c r="H16" s="98" t="s">
        <v>237</v>
      </c>
      <c r="I16" s="108">
        <v>200000</v>
      </c>
      <c r="J16" s="108"/>
      <c r="K16" s="108"/>
      <c r="L16" s="108"/>
      <c r="M16" s="108"/>
      <c r="N16" s="108"/>
      <c r="O16" s="108"/>
      <c r="P16" s="108"/>
      <c r="Q16" s="108"/>
      <c r="R16" s="108">
        <v>200000</v>
      </c>
      <c r="S16" s="108">
        <v>200000</v>
      </c>
      <c r="T16" s="108"/>
      <c r="U16" s="108"/>
      <c r="V16" s="108"/>
      <c r="W16" s="108"/>
    </row>
    <row r="17" ht="21.75" customHeight="1" spans="1:23">
      <c r="A17" s="98" t="s">
        <v>221</v>
      </c>
      <c r="B17" s="98" t="s">
        <v>238</v>
      </c>
      <c r="C17" s="98" t="s">
        <v>239</v>
      </c>
      <c r="D17" s="98" t="s">
        <v>70</v>
      </c>
      <c r="E17" s="98" t="s">
        <v>111</v>
      </c>
      <c r="F17" s="98" t="s">
        <v>112</v>
      </c>
      <c r="G17" s="98" t="s">
        <v>226</v>
      </c>
      <c r="H17" s="98" t="s">
        <v>227</v>
      </c>
      <c r="I17" s="108">
        <v>3076000</v>
      </c>
      <c r="J17" s="108"/>
      <c r="K17" s="108"/>
      <c r="L17" s="108"/>
      <c r="M17" s="108"/>
      <c r="N17" s="108"/>
      <c r="O17" s="108"/>
      <c r="P17" s="108"/>
      <c r="Q17" s="108"/>
      <c r="R17" s="108">
        <v>3076000</v>
      </c>
      <c r="S17" s="108">
        <v>3076000</v>
      </c>
      <c r="T17" s="108"/>
      <c r="U17" s="108"/>
      <c r="V17" s="108"/>
      <c r="W17" s="108"/>
    </row>
    <row r="18" ht="18.75" customHeight="1" spans="1:23">
      <c r="A18" s="66" t="s">
        <v>163</v>
      </c>
      <c r="B18" s="67"/>
      <c r="C18" s="67"/>
      <c r="D18" s="67"/>
      <c r="E18" s="67"/>
      <c r="F18" s="67"/>
      <c r="G18" s="67"/>
      <c r="H18" s="68"/>
      <c r="I18" s="108">
        <v>102718818</v>
      </c>
      <c r="J18" s="108"/>
      <c r="K18" s="108"/>
      <c r="L18" s="108"/>
      <c r="M18" s="108"/>
      <c r="N18" s="108"/>
      <c r="O18" s="108"/>
      <c r="P18" s="108"/>
      <c r="Q18" s="108"/>
      <c r="R18" s="108">
        <v>102718818</v>
      </c>
      <c r="S18" s="108">
        <v>102718818</v>
      </c>
      <c r="T18" s="108"/>
      <c r="U18" s="108"/>
      <c r="V18" s="108"/>
      <c r="W18" s="108"/>
    </row>
  </sheetData>
  <mergeCells count="28">
    <mergeCell ref="A3:W3"/>
    <mergeCell ref="A4:H4"/>
    <mergeCell ref="J5:M5"/>
    <mergeCell ref="N5:P5"/>
    <mergeCell ref="R5:W5"/>
    <mergeCell ref="A18:H18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workbookViewId="0">
      <pane ySplit="1" topLeftCell="A17" activePane="bottomLeft" state="frozen"/>
      <selection/>
      <selection pane="bottomLeft" activeCell="B39" sqref="B39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42" t="s">
        <v>240</v>
      </c>
    </row>
    <row r="3" ht="39.75" customHeight="1" spans="1:10">
      <c r="A3" s="95" t="str">
        <f>"2025"&amp;"年部门项目支出绩效目标表"</f>
        <v>2025年部门项目支出绩效目标表</v>
      </c>
      <c r="B3" s="43"/>
      <c r="C3" s="43"/>
      <c r="D3" s="43"/>
      <c r="E3" s="43"/>
      <c r="F3" s="96"/>
      <c r="G3" s="43"/>
      <c r="H3" s="96"/>
      <c r="I3" s="96"/>
      <c r="J3" s="43"/>
    </row>
    <row r="4" ht="17.25" customHeight="1" spans="1:1">
      <c r="A4" s="44" t="str">
        <f>"单位名称："&amp;"昆明市晋宁区人民医院"</f>
        <v>单位名称：昆明市晋宁区人民医院</v>
      </c>
    </row>
    <row r="5" ht="44.25" customHeight="1" spans="1:10">
      <c r="A5" s="18" t="s">
        <v>176</v>
      </c>
      <c r="B5" s="18" t="s">
        <v>241</v>
      </c>
      <c r="C5" s="18" t="s">
        <v>242</v>
      </c>
      <c r="D5" s="18" t="s">
        <v>243</v>
      </c>
      <c r="E5" s="18" t="s">
        <v>244</v>
      </c>
      <c r="F5" s="97" t="s">
        <v>245</v>
      </c>
      <c r="G5" s="18" t="s">
        <v>246</v>
      </c>
      <c r="H5" s="97" t="s">
        <v>247</v>
      </c>
      <c r="I5" s="97" t="s">
        <v>248</v>
      </c>
      <c r="J5" s="18" t="s">
        <v>249</v>
      </c>
    </row>
    <row r="6" ht="18.75" customHeight="1" spans="1:10">
      <c r="A6" s="158">
        <v>1</v>
      </c>
      <c r="B6" s="158">
        <v>2</v>
      </c>
      <c r="C6" s="158">
        <v>3</v>
      </c>
      <c r="D6" s="158">
        <v>4</v>
      </c>
      <c r="E6" s="158">
        <v>5</v>
      </c>
      <c r="F6" s="69">
        <v>6</v>
      </c>
      <c r="G6" s="158">
        <v>7</v>
      </c>
      <c r="H6" s="69">
        <v>8</v>
      </c>
      <c r="I6" s="69">
        <v>9</v>
      </c>
      <c r="J6" s="158">
        <v>10</v>
      </c>
    </row>
    <row r="7" ht="42" customHeight="1" spans="1:10">
      <c r="A7" s="19" t="s">
        <v>70</v>
      </c>
      <c r="B7" s="98"/>
      <c r="C7" s="98"/>
      <c r="D7" s="98"/>
      <c r="E7" s="34"/>
      <c r="F7" s="99"/>
      <c r="G7" s="34"/>
      <c r="H7" s="99"/>
      <c r="I7" s="99"/>
      <c r="J7" s="34"/>
    </row>
    <row r="8" ht="42" customHeight="1" spans="1:10">
      <c r="A8" s="159" t="s">
        <v>239</v>
      </c>
      <c r="B8" s="33" t="s">
        <v>250</v>
      </c>
      <c r="C8" s="33" t="s">
        <v>251</v>
      </c>
      <c r="D8" s="33" t="s">
        <v>252</v>
      </c>
      <c r="E8" s="19" t="s">
        <v>253</v>
      </c>
      <c r="F8" s="33" t="s">
        <v>254</v>
      </c>
      <c r="G8" s="19" t="s">
        <v>87</v>
      </c>
      <c r="H8" s="33" t="s">
        <v>255</v>
      </c>
      <c r="I8" s="33" t="s">
        <v>256</v>
      </c>
      <c r="J8" s="19" t="s">
        <v>257</v>
      </c>
    </row>
    <row r="9" ht="42" customHeight="1" spans="1:10">
      <c r="A9" s="159" t="s">
        <v>239</v>
      </c>
      <c r="B9" s="33" t="s">
        <v>250</v>
      </c>
      <c r="C9" s="33" t="s">
        <v>251</v>
      </c>
      <c r="D9" s="33" t="s">
        <v>258</v>
      </c>
      <c r="E9" s="19" t="s">
        <v>259</v>
      </c>
      <c r="F9" s="33" t="s">
        <v>254</v>
      </c>
      <c r="G9" s="19" t="s">
        <v>260</v>
      </c>
      <c r="H9" s="33" t="s">
        <v>261</v>
      </c>
      <c r="I9" s="33" t="s">
        <v>256</v>
      </c>
      <c r="J9" s="19" t="s">
        <v>262</v>
      </c>
    </row>
    <row r="10" ht="42" customHeight="1" spans="1:10">
      <c r="A10" s="159" t="s">
        <v>239</v>
      </c>
      <c r="B10" s="33" t="s">
        <v>250</v>
      </c>
      <c r="C10" s="33" t="s">
        <v>251</v>
      </c>
      <c r="D10" s="33" t="s">
        <v>258</v>
      </c>
      <c r="E10" s="19" t="s">
        <v>263</v>
      </c>
      <c r="F10" s="33" t="s">
        <v>254</v>
      </c>
      <c r="G10" s="19" t="s">
        <v>260</v>
      </c>
      <c r="H10" s="33" t="s">
        <v>261</v>
      </c>
      <c r="I10" s="33" t="s">
        <v>256</v>
      </c>
      <c r="J10" s="19" t="s">
        <v>264</v>
      </c>
    </row>
    <row r="11" ht="42" customHeight="1" spans="1:10">
      <c r="A11" s="159" t="s">
        <v>239</v>
      </c>
      <c r="B11" s="33" t="s">
        <v>250</v>
      </c>
      <c r="C11" s="33" t="s">
        <v>251</v>
      </c>
      <c r="D11" s="33" t="s">
        <v>265</v>
      </c>
      <c r="E11" s="19" t="s">
        <v>266</v>
      </c>
      <c r="F11" s="33" t="s">
        <v>267</v>
      </c>
      <c r="G11" s="19" t="s">
        <v>268</v>
      </c>
      <c r="H11" s="33" t="s">
        <v>269</v>
      </c>
      <c r="I11" s="33" t="s">
        <v>256</v>
      </c>
      <c r="J11" s="19" t="s">
        <v>270</v>
      </c>
    </row>
    <row r="12" ht="42" customHeight="1" spans="1:10">
      <c r="A12" s="159" t="s">
        <v>239</v>
      </c>
      <c r="B12" s="33" t="s">
        <v>250</v>
      </c>
      <c r="C12" s="33" t="s">
        <v>271</v>
      </c>
      <c r="D12" s="33" t="s">
        <v>272</v>
      </c>
      <c r="E12" s="19" t="s">
        <v>273</v>
      </c>
      <c r="F12" s="33" t="s">
        <v>254</v>
      </c>
      <c r="G12" s="19" t="s">
        <v>260</v>
      </c>
      <c r="H12" s="33" t="s">
        <v>261</v>
      </c>
      <c r="I12" s="33" t="s">
        <v>256</v>
      </c>
      <c r="J12" s="19" t="s">
        <v>274</v>
      </c>
    </row>
    <row r="13" ht="42" customHeight="1" spans="1:10">
      <c r="A13" s="159" t="s">
        <v>239</v>
      </c>
      <c r="B13" s="33" t="s">
        <v>250</v>
      </c>
      <c r="C13" s="33" t="s">
        <v>271</v>
      </c>
      <c r="D13" s="33" t="s">
        <v>275</v>
      </c>
      <c r="E13" s="19" t="s">
        <v>276</v>
      </c>
      <c r="F13" s="33" t="s">
        <v>254</v>
      </c>
      <c r="G13" s="19" t="s">
        <v>260</v>
      </c>
      <c r="H13" s="33"/>
      <c r="I13" s="33" t="s">
        <v>277</v>
      </c>
      <c r="J13" s="19" t="s">
        <v>278</v>
      </c>
    </row>
    <row r="14" ht="42" customHeight="1" spans="1:10">
      <c r="A14" s="159" t="s">
        <v>239</v>
      </c>
      <c r="B14" s="33" t="s">
        <v>250</v>
      </c>
      <c r="C14" s="33" t="s">
        <v>279</v>
      </c>
      <c r="D14" s="33" t="s">
        <v>280</v>
      </c>
      <c r="E14" s="19" t="s">
        <v>281</v>
      </c>
      <c r="F14" s="33" t="s">
        <v>282</v>
      </c>
      <c r="G14" s="19" t="s">
        <v>283</v>
      </c>
      <c r="H14" s="33" t="s">
        <v>261</v>
      </c>
      <c r="I14" s="33" t="s">
        <v>256</v>
      </c>
      <c r="J14" s="19" t="s">
        <v>284</v>
      </c>
    </row>
    <row r="15" ht="42" customHeight="1" spans="1:10">
      <c r="A15" s="159" t="s">
        <v>223</v>
      </c>
      <c r="B15" s="33" t="s">
        <v>285</v>
      </c>
      <c r="C15" s="33" t="s">
        <v>251</v>
      </c>
      <c r="D15" s="33" t="s">
        <v>252</v>
      </c>
      <c r="E15" s="19" t="s">
        <v>286</v>
      </c>
      <c r="F15" s="33" t="s">
        <v>282</v>
      </c>
      <c r="G15" s="19" t="s">
        <v>287</v>
      </c>
      <c r="H15" s="33" t="s">
        <v>261</v>
      </c>
      <c r="I15" s="33" t="s">
        <v>256</v>
      </c>
      <c r="J15" s="19" t="s">
        <v>288</v>
      </c>
    </row>
    <row r="16" ht="42" customHeight="1" spans="1:10">
      <c r="A16" s="159" t="s">
        <v>223</v>
      </c>
      <c r="B16" s="33" t="s">
        <v>285</v>
      </c>
      <c r="C16" s="33" t="s">
        <v>251</v>
      </c>
      <c r="D16" s="33" t="s">
        <v>258</v>
      </c>
      <c r="E16" s="19" t="s">
        <v>289</v>
      </c>
      <c r="F16" s="33" t="s">
        <v>254</v>
      </c>
      <c r="G16" s="19" t="s">
        <v>260</v>
      </c>
      <c r="H16" s="33" t="s">
        <v>261</v>
      </c>
      <c r="I16" s="33" t="s">
        <v>256</v>
      </c>
      <c r="J16" s="19" t="s">
        <v>290</v>
      </c>
    </row>
    <row r="17" ht="42" customHeight="1" spans="1:10">
      <c r="A17" s="159" t="s">
        <v>223</v>
      </c>
      <c r="B17" s="33" t="s">
        <v>285</v>
      </c>
      <c r="C17" s="33" t="s">
        <v>251</v>
      </c>
      <c r="D17" s="33" t="s">
        <v>258</v>
      </c>
      <c r="E17" s="19" t="s">
        <v>291</v>
      </c>
      <c r="F17" s="33" t="s">
        <v>254</v>
      </c>
      <c r="G17" s="19" t="s">
        <v>260</v>
      </c>
      <c r="H17" s="33" t="s">
        <v>261</v>
      </c>
      <c r="I17" s="33" t="s">
        <v>256</v>
      </c>
      <c r="J17" s="19" t="s">
        <v>292</v>
      </c>
    </row>
    <row r="18" ht="42" customHeight="1" spans="1:10">
      <c r="A18" s="159" t="s">
        <v>223</v>
      </c>
      <c r="B18" s="33" t="s">
        <v>285</v>
      </c>
      <c r="C18" s="33" t="s">
        <v>251</v>
      </c>
      <c r="D18" s="33" t="s">
        <v>265</v>
      </c>
      <c r="E18" s="19" t="s">
        <v>293</v>
      </c>
      <c r="F18" s="33" t="s">
        <v>254</v>
      </c>
      <c r="G18" s="19" t="s">
        <v>294</v>
      </c>
      <c r="H18" s="33" t="s">
        <v>261</v>
      </c>
      <c r="I18" s="33" t="s">
        <v>256</v>
      </c>
      <c r="J18" s="19" t="s">
        <v>295</v>
      </c>
    </row>
    <row r="19" ht="42" customHeight="1" spans="1:10">
      <c r="A19" s="159" t="s">
        <v>223</v>
      </c>
      <c r="B19" s="33" t="s">
        <v>285</v>
      </c>
      <c r="C19" s="33" t="s">
        <v>271</v>
      </c>
      <c r="D19" s="33" t="s">
        <v>296</v>
      </c>
      <c r="E19" s="19" t="s">
        <v>297</v>
      </c>
      <c r="F19" s="33" t="s">
        <v>282</v>
      </c>
      <c r="G19" s="19" t="s">
        <v>86</v>
      </c>
      <c r="H19" s="33" t="s">
        <v>298</v>
      </c>
      <c r="I19" s="33" t="s">
        <v>256</v>
      </c>
      <c r="J19" s="19" t="s">
        <v>299</v>
      </c>
    </row>
    <row r="20" ht="42" customHeight="1" spans="1:10">
      <c r="A20" s="159" t="s">
        <v>223</v>
      </c>
      <c r="B20" s="33" t="s">
        <v>285</v>
      </c>
      <c r="C20" s="33" t="s">
        <v>279</v>
      </c>
      <c r="D20" s="33" t="s">
        <v>280</v>
      </c>
      <c r="E20" s="19" t="s">
        <v>300</v>
      </c>
      <c r="F20" s="33" t="s">
        <v>282</v>
      </c>
      <c r="G20" s="19" t="s">
        <v>294</v>
      </c>
      <c r="H20" s="33" t="s">
        <v>261</v>
      </c>
      <c r="I20" s="33" t="s">
        <v>256</v>
      </c>
      <c r="J20" s="19" t="s">
        <v>301</v>
      </c>
    </row>
  </sheetData>
  <mergeCells count="6">
    <mergeCell ref="A3:J3"/>
    <mergeCell ref="A4:H4"/>
    <mergeCell ref="A8:A14"/>
    <mergeCell ref="A15:A20"/>
    <mergeCell ref="B8:B14"/>
    <mergeCell ref="B15:B2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一般公共预算支出预算表（按功能科目分类）02-2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我是王</cp:lastModifiedBy>
  <dcterms:created xsi:type="dcterms:W3CDTF">2025-03-14T02:51:00Z</dcterms:created>
  <dcterms:modified xsi:type="dcterms:W3CDTF">2025-03-17T06:53:57Z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F7E965A4D7784B6FADD201DFE90FB67A_13</vt:lpwstr>
  </property>
  <property fmtid="{D5CDD505-2E9C-101B-9397-08002B2CF9AE}" pid="3" name="KSOProductBuildVer">
    <vt:lpwstr>2052-12.1.0.20305</vt:lpwstr>
  </property>
</Properties>
</file>