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<sst xmlns="http://schemas.openxmlformats.org/spreadsheetml/2006/main" count="1480" uniqueCount="502">
  <si>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</si>
  <si>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</si>
  <si>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</si>
  <si>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</si>
  <si>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</si>
  <si>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</si>
  <si>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</si>
  <si>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</si>
  <si>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</si>
  <si>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</si>
  <si>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</si>
  <si>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</si>
  <si>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</si>
  <si>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</si>
  <si>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</si>
  <si>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</si>
  <si>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</si>
  <si>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</si>
  <si>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</si>
  <si>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</si>
  <si>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</si>
  <si>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</si>
  <si>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</si>
  <si>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</si>
  <si>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</si>
  <si>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</si>
  <si>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</si>
  <si>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</si>
  <si>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</si>
  <si>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</si>
  <si>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</si>
  <si>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</si>
  <si>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</si>
  <si>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</si>
  <si>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</si>
  <si>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</si>
  <si>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</si>
  <si>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</si>
  <si>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</si>
  <si>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</si>
  <si>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</si>
  <si>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</si>
  <si>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</si>
  <si>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</si>
  <si>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</si>
  <si>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</si>
  <si>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</si>
  <si>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</si>
  <si>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</si>
  <si>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</si>
  <si>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</si>
  <si>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</si>
  <si>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</si>
  <si>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</si>
  <si>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</si>
  <si>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</si>
  <si>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</si>
  <si>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</si>
  <si>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</si>
  <si>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</si>
  <si>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</si>
  <si>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</si>
  <si>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</si>
  <si>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</si>
  <si>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</si>
  <si>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</si>
  <si>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</si>
  <si>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</si>
  <si>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416</t>
  </si>
  <si>
    <t>昆明市晋宁区融媒体中心</t>
  </si>
  <si>
    <t>416001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</si>
  <si>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</si>
  <si>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</si>
  <si>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</si>
  <si>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</si>
  <si>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</si>
  <si>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</si>
  <si>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</si>
  <si>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</si>
  <si>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</si>
  <si>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</si>
  <si>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</si>
  <si>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</si>
  <si>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</si>
  <si>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</si>
  <si>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</si>
  <si>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</si>
  <si>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</si>
  <si>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</si>
  <si>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</si>
  <si>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</si>
  <si>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</si>
  <si>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</si>
  <si>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</si>
  <si>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</si>
  <si>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</si>
  <si>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</si>
  <si>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</si>
  <si>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</si>
  <si>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20133</t>
  </si>
  <si>
    <t>宣传事务</t>
  </si>
  <si>
    <t>2013350</t>
  </si>
  <si>
    <t>事业运行</t>
  </si>
  <si>
    <t>2013399</t>
  </si>
  <si>
    <t>其他宣传事务支出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</si>
  <si>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</si>
  <si>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</si>
  <si>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</si>
  <si>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</si>
  <si>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</si>
  <si>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</si>
  <si>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</si>
  <si>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</si>
  <si>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</si>
  <si>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</si>
  <si>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</si>
  <si>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</si>
  <si>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</si>
  <si>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</si>
  <si>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</si>
  <si>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</si>
  <si>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</si>
  <si>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</si>
  <si>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</si>
  <si>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</si>
  <si>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</si>
  <si>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</si>
  <si>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</si>
  <si>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</si>
  <si>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</si>
  <si>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</si>
  <si>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</si>
  <si>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</si>
  <si>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</si>
  <si>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</si>
  <si>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</si>
  <si>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</si>
  <si>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</si>
  <si>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</si>
  <si>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</si>
  <si>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</si>
  <si>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</si>
  <si>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</si>
  <si>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</si>
  <si>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</si>
  <si>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</si>
  <si>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</si>
  <si>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</si>
  <si>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</si>
  <si>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</si>
  <si>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</si>
  <si>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</si>
  <si>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</si>
  <si>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</si>
  <si>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</si>
  <si>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</si>
  <si>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</si>
  <si>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</si>
  <si>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</si>
  <si>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</si>
  <si>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</si>
  <si>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</si>
  <si>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</si>
  <si>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</si>
  <si>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</si>
  <si>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</si>
  <si>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</si>
  <si>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</si>
  <si>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</si>
  <si>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</si>
  <si>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</si>
  <si>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</si>
  <si>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</si>
  <si>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</si>
  <si>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</si>
  <si>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</si>
  <si>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</si>
  <si>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</si>
  <si>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</si>
  <si>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</si>
  <si>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</si>
  <si>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</si>
  <si>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</si>
  <si>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</si>
  <si>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</si>
  <si>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</si>
  <si>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</si>
  <si>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</si>
  <si>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</si>
  <si>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</si>
  <si>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</si>
  <si>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</si>
  <si>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</si>
  <si>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</si>
  <si>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</si>
  <si>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</si>
  <si>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530122210000000001747</t>
  </si>
  <si>
    <t>事业人员支出工资</t>
  </si>
  <si>
    <t>30101</t>
  </si>
  <si>
    <t>基本工资</t>
  </si>
  <si>
    <t>30102</t>
  </si>
  <si>
    <t>津贴补贴</t>
  </si>
  <si>
    <t>30103</t>
  </si>
  <si>
    <t>奖金</t>
  </si>
  <si>
    <t>30107</t>
  </si>
  <si>
    <t>绩效工资</t>
  </si>
  <si>
    <t>530122210000000001748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</si>
  <si>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</si>
  <si>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</si>
  <si>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</si>
  <si>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</si>
  <si>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</si>
  <si>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</si>
  <si>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</si>
  <si>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</si>
  <si>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</si>
  <si>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</si>
  <si>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</si>
  <si>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530122210000000001751</t>
  </si>
  <si>
    <t>公车购置及运维费</t>
  </si>
  <si>
    <t>30231</t>
  </si>
  <si>
    <t>公务用车运行维护费</t>
  </si>
  <si>
    <t>530122210000000003292</t>
  </si>
  <si>
    <t>30113</t>
  </si>
  <si>
    <t>530122210000000003293</t>
  </si>
  <si>
    <t>30217</t>
  </si>
  <si>
    <t>530122210000000003295</t>
  </si>
  <si>
    <t>工会经费</t>
  </si>
  <si>
    <t>30228</t>
  </si>
  <si>
    <t>530122210000000003296</t>
  </si>
  <si>
    <t>一般公用经费</t>
  </si>
  <si>
    <t>30201</t>
  </si>
  <si>
    <t>办公费</t>
  </si>
  <si>
    <t>30211</t>
  </si>
  <si>
    <t>差旅费</t>
  </si>
  <si>
    <t>30214</t>
  </si>
  <si>
    <t>租赁费</t>
  </si>
  <si>
    <t>30227</t>
  </si>
  <si>
    <t>委托业务费</t>
  </si>
  <si>
    <t>30229</t>
  </si>
  <si>
    <t>福利费</t>
  </si>
  <si>
    <t>530122231100001205513</t>
  </si>
  <si>
    <t>离退休人员支出</t>
  </si>
  <si>
    <t>30305</t>
  </si>
  <si>
    <t>生活补助</t>
  </si>
  <si>
    <t>530122231100001422807</t>
  </si>
  <si>
    <t>事业人员绩效奖励</t>
  </si>
  <si>
    <t>530122241100002226017</t>
  </si>
  <si>
    <t>其他人员支出</t>
  </si>
  <si>
    <t>30199</t>
  </si>
  <si>
    <t>其他工资福利支出</t>
  </si>
  <si>
    <t>预算05-1表</t>
  </si>
  <si>
    <t>项目分类</t>
  </si>
  <si>
    <t>项目单位</t>
  </si>
  <si>
    <t>经济科目编码</t>
  </si>
  <si>
    <t>经济科目名称</t>
  </si>
  <si>
    <t>本年拨款</t>
  </si>
  <si>
    <t>其中：本次下达</t>
  </si>
  <si>
    <t>专项业务类</t>
  </si>
  <si>
    <t>530122200000000000105</t>
  </si>
  <si>
    <t>融媒体建设运行维护服务专项经费</t>
  </si>
  <si>
    <t>530122200000000000339</t>
  </si>
  <si>
    <t>融媒体建设电视制播能力提升改造专项经费</t>
  </si>
  <si>
    <t>530122200000000000371</t>
  </si>
  <si>
    <t>播音、主持人化妆、服装补助经费</t>
  </si>
  <si>
    <t>530122210000000001908</t>
  </si>
  <si>
    <t>影视剧购买专项经费</t>
  </si>
  <si>
    <t>530122210000000001937</t>
  </si>
  <si>
    <t>采编播设备维护专项经费</t>
  </si>
  <si>
    <t>事业发展类</t>
  </si>
  <si>
    <t>530122221100001061664</t>
  </si>
  <si>
    <t>安全播出整改经费</t>
  </si>
  <si>
    <t>530122231100001843140</t>
  </si>
  <si>
    <t>广播电视事业发展建设及安保人员经费</t>
  </si>
  <si>
    <t>530122241100002624962</t>
  </si>
  <si>
    <t>收支账户利息资金</t>
  </si>
  <si>
    <t>30204</t>
  </si>
  <si>
    <t>手续费</t>
  </si>
  <si>
    <t>530122251100003621471</t>
  </si>
  <si>
    <t>网络安全测评、整改及监控升级专项经费</t>
  </si>
  <si>
    <t>预算05-2表</t>
  </si>
  <si>
    <t>项目年度绩效目标</t>
  </si>
  <si>
    <t>一级指标</t>
  </si>
  <si>
    <t>二级指标</t>
  </si>
  <si>
    <t>三级指标</t>
  </si>
  <si>
    <t>指标性质</t>
  </si>
  <si>
    <t>指标值</t>
  </si>
  <si>
    <t>度量单位</t>
  </si>
  <si>
    <t>指标属性</t>
  </si>
  <si>
    <t>指标内容</t>
  </si>
  <si>
    <t>按照市委宣传部相关工作要求，晋宁区融媒体中心要在2019年5月底前完成前期工作启动功能室改造装修；年底前完成功能室装修改造，搬迁至新办公地点集中办公；2019年年底前全面完成各项硬件、软件等系统建设，融媒体各平台正式运营，使媒体融合工作成为宣传思想发动、意识形态引领、舆论生态构建的重要抓手，成为服务党的建设和中心工作的有力支撑。确保今后融媒体中心业务工作改革创新，不断提升主流媒体传播力、公信力、影响力和舆论引导力，更好地服务全区经济社会发展。</t>
  </si>
  <si>
    <t>产出指标</t>
  </si>
  <si>
    <t>数量指标</t>
  </si>
  <si>
    <t>电视制播能力提升改造设备套数</t>
  </si>
  <si>
    <t>=</t>
  </si>
  <si>
    <t>69</t>
  </si>
  <si>
    <t>套</t>
  </si>
  <si>
    <t>定量指标</t>
  </si>
  <si>
    <t>质量指标</t>
  </si>
  <si>
    <t>招标的合规率</t>
  </si>
  <si>
    <t>&gt;=</t>
  </si>
  <si>
    <t>100</t>
  </si>
  <si>
    <t>%</t>
  </si>
  <si>
    <t>定性指标</t>
  </si>
  <si>
    <t>符合采购人各项技术、功能及交货标准要求，一次性验收合格。本采购项目核心产品为：直播设备、有卡非编工作站。评标时,投标供应商应对核心产品进行演示或者解说，PPT、制作视频等形式不限。</t>
  </si>
  <si>
    <t>符合采购人各项技术、功能及交货标准要求，一次性验收合格。本采</t>
  </si>
  <si>
    <t>效益指标</t>
  </si>
  <si>
    <t>社会效益</t>
  </si>
  <si>
    <t>　宣传晋宁的政治、经济、社会、民生的实时情况，让全区人民群众了解晋宁的发展情况。</t>
  </si>
  <si>
    <t>宣传晋宁的政治、经济、社会、民生的实时情况，让全区人民群众了</t>
  </si>
  <si>
    <t>满意度指标</t>
  </si>
  <si>
    <t>服务对象满意度</t>
  </si>
  <si>
    <t>记者、制作人员满意度</t>
  </si>
  <si>
    <t>&lt;=</t>
  </si>
  <si>
    <t>90</t>
  </si>
  <si>
    <t>为提高资金使用效率，根据《昆明市晋宁区人民政府&lt;关于明确晋宁区广播电视网络资产资源委托经营费使用范围的批复&gt;〔晋政复（2022）164号〕》文件精神，确保广播电视事业发展建设和网络整合历史遗留问题及区融媒体中心安保人员经费支出。特向中共昆明市晋宁区委宣传部申请广播电视事业发展建设和网络整合历史遗留问题及安保人员经费：400000.00元（大写：肆拾万元整），其中，含5年的安保人员经费（2人×12月×2700元/月×5年＝324000元），剩余经费用于广播电视事业发展。</t>
  </si>
  <si>
    <t>安保人员数量</t>
  </si>
  <si>
    <t>人</t>
  </si>
  <si>
    <t>承担着全区安播工作的重要任务</t>
  </si>
  <si>
    <t>融媒体中心的满意度</t>
  </si>
  <si>
    <t>根据全区机构改革要求，2019年4月，昆明市晋宁区新闻中心正式挂牌更名为昆明市晋宁区融媒体中心，是全区主要宣传机构，承担着全区对内、对外宣传任务，主要宣传平台包括晋宁电视台、官方抖音、手机报、官方微信、微博五大媒介。
我中心所使用的采编播设备均为极易耗损的电子科技设备，为了延长设备使用年限，在完成繁重的采编播工作任务的同时，需经常维护和保养设备。根据2008年2月5日开始执行的《云南省广播电视播出机构设立审核管理办法》第四条第五款第三项关于县级地方财政应安排县级广播电视台设备维护经费的规定，我中心2025年采编播设备维护费用预计支出50000.00（大写：伍万元整）。此项经费已于2016年开始从财政划拨，属于每年正常预算经费。</t>
  </si>
  <si>
    <t>采编播设备维护套（台）数</t>
  </si>
  <si>
    <t>183</t>
  </si>
  <si>
    <t>我中心所使用的采编播设备均为极易耗损的电子科技设备，为了延长设备使用年限，在完成繁重的采编播工作任务的同时，需经常维护和保养设备。根据2008年2月5日开始执行的《云南省广播电视播出机构设立审核管理办法》第四条第五款第三项关于县级地方财政应安排县级广播电视台设备维护经费的规定，我中心2025年采编播设备维护费用预计支出50000.00（大写：伍万元整）。</t>
  </si>
  <si>
    <t>采编播设备故障排除率</t>
  </si>
  <si>
    <t>通过对采编播设备维护维修，保障电视、栏目正常的制作播放，让全区人民能及时了解最新的消息。</t>
  </si>
  <si>
    <t>通过对采编播设备维护维修，保障电视、栏目正常的制作播放，让全</t>
  </si>
  <si>
    <t>95</t>
  </si>
  <si>
    <t>根据中共昆明市晋宁区委办公室文件（晋办通〔2019〕79号）《昆明市晋宁区融媒体中心职能配置、内设机构和人员编制规定》第三条昆明市晋宁区融媒体中心的主要工作职责第六项：负责引进、制作、刊播各类文艺电视、电影作品节目和公益类节目，活跃丰富和满足人民群众的精神文化需求的规定，以及晋宁区广播电视台在媒体融合发展中升级改造为高清播出的实际，目前电视台播出的电影、电视剧等节目均为标清版本，已经不能满足当前播出需要。
为适应当前高清播出需要，提高区融媒体中心在当前传播方式更新换代较快，竞争愈发激烈的现状下，打好主动仗，守好主阵地，不断加强主流媒体的吸引力、引导力，让更多人民群众的关注视线回归到主流媒体</t>
  </si>
  <si>
    <t>购买电影的数量</t>
  </si>
  <si>
    <t>200</t>
  </si>
  <si>
    <t>部</t>
  </si>
  <si>
    <t>为适应当前高清播出需要，提高区融媒体中心在当前传播方式更新换代较快，竞争愈发激烈的现状下，打好主动仗，守好主阵地，不断加强主流媒体的吸引力、引导力，让更多人民群众的关注视线回归到主流媒体上来，充分发挥主流媒体的影响力以及党和政府的喉舌作用，引进一批弘扬主旋律，歌颂新时代，积极向上的高清电影、电视剧。</t>
  </si>
  <si>
    <t>购买电视剧的数量</t>
  </si>
  <si>
    <t>满足人民群众的精神文化需求</t>
  </si>
  <si>
    <t>全区人民群众的满意度</t>
  </si>
  <si>
    <t>根据昆明市广播电视安全播出指挥部下发的整改通知，以确保党的二十大广播电视安全播出万无一失，我单位完善自监设备，提升自监水平，播出系统配备自台播出信号记录系统，需购置 ASI 流信号监测系统一套；邀请第三方技术服务公司对融媒体中心所有系统设备进行维保；融媒体中心网络安全二级等保测评费。</t>
  </si>
  <si>
    <t>ASI 流信号监测系统</t>
  </si>
  <si>
    <t>邀请第三方技术服务公司对融媒体中心所有系统设备进行维保</t>
  </si>
  <si>
    <t>融媒体中心网络安全二级等保测评费</t>
  </si>
  <si>
    <t>以确保党的二十大广播电视安全播出万无一失</t>
  </si>
  <si>
    <t>“安全播出责任重于泰山”。安全播出是广播电视的生命线，是一项长期而艰巨的任务，它关系国家政令的畅通。近年以来，晋宁区广播电视台安全播出工作形势十分严峻。除管理制度及技术人员外，晋宁广播电视台安全播出主要依靠播出设备及相关系统软件的支撑来确保安全播出，目前，晋宁广播电视台所使用的播出设备和软件系统已超过10年，软件系统功能已不能满足现在新的安全播出需求，急需更新换代。</t>
  </si>
  <si>
    <t>90.0</t>
  </si>
  <si>
    <t>监控升级</t>
  </si>
  <si>
    <t>以确保广播电视安全播出万无一失</t>
  </si>
  <si>
    <t>按时上缴收支专户的利息</t>
  </si>
  <si>
    <t>利息金额</t>
  </si>
  <si>
    <t>600</t>
  </si>
  <si>
    <t>元</t>
  </si>
  <si>
    <t>收支专户的利息</t>
  </si>
  <si>
    <t>经济效益</t>
  </si>
  <si>
    <t>上缴收支专户的利息</t>
  </si>
  <si>
    <t>上缴收支专户实际产生的利息</t>
  </si>
  <si>
    <t>受益对象满意度</t>
  </si>
  <si>
    <t>建设县级融媒体中心，是适应时代发展的要求，也是新时期基层媒体改革和转型的重要内容。为贯彻落实中央、省、市要求和部署，晋宁区高度重视并有序推进融媒体中心建设工作。2019年5月晋宁区启动融媒体中心建设工作，2020年9月通过省级验收。晋宁区融媒体中心的建设为重新选址实施，单位整体搬迁，建设内容主要包括融媒体指挥中心、虚拟演播室、制作机房、播出机房；搭建了晋宁融媒技术系统平台，实施电视制播能力提升改造等。目前，晋宁融媒体中心统筹的宣传平台包括晋宁电视台、晋宁融媒APP、手机报、微信、微博、官方抖音、百家号、人民号等，形成了业态齐全的全媒体宣传矩阵。
晋宁区融媒体中心建设完成后，大量采编播设备、播出机房设备必须每天运行，需要定期进行维护；晋宁融媒体系统平台需要定期升级维护才能保证中心各项业务的正常开展。</t>
  </si>
  <si>
    <t>融媒体技术系统平台</t>
  </si>
  <si>
    <t>1.0</t>
  </si>
  <si>
    <t>建设县级融媒体中心，是适应时代发展的要求，也是新时期基层媒体改革和转型的重要内容。晋宁区融媒体中心建设完成后，大量采编播设备、播出机房设备必须每天运行，需要定期进行维护；晋宁融媒体系统平台需要定期升级维护才能保证中心各项业务的正常开展。</t>
  </si>
  <si>
    <t>广播电视播出系统</t>
  </si>
  <si>
    <t>广播电视存储系统</t>
  </si>
  <si>
    <t>网络安全系统</t>
  </si>
  <si>
    <t>广播电视虚拟演播系统</t>
  </si>
  <si>
    <t>电视制作系统</t>
  </si>
  <si>
    <t>为保障融媒体中心系统平台机房设备新媒体业务工作正常运行</t>
  </si>
  <si>
    <t>为融媒体中心采编播发工作提供设备及技术保障，确保新闻产品能正常播发，对全区人民群众提供丰富的新闻咨讯</t>
  </si>
  <si>
    <t>为融媒体中心采编播发工作提供设备及技术保障，确保新闻产品能正</t>
  </si>
  <si>
    <t>各级广播电视台的播音员、主持人不仅是各级播出机构的“脸面”，更是各级党委、政府与人民群众交流的重要“介质”。历年来，晋宁区广播电视台重视播音员、主持人队伍建设，在非常有限的工作经费中，每年均安排适当的播音员、主持人化妆费和服装费。
为体现对这一相对特殊、相对独立的工种的尊重和爱护，根据《中共晋宁县委晋宁县人民政府关于加强宣传文化队伍建设的实施意见》（晋发〔2013〕5号），为更好地提升播音员、主持人形象，做好全区广播电视对内对外宣传工作，我中心计划2024年每名播音员、主持人预计需要化妆费、服装费5000.00元（大写：伍仟元整）。按照我中心人员配置情况及工作的实际需要，现需播音、主持人3男3女，预计一年所需费用共计30000.00元（大写：叁万元整）。此项经费已于2016年开始从财政划拨，属于每年正常预算经费。</t>
  </si>
  <si>
    <t>播音、主持人化妆套数</t>
  </si>
  <si>
    <t xml:space="preserve">各级广播电视台的播音员、主持人不仅是各级播出机构的“脸面”，更是各级党委、政府与人民群众交流的重要“介质”。历年来，晋宁区广播电视台重视播音员、主持人队伍建设，在非常有限的工作经费中，每年均安排适当的播音员、主持人化妆费和服装费。
</t>
  </si>
  <si>
    <t>播音、主持人化服装套数</t>
  </si>
  <si>
    <t>播音、主持人化妆、服装的合格率</t>
  </si>
  <si>
    <t>树立播音、主持人良好的形象，提高广大人民对新闻节目的认可。</t>
  </si>
  <si>
    <t>播音员的满意度</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</si>
  <si>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</si>
  <si>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</si>
  <si>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</si>
  <si>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</si>
  <si>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</si>
  <si>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</si>
  <si>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</si>
  <si>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</si>
  <si>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</si>
  <si>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</si>
  <si>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</si>
  <si>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</si>
  <si>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</si>
  <si>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</si>
  <si>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</si>
  <si>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</si>
  <si>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公务用车油料费</t>
  </si>
  <si>
    <t>车辆加油、添加燃料服务</t>
  </si>
  <si>
    <t>公务用车维修和保养费</t>
  </si>
  <si>
    <t>车辆维修和保养服务</t>
  </si>
  <si>
    <t>公务用车保险费</t>
  </si>
  <si>
    <t>机动车保险服务</t>
  </si>
  <si>
    <t>保安服务</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</si>
  <si>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</si>
  <si>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</si>
  <si>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</si>
  <si>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</si>
  <si>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</si>
  <si>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</si>
  <si>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</si>
  <si>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</si>
  <si>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</si>
  <si>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</si>
  <si>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</si>
  <si>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单位名称："&amp;"昆明市晋宁区融媒体中心"</t>
  </si>
  <si>
    <t>单位名称（项目）</t>
  </si>
  <si>
    <t>地区</t>
  </si>
  <si>
    <t>备注：我部门无对下转移支付预算，此表无数据。</t>
  </si>
  <si>
    <t>预算09-2表</t>
  </si>
  <si>
    <t>单位名称：昆明市晋宁区融媒体中心</t>
  </si>
  <si>
    <t>备注：我部门无对下转移支付绩效目标，此表无数据。</t>
  </si>
  <si>
    <t xml:space="preserve">预算10表
</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</si>
  <si>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</si>
  <si>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</si>
  <si>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</si>
  <si>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</si>
  <si>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</si>
  <si>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</si>
  <si>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</si>
  <si>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</si>
  <si>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</si>
  <si>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</si>
  <si>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</si>
  <si>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</si>
  <si>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</si>
  <si>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311 专项业务类</t>
  </si>
  <si>
    <t>本级</t>
  </si>
  <si>
    <t>313 事业发展类</t>
  </si>
  <si>
    <t/>
  </si>
  <si>
    <t>预算13表</t>
  </si>
  <si>
    <t>部门编码</t>
  </si>
  <si>
    <t>部门名称</t>
  </si>
  <si>
    <t>内容</t>
  </si>
  <si>
    <t>说明</t>
  </si>
  <si>
    <t>部门总体目标</t>
  </si>
  <si>
    <t>部门职责</t>
  </si>
  <si>
    <t>（一）宣传党的思想、路线和方针政策，宣传改革开放和中国特色社会主义新时代建设的巨大成就，传播先进文化，反映时代心声、讴歌时代风采，塑造美好心灵，弘扬社会正气。
（二）围绕区委、区政府重大战略决策部署，负责全区中心工作和重点任务，策划新闻宣传方案，确定宣传主题，开展形式多样的宣传报道，全面展示晋宁经济社会发展取得的巨大成就和广大干部群众干事创业的精神风貌。
（三）正确引导舆论，为改革开放、新中国特色社会主义建设和全区经济社会发展营造良好舆论氛围。
（四）负责传播国内、省市区各方面信息，满足人民群众日益增长的新闻资讯需求，保证人民群众的知情权、参与权、表达权、监督权。
（五）运用融合媒体平台，负责新闻信息的采编、刊播工作，发展媒体服务、党建服务、政务服务、公共服务、增值服务等业务，为广大人民群众提供“优质媒体+服务”。
（六）负责引进、制作、刊播各类文艺电视、电影作品节目和公益类节目，活跃丰富和满足人民群众的精神文化需求。
（七）运用信息革命成果，负责推动媒体融合向纵深发展，做大做强主流媒体，使主流媒体具有强大传播力、引导力、影响力、公信力。
（八）负责收集整理全区对内对外宣传新闻素材、重要宣传报道视频、音频和文字材料，设立资料库，制作专题报道，完整转播中央、省、市广播电视节目。
（九）负责做好互联网络及其它媒体平台的舆论监测，收集整理舆情信息并进行分析处理。
（十）完成区委、区政府交办的其他任务</t>
  </si>
  <si>
    <t>根据三定方案归纳</t>
  </si>
  <si>
    <t>根据部门职责，中长期规划，各级党委，各级政府要求归纳</t>
  </si>
  <si>
    <t>部门年度目标</t>
  </si>
  <si>
    <t>（一）宣传党的思想、路线和方针政策，宣传改革开放和中国特色社会主义新时代建设的巨大成就，传播先进文化，反映时代心声、讴歌时代风采，塑造美好心灵，弘扬社会正气。
（二）围绕区委、区政府重大战略决策部署，负责全区中心工作和重点任务，策划新闻宣传方案，确定宣传主题，开展形式多样的宣传报道，全面展示晋宁经济社会发展取得的巨大成就和广大干部群众干事创业的精神风貌。
（三）正确引导舆论，为改革开放、新中国特色社会主义建设和全区经济社会发展营造良好舆论氛围。
（四）负责传播国内、省市区各方面信息，满足人民群众日益增长的新闻资讯需求，保证人民群众的知情权、参与权、表达权、监督权。
（五）运用融合媒体平台，负责新闻信息的采编、刊播工作，发展媒体服务、党建服务、政务服务、公共服务、增值服务等业务，为广大人民群众提供“优质媒体+服务”。
（六）负责引进、制作、刊播各类文艺电视、电影作品节目和公益类节目，活跃丰富和满足人民群众的精神文化需求。
（七）运用信息革命成果，负责推动媒体融合向纵深发展，做大做强主流媒体，使主流媒体具有强大传播力、引导力、影响力、公信力。
（八）负责收集整理全区对内对外宣传新闻素材、重要宣传报道视频、音频和文字材料，设立资料库，制作专题报道，完整转播中央、省、市广播电视节目。
（九）负责做好互联网络及其它媒体平台的舆论监测，收集整理舆情信息并进行分析处理。
（十）完成区委、区政府交办的其他任务。</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</si>
  <si>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</si>
  <si>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</si>
  <si>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</si>
  <si>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</si>
  <si>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</si>
  <si>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</si>
  <si>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</si>
  <si>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</si>
  <si>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</si>
  <si>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保障机构的正常运转</t>
  </si>
  <si>
    <t>做好本部门人员、公用经费保障，按规定落实干部职工各项待遇，支持部门正常履职。</t>
  </si>
  <si>
    <t>融媒体中心业务工作专项经费</t>
  </si>
  <si>
    <t>（一）宣传党的思想、路线和方针政策，宣传改革开放和中国特色社会主义新时代建设的巨大成就，传播先进文化，反映时代心声、讴歌时代风采，塑造美好心灵，弘扬社会正气。（二）围绕区委、区政府重大战略决策部署，负责全区中心工作和重点任务，策划新闻宣传方案，确定宣传主题，开展形式多样的宣传报道，全面展示晋宁经济社会发展取得的巨大成就和广大干部群众干事创业的精神风貌。（三）正确引导舆论，为改革开放、新中国特色社会主义建设和全区经济社会发展营造良好舆论氛围。（四）负责传播国内、省市区各方面信息，满足人民群众日益增长的新闻资讯需求，保证人民群众的知情权、参与权、表达权、监督权。（五）运用融合媒体平台，负责新闻信息的采编、刊播工作，发展媒体服务、党建服务、政务服务、公共服务、增值服务等业务，为广大人民群众提供“优质媒体+服务”。（六）负责引进、制作、刊播各类文艺电视、电影作品节目和公益类节目，活跃丰富和满足人民群众的精神文化需求。（七）运用信息革命成果，负责推动媒体融合向纵深发展，做大做强主流媒体，使主流媒体具有强大传播力、引导力、影响力、公信力。（八）负责收集整理全区对内对外宣传新闻素材、重要宣传报道视频、音频和文字材料，设立资料库，制作专题报道，完整转播中央、省、市广播电视节目。（九）负责做好互联网络及其它媒体平台的舆论监测，收集整理舆情信息并进行分析处理。（十）完成区委、区政府交办的其他任务。</t>
  </si>
  <si>
    <t>三、部门整体支出绩效指标</t>
  </si>
  <si>
    <t>绩效指标</t>
  </si>
  <si>
    <t>评（扣）分标准</t>
  </si>
  <si>
    <t>绩效指标设定依据及指标值数据来源</t>
  </si>
  <si>
    <t xml:space="preserve">二级指标 </t>
  </si>
  <si>
    <t>工资福利发放人数（事业编）</t>
  </si>
  <si>
    <t>21</t>
  </si>
  <si>
    <t>实际发放人数/应发放人数×指标分值</t>
  </si>
  <si>
    <t>反映部门（单位）实际发放事业编制人员数量。工资福利包括：事业人员工资、社会保险、住房公积金、职业年金等。</t>
  </si>
  <si>
    <t>绩效指标设定依据：《云南省省级部门预算基本支出核定方案》。指标值数据来源：人员信息表</t>
  </si>
  <si>
    <t>公用经费保障人数</t>
  </si>
  <si>
    <t>实际保障人数/应保障人数×指标分值</t>
  </si>
  <si>
    <t>反映公用经费保障部门（单位）正常运转的在职人数情况。在职人数主要指办公、会议、培训、差旅、水费、电费等公用经费中服务保障的人数。</t>
  </si>
  <si>
    <t>昆明市晋宁区融媒体中心是全区主要宣传机构，承担着全区对内、对外宣传任务，主要宣传平台包括晋宁电视台、官方抖音、手机报、官方微信、微博五大媒介。
我中心所使用的采编播设备均为极易耗损的电子科技设备，为了延长设备使用年限，在完成繁重的采编播工作任务的同时，需经常维护和保养设备。根据2008年2月5日开始执行的《云南省广播电视播出机构设立审核管理办法》第四条第五款第三项关于县级地方财政应安排县级广播电视台设备维护经费的规定,此项经费已于2016年开始从财政划拨，属于每年正常预算经费。</t>
  </si>
  <si>
    <t>电视制播能力提升改造设备</t>
  </si>
  <si>
    <t>设备套数</t>
  </si>
  <si>
    <t>融媒体各平台正式运营，使媒体融合工作成为宣传思想发动、意识形态引领、舆论生态构建的重要抓手，成为服务党的建设和中心工作的有力支撑。确保今后融媒体中心业务工作改革创新，不断提升主流媒体传播力、公信力、影响力和舆论引导力，更好地服务全区经济社会发展。</t>
  </si>
  <si>
    <t>晋政复〔2019〕90号、晋融请〔2019〕1号</t>
  </si>
  <si>
    <t>播音、主持人化妆品、服装套数</t>
  </si>
  <si>
    <t>各级广播电视台的播音员、主持人不仅是各级播出机构的“脸面”，更是各级党委、政府与人民群众交流的重要“介质”。历年来，晋宁区广播电视台重视播音员、主持人队伍建设，在非常有限的工作经费中，每年均安排适当的播音员、主持人化妆费和服装费。
为体现对这一相对特殊、相对独立的工种的尊重和爱护，根据《中共晋宁县委晋宁县人民政府关于加强宣传文化队伍建设的实施意见》（晋发〔2013〕5号），为更好地提升播音员、主持人形象，做好全区广播电视对内对外宣传工作。</t>
  </si>
  <si>
    <t>关于2025年工作经费预算会议纪要、昆明市晋宁区融媒体中心播音、主持人化妆、服装费使用说明</t>
  </si>
  <si>
    <t>技术标准</t>
  </si>
  <si>
    <t>播音、主持人化妆品、服装的合格率</t>
  </si>
  <si>
    <t>部门运转</t>
  </si>
  <si>
    <t>正常运转</t>
  </si>
  <si>
    <t>年</t>
  </si>
  <si>
    <t>部门全年正常运转，得分，反之，不得分。</t>
  </si>
  <si>
    <t>反映部门（单位）运转情况。</t>
  </si>
  <si>
    <t>指标值数据来源：部门年度工作总结及相关考核情况</t>
  </si>
  <si>
    <t>“三公经费”控制情况</t>
  </si>
  <si>
    <t>只减不增</t>
  </si>
  <si>
    <t>三公经费较上年减少，得满分；每超1%扣一定分值，扣完为止。</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</si>
  <si>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</si>
  <si>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指标值数据来源：决算报表</t>
  </si>
  <si>
    <t>为人民群众提供更优质的画面质量</t>
  </si>
  <si>
    <t>宣传晋宁的政治、经济、社会、民生的实时情况，让全区人民群众了解晋宁的发展情况。</t>
  </si>
  <si>
    <t>满足受众的满意度</t>
  </si>
  <si>
    <t>满足新闻宣传的接受率</t>
  </si>
  <si>
    <t>单位人员满意度</t>
  </si>
  <si>
    <t>① 满意度≥90%，得满分；② 满意度介于60%（含）至90%（不含）之间，满意度×指标分值；③ 满意度＜60%，不得分。</t>
  </si>
  <si>
    <t>反映部门（单位）人员对工资福利发放、公用经费保障的满意程度。</t>
  </si>
  <si>
    <t>指标值数据来源：调查问卷</t>
  </si>
  <si>
    <t>社会公众满意度</t>
  </si>
  <si>
    <t>① 满意度≥90%，得满分；② 满意度介于60%（含）至90%（不含）之间，满意度×指标分值；之间，满意度×指标分值；③ 满意度＜60%，不得分。</t>
  </si>
  <si>
    <t>反映社会公众对部门（单位）履职情况的满意程度。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</si>
</sst>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7">
    <font>
      <sz val="11"/>
      <color theme="1"/>
      <name val="宋体"/>
      <charset val="134"/>
      <scheme val="minor"/>
    </font>
    <font>
      <sz val="10"/>
      <color indexed="8"/>
      <name val="Arial"/>
      <charset val="0"/>
    </font>
    <font>
      <sz val="18"/>
      <color indexed="8"/>
      <name val="方正小标宋_GBK"/>
      <charset val="134"/>
    </font>
    <font>
      <sz val="10"/>
      <color indexed="8"/>
      <name val="宋体"/>
      <charset val="134"/>
      <scheme val="minor"/>
    </font>
    <font>
      <sz val="10"/>
      <name val="Arial"/>
      <charset val="0"/>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sz val="10"/>
      <color indexed="8"/>
      <name val="宋体"/>
      <charset val="134"/>
    </font>
    <font>
      <b/>
      <sz val="23"/>
      <color rgb="FF000000"/>
      <name val="宋体"/>
      <charset val="134"/>
    </font>
    <font>
      <b/>
      <sz val="12"/>
      <color theme="1"/>
      <name val="宋体"/>
      <charset val="134"/>
      <scheme val="minor"/>
    </font>
    <font>
      <sz val="10"/>
      <color rgb="FF000000"/>
      <name val="Arial"/>
      <charset val="134"/>
    </font>
    <font>
      <b/>
      <sz val="23.95"/>
      <color rgb="FF000000"/>
      <name val="宋体"/>
      <charset val="134"/>
    </font>
    <font>
      <b/>
      <sz val="12"/>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5" borderId="18" applyNumberFormat="0" applyAlignment="0" applyProtection="0">
      <alignment vertical="center"/>
    </xf>
    <xf numFmtId="0" fontId="35" fillId="6" borderId="19" applyNumberFormat="0" applyAlignment="0" applyProtection="0">
      <alignment vertical="center"/>
    </xf>
    <xf numFmtId="0" fontId="36" fillId="6" borderId="18" applyNumberFormat="0" applyAlignment="0" applyProtection="0">
      <alignment vertical="center"/>
    </xf>
    <xf numFmtId="0" fontId="37" fillId="7"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176" fontId="45" fillId="0" borderId="1">
      <alignment horizontal="right" vertical="center"/>
    </xf>
    <xf numFmtId="177" fontId="45" fillId="0" borderId="1">
      <alignment horizontal="right" vertical="center"/>
    </xf>
    <xf numFmtId="10" fontId="45" fillId="0" borderId="1">
      <alignment horizontal="right" vertical="center"/>
    </xf>
    <xf numFmtId="178" fontId="45" fillId="0" borderId="1">
      <alignment horizontal="right" vertical="center"/>
    </xf>
    <xf numFmtId="49" fontId="45" fillId="0" borderId="1">
      <alignment horizontal="left" vertical="center" wrapText="1"/>
    </xf>
    <xf numFmtId="178" fontId="45" fillId="0" borderId="1">
      <alignment horizontal="right" vertical="center"/>
    </xf>
    <xf numFmtId="179" fontId="45" fillId="0" borderId="1">
      <alignment horizontal="right" vertical="center"/>
    </xf>
    <xf numFmtId="180" fontId="45" fillId="0" borderId="1">
      <alignment horizontal="right" vertical="center"/>
    </xf>
    <xf numFmtId="0" fontId="46" fillId="0" borderId="0"/>
    <xf numFmtId="0" fontId="45" fillId="0" borderId="0">
      <alignment vertical="top"/>
      <protection locked="0"/>
    </xf>
  </cellStyleXfs>
  <cellXfs count="303">
    <xf numFmtId="0" fontId="0" fillId="0" borderId="0" xfId="0" applyFont="1" applyBorder="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xf numFmtId="0" fontId="5" fillId="2" borderId="0" xfId="0" applyFont="1" applyFill="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left" vertical="center" wrapText="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xf numFmtId="4" fontId="6" fillId="0" borderId="1" xfId="0" applyNumberFormat="1" applyFont="1" applyBorder="1" applyAlignment="1">
      <alignment horizontal="right" vertical="center"/>
    </xf>
    <xf numFmtId="49" fontId="11" fillId="0" borderId="1" xfId="53" applyFont="1">
      <alignment horizontal="left" vertical="center" wrapText="1"/>
    </xf>
    <xf numFmtId="0" fontId="10" fillId="0" borderId="1" xfId="0" applyFont="1" applyBorder="1" applyAlignment="1">
      <alignment horizontal="center" vertical="center"/>
    </xf>
    <xf numFmtId="49" fontId="12" fillId="0" borderId="1" xfId="0" applyNumberFormat="1" applyFont="1" applyBorder="1" applyAlignment="1">
      <alignment horizontal="center" vertical="center" wrapText="1"/>
    </xf>
    <xf numFmtId="49" fontId="12"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wrapText="1"/>
      <protection locked="0"/>
    </xf>
    <xf numFmtId="0" fontId="12"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13" fillId="0" borderId="0" xfId="57" applyNumberFormat="1" applyFont="1" applyFill="1" applyBorder="1" applyAlignment="1" applyProtection="1">
      <alignment horizontal="right" vertical="center"/>
    </xf>
    <xf numFmtId="0" fontId="6" fillId="2" borderId="0" xfId="0" applyFont="1" applyFill="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2" fillId="0" borderId="1" xfId="0" applyNumberFormat="1" applyFont="1" applyBorder="1" applyAlignment="1">
      <alignment horizontal="center" vertical="center"/>
    </xf>
    <xf numFmtId="0" fontId="0" fillId="0" borderId="0" xfId="0" applyFont="1" applyFill="1" applyBorder="1"/>
    <xf numFmtId="0" fontId="0" fillId="0" borderId="0" xfId="0" applyFont="1" applyFill="1" applyBorder="1" applyAlignment="1">
      <alignment horizontal="center" vertical="center"/>
    </xf>
    <xf numFmtId="49" fontId="7" fillId="0" borderId="0" xfId="0" applyNumberFormat="1" applyFont="1" applyFill="1" applyBorder="1"/>
    <xf numFmtId="0" fontId="6" fillId="0" borderId="0" xfId="0" applyFont="1" applyFill="1" applyBorder="1" applyAlignment="1" applyProtection="1">
      <alignment horizontal="right" vertical="center"/>
      <protection locked="0"/>
    </xf>
    <xf numFmtId="0" fontId="14" fillId="0" borderId="0" xfId="0" applyFont="1" applyAlignment="1">
      <alignment horizontal="center" vertical="center"/>
    </xf>
    <xf numFmtId="0" fontId="6" fillId="0" borderId="0" xfId="0" applyFont="1" applyAlignment="1" applyProtection="1">
      <alignment horizontal="left" vertical="center"/>
      <protection locked="0"/>
    </xf>
    <xf numFmtId="0" fontId="9" fillId="0" borderId="0" xfId="0" applyFont="1" applyAlignment="1">
      <alignment horizontal="left" vertical="center"/>
    </xf>
    <xf numFmtId="0" fontId="9" fillId="0" borderId="0" xfId="0" applyFont="1"/>
    <xf numFmtId="0" fontId="7" fillId="0" borderId="0" xfId="0" applyFont="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178" fontId="11" fillId="0" borderId="1" xfId="54" applyFont="1" applyAlignment="1">
      <alignment horizontal="left" vertical="center"/>
    </xf>
    <xf numFmtId="178" fontId="11" fillId="0" borderId="1" xfId="54" applyFont="1">
      <alignment horizontal="right" vertical="center"/>
    </xf>
    <xf numFmtId="0" fontId="6" fillId="2" borderId="1" xfId="0" applyFont="1" applyFill="1" applyBorder="1" applyAlignment="1" applyProtection="1">
      <alignment horizontal="left" vertical="center"/>
      <protection locked="0"/>
    </xf>
    <xf numFmtId="178" fontId="11" fillId="0" borderId="1" xfId="0" applyNumberFormat="1" applyFont="1" applyBorder="1" applyAlignment="1">
      <alignment horizontal="right"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4" fillId="0" borderId="0" xfId="0" applyFont="1" applyFill="1" applyBorder="1" applyAlignment="1">
      <alignment horizontal="center" vertical="center"/>
    </xf>
    <xf numFmtId="0" fontId="6" fillId="0" borderId="0" xfId="0" applyFont="1" applyFill="1" applyBorder="1" applyAlignment="1" applyProtection="1">
      <alignment horizontal="left" vertical="center"/>
      <protection locked="0"/>
    </xf>
    <xf numFmtId="0" fontId="9" fillId="0" borderId="0" xfId="0" applyFont="1" applyFill="1" applyBorder="1" applyAlignment="1">
      <alignment horizontal="left" vertical="center"/>
    </xf>
    <xf numFmtId="0" fontId="9" fillId="0" borderId="0" xfId="0" applyFont="1" applyFill="1" applyBorder="1"/>
    <xf numFmtId="0" fontId="9" fillId="0" borderId="5" xfId="0" applyFont="1" applyFill="1" applyBorder="1" applyAlignment="1" applyProtection="1">
      <alignment horizontal="center" vertical="center" wrapText="1"/>
      <protection locked="0"/>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pplyProtection="1">
      <alignment horizontal="center" vertical="center" wrapText="1"/>
      <protection locked="0"/>
    </xf>
    <xf numFmtId="0" fontId="9"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pplyProtection="1">
      <alignment horizontal="center" vertical="center" wrapText="1"/>
      <protection locked="0"/>
    </xf>
    <xf numFmtId="0" fontId="9" fillId="0" borderId="7" xfId="0" applyFont="1" applyFill="1" applyBorder="1" applyAlignment="1">
      <alignment horizontal="center" vertical="center" wrapText="1"/>
    </xf>
    <xf numFmtId="0" fontId="9"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4" fontId="6" fillId="0" borderId="1" xfId="0" applyNumberFormat="1" applyFont="1" applyFill="1" applyBorder="1" applyAlignment="1">
      <alignment horizontal="right" vertical="center" wrapText="1"/>
    </xf>
    <xf numFmtId="4" fontId="6" fillId="0" borderId="1" xfId="0" applyNumberFormat="1" applyFont="1" applyFill="1" applyBorder="1" applyAlignment="1" applyProtection="1">
      <alignment horizontal="right" vertical="center" wrapText="1"/>
      <protection locked="0"/>
    </xf>
    <xf numFmtId="0" fontId="7" fillId="0" borderId="2" xfId="0" applyFont="1" applyFill="1" applyBorder="1" applyAlignment="1" applyProtection="1">
      <alignment horizontal="center" vertical="center" wrapText="1"/>
      <protection locked="0"/>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15" fillId="0" borderId="0" xfId="0" applyFont="1" applyFill="1" applyBorder="1"/>
    <xf numFmtId="0" fontId="6" fillId="0" borderId="0" xfId="0" applyFont="1" applyFill="1" applyBorder="1" applyAlignment="1" applyProtection="1">
      <alignment horizontal="right"/>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4" fontId="11" fillId="0" borderId="1" xfId="54" applyNumberFormat="1" applyFont="1" applyFill="1" applyBorder="1">
      <alignment horizontal="right" vertical="center"/>
    </xf>
    <xf numFmtId="0" fontId="6" fillId="0" borderId="0" xfId="0" applyFont="1" applyFill="1" applyBorder="1" applyAlignment="1" applyProtection="1">
      <alignment horizontal="right" vertical="top" wrapText="1"/>
      <protection locked="0"/>
    </xf>
    <xf numFmtId="0" fontId="16" fillId="0" borderId="0" xfId="0" applyFont="1" applyFill="1" applyBorder="1" applyAlignment="1" applyProtection="1">
      <alignment vertical="top"/>
      <protection locked="0"/>
    </xf>
    <xf numFmtId="0" fontId="16" fillId="0" borderId="0" xfId="0" applyFont="1" applyFill="1" applyBorder="1" applyAlignment="1">
      <alignment vertical="top"/>
    </xf>
    <xf numFmtId="0" fontId="17" fillId="0" borderId="0" xfId="0" applyFont="1" applyFill="1" applyBorder="1" applyAlignment="1" applyProtection="1">
      <alignment horizontal="center" vertical="center" wrapText="1"/>
      <protection locked="0"/>
    </xf>
    <xf numFmtId="0" fontId="16" fillId="0" borderId="0" xfId="0" applyFont="1" applyFill="1" applyBorder="1" applyProtection="1">
      <protection locked="0"/>
    </xf>
    <xf numFmtId="0" fontId="16" fillId="0" borderId="0" xfId="0" applyFont="1" applyFill="1" applyBorder="1"/>
    <xf numFmtId="0" fontId="6"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right" vertical="center"/>
      <protection locked="0"/>
    </xf>
    <xf numFmtId="0" fontId="7" fillId="0" borderId="1" xfId="0" applyFont="1" applyFill="1" applyBorder="1" applyAlignment="1" applyProtection="1">
      <alignment horizontal="right"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0" fontId="6" fillId="0" borderId="1" xfId="0" applyFont="1" applyFill="1" applyBorder="1" applyAlignment="1">
      <alignment horizontal="center" wrapText="1"/>
    </xf>
    <xf numFmtId="0" fontId="6" fillId="0" borderId="1" xfId="0" applyFont="1" applyFill="1" applyBorder="1" applyAlignment="1" applyProtection="1">
      <alignment horizontal="center" vertical="center" wrapText="1"/>
      <protection locked="0"/>
    </xf>
    <xf numFmtId="3" fontId="6" fillId="0" borderId="1" xfId="0" applyNumberFormat="1" applyFont="1" applyFill="1" applyBorder="1" applyAlignment="1" applyProtection="1">
      <alignment horizontal="right" vertical="center"/>
      <protection locked="0"/>
    </xf>
    <xf numFmtId="4" fontId="6" fillId="0" borderId="1" xfId="0" applyNumberFormat="1" applyFont="1" applyFill="1" applyBorder="1" applyAlignment="1" applyProtection="1">
      <alignment horizontal="right" vertical="center"/>
      <protection locked="0"/>
    </xf>
    <xf numFmtId="0" fontId="6" fillId="0" borderId="1" xfId="0" applyFont="1" applyFill="1" applyBorder="1" applyAlignment="1">
      <alignment horizontal="center" vertical="center"/>
    </xf>
    <xf numFmtId="0" fontId="6" fillId="0" borderId="1" xfId="0" applyFont="1" applyFill="1" applyBorder="1" applyAlignment="1" applyProtection="1">
      <alignment horizontal="left"/>
      <protection locked="0"/>
    </xf>
    <xf numFmtId="0" fontId="6" fillId="0" borderId="1" xfId="0" applyFont="1" applyFill="1" applyBorder="1" applyAlignment="1">
      <alignment horizontal="left"/>
    </xf>
    <xf numFmtId="0" fontId="6" fillId="0" borderId="1" xfId="0" applyFont="1" applyFill="1" applyBorder="1" applyAlignment="1">
      <alignment horizontal="right" vertical="center"/>
    </xf>
    <xf numFmtId="0" fontId="18" fillId="0" borderId="0" xfId="57" applyFont="1" applyFill="1" applyBorder="1" applyAlignment="1">
      <alignment horizontal="left" vertical="center"/>
    </xf>
    <xf numFmtId="0" fontId="6" fillId="0" borderId="0" xfId="0" applyFont="1" applyFill="1" applyBorder="1" applyAlignment="1" applyProtection="1">
      <alignment horizontal="right" vertical="center" wrapText="1"/>
      <protection locked="0"/>
    </xf>
    <xf numFmtId="0" fontId="19"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protection locked="0"/>
    </xf>
    <xf numFmtId="0" fontId="6" fillId="0" borderId="1" xfId="0" applyFont="1" applyFill="1" applyBorder="1" applyAlignment="1">
      <alignment vertical="center" wrapText="1"/>
    </xf>
    <xf numFmtId="0" fontId="6" fillId="0" borderId="1" xfId="0" applyFont="1" applyFill="1" applyBorder="1" applyAlignment="1" applyProtection="1">
      <alignment horizontal="center" vertical="center"/>
      <protection locked="0"/>
    </xf>
    <xf numFmtId="0" fontId="15" fillId="0" borderId="0" xfId="0" applyFont="1" applyFill="1" applyBorder="1" applyAlignment="1">
      <alignment horizontal="left" vertical="center"/>
    </xf>
    <xf numFmtId="0" fontId="0" fillId="0" borderId="0" xfId="0" applyFont="1" applyFill="1" applyBorder="1" applyAlignment="1"/>
    <xf numFmtId="0" fontId="7" fillId="0" borderId="0" xfId="0" applyFont="1" applyFill="1" applyBorder="1" applyAlignment="1">
      <alignment horizontal="right" vertical="center"/>
    </xf>
    <xf numFmtId="0" fontId="19"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9" fillId="0" borderId="0" xfId="0" applyFont="1" applyFill="1" applyBorder="1" applyAlignment="1">
      <alignment wrapText="1"/>
    </xf>
    <xf numFmtId="0" fontId="7" fillId="0" borderId="0" xfId="0" applyFont="1" applyFill="1" applyBorder="1" applyAlignment="1">
      <alignment horizontal="right" wrapTex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7" xfId="0" applyFont="1" applyFill="1" applyBorder="1" applyAlignment="1" applyProtection="1">
      <alignment horizontal="center" vertical="center"/>
      <protection locked="0"/>
    </xf>
    <xf numFmtId="178" fontId="11" fillId="0" borderId="1" xfId="0" applyNumberFormat="1" applyFont="1" applyFill="1" applyBorder="1" applyAlignment="1">
      <alignment horizontal="right" vertical="center"/>
    </xf>
    <xf numFmtId="0" fontId="15" fillId="0" borderId="0" xfId="0" applyFont="1" applyBorder="1" applyAlignment="1">
      <alignment horizontal="center" vertical="center"/>
    </xf>
    <xf numFmtId="0" fontId="0" fillId="0" borderId="0" xfId="0" applyFont="1" applyBorder="1" applyAlignment="1">
      <alignment horizontal="center" vertical="center"/>
    </xf>
    <xf numFmtId="0" fontId="7" fillId="0" borderId="0" xfId="0" applyFont="1" applyBorder="1" applyAlignment="1">
      <alignment wrapText="1"/>
    </xf>
    <xf numFmtId="0" fontId="7" fillId="0" borderId="0" xfId="0" applyFont="1" applyBorder="1" applyProtection="1">
      <protection locked="0"/>
    </xf>
    <xf numFmtId="0" fontId="19" fillId="0" borderId="0" xfId="0" applyFont="1" applyBorder="1" applyAlignment="1">
      <alignment horizontal="center" vertical="center" wrapText="1"/>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pplyProtection="1">
      <alignment vertical="center" wrapTex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11" xfId="0" applyFont="1" applyBorder="1" applyAlignment="1" applyProtection="1">
      <alignment horizontal="center" vertical="center"/>
      <protection locked="0"/>
    </xf>
    <xf numFmtId="0" fontId="9" fillId="0" borderId="11" xfId="0" applyFont="1" applyBorder="1" applyAlignment="1">
      <alignment horizontal="center" vertical="center" wrapText="1"/>
    </xf>
    <xf numFmtId="0" fontId="9" fillId="0" borderId="12" xfId="0" applyFont="1" applyBorder="1" applyAlignment="1" applyProtection="1">
      <alignment horizontal="center" vertical="center"/>
      <protection locked="0"/>
    </xf>
    <xf numFmtId="0" fontId="9" fillId="0" borderId="12" xfId="0" applyFont="1" applyBorder="1" applyAlignment="1">
      <alignment horizontal="center" vertical="center" wrapText="1"/>
    </xf>
    <xf numFmtId="0" fontId="6" fillId="0" borderId="7" xfId="0" applyFont="1" applyBorder="1" applyAlignment="1">
      <alignment horizontal="left" vertical="center" wrapText="1"/>
    </xf>
    <xf numFmtId="0" fontId="6" fillId="0" borderId="12" xfId="0" applyFont="1" applyBorder="1" applyAlignment="1" applyProtection="1">
      <alignment horizontal="left" vertical="center"/>
      <protection locked="0"/>
    </xf>
    <xf numFmtId="0" fontId="6" fillId="0" borderId="12" xfId="0" applyFont="1" applyBorder="1" applyAlignment="1">
      <alignment horizontal="left" vertical="center" wrapText="1"/>
    </xf>
    <xf numFmtId="0" fontId="6" fillId="0" borderId="13" xfId="0" applyFont="1" applyBorder="1" applyAlignment="1">
      <alignment horizontal="center" vertical="center"/>
    </xf>
    <xf numFmtId="0" fontId="6" fillId="0" borderId="14" xfId="0" applyFont="1" applyBorder="1" applyAlignment="1" applyProtection="1">
      <alignment horizontal="left" vertical="center"/>
      <protection locked="0"/>
    </xf>
    <xf numFmtId="0" fontId="6" fillId="0" borderId="14" xfId="0" applyFont="1" applyBorder="1" applyAlignment="1">
      <alignment horizontal="left" vertical="center"/>
    </xf>
    <xf numFmtId="0" fontId="6" fillId="0" borderId="0" xfId="0" applyFont="1" applyBorder="1" applyAlignment="1" applyProtection="1">
      <alignment vertical="top" wrapText="1"/>
      <protection locked="0"/>
    </xf>
    <xf numFmtId="0" fontId="14" fillId="0" borderId="0" xfId="0" applyFont="1" applyBorder="1" applyAlignment="1" applyProtection="1">
      <alignment horizontal="center" vertical="center" wrapText="1"/>
      <protection locked="0"/>
    </xf>
    <xf numFmtId="0" fontId="9" fillId="0" borderId="0" xfId="0" applyFont="1" applyBorder="1" applyAlignment="1">
      <alignment wrapText="1"/>
    </xf>
    <xf numFmtId="0" fontId="9" fillId="0" borderId="3"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2" xfId="0" applyFont="1" applyBorder="1" applyAlignment="1" applyProtection="1">
      <alignment horizontal="center" vertical="center" wrapText="1"/>
      <protection locked="0"/>
    </xf>
    <xf numFmtId="0" fontId="6" fillId="2" borderId="12" xfId="0" applyFont="1" applyFill="1" applyBorder="1" applyAlignment="1">
      <alignment horizontal="left" vertical="center"/>
    </xf>
    <xf numFmtId="0" fontId="6" fillId="0" borderId="0" xfId="0" applyFont="1" applyBorder="1" applyAlignment="1" applyProtection="1">
      <alignment horizontal="right" vertical="center" wrapText="1"/>
      <protection locked="0"/>
    </xf>
    <xf numFmtId="0" fontId="6" fillId="0" borderId="0" xfId="0" applyFont="1" applyBorder="1" applyAlignment="1" applyProtection="1">
      <alignment horizontal="right" wrapTex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19" fillId="0" borderId="0" xfId="0" applyFont="1" applyAlignment="1">
      <alignment horizontal="center" vertical="center" wrapText="1"/>
    </xf>
    <xf numFmtId="0" fontId="14" fillId="0" borderId="0" xfId="0" applyFont="1" applyAlignment="1" applyProtection="1">
      <alignment horizontal="center" vertical="center"/>
      <protection locked="0"/>
    </xf>
    <xf numFmtId="0" fontId="6" fillId="0" borderId="0" xfId="0" applyFont="1" applyAlignment="1">
      <alignment horizontal="left" vertical="center"/>
    </xf>
    <xf numFmtId="0" fontId="9" fillId="0" borderId="0" xfId="0" applyFont="1" applyProtection="1">
      <protection locked="0"/>
    </xf>
    <xf numFmtId="180" fontId="11" fillId="0" borderId="1" xfId="56" applyFont="1" applyAlignment="1">
      <alignment horizontal="center" vertical="center"/>
    </xf>
    <xf numFmtId="180" fontId="11" fillId="0" borderId="1" xfId="0" applyNumberFormat="1" applyFont="1" applyBorder="1" applyAlignment="1">
      <alignment horizontal="center" vertical="center"/>
    </xf>
    <xf numFmtId="3" fontId="6" fillId="0" borderId="12" xfId="0" applyNumberFormat="1" applyFont="1" applyBorder="1" applyAlignment="1">
      <alignment horizontal="right" vertical="center"/>
    </xf>
    <xf numFmtId="0" fontId="6" fillId="2" borderId="12" xfId="0" applyFont="1" applyFill="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pplyProtection="1">
      <alignment horizontal="left" vertical="center"/>
      <protection locked="0"/>
    </xf>
    <xf numFmtId="0" fontId="6" fillId="2" borderId="0" xfId="0" applyFont="1" applyFill="1" applyBorder="1" applyAlignment="1">
      <alignment horizontal="left" vertical="center"/>
    </xf>
    <xf numFmtId="178" fontId="11" fillId="0" borderId="0" xfId="0" applyNumberFormat="1" applyFont="1" applyBorder="1" applyAlignment="1">
      <alignment horizontal="left" vertical="center"/>
    </xf>
    <xf numFmtId="0" fontId="0" fillId="0" borderId="0" xfId="0"/>
    <xf numFmtId="0" fontId="6" fillId="0" borderId="0" xfId="0" applyFont="1" applyBorder="1" applyAlignment="1" applyProtection="1">
      <alignment horizontal="right" vertical="center"/>
      <protection locked="0"/>
    </xf>
    <xf numFmtId="0" fontId="6" fillId="0" borderId="0" xfId="0" applyFont="1" applyAlignment="1" applyProtection="1">
      <alignment horizontal="right"/>
      <protection locked="0"/>
    </xf>
    <xf numFmtId="0" fontId="6" fillId="0" borderId="0" xfId="0" applyFont="1" applyAlignment="1">
      <alignment horizontal="right"/>
    </xf>
    <xf numFmtId="0" fontId="20" fillId="0" borderId="0" xfId="0" applyFont="1" applyFill="1" applyBorder="1" applyAlignment="1" applyProtection="1">
      <alignment horizontal="right"/>
      <protection locked="0"/>
    </xf>
    <xf numFmtId="49" fontId="20" fillId="0" borderId="0" xfId="0" applyNumberFormat="1" applyFont="1" applyFill="1" applyBorder="1" applyProtection="1">
      <protection locked="0"/>
    </xf>
    <xf numFmtId="0" fontId="7" fillId="0" borderId="0" xfId="0" applyFont="1" applyFill="1" applyBorder="1" applyAlignment="1">
      <alignment horizontal="right"/>
    </xf>
    <xf numFmtId="0" fontId="6" fillId="0" borderId="0" xfId="0" applyFont="1" applyFill="1" applyBorder="1" applyAlignment="1">
      <alignment horizontal="right"/>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lignment horizontal="center" vertical="center"/>
    </xf>
    <xf numFmtId="0" fontId="9" fillId="0" borderId="5" xfId="0" applyFont="1" applyFill="1" applyBorder="1" applyAlignment="1" applyProtection="1">
      <alignment horizontal="center" vertical="center"/>
      <protection locked="0"/>
    </xf>
    <xf numFmtId="49" fontId="9" fillId="0"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49" fontId="9" fillId="0" borderId="6"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49" fontId="18" fillId="0" borderId="0" xfId="58" applyNumberFormat="1" applyFont="1" applyFill="1" applyAlignment="1" applyProtection="1">
      <alignment horizontal="left" vertical="center" wrapText="1"/>
    </xf>
    <xf numFmtId="0" fontId="19"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6" fillId="0" borderId="1" xfId="0" applyFont="1" applyBorder="1" applyAlignment="1">
      <alignment vertical="center" wrapText="1"/>
    </xf>
    <xf numFmtId="0" fontId="6" fillId="2" borderId="1" xfId="0" applyFont="1" applyFill="1" applyBorder="1" applyAlignment="1" applyProtection="1">
      <alignment horizontal="center" vertical="center"/>
      <protection locked="0"/>
    </xf>
    <xf numFmtId="0" fontId="6" fillId="0" borderId="1" xfId="0" applyFont="1" applyBorder="1" applyAlignment="1">
      <alignment horizontal="left" vertical="center" wrapText="1" indent="1"/>
    </xf>
    <xf numFmtId="49" fontId="11" fillId="0" borderId="1" xfId="53" applyFont="1" applyAlignment="1">
      <alignment horizontal="left" vertical="center" wrapText="1" indent="2"/>
    </xf>
    <xf numFmtId="0" fontId="7" fillId="0" borderId="0" xfId="0" applyFont="1" applyFill="1" applyBorder="1" applyAlignment="1">
      <alignment vertical="top"/>
    </xf>
    <xf numFmtId="0" fontId="9" fillId="0" borderId="6" xfId="0" applyFont="1" applyBorder="1" applyAlignment="1">
      <alignment horizontal="center" vertical="center"/>
    </xf>
    <xf numFmtId="0" fontId="7" fillId="0" borderId="2" xfId="0" applyFont="1" applyBorder="1" applyAlignment="1" applyProtection="1">
      <alignment horizontal="center" vertical="center" wrapText="1"/>
      <protection locked="0"/>
    </xf>
    <xf numFmtId="0" fontId="6" fillId="0" borderId="3" xfId="0" applyFont="1" applyBorder="1" applyAlignment="1">
      <alignment horizontal="left" vertical="center"/>
    </xf>
    <xf numFmtId="0" fontId="6" fillId="2" borderId="4" xfId="0" applyFont="1" applyFill="1" applyBorder="1" applyAlignment="1">
      <alignment horizontal="left" vertical="center"/>
    </xf>
    <xf numFmtId="0" fontId="9" fillId="2" borderId="5" xfId="0" applyFont="1" applyFill="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pplyProtection="1">
      <alignment horizontal="center" vertical="center" wrapText="1"/>
      <protection locked="0"/>
    </xf>
    <xf numFmtId="0" fontId="9" fillId="0" borderId="12" xfId="0" applyFont="1" applyBorder="1" applyAlignment="1">
      <alignment horizontal="center" vertical="center"/>
    </xf>
    <xf numFmtId="0" fontId="6" fillId="0" borderId="0" xfId="0" applyFont="1" applyFill="1" applyBorder="1" applyAlignment="1">
      <alignment horizontal="right" vertical="center"/>
    </xf>
    <xf numFmtId="0" fontId="7" fillId="0" borderId="0" xfId="0" applyFont="1" applyAlignment="1">
      <alignment vertical="top"/>
    </xf>
    <xf numFmtId="0" fontId="7" fillId="0" borderId="0" xfId="0" applyFont="1" applyBorder="1" applyAlignment="1">
      <alignment vertical="top"/>
    </xf>
    <xf numFmtId="0" fontId="7" fillId="0" borderId="0" xfId="0" applyFont="1" applyBorder="1" applyAlignment="1" applyProtection="1">
      <alignment vertical="top"/>
      <protection locked="0"/>
    </xf>
    <xf numFmtId="49" fontId="7" fillId="0" borderId="0" xfId="0" applyNumberFormat="1" applyFont="1" applyBorder="1" applyProtection="1">
      <protection locked="0"/>
    </xf>
    <xf numFmtId="0" fontId="9" fillId="0" borderId="0" xfId="0" applyFont="1" applyAlignment="1" applyProtection="1">
      <alignment horizontal="left"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7" fillId="0" borderId="0" xfId="0" applyFont="1" applyAlignment="1" applyProtection="1">
      <alignment vertical="top"/>
      <protection locked="0"/>
    </xf>
    <xf numFmtId="0" fontId="6" fillId="0" borderId="0" xfId="0" applyFont="1" applyAlignment="1" applyProtection="1">
      <alignment horizontal="right" vertical="center"/>
      <protection locked="0"/>
    </xf>
    <xf numFmtId="0" fontId="9" fillId="0" borderId="4" xfId="0" applyFont="1" applyBorder="1" applyAlignment="1" applyProtection="1">
      <alignment horizontal="center" vertical="center" wrapText="1"/>
      <protection locked="0"/>
    </xf>
    <xf numFmtId="0" fontId="6" fillId="0" borderId="0" xfId="0" applyFont="1" applyFill="1" applyBorder="1" applyAlignment="1">
      <alignment horizontal="right" vertical="center" wrapText="1"/>
    </xf>
    <xf numFmtId="0" fontId="22" fillId="0" borderId="0" xfId="0" applyFont="1" applyAlignment="1">
      <alignment horizontal="center" vertical="center"/>
    </xf>
    <xf numFmtId="0" fontId="16" fillId="0" borderId="0" xfId="0" applyFont="1"/>
    <xf numFmtId="0" fontId="16" fillId="0" borderId="0" xfId="0" applyFont="1" applyProtection="1">
      <protection locked="0"/>
    </xf>
    <xf numFmtId="0" fontId="7" fillId="2" borderId="0" xfId="0" applyFont="1" applyFill="1" applyAlignment="1" applyProtection="1">
      <alignment horizontal="left" vertical="center" wrapText="1"/>
      <protection locked="0"/>
    </xf>
    <xf numFmtId="0" fontId="6" fillId="2" borderId="0" xfId="0" applyFont="1" applyFill="1" applyAlignment="1" applyProtection="1">
      <alignment horizontal="right" vertical="center" wrapText="1"/>
      <protection locked="0"/>
    </xf>
    <xf numFmtId="0" fontId="23" fillId="0" borderId="0" xfId="0" applyFont="1" applyAlignment="1">
      <alignment horizontal="right"/>
    </xf>
    <xf numFmtId="0" fontId="7" fillId="0" borderId="1"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0" fontId="16" fillId="2" borderId="1" xfId="0" applyFont="1" applyFill="1" applyBorder="1" applyAlignment="1" applyProtection="1">
      <alignment vertical="top" wrapText="1"/>
      <protection locked="0"/>
    </xf>
    <xf numFmtId="0" fontId="7" fillId="2" borderId="1" xfId="0" applyFont="1" applyFill="1" applyBorder="1" applyAlignment="1" applyProtection="1">
      <alignment horizontal="right" vertical="center" wrapText="1"/>
      <protection locked="0"/>
    </xf>
    <xf numFmtId="0" fontId="7" fillId="2" borderId="1" xfId="0" applyFont="1" applyFill="1" applyBorder="1" applyAlignment="1" applyProtection="1">
      <alignment horizontal="right" vertical="center"/>
      <protection locked="0"/>
    </xf>
    <xf numFmtId="0" fontId="6" fillId="2" borderId="1" xfId="0" applyFont="1" applyFill="1" applyBorder="1" applyAlignment="1" applyProtection="1">
      <alignment horizontal="center" vertical="center" wrapText="1"/>
      <protection locked="0"/>
    </xf>
    <xf numFmtId="4" fontId="6" fillId="2" borderId="1" xfId="0" applyNumberFormat="1" applyFont="1" applyFill="1" applyBorder="1" applyAlignment="1">
      <alignment horizontal="right" vertical="top"/>
    </xf>
    <xf numFmtId="0" fontId="7" fillId="0" borderId="0" xfId="0" applyFont="1" applyBorder="1" applyAlignment="1">
      <alignment horizontal="right" vertical="center"/>
    </xf>
    <xf numFmtId="0" fontId="6" fillId="0" borderId="0" xfId="0" applyFont="1" applyBorder="1" applyAlignment="1">
      <alignment horizontal="right" vertical="center"/>
    </xf>
    <xf numFmtId="0" fontId="21" fillId="0" borderId="0" xfId="0" applyFont="1" applyAlignment="1">
      <alignment horizontal="center" vertical="center"/>
    </xf>
    <xf numFmtId="0" fontId="7" fillId="0" borderId="0" xfId="0" applyFont="1" applyAlignment="1">
      <alignment horizontal="right"/>
    </xf>
    <xf numFmtId="49" fontId="9" fillId="0" borderId="1" xfId="0" applyNumberFormat="1" applyFont="1" applyBorder="1" applyAlignment="1">
      <alignment horizontal="center" vertical="center"/>
    </xf>
    <xf numFmtId="4" fontId="6" fillId="0" borderId="1" xfId="0" applyNumberFormat="1" applyFont="1" applyBorder="1" applyAlignment="1" applyProtection="1">
      <alignment horizontal="right" vertical="center" wrapText="1"/>
      <protection locked="0"/>
    </xf>
    <xf numFmtId="4" fontId="6" fillId="0" borderId="1" xfId="0" applyNumberFormat="1" applyFont="1" applyBorder="1" applyAlignment="1">
      <alignment horizontal="right" vertical="center" wrapText="1"/>
    </xf>
    <xf numFmtId="0" fontId="6" fillId="0" borderId="1" xfId="0" applyFont="1" applyBorder="1" applyAlignment="1">
      <alignment horizontal="left" vertical="center" wrapText="1" indent="2"/>
    </xf>
    <xf numFmtId="0" fontId="17" fillId="2" borderId="0" xfId="0" applyFont="1" applyFill="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16" fillId="2" borderId="0" xfId="0" applyFont="1" applyFill="1" applyAlignment="1">
      <alignment horizontal="left" vertical="center"/>
    </xf>
    <xf numFmtId="0" fontId="7" fillId="2" borderId="0" xfId="0" applyFont="1" applyFill="1" applyAlignment="1" applyProtection="1">
      <alignment horizontal="right" vertical="center" wrapText="1"/>
      <protection locked="0"/>
    </xf>
    <xf numFmtId="0" fontId="16" fillId="0" borderId="1" xfId="0" applyFont="1" applyBorder="1" applyAlignment="1" applyProtection="1">
      <alignment vertical="top" wrapText="1"/>
      <protection locked="0"/>
    </xf>
    <xf numFmtId="0" fontId="6" fillId="0" borderId="1" xfId="0" applyFont="1" applyBorder="1" applyAlignment="1" applyProtection="1">
      <alignment vertical="center" wrapText="1"/>
      <protection locked="0"/>
    </xf>
    <xf numFmtId="4" fontId="6" fillId="0" borderId="1" xfId="0" applyNumberFormat="1" applyFont="1" applyBorder="1" applyAlignment="1" applyProtection="1">
      <alignment horizontal="right" vertical="center"/>
      <protection locked="0"/>
    </xf>
    <xf numFmtId="0" fontId="24" fillId="0" borderId="1" xfId="0" applyFont="1" applyBorder="1" applyAlignment="1">
      <alignment horizontal="center" vertical="center"/>
    </xf>
    <xf numFmtId="0" fontId="24" fillId="0" borderId="1" xfId="0" applyFont="1" applyBorder="1" applyAlignment="1">
      <alignment horizontal="right" vertical="center"/>
    </xf>
    <xf numFmtId="0" fontId="6" fillId="0" borderId="1" xfId="0" applyFont="1" applyBorder="1" applyAlignment="1">
      <alignment horizontal="right" vertical="center"/>
    </xf>
    <xf numFmtId="0" fontId="24" fillId="0" borderId="1" xfId="0" applyFont="1" applyBorder="1" applyAlignment="1" applyProtection="1">
      <alignment horizontal="center" vertical="center" wrapText="1"/>
      <protection locked="0"/>
    </xf>
    <xf numFmtId="4" fontId="24" fillId="0" borderId="1" xfId="0" applyNumberFormat="1" applyFont="1" applyBorder="1" applyAlignment="1" applyProtection="1">
      <alignment horizontal="right" vertical="center"/>
      <protection locked="0"/>
    </xf>
    <xf numFmtId="0" fontId="9"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wrapText="1" indent="1"/>
    </xf>
    <xf numFmtId="0" fontId="6" fillId="2" borderId="1" xfId="0" applyFont="1" applyFill="1" applyBorder="1" applyAlignment="1">
      <alignment horizontal="left" vertical="center" wrapText="1" indent="2"/>
    </xf>
    <xf numFmtId="0" fontId="17" fillId="2" borderId="0" xfId="0" applyFont="1" applyFill="1" applyBorder="1" applyAlignment="1" applyProtection="1">
      <alignment horizontal="center" vertical="center" wrapText="1"/>
      <protection locked="0"/>
    </xf>
    <xf numFmtId="0" fontId="0" fillId="0" borderId="0" xfId="0" applyBorder="1"/>
    <xf numFmtId="0" fontId="7"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7"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6" fillId="2" borderId="1" xfId="0" applyFont="1" applyFill="1" applyBorder="1" applyAlignment="1">
      <alignment horizontal="right" vertical="center"/>
    </xf>
    <xf numFmtId="0" fontId="6" fillId="2" borderId="1" xfId="0" applyFont="1" applyFill="1" applyBorder="1" applyAlignment="1">
      <alignment horizontal="center" vertical="center"/>
    </xf>
    <xf numFmtId="0" fontId="6" fillId="2" borderId="1" xfId="0" applyFont="1" applyFill="1" applyBorder="1" applyAlignment="1" applyProtection="1">
      <alignment horizontal="left" vertical="center" wrapText="1" indent="1"/>
      <protection locked="0"/>
    </xf>
    <xf numFmtId="49" fontId="11" fillId="0" borderId="1" xfId="53" applyFont="1" applyAlignment="1">
      <alignment horizontal="center" vertical="center" wrapText="1"/>
    </xf>
    <xf numFmtId="0" fontId="6" fillId="2" borderId="1" xfId="0" applyFont="1" applyFill="1" applyBorder="1" applyAlignment="1" applyProtection="1">
      <alignment horizontal="right" vertical="center"/>
      <protection locked="0"/>
    </xf>
    <xf numFmtId="0" fontId="25" fillId="0" borderId="0" xfId="0" applyFont="1" applyBorder="1" applyAlignment="1">
      <alignment horizontal="right" vertical="center"/>
    </xf>
    <xf numFmtId="0" fontId="6" fillId="2" borderId="0" xfId="0" applyFont="1" applyFill="1" applyAlignment="1" applyProtection="1">
      <alignment horizontal="left" vertical="center" wrapText="1"/>
      <protection locked="0"/>
    </xf>
    <xf numFmtId="0" fontId="6" fillId="0" borderId="0" xfId="0" applyFont="1" applyAlignment="1">
      <alignment horizontal="right" vertical="center"/>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vertical="top" wrapText="1"/>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left" vertical="center" wrapText="1"/>
      <protection locked="0"/>
    </xf>
    <xf numFmtId="0" fontId="6" fillId="2" borderId="0" xfId="0" applyFont="1" applyFill="1" applyAlignment="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3" activePane="bottomLeft" state="frozen"/>
      <selection/>
      <selection pane="bottomLeft" activeCell="B22" sqref="A2:D37"/>
    </sheetView>
  </sheetViews>
  <sheetFormatPr defaultColWidth="8.575" defaultRowHeight="12.75" customHeight="1" outlineLevelCol="3"/>
  <cols>
    <col min="1" max="4" width="41" style="46" customWidth="1"/>
    <col min="5" max="16384" width="8.575" style="46"/>
  </cols>
  <sheetData>
    <row r="1" customHeight="1" spans="1:4">
      <c r="A1" s="47"/>
      <c r="B1" s="47"/>
      <c r="C1" s="47"/>
      <c r="D1" s="47"/>
    </row>
    <row r="2" ht="15" customHeight="1" spans="1:4">
      <c r="A2" s="107"/>
      <c r="B2" s="107"/>
      <c r="C2" s="107"/>
      <c r="D2" s="123" t="s">
        <v>0</v>
      </c>
    </row>
    <row r="3" ht="41.25" customHeight="1" spans="1:4">
      <c r="A3" s="268" t="str">
        <f>"2025"&amp;"年部门财务收支预算总表"</f>
        <v>2025年部门财务收支预算总表</v>
      </c>
      <c r="B3" s="190"/>
      <c r="C3" s="190"/>
      <c r="D3" s="190"/>
    </row>
    <row r="4" ht="17.25" customHeight="1" spans="1:4">
      <c r="A4" s="297" t="str">
        <f>"单位名称："&amp;"昆明市晋宁区融媒体中心"</f>
        <v>单位名称：昆明市晋宁区融媒体中心</v>
      </c>
      <c r="B4" s="270"/>
      <c r="C4" s="190"/>
      <c r="D4" s="298" t="s">
        <v>1</v>
      </c>
    </row>
    <row r="5" ht="23.25" customHeight="1" spans="1:4">
      <c r="A5" s="299" t="s">
        <v>2</v>
      </c>
      <c r="B5" s="300"/>
      <c r="C5" s="299" t="s">
        <v>3</v>
      </c>
      <c r="D5" s="300"/>
    </row>
    <row r="6" ht="24" customHeight="1" spans="1:4">
      <c r="A6" s="299" t="s">
        <v>4</v>
      </c>
      <c r="B6" s="299" t="s">
        <v>5</v>
      </c>
      <c r="C6" s="299" t="s">
        <v>6</v>
      </c>
      <c r="D6" s="299" t="s">
        <v>5</v>
      </c>
    </row>
    <row r="7" ht="17.25" customHeight="1" spans="1:4">
      <c r="A7" s="273" t="s">
        <v>7</v>
      </c>
      <c r="B7" s="65">
        <v>5592349.52</v>
      </c>
      <c r="C7" s="273" t="s">
        <v>8</v>
      </c>
      <c r="D7" s="65">
        <v>4566211.05</v>
      </c>
    </row>
    <row r="8" ht="17.25" customHeight="1" spans="1:4">
      <c r="A8" s="273" t="s">
        <v>9</v>
      </c>
      <c r="B8" s="65"/>
      <c r="C8" s="273" t="s">
        <v>10</v>
      </c>
      <c r="D8" s="65"/>
    </row>
    <row r="9" ht="17.25" customHeight="1" spans="1:4">
      <c r="A9" s="273" t="s">
        <v>11</v>
      </c>
      <c r="B9" s="65"/>
      <c r="C9" s="301" t="s">
        <v>12</v>
      </c>
      <c r="D9" s="65"/>
    </row>
    <row r="10" ht="17.25" customHeight="1" spans="1:4">
      <c r="A10" s="273" t="s">
        <v>13</v>
      </c>
      <c r="B10" s="65"/>
      <c r="C10" s="301" t="s">
        <v>14</v>
      </c>
      <c r="D10" s="65"/>
    </row>
    <row r="11" ht="17.25" customHeight="1" spans="1:4">
      <c r="A11" s="273" t="s">
        <v>15</v>
      </c>
      <c r="B11" s="65">
        <v>216462.44</v>
      </c>
      <c r="C11" s="301" t="s">
        <v>16</v>
      </c>
      <c r="D11" s="65"/>
    </row>
    <row r="12" ht="17.25" customHeight="1" spans="1:4">
      <c r="A12" s="273" t="s">
        <v>17</v>
      </c>
      <c r="B12" s="65"/>
      <c r="C12" s="301" t="s">
        <v>18</v>
      </c>
      <c r="D12" s="65"/>
    </row>
    <row r="13" ht="17.25" customHeight="1" spans="1:4">
      <c r="A13" s="273" t="s">
        <v>19</v>
      </c>
      <c r="B13" s="65"/>
      <c r="C13" s="302" t="s">
        <v>20</v>
      </c>
      <c r="D13" s="65"/>
    </row>
    <row r="14" ht="17.25" customHeight="1" spans="1:4">
      <c r="A14" s="273" t="s">
        <v>21</v>
      </c>
      <c r="B14" s="65">
        <v>215900</v>
      </c>
      <c r="C14" s="302" t="s">
        <v>22</v>
      </c>
      <c r="D14" s="65">
        <v>555586.92</v>
      </c>
    </row>
    <row r="15" ht="17.25" customHeight="1" spans="1:4">
      <c r="A15" s="273" t="s">
        <v>23</v>
      </c>
      <c r="B15" s="65"/>
      <c r="C15" s="302" t="s">
        <v>24</v>
      </c>
      <c r="D15" s="65">
        <v>319825.51</v>
      </c>
    </row>
    <row r="16" ht="17.25" customHeight="1" spans="1:4">
      <c r="A16" s="273" t="s">
        <v>25</v>
      </c>
      <c r="B16" s="67">
        <v>562.44</v>
      </c>
      <c r="C16" s="302" t="s">
        <v>26</v>
      </c>
      <c r="D16" s="65"/>
    </row>
    <row r="17" ht="17.25" customHeight="1" spans="1:4">
      <c r="A17" s="25"/>
      <c r="B17" s="65"/>
      <c r="C17" s="302" t="s">
        <v>27</v>
      </c>
      <c r="D17" s="65"/>
    </row>
    <row r="18" ht="17.25" customHeight="1" spans="1:4">
      <c r="A18" s="275"/>
      <c r="B18" s="65"/>
      <c r="C18" s="302" t="s">
        <v>28</v>
      </c>
      <c r="D18" s="65"/>
    </row>
    <row r="19" ht="17.25" customHeight="1" spans="1:4">
      <c r="A19" s="275"/>
      <c r="B19" s="65"/>
      <c r="C19" s="302" t="s">
        <v>29</v>
      </c>
      <c r="D19" s="65"/>
    </row>
    <row r="20" ht="17.25" customHeight="1" spans="1:4">
      <c r="A20" s="275"/>
      <c r="B20" s="65"/>
      <c r="C20" s="302" t="s">
        <v>30</v>
      </c>
      <c r="D20" s="65"/>
    </row>
    <row r="21" ht="17.25" customHeight="1" spans="1:4">
      <c r="A21" s="275"/>
      <c r="B21" s="65"/>
      <c r="C21" s="302" t="s">
        <v>31</v>
      </c>
      <c r="D21" s="65"/>
    </row>
    <row r="22" ht="17.25" customHeight="1" spans="1:4">
      <c r="A22" s="275"/>
      <c r="B22" s="65"/>
      <c r="C22" s="302" t="s">
        <v>32</v>
      </c>
      <c r="D22" s="65"/>
    </row>
    <row r="23" ht="17.25" customHeight="1" spans="1:4">
      <c r="A23" s="275"/>
      <c r="B23" s="65"/>
      <c r="C23" s="302" t="s">
        <v>33</v>
      </c>
      <c r="D23" s="65"/>
    </row>
    <row r="24" ht="17.25" customHeight="1" spans="1:4">
      <c r="A24" s="275"/>
      <c r="B24" s="65"/>
      <c r="C24" s="302" t="s">
        <v>34</v>
      </c>
      <c r="D24" s="65"/>
    </row>
    <row r="25" ht="17.25" customHeight="1" spans="1:4">
      <c r="A25" s="275"/>
      <c r="B25" s="65"/>
      <c r="C25" s="302" t="s">
        <v>35</v>
      </c>
      <c r="D25" s="65">
        <v>367188.48</v>
      </c>
    </row>
    <row r="26" ht="17.25" customHeight="1" spans="1:4">
      <c r="A26" s="275"/>
      <c r="B26" s="65"/>
      <c r="C26" s="302" t="s">
        <v>36</v>
      </c>
      <c r="D26" s="65"/>
    </row>
    <row r="27" ht="17.25" customHeight="1" spans="1:4">
      <c r="A27" s="275"/>
      <c r="B27" s="65"/>
      <c r="C27" s="25" t="s">
        <v>37</v>
      </c>
      <c r="D27" s="65"/>
    </row>
    <row r="28" ht="17.25" customHeight="1" spans="1:4">
      <c r="A28" s="275"/>
      <c r="B28" s="65"/>
      <c r="C28" s="302" t="s">
        <v>38</v>
      </c>
      <c r="D28" s="65"/>
    </row>
    <row r="29" ht="16.5" customHeight="1" spans="1:4">
      <c r="A29" s="275"/>
      <c r="B29" s="65"/>
      <c r="C29" s="302" t="s">
        <v>39</v>
      </c>
      <c r="D29" s="65"/>
    </row>
    <row r="30" ht="16.5" customHeight="1" spans="1:4">
      <c r="A30" s="275"/>
      <c r="B30" s="65"/>
      <c r="C30" s="25" t="s">
        <v>40</v>
      </c>
      <c r="D30" s="65"/>
    </row>
    <row r="31" ht="17.25" customHeight="1" spans="1:4">
      <c r="A31" s="275"/>
      <c r="B31" s="65"/>
      <c r="C31" s="25" t="s">
        <v>41</v>
      </c>
      <c r="D31" s="65"/>
    </row>
    <row r="32" ht="17.25" customHeight="1" spans="1:4">
      <c r="A32" s="275"/>
      <c r="B32" s="65"/>
      <c r="C32" s="302" t="s">
        <v>42</v>
      </c>
      <c r="D32" s="65"/>
    </row>
    <row r="33" ht="16.5" customHeight="1" spans="1:4">
      <c r="A33" s="275" t="s">
        <v>43</v>
      </c>
      <c r="B33" s="65">
        <v>5808811.96</v>
      </c>
      <c r="C33" s="275" t="s">
        <v>44</v>
      </c>
      <c r="D33" s="65">
        <v>5808811.96</v>
      </c>
    </row>
    <row r="34" ht="16.5" customHeight="1" spans="1:4">
      <c r="A34" s="25" t="s">
        <v>45</v>
      </c>
      <c r="B34" s="65"/>
      <c r="C34" s="25" t="s">
        <v>46</v>
      </c>
      <c r="D34" s="65"/>
    </row>
    <row r="35" ht="16.5" customHeight="1" spans="1:4">
      <c r="A35" s="302" t="s">
        <v>47</v>
      </c>
      <c r="B35" s="67"/>
      <c r="C35" s="302" t="s">
        <v>47</v>
      </c>
      <c r="D35" s="67"/>
    </row>
    <row r="36" ht="16.5" customHeight="1" spans="1:4">
      <c r="A36" s="302" t="s">
        <v>48</v>
      </c>
      <c r="B36" s="67"/>
      <c r="C36" s="302" t="s">
        <v>49</v>
      </c>
      <c r="D36" s="67"/>
    </row>
    <row r="37" ht="16.5" customHeight="1" spans="1:4">
      <c r="A37" s="278" t="s">
        <v>50</v>
      </c>
      <c r="B37" s="65">
        <v>5808811.96</v>
      </c>
      <c r="C37" s="278" t="s">
        <v>51</v>
      </c>
      <c r="D37" s="65">
        <v>5808811.96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3" sqref="C13"/>
    </sheetView>
  </sheetViews>
  <sheetFormatPr defaultColWidth="9.14166666666667" defaultRowHeight="14.25" customHeight="1" outlineLevelCol="5"/>
  <cols>
    <col min="1" max="1" width="32.1416666666667" style="46" customWidth="1"/>
    <col min="2" max="2" width="20.7083333333333" style="46" customWidth="1"/>
    <col min="3" max="3" width="32.1416666666667" style="46" customWidth="1"/>
    <col min="4" max="4" width="27.7083333333333" style="46" customWidth="1"/>
    <col min="5" max="6" width="36.7083333333333" style="46" customWidth="1"/>
    <col min="7" max="16384" width="9.14166666666667" style="46"/>
  </cols>
  <sheetData>
    <row r="1" customHeight="1" spans="1:6">
      <c r="A1" s="47"/>
      <c r="B1" s="47"/>
      <c r="C1" s="47"/>
      <c r="D1" s="47"/>
      <c r="E1" s="47"/>
      <c r="F1" s="47"/>
    </row>
    <row r="2" ht="12" customHeight="1" spans="1:6">
      <c r="A2" s="194">
        <v>1</v>
      </c>
      <c r="B2" s="195">
        <v>0</v>
      </c>
      <c r="C2" s="194">
        <v>1</v>
      </c>
      <c r="D2" s="196"/>
      <c r="E2" s="196"/>
      <c r="F2" s="197" t="s">
        <v>373</v>
      </c>
    </row>
    <row r="3" ht="42" customHeight="1" spans="1:6">
      <c r="A3" s="198" t="str">
        <f>"2025"&amp;"年部门政府性基金预算支出预算表"</f>
        <v>2025年部门政府性基金预算支出预算表</v>
      </c>
      <c r="B3" s="198" t="s">
        <v>374</v>
      </c>
      <c r="C3" s="199"/>
      <c r="D3" s="200"/>
      <c r="E3" s="200"/>
      <c r="F3" s="200"/>
    </row>
    <row r="4" ht="13.5" customHeight="1" spans="1:6">
      <c r="A4" s="72" t="str">
        <f>"单位名称：昆明市晋宁区融媒体中心"</f>
        <v>单位名称：昆明市晋宁区融媒体中心</v>
      </c>
      <c r="B4" s="72" t="s">
        <v>375</v>
      </c>
      <c r="C4" s="194"/>
      <c r="D4" s="196"/>
      <c r="E4" s="196"/>
      <c r="F4" s="197" t="s">
        <v>1</v>
      </c>
    </row>
    <row r="5" ht="19.5" customHeight="1" spans="1:6">
      <c r="A5" s="201" t="s">
        <v>179</v>
      </c>
      <c r="B5" s="202" t="s">
        <v>72</v>
      </c>
      <c r="C5" s="201" t="s">
        <v>73</v>
      </c>
      <c r="D5" s="94" t="s">
        <v>376</v>
      </c>
      <c r="E5" s="95"/>
      <c r="F5" s="96"/>
    </row>
    <row r="6" ht="18.75" customHeight="1" spans="1:6">
      <c r="A6" s="203"/>
      <c r="B6" s="204"/>
      <c r="C6" s="203"/>
      <c r="D6" s="77" t="s">
        <v>55</v>
      </c>
      <c r="E6" s="94" t="s">
        <v>75</v>
      </c>
      <c r="F6" s="77" t="s">
        <v>76</v>
      </c>
    </row>
    <row r="7" ht="18.75" customHeight="1" spans="1:6">
      <c r="A7" s="127">
        <v>1</v>
      </c>
      <c r="B7" s="205" t="s">
        <v>83</v>
      </c>
      <c r="C7" s="127">
        <v>3</v>
      </c>
      <c r="D7" s="206">
        <v>4</v>
      </c>
      <c r="E7" s="206">
        <v>5</v>
      </c>
      <c r="F7" s="206">
        <v>6</v>
      </c>
    </row>
    <row r="8" ht="21" customHeight="1" spans="1:6">
      <c r="A8" s="86"/>
      <c r="B8" s="86"/>
      <c r="C8" s="86"/>
      <c r="D8" s="141"/>
      <c r="E8" s="141"/>
      <c r="F8" s="141"/>
    </row>
    <row r="9" ht="21" customHeight="1" spans="1:6">
      <c r="A9" s="86"/>
      <c r="B9" s="86"/>
      <c r="C9" s="86"/>
      <c r="D9" s="141"/>
      <c r="E9" s="141"/>
      <c r="F9" s="141"/>
    </row>
    <row r="10" ht="18.75" customHeight="1" spans="1:6">
      <c r="A10" s="207" t="s">
        <v>169</v>
      </c>
      <c r="B10" s="207" t="s">
        <v>169</v>
      </c>
      <c r="C10" s="208" t="s">
        <v>169</v>
      </c>
      <c r="D10" s="141"/>
      <c r="E10" s="141"/>
      <c r="F10" s="141"/>
    </row>
    <row r="11" ht="31" customHeight="1" spans="1:6">
      <c r="A11" s="209" t="s">
        <v>377</v>
      </c>
      <c r="B11" s="209"/>
      <c r="C11" s="209"/>
      <c r="D11" s="209"/>
      <c r="E11" s="209"/>
      <c r="F11" s="209"/>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Q28" sqref="Q2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43"/>
      <c r="B1" s="143"/>
      <c r="C1" s="143"/>
      <c r="D1" s="143"/>
      <c r="E1" s="143"/>
      <c r="F1" s="143"/>
      <c r="G1" s="143"/>
      <c r="H1" s="143"/>
      <c r="I1" s="143"/>
      <c r="J1" s="143"/>
      <c r="K1" s="143"/>
      <c r="L1" s="143"/>
      <c r="M1" s="143"/>
      <c r="N1" s="143"/>
      <c r="O1" s="143"/>
      <c r="P1" s="143"/>
      <c r="Q1" s="143"/>
      <c r="R1" s="143"/>
      <c r="S1" s="143"/>
    </row>
    <row r="2" ht="15.75" customHeight="1" spans="2:19">
      <c r="B2" s="145"/>
      <c r="C2" s="145"/>
      <c r="R2" s="191"/>
      <c r="S2" s="191" t="s">
        <v>378</v>
      </c>
    </row>
    <row r="3" ht="41.25" customHeight="1" spans="1:19">
      <c r="A3" s="178" t="str">
        <f>"2025"&amp;"年部门政府采购预算表"</f>
        <v>2025年部门政府采购预算表</v>
      </c>
      <c r="B3" s="179"/>
      <c r="C3" s="179"/>
      <c r="D3" s="50"/>
      <c r="E3" s="50"/>
      <c r="F3" s="50"/>
      <c r="G3" s="50"/>
      <c r="H3" s="50"/>
      <c r="I3" s="50"/>
      <c r="J3" s="50"/>
      <c r="K3" s="50"/>
      <c r="L3" s="50"/>
      <c r="M3" s="179"/>
      <c r="N3" s="50"/>
      <c r="O3" s="50"/>
      <c r="P3" s="179"/>
      <c r="Q3" s="50"/>
      <c r="R3" s="179"/>
      <c r="S3" s="179"/>
    </row>
    <row r="4" ht="18.75" customHeight="1" spans="1:19">
      <c r="A4" s="180" t="str">
        <f>"单位名称："&amp;"昆明市晋宁区融媒体中心"</f>
        <v>单位名称：昆明市晋宁区融媒体中心</v>
      </c>
      <c r="B4" s="181"/>
      <c r="C4" s="181"/>
      <c r="D4" s="53"/>
      <c r="E4" s="53"/>
      <c r="F4" s="53"/>
      <c r="G4" s="53"/>
      <c r="H4" s="53"/>
      <c r="I4" s="53"/>
      <c r="J4" s="53"/>
      <c r="K4" s="53"/>
      <c r="L4" s="53"/>
      <c r="M4" s="190"/>
      <c r="N4" s="190"/>
      <c r="O4" s="190"/>
      <c r="P4" s="190"/>
      <c r="Q4" s="190"/>
      <c r="R4" s="192"/>
      <c r="S4" s="193" t="s">
        <v>1</v>
      </c>
    </row>
    <row r="5" ht="15.75" customHeight="1" spans="1:19">
      <c r="A5" s="56" t="s">
        <v>178</v>
      </c>
      <c r="B5" s="151" t="s">
        <v>179</v>
      </c>
      <c r="C5" s="151" t="s">
        <v>379</v>
      </c>
      <c r="D5" s="152" t="s">
        <v>380</v>
      </c>
      <c r="E5" s="152" t="s">
        <v>381</v>
      </c>
      <c r="F5" s="152" t="s">
        <v>382</v>
      </c>
      <c r="G5" s="152" t="s">
        <v>383</v>
      </c>
      <c r="H5" s="152" t="s">
        <v>384</v>
      </c>
      <c r="I5" s="166" t="s">
        <v>186</v>
      </c>
      <c r="J5" s="166"/>
      <c r="K5" s="166"/>
      <c r="L5" s="166"/>
      <c r="M5" s="167"/>
      <c r="N5" s="166"/>
      <c r="O5" s="166"/>
      <c r="P5" s="174"/>
      <c r="Q5" s="166"/>
      <c r="R5" s="167"/>
      <c r="S5" s="175"/>
    </row>
    <row r="6" ht="17.25" customHeight="1" spans="1:19">
      <c r="A6" s="58"/>
      <c r="B6" s="153"/>
      <c r="C6" s="153"/>
      <c r="D6" s="154"/>
      <c r="E6" s="154"/>
      <c r="F6" s="154"/>
      <c r="G6" s="154"/>
      <c r="H6" s="154"/>
      <c r="I6" s="154" t="s">
        <v>55</v>
      </c>
      <c r="J6" s="154" t="s">
        <v>58</v>
      </c>
      <c r="K6" s="154" t="s">
        <v>385</v>
      </c>
      <c r="L6" s="154" t="s">
        <v>386</v>
      </c>
      <c r="M6" s="168" t="s">
        <v>387</v>
      </c>
      <c r="N6" s="169" t="s">
        <v>388</v>
      </c>
      <c r="O6" s="169"/>
      <c r="P6" s="176"/>
      <c r="Q6" s="169"/>
      <c r="R6" s="177"/>
      <c r="S6" s="155"/>
    </row>
    <row r="7" ht="54" customHeight="1" spans="1:19">
      <c r="A7" s="61"/>
      <c r="B7" s="155"/>
      <c r="C7" s="155"/>
      <c r="D7" s="156"/>
      <c r="E7" s="156"/>
      <c r="F7" s="156"/>
      <c r="G7" s="156"/>
      <c r="H7" s="156"/>
      <c r="I7" s="156"/>
      <c r="J7" s="156" t="s">
        <v>57</v>
      </c>
      <c r="K7" s="156"/>
      <c r="L7" s="156"/>
      <c r="M7" s="170"/>
      <c r="N7" s="156" t="s">
        <v>57</v>
      </c>
      <c r="O7" s="156" t="s">
        <v>63</v>
      </c>
      <c r="P7" s="155" t="s">
        <v>64</v>
      </c>
      <c r="Q7" s="156" t="s">
        <v>65</v>
      </c>
      <c r="R7" s="170" t="s">
        <v>66</v>
      </c>
      <c r="S7" s="155" t="s">
        <v>67</v>
      </c>
    </row>
    <row r="8" ht="18" customHeight="1" spans="1:19">
      <c r="A8" s="182">
        <v>1</v>
      </c>
      <c r="B8" s="182" t="s">
        <v>83</v>
      </c>
      <c r="C8" s="183">
        <v>3</v>
      </c>
      <c r="D8" s="183">
        <v>4</v>
      </c>
      <c r="E8" s="182">
        <v>5</v>
      </c>
      <c r="F8" s="182">
        <v>6</v>
      </c>
      <c r="G8" s="182">
        <v>7</v>
      </c>
      <c r="H8" s="182">
        <v>8</v>
      </c>
      <c r="I8" s="182">
        <v>9</v>
      </c>
      <c r="J8" s="182">
        <v>10</v>
      </c>
      <c r="K8" s="182">
        <v>11</v>
      </c>
      <c r="L8" s="182">
        <v>12</v>
      </c>
      <c r="M8" s="182">
        <v>13</v>
      </c>
      <c r="N8" s="182">
        <v>14</v>
      </c>
      <c r="O8" s="182">
        <v>15</v>
      </c>
      <c r="P8" s="182">
        <v>16</v>
      </c>
      <c r="Q8" s="182">
        <v>17</v>
      </c>
      <c r="R8" s="182">
        <v>18</v>
      </c>
      <c r="S8" s="182">
        <v>19</v>
      </c>
    </row>
    <row r="9" ht="21" customHeight="1" spans="1:19">
      <c r="A9" s="157" t="s">
        <v>69</v>
      </c>
      <c r="B9" s="158" t="s">
        <v>69</v>
      </c>
      <c r="C9" s="158" t="s">
        <v>219</v>
      </c>
      <c r="D9" s="159" t="s">
        <v>389</v>
      </c>
      <c r="E9" s="159" t="s">
        <v>390</v>
      </c>
      <c r="F9" s="159" t="s">
        <v>348</v>
      </c>
      <c r="G9" s="184">
        <v>1</v>
      </c>
      <c r="H9" s="65"/>
      <c r="I9" s="65">
        <v>10000</v>
      </c>
      <c r="J9" s="65">
        <v>10000</v>
      </c>
      <c r="K9" s="65"/>
      <c r="L9" s="65"/>
      <c r="M9" s="65"/>
      <c r="N9" s="65"/>
      <c r="O9" s="65"/>
      <c r="P9" s="67"/>
      <c r="Q9" s="67"/>
      <c r="R9" s="65"/>
      <c r="S9" s="65"/>
    </row>
    <row r="10" ht="21" customHeight="1" spans="1:19">
      <c r="A10" s="157" t="s">
        <v>69</v>
      </c>
      <c r="B10" s="158" t="s">
        <v>69</v>
      </c>
      <c r="C10" s="158" t="s">
        <v>219</v>
      </c>
      <c r="D10" s="159" t="s">
        <v>391</v>
      </c>
      <c r="E10" s="159" t="s">
        <v>392</v>
      </c>
      <c r="F10" s="159" t="s">
        <v>348</v>
      </c>
      <c r="G10" s="184">
        <v>1</v>
      </c>
      <c r="H10" s="65"/>
      <c r="I10" s="65">
        <v>7000</v>
      </c>
      <c r="J10" s="65">
        <v>7000</v>
      </c>
      <c r="K10" s="65"/>
      <c r="L10" s="65"/>
      <c r="M10" s="65"/>
      <c r="N10" s="65"/>
      <c r="O10" s="65"/>
      <c r="P10" s="67"/>
      <c r="Q10" s="67"/>
      <c r="R10" s="65"/>
      <c r="S10" s="65"/>
    </row>
    <row r="11" ht="21" customHeight="1" spans="1:19">
      <c r="A11" s="157" t="s">
        <v>69</v>
      </c>
      <c r="B11" s="158" t="s">
        <v>69</v>
      </c>
      <c r="C11" s="158" t="s">
        <v>219</v>
      </c>
      <c r="D11" s="159" t="s">
        <v>393</v>
      </c>
      <c r="E11" s="159" t="s">
        <v>394</v>
      </c>
      <c r="F11" s="159" t="s">
        <v>348</v>
      </c>
      <c r="G11" s="184">
        <v>1</v>
      </c>
      <c r="H11" s="65"/>
      <c r="I11" s="65">
        <v>2000</v>
      </c>
      <c r="J11" s="65">
        <v>2000</v>
      </c>
      <c r="K11" s="65"/>
      <c r="L11" s="65"/>
      <c r="M11" s="65"/>
      <c r="N11" s="65"/>
      <c r="O11" s="65"/>
      <c r="P11" s="67"/>
      <c r="Q11" s="67"/>
      <c r="R11" s="65"/>
      <c r="S11" s="65"/>
    </row>
    <row r="12" customHeight="1" spans="1:19">
      <c r="A12" s="157" t="s">
        <v>69</v>
      </c>
      <c r="B12" s="158" t="s">
        <v>69</v>
      </c>
      <c r="C12" s="158" t="s">
        <v>273</v>
      </c>
      <c r="D12" s="159" t="s">
        <v>395</v>
      </c>
      <c r="E12" s="159" t="s">
        <v>396</v>
      </c>
      <c r="F12" s="159" t="s">
        <v>348</v>
      </c>
      <c r="G12" s="184">
        <v>1</v>
      </c>
      <c r="H12" s="65">
        <v>64800</v>
      </c>
      <c r="I12" s="65">
        <v>64800</v>
      </c>
      <c r="J12" s="65"/>
      <c r="K12" s="65"/>
      <c r="L12" s="65"/>
      <c r="M12" s="65"/>
      <c r="N12" s="65">
        <v>64800</v>
      </c>
      <c r="O12" s="65"/>
      <c r="P12" s="67"/>
      <c r="Q12" s="67">
        <v>64800</v>
      </c>
      <c r="R12" s="65"/>
      <c r="S12" s="65"/>
    </row>
    <row r="13" customHeight="1" spans="1:19">
      <c r="A13" s="160" t="s">
        <v>169</v>
      </c>
      <c r="B13" s="161"/>
      <c r="C13" s="161"/>
      <c r="D13" s="162"/>
      <c r="E13" s="162"/>
      <c r="F13" s="162"/>
      <c r="G13" s="185"/>
      <c r="H13" s="65">
        <v>64800</v>
      </c>
      <c r="I13" s="65">
        <v>83800</v>
      </c>
      <c r="J13" s="65">
        <v>19000</v>
      </c>
      <c r="K13" s="65"/>
      <c r="L13" s="65"/>
      <c r="M13" s="65"/>
      <c r="N13" s="65">
        <v>64800</v>
      </c>
      <c r="O13" s="65"/>
      <c r="P13" s="67"/>
      <c r="Q13" s="67">
        <v>64800</v>
      </c>
      <c r="R13" s="65"/>
      <c r="S13" s="65"/>
    </row>
    <row r="14" customHeight="1" spans="1:19">
      <c r="A14" s="186" t="s">
        <v>397</v>
      </c>
      <c r="B14" s="187"/>
      <c r="C14" s="187"/>
      <c r="D14" s="186"/>
      <c r="E14" s="186"/>
      <c r="F14" s="186"/>
      <c r="G14" s="188"/>
      <c r="H14" s="189"/>
      <c r="I14" s="189"/>
      <c r="J14" s="189"/>
      <c r="K14" s="189"/>
      <c r="L14" s="189"/>
      <c r="M14" s="189"/>
      <c r="N14" s="189"/>
      <c r="O14" s="189"/>
      <c r="P14" s="189"/>
      <c r="Q14" s="189"/>
      <c r="R14" s="189"/>
      <c r="S14" s="189"/>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topLeftCell="F1" workbookViewId="0">
      <pane ySplit="1" topLeftCell="A2" activePane="bottomLeft" state="frozen"/>
      <selection/>
      <selection pane="bottomLeft" activeCell="I14" sqref="I1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43"/>
      <c r="B1" s="143"/>
      <c r="C1" s="143"/>
      <c r="D1" s="143"/>
      <c r="E1" s="143"/>
      <c r="F1" s="143"/>
      <c r="G1" s="143"/>
      <c r="H1" s="143"/>
      <c r="I1" s="143"/>
      <c r="J1" s="143"/>
      <c r="K1" s="143"/>
      <c r="L1" s="143"/>
      <c r="M1" s="143"/>
      <c r="N1" s="143"/>
      <c r="O1" s="143"/>
      <c r="P1" s="143"/>
      <c r="Q1" s="143"/>
      <c r="R1" s="143"/>
      <c r="S1" s="143"/>
      <c r="T1" s="143"/>
    </row>
    <row r="2" ht="16.5" customHeight="1" spans="1:20">
      <c r="A2" s="144"/>
      <c r="B2" s="145"/>
      <c r="C2" s="145"/>
      <c r="D2" s="145"/>
      <c r="E2" s="145"/>
      <c r="F2" s="145"/>
      <c r="G2" s="145"/>
      <c r="H2" s="144"/>
      <c r="I2" s="144"/>
      <c r="J2" s="144"/>
      <c r="K2" s="144"/>
      <c r="L2" s="144"/>
      <c r="M2" s="144"/>
      <c r="N2" s="163"/>
      <c r="O2" s="144"/>
      <c r="P2" s="144"/>
      <c r="Q2" s="145"/>
      <c r="R2" s="144"/>
      <c r="S2" s="172"/>
      <c r="T2" s="172" t="s">
        <v>398</v>
      </c>
    </row>
    <row r="3" ht="41.25" customHeight="1" spans="1:20">
      <c r="A3" s="146" t="str">
        <f>"2025"&amp;"年部门政府购买服务预算表"</f>
        <v>2025年部门政府购买服务预算表</v>
      </c>
      <c r="B3" s="147"/>
      <c r="C3" s="147"/>
      <c r="D3" s="147"/>
      <c r="E3" s="147"/>
      <c r="F3" s="147"/>
      <c r="G3" s="147"/>
      <c r="H3" s="148"/>
      <c r="I3" s="148"/>
      <c r="J3" s="148"/>
      <c r="K3" s="148"/>
      <c r="L3" s="148"/>
      <c r="M3" s="148"/>
      <c r="N3" s="164"/>
      <c r="O3" s="148"/>
      <c r="P3" s="148"/>
      <c r="Q3" s="147"/>
      <c r="R3" s="148"/>
      <c r="S3" s="164"/>
      <c r="T3" s="147"/>
    </row>
    <row r="4" ht="22.5" customHeight="1" spans="1:20">
      <c r="A4" s="149" t="str">
        <f>"单位名称："&amp;"昆明市晋宁区融媒体中心"</f>
        <v>单位名称：昆明市晋宁区融媒体中心</v>
      </c>
      <c r="B4" s="150"/>
      <c r="C4" s="150"/>
      <c r="D4" s="150"/>
      <c r="E4" s="150"/>
      <c r="F4" s="150"/>
      <c r="G4" s="150"/>
      <c r="H4" s="149"/>
      <c r="I4" s="149"/>
      <c r="J4" s="165"/>
      <c r="K4" s="165"/>
      <c r="L4" s="165"/>
      <c r="M4" s="165"/>
      <c r="N4" s="163"/>
      <c r="O4" s="144"/>
      <c r="P4" s="144"/>
      <c r="Q4" s="145"/>
      <c r="R4" s="144"/>
      <c r="S4" s="173"/>
      <c r="T4" s="172" t="s">
        <v>1</v>
      </c>
    </row>
    <row r="5" ht="24" customHeight="1" spans="1:20">
      <c r="A5" s="56" t="s">
        <v>178</v>
      </c>
      <c r="B5" s="151" t="s">
        <v>179</v>
      </c>
      <c r="C5" s="151" t="s">
        <v>379</v>
      </c>
      <c r="D5" s="151" t="s">
        <v>399</v>
      </c>
      <c r="E5" s="151" t="s">
        <v>400</v>
      </c>
      <c r="F5" s="151" t="s">
        <v>401</v>
      </c>
      <c r="G5" s="151" t="s">
        <v>402</v>
      </c>
      <c r="H5" s="152" t="s">
        <v>403</v>
      </c>
      <c r="I5" s="152" t="s">
        <v>404</v>
      </c>
      <c r="J5" s="166" t="s">
        <v>186</v>
      </c>
      <c r="K5" s="166"/>
      <c r="L5" s="166"/>
      <c r="M5" s="166"/>
      <c r="N5" s="167"/>
      <c r="O5" s="166"/>
      <c r="P5" s="166"/>
      <c r="Q5" s="174"/>
      <c r="R5" s="166"/>
      <c r="S5" s="167"/>
      <c r="T5" s="175"/>
    </row>
    <row r="6" ht="24" customHeight="1" spans="1:20">
      <c r="A6" s="58"/>
      <c r="B6" s="153"/>
      <c r="C6" s="153"/>
      <c r="D6" s="153"/>
      <c r="E6" s="153"/>
      <c r="F6" s="153"/>
      <c r="G6" s="153"/>
      <c r="H6" s="154"/>
      <c r="I6" s="154"/>
      <c r="J6" s="154" t="s">
        <v>55</v>
      </c>
      <c r="K6" s="154" t="s">
        <v>58</v>
      </c>
      <c r="L6" s="154" t="s">
        <v>385</v>
      </c>
      <c r="M6" s="154" t="s">
        <v>386</v>
      </c>
      <c r="N6" s="168" t="s">
        <v>387</v>
      </c>
      <c r="O6" s="169" t="s">
        <v>388</v>
      </c>
      <c r="P6" s="169"/>
      <c r="Q6" s="176"/>
      <c r="R6" s="169"/>
      <c r="S6" s="177"/>
      <c r="T6" s="155"/>
    </row>
    <row r="7" ht="54" customHeight="1" spans="1:20">
      <c r="A7" s="61"/>
      <c r="B7" s="155"/>
      <c r="C7" s="155"/>
      <c r="D7" s="155"/>
      <c r="E7" s="155"/>
      <c r="F7" s="155"/>
      <c r="G7" s="155"/>
      <c r="H7" s="156"/>
      <c r="I7" s="156"/>
      <c r="J7" s="156"/>
      <c r="K7" s="156" t="s">
        <v>57</v>
      </c>
      <c r="L7" s="156"/>
      <c r="M7" s="156"/>
      <c r="N7" s="170"/>
      <c r="O7" s="156" t="s">
        <v>57</v>
      </c>
      <c r="P7" s="156" t="s">
        <v>63</v>
      </c>
      <c r="Q7" s="155" t="s">
        <v>64</v>
      </c>
      <c r="R7" s="156" t="s">
        <v>65</v>
      </c>
      <c r="S7" s="170" t="s">
        <v>66</v>
      </c>
      <c r="T7" s="155" t="s">
        <v>67</v>
      </c>
    </row>
    <row r="8" ht="17.25" customHeight="1" spans="1:20">
      <c r="A8" s="62">
        <v>1</v>
      </c>
      <c r="B8" s="155">
        <v>2</v>
      </c>
      <c r="C8" s="62">
        <v>3</v>
      </c>
      <c r="D8" s="62">
        <v>4</v>
      </c>
      <c r="E8" s="155">
        <v>5</v>
      </c>
      <c r="F8" s="62">
        <v>6</v>
      </c>
      <c r="G8" s="62">
        <v>7</v>
      </c>
      <c r="H8" s="155">
        <v>8</v>
      </c>
      <c r="I8" s="62">
        <v>9</v>
      </c>
      <c r="J8" s="62">
        <v>10</v>
      </c>
      <c r="K8" s="155">
        <v>11</v>
      </c>
      <c r="L8" s="62">
        <v>12</v>
      </c>
      <c r="M8" s="62">
        <v>13</v>
      </c>
      <c r="N8" s="155">
        <v>14</v>
      </c>
      <c r="O8" s="62">
        <v>15</v>
      </c>
      <c r="P8" s="62">
        <v>16</v>
      </c>
      <c r="Q8" s="155">
        <v>17</v>
      </c>
      <c r="R8" s="62">
        <v>18</v>
      </c>
      <c r="S8" s="62">
        <v>19</v>
      </c>
      <c r="T8" s="62">
        <v>20</v>
      </c>
    </row>
    <row r="9" ht="21" customHeight="1" spans="1:20">
      <c r="A9" s="157"/>
      <c r="B9" s="158"/>
      <c r="C9" s="158"/>
      <c r="D9" s="158"/>
      <c r="E9" s="158"/>
      <c r="F9" s="158"/>
      <c r="G9" s="158"/>
      <c r="H9" s="159"/>
      <c r="I9" s="159"/>
      <c r="J9" s="67"/>
      <c r="K9" s="67"/>
      <c r="L9" s="67"/>
      <c r="M9" s="67"/>
      <c r="N9" s="67"/>
      <c r="O9" s="67"/>
      <c r="P9" s="67"/>
      <c r="Q9" s="67"/>
      <c r="R9" s="67"/>
      <c r="S9" s="67"/>
      <c r="T9" s="67"/>
    </row>
    <row r="10" ht="21" customHeight="1" spans="1:20">
      <c r="A10" s="160" t="s">
        <v>169</v>
      </c>
      <c r="B10" s="161"/>
      <c r="C10" s="161"/>
      <c r="D10" s="161"/>
      <c r="E10" s="161"/>
      <c r="F10" s="161"/>
      <c r="G10" s="161"/>
      <c r="H10" s="162"/>
      <c r="I10" s="171"/>
      <c r="J10" s="67"/>
      <c r="K10" s="67"/>
      <c r="L10" s="67"/>
      <c r="M10" s="67"/>
      <c r="N10" s="67"/>
      <c r="O10" s="67"/>
      <c r="P10" s="67"/>
      <c r="Q10" s="67"/>
      <c r="R10" s="67"/>
      <c r="S10" s="67"/>
      <c r="T10" s="67"/>
    </row>
    <row r="11" customHeight="1" spans="7:24">
      <c r="G11" s="130" t="s">
        <v>405</v>
      </c>
      <c r="H11" s="130"/>
      <c r="I11" s="130"/>
      <c r="J11" s="130"/>
      <c r="K11" s="130"/>
      <c r="L11" s="130"/>
      <c r="M11" s="130"/>
      <c r="N11" s="130"/>
      <c r="O11" s="130"/>
      <c r="P11" s="130"/>
      <c r="Q11" s="130"/>
      <c r="R11" s="130"/>
      <c r="S11" s="130"/>
      <c r="T11" s="130"/>
      <c r="U11" s="130"/>
      <c r="V11" s="130"/>
      <c r="W11" s="130"/>
      <c r="X11" s="130"/>
    </row>
  </sheetData>
  <mergeCells count="19">
    <mergeCell ref="A3:T3"/>
    <mergeCell ref="J5:T5"/>
    <mergeCell ref="O6:T6"/>
    <mergeCell ref="A10:I10"/>
    <mergeCell ref="G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C18" sqref="C18"/>
    </sheetView>
  </sheetViews>
  <sheetFormatPr defaultColWidth="9.15" defaultRowHeight="14.25" customHeight="1" outlineLevelCol="4"/>
  <cols>
    <col min="1" max="1" width="44.25" style="46" customWidth="1"/>
    <col min="2" max="5" width="20" style="46" customWidth="1"/>
    <col min="6" max="16384" width="9.15" style="46"/>
  </cols>
  <sheetData>
    <row r="1" s="46" customFormat="1" customHeight="1" spans="1:5">
      <c r="A1" s="47"/>
      <c r="B1" s="47"/>
      <c r="C1" s="47"/>
      <c r="D1" s="47"/>
      <c r="E1" s="47"/>
    </row>
    <row r="2" s="46" customFormat="1" ht="17.25" customHeight="1" spans="4:5">
      <c r="D2" s="132"/>
      <c r="E2" s="49" t="s">
        <v>406</v>
      </c>
    </row>
    <row r="3" s="46" customFormat="1" ht="41.25" customHeight="1" spans="1:5">
      <c r="A3" s="133" t="str">
        <f>"2025"&amp;"年对下转移支付预算表"</f>
        <v>2025年对下转移支付预算表</v>
      </c>
      <c r="B3" s="71"/>
      <c r="C3" s="71"/>
      <c r="D3" s="71"/>
      <c r="E3" s="125"/>
    </row>
    <row r="4" s="46" customFormat="1" ht="18" customHeight="1" spans="1:5">
      <c r="A4" s="134" t="s">
        <v>407</v>
      </c>
      <c r="B4" s="135"/>
      <c r="C4" s="135"/>
      <c r="D4" s="136"/>
      <c r="E4" s="93" t="s">
        <v>1</v>
      </c>
    </row>
    <row r="5" s="46" customFormat="1" ht="19.5" customHeight="1" spans="1:5">
      <c r="A5" s="77" t="s">
        <v>408</v>
      </c>
      <c r="B5" s="94" t="s">
        <v>186</v>
      </c>
      <c r="C5" s="95"/>
      <c r="D5" s="95"/>
      <c r="E5" s="137" t="s">
        <v>409</v>
      </c>
    </row>
    <row r="6" s="46" customFormat="1" ht="40.5" customHeight="1" spans="1:5">
      <c r="A6" s="83"/>
      <c r="B6" s="80" t="s">
        <v>55</v>
      </c>
      <c r="C6" s="76" t="s">
        <v>58</v>
      </c>
      <c r="D6" s="138" t="s">
        <v>385</v>
      </c>
      <c r="E6" s="137"/>
    </row>
    <row r="7" s="46" customFormat="1" ht="19.5" customHeight="1" spans="1:5">
      <c r="A7" s="84">
        <v>1</v>
      </c>
      <c r="B7" s="84">
        <v>2</v>
      </c>
      <c r="C7" s="84">
        <v>3</v>
      </c>
      <c r="D7" s="139">
        <v>4</v>
      </c>
      <c r="E7" s="140">
        <v>24</v>
      </c>
    </row>
    <row r="8" s="46" customFormat="1" ht="19.5" customHeight="1" spans="1:5">
      <c r="A8" s="85"/>
      <c r="B8" s="141"/>
      <c r="C8" s="141"/>
      <c r="D8" s="141"/>
      <c r="E8" s="141"/>
    </row>
    <row r="9" s="46" customFormat="1" ht="19.5" customHeight="1" spans="1:5">
      <c r="A9" s="128"/>
      <c r="B9" s="141"/>
      <c r="C9" s="141"/>
      <c r="D9" s="141"/>
      <c r="E9" s="141"/>
    </row>
    <row r="10" s="46" customFormat="1" ht="34" customHeight="1" spans="1:1">
      <c r="A10" s="142" t="s">
        <v>410</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20" sqref="A20"/>
    </sheetView>
  </sheetViews>
  <sheetFormatPr defaultColWidth="9.14166666666667" defaultRowHeight="12" customHeight="1"/>
  <cols>
    <col min="1" max="1" width="55.375" style="46" customWidth="1"/>
    <col min="2" max="2" width="29" style="46" customWidth="1"/>
    <col min="3" max="5" width="23.575" style="46" customWidth="1"/>
    <col min="6" max="6" width="11.2833333333333" style="46" customWidth="1"/>
    <col min="7" max="7" width="25.1416666666667" style="46" customWidth="1"/>
    <col min="8" max="8" width="15.575" style="46" customWidth="1"/>
    <col min="9" max="9" width="13.425" style="46" customWidth="1"/>
    <col min="10" max="10" width="18.85" style="46" customWidth="1"/>
    <col min="11" max="16384" width="9.14166666666667" style="46"/>
  </cols>
  <sheetData>
    <row r="1" customHeight="1" spans="1:10">
      <c r="A1" s="47"/>
      <c r="B1" s="47"/>
      <c r="C1" s="47"/>
      <c r="D1" s="47"/>
      <c r="E1" s="47"/>
      <c r="F1" s="47"/>
      <c r="G1" s="47"/>
      <c r="H1" s="47"/>
      <c r="I1" s="47"/>
      <c r="J1" s="47"/>
    </row>
    <row r="2" ht="16.5" customHeight="1" spans="10:10">
      <c r="J2" s="49" t="s">
        <v>411</v>
      </c>
    </row>
    <row r="3" ht="41.25" customHeight="1" spans="1:10">
      <c r="A3" s="124" t="str">
        <f>"2025"&amp;"年对下转移支付绩效目标表"</f>
        <v>2025年对下转移支付绩效目标表</v>
      </c>
      <c r="B3" s="71"/>
      <c r="C3" s="71"/>
      <c r="D3" s="71"/>
      <c r="E3" s="71"/>
      <c r="F3" s="125"/>
      <c r="G3" s="71"/>
      <c r="H3" s="125"/>
      <c r="I3" s="125"/>
      <c r="J3" s="71"/>
    </row>
    <row r="4" ht="17.25" customHeight="1" spans="1:1">
      <c r="A4" s="72" t="s">
        <v>412</v>
      </c>
    </row>
    <row r="5" ht="44.25" customHeight="1" spans="1:10">
      <c r="A5" s="126" t="s">
        <v>408</v>
      </c>
      <c r="B5" s="126" t="s">
        <v>281</v>
      </c>
      <c r="C5" s="126" t="s">
        <v>282</v>
      </c>
      <c r="D5" s="126" t="s">
        <v>283</v>
      </c>
      <c r="E5" s="126" t="s">
        <v>284</v>
      </c>
      <c r="F5" s="127" t="s">
        <v>285</v>
      </c>
      <c r="G5" s="126" t="s">
        <v>286</v>
      </c>
      <c r="H5" s="127" t="s">
        <v>287</v>
      </c>
      <c r="I5" s="127" t="s">
        <v>288</v>
      </c>
      <c r="J5" s="126" t="s">
        <v>289</v>
      </c>
    </row>
    <row r="6" ht="14.25" customHeight="1" spans="1:10">
      <c r="A6" s="126">
        <v>1</v>
      </c>
      <c r="B6" s="126">
        <v>2</v>
      </c>
      <c r="C6" s="126">
        <v>3</v>
      </c>
      <c r="D6" s="126">
        <v>4</v>
      </c>
      <c r="E6" s="126">
        <v>5</v>
      </c>
      <c r="F6" s="127">
        <v>6</v>
      </c>
      <c r="G6" s="126">
        <v>7</v>
      </c>
      <c r="H6" s="127">
        <v>8</v>
      </c>
      <c r="I6" s="127">
        <v>9</v>
      </c>
      <c r="J6" s="126">
        <v>10</v>
      </c>
    </row>
    <row r="7" ht="42" customHeight="1" spans="1:10">
      <c r="A7" s="85"/>
      <c r="B7" s="128"/>
      <c r="C7" s="128"/>
      <c r="D7" s="128"/>
      <c r="E7" s="111"/>
      <c r="F7" s="129"/>
      <c r="G7" s="111"/>
      <c r="H7" s="129"/>
      <c r="I7" s="129"/>
      <c r="J7" s="111"/>
    </row>
    <row r="8" ht="42" customHeight="1" spans="1:10">
      <c r="A8" s="85"/>
      <c r="B8" s="86"/>
      <c r="C8" s="86"/>
      <c r="D8" s="86"/>
      <c r="E8" s="85"/>
      <c r="F8" s="86"/>
      <c r="G8" s="85"/>
      <c r="H8" s="86"/>
      <c r="I8" s="86"/>
      <c r="J8" s="85"/>
    </row>
    <row r="9" ht="45" customHeight="1" spans="1:3">
      <c r="A9" s="130" t="s">
        <v>413</v>
      </c>
      <c r="B9" s="131"/>
      <c r="C9" s="131"/>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F31" sqref="F31"/>
    </sheetView>
  </sheetViews>
  <sheetFormatPr defaultColWidth="10.425" defaultRowHeight="14.25" customHeight="1"/>
  <cols>
    <col min="1" max="3" width="33.7083333333333" style="46" customWidth="1"/>
    <col min="4" max="4" width="45.575" style="46" customWidth="1"/>
    <col min="5" max="5" width="27.575" style="46" customWidth="1"/>
    <col min="6" max="6" width="21.7083333333333" style="46" customWidth="1"/>
    <col min="7" max="9" width="26.2833333333333" style="46" customWidth="1"/>
    <col min="10" max="16384" width="10.425" style="46"/>
  </cols>
  <sheetData>
    <row r="1" customHeight="1" spans="1:9">
      <c r="A1" s="47"/>
      <c r="B1" s="47"/>
      <c r="C1" s="47"/>
      <c r="D1" s="47"/>
      <c r="E1" s="47"/>
      <c r="F1" s="47"/>
      <c r="G1" s="47"/>
      <c r="H1" s="47"/>
      <c r="I1" s="47"/>
    </row>
    <row r="2" customHeight="1" spans="1:9">
      <c r="A2" s="99" t="s">
        <v>414</v>
      </c>
      <c r="B2" s="100"/>
      <c r="C2" s="100"/>
      <c r="D2" s="101"/>
      <c r="E2" s="101"/>
      <c r="F2" s="101"/>
      <c r="G2" s="100"/>
      <c r="H2" s="100"/>
      <c r="I2" s="101"/>
    </row>
    <row r="3" ht="41.25" customHeight="1" spans="1:9">
      <c r="A3" s="102" t="str">
        <f>"2025"&amp;"年新增资产配置预算表"</f>
        <v>2025年新增资产配置预算表</v>
      </c>
      <c r="B3" s="103"/>
      <c r="C3" s="103"/>
      <c r="D3" s="104"/>
      <c r="E3" s="104"/>
      <c r="F3" s="104"/>
      <c r="G3" s="103"/>
      <c r="H3" s="103"/>
      <c r="I3" s="104"/>
    </row>
    <row r="4" customHeight="1" spans="1:9">
      <c r="A4" s="105" t="str">
        <f>"单位名称："&amp;"昆明市晋宁区融媒体中心"</f>
        <v>单位名称：昆明市晋宁区融媒体中心</v>
      </c>
      <c r="B4" s="106"/>
      <c r="C4" s="106"/>
      <c r="D4" s="107"/>
      <c r="F4" s="104"/>
      <c r="G4" s="103"/>
      <c r="H4" s="103"/>
      <c r="I4" s="123" t="s">
        <v>1</v>
      </c>
    </row>
    <row r="5" ht="28.5" customHeight="1" spans="1:9">
      <c r="A5" s="108" t="s">
        <v>178</v>
      </c>
      <c r="B5" s="97" t="s">
        <v>179</v>
      </c>
      <c r="C5" s="108" t="s">
        <v>415</v>
      </c>
      <c r="D5" s="108" t="s">
        <v>416</v>
      </c>
      <c r="E5" s="108" t="s">
        <v>417</v>
      </c>
      <c r="F5" s="108" t="s">
        <v>418</v>
      </c>
      <c r="G5" s="97" t="s">
        <v>419</v>
      </c>
      <c r="H5" s="97"/>
      <c r="I5" s="108"/>
    </row>
    <row r="6" ht="21" customHeight="1" spans="1:9">
      <c r="A6" s="108"/>
      <c r="B6" s="109"/>
      <c r="C6" s="109"/>
      <c r="D6" s="110"/>
      <c r="E6" s="109"/>
      <c r="F6" s="109"/>
      <c r="G6" s="97" t="s">
        <v>383</v>
      </c>
      <c r="H6" s="97" t="s">
        <v>420</v>
      </c>
      <c r="I6" s="97" t="s">
        <v>421</v>
      </c>
    </row>
    <row r="7" ht="17.25" customHeight="1" spans="1:9">
      <c r="A7" s="111" t="s">
        <v>82</v>
      </c>
      <c r="B7" s="112"/>
      <c r="C7" s="113" t="s">
        <v>83</v>
      </c>
      <c r="D7" s="111" t="s">
        <v>84</v>
      </c>
      <c r="E7" s="114" t="s">
        <v>85</v>
      </c>
      <c r="F7" s="111" t="s">
        <v>86</v>
      </c>
      <c r="G7" s="113" t="s">
        <v>87</v>
      </c>
      <c r="H7" s="115" t="s">
        <v>88</v>
      </c>
      <c r="I7" s="114" t="s">
        <v>89</v>
      </c>
    </row>
    <row r="8" ht="19.5" customHeight="1" spans="1:9">
      <c r="A8" s="85"/>
      <c r="B8" s="86"/>
      <c r="C8" s="86"/>
      <c r="D8" s="85"/>
      <c r="E8" s="86"/>
      <c r="F8" s="115"/>
      <c r="G8" s="116"/>
      <c r="H8" s="117"/>
      <c r="I8" s="117"/>
    </row>
    <row r="9" ht="19.5" customHeight="1" spans="1:9">
      <c r="A9" s="118" t="s">
        <v>55</v>
      </c>
      <c r="B9" s="119"/>
      <c r="C9" s="119"/>
      <c r="D9" s="120"/>
      <c r="E9" s="121"/>
      <c r="F9" s="121"/>
      <c r="G9" s="116"/>
      <c r="H9" s="117"/>
      <c r="I9" s="117"/>
    </row>
    <row r="10" customHeight="1" spans="1:8">
      <c r="A10" s="122" t="s">
        <v>422</v>
      </c>
      <c r="B10" s="122"/>
      <c r="C10" s="122"/>
      <c r="D10" s="122"/>
      <c r="E10" s="122"/>
      <c r="F10" s="122"/>
      <c r="G10" s="122"/>
      <c r="H10" s="122"/>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H22" sqref="H22"/>
    </sheetView>
  </sheetViews>
  <sheetFormatPr defaultColWidth="9.14166666666667" defaultRowHeight="14.25" customHeight="1"/>
  <cols>
    <col min="1" max="1" width="19.2833333333333" style="46" customWidth="1"/>
    <col min="2" max="2" width="33.85" style="46" customWidth="1"/>
    <col min="3" max="3" width="23.85" style="46" customWidth="1"/>
    <col min="4" max="4" width="11.1416666666667" style="46" customWidth="1"/>
    <col min="5" max="5" width="17.7083333333333" style="46" customWidth="1"/>
    <col min="6" max="6" width="9.85" style="46" customWidth="1"/>
    <col min="7" max="7" width="17.7083333333333" style="46" customWidth="1"/>
    <col min="8" max="11" width="23.1416666666667" style="46" customWidth="1"/>
    <col min="12" max="16384" width="9.14166666666667" style="46"/>
  </cols>
  <sheetData>
    <row r="1" customHeight="1" spans="1:11">
      <c r="A1" s="47"/>
      <c r="B1" s="47"/>
      <c r="C1" s="47"/>
      <c r="D1" s="47"/>
      <c r="E1" s="47"/>
      <c r="F1" s="47"/>
      <c r="G1" s="47"/>
      <c r="H1" s="47"/>
      <c r="I1" s="47"/>
      <c r="J1" s="47"/>
      <c r="K1" s="47"/>
    </row>
    <row r="2" customHeight="1" spans="4:11">
      <c r="D2" s="48"/>
      <c r="E2" s="48"/>
      <c r="F2" s="48"/>
      <c r="G2" s="48"/>
      <c r="K2" s="49" t="s">
        <v>423</v>
      </c>
    </row>
    <row r="3" ht="41.25" customHeight="1" spans="1:11">
      <c r="A3" s="71" t="str">
        <f>"2025"&amp;"年上级转移支付补助项目支出预算表"</f>
        <v>2025年上级转移支付补助项目支出预算表</v>
      </c>
      <c r="B3" s="71"/>
      <c r="C3" s="71"/>
      <c r="D3" s="71"/>
      <c r="E3" s="71"/>
      <c r="F3" s="71"/>
      <c r="G3" s="71"/>
      <c r="H3" s="71"/>
      <c r="I3" s="71"/>
      <c r="J3" s="71"/>
      <c r="K3" s="71"/>
    </row>
    <row r="4" ht="13.5" customHeight="1" spans="1:11">
      <c r="A4" s="72" t="str">
        <f>"单位名称："&amp;"昆明市晋宁区融媒体中心"</f>
        <v>单位名称：昆明市晋宁区融媒体中心</v>
      </c>
      <c r="B4" s="73"/>
      <c r="C4" s="73"/>
      <c r="D4" s="73"/>
      <c r="E4" s="73"/>
      <c r="F4" s="73"/>
      <c r="G4" s="73"/>
      <c r="H4" s="74"/>
      <c r="I4" s="74"/>
      <c r="J4" s="74"/>
      <c r="K4" s="93" t="s">
        <v>1</v>
      </c>
    </row>
    <row r="5" ht="21.75" customHeight="1" spans="1:11">
      <c r="A5" s="75" t="s">
        <v>252</v>
      </c>
      <c r="B5" s="75" t="s">
        <v>181</v>
      </c>
      <c r="C5" s="75" t="s">
        <v>253</v>
      </c>
      <c r="D5" s="76" t="s">
        <v>182</v>
      </c>
      <c r="E5" s="76" t="s">
        <v>183</v>
      </c>
      <c r="F5" s="76" t="s">
        <v>254</v>
      </c>
      <c r="G5" s="76" t="s">
        <v>255</v>
      </c>
      <c r="H5" s="77" t="s">
        <v>55</v>
      </c>
      <c r="I5" s="94" t="s">
        <v>424</v>
      </c>
      <c r="J5" s="95"/>
      <c r="K5" s="96"/>
    </row>
    <row r="6" ht="21.75" customHeight="1" spans="1:11">
      <c r="A6" s="78"/>
      <c r="B6" s="78"/>
      <c r="C6" s="78"/>
      <c r="D6" s="79"/>
      <c r="E6" s="79"/>
      <c r="F6" s="79"/>
      <c r="G6" s="79"/>
      <c r="H6" s="80"/>
      <c r="I6" s="76" t="s">
        <v>58</v>
      </c>
      <c r="J6" s="76" t="s">
        <v>59</v>
      </c>
      <c r="K6" s="76" t="s">
        <v>60</v>
      </c>
    </row>
    <row r="7" ht="40.5" customHeight="1" spans="1:11">
      <c r="A7" s="81"/>
      <c r="B7" s="81"/>
      <c r="C7" s="81"/>
      <c r="D7" s="82"/>
      <c r="E7" s="82"/>
      <c r="F7" s="82"/>
      <c r="G7" s="82"/>
      <c r="H7" s="83"/>
      <c r="I7" s="82" t="s">
        <v>57</v>
      </c>
      <c r="J7" s="82"/>
      <c r="K7" s="82"/>
    </row>
    <row r="8" ht="15" customHeight="1" spans="1:11">
      <c r="A8" s="84">
        <v>1</v>
      </c>
      <c r="B8" s="84">
        <v>2</v>
      </c>
      <c r="C8" s="84">
        <v>3</v>
      </c>
      <c r="D8" s="84">
        <v>4</v>
      </c>
      <c r="E8" s="84">
        <v>5</v>
      </c>
      <c r="F8" s="84">
        <v>6</v>
      </c>
      <c r="G8" s="84">
        <v>7</v>
      </c>
      <c r="H8" s="84">
        <v>8</v>
      </c>
      <c r="I8" s="84">
        <v>9</v>
      </c>
      <c r="J8" s="97">
        <v>10</v>
      </c>
      <c r="K8" s="97">
        <v>11</v>
      </c>
    </row>
    <row r="9" ht="18.75" customHeight="1" spans="1:11">
      <c r="A9" s="85"/>
      <c r="B9" s="86"/>
      <c r="C9" s="85"/>
      <c r="D9" s="85"/>
      <c r="E9" s="85"/>
      <c r="F9" s="85"/>
      <c r="G9" s="85"/>
      <c r="H9" s="87"/>
      <c r="I9" s="98"/>
      <c r="J9" s="98"/>
      <c r="K9" s="87"/>
    </row>
    <row r="10" ht="18.75" customHeight="1" spans="1:11">
      <c r="A10" s="86"/>
      <c r="B10" s="86"/>
      <c r="C10" s="86"/>
      <c r="D10" s="86"/>
      <c r="E10" s="86"/>
      <c r="F10" s="86"/>
      <c r="G10" s="86"/>
      <c r="H10" s="88"/>
      <c r="I10" s="88"/>
      <c r="J10" s="88"/>
      <c r="K10" s="87"/>
    </row>
    <row r="11" ht="18.75" customHeight="1" spans="1:11">
      <c r="A11" s="89" t="s">
        <v>169</v>
      </c>
      <c r="B11" s="90"/>
      <c r="C11" s="90"/>
      <c r="D11" s="90"/>
      <c r="E11" s="90"/>
      <c r="F11" s="90"/>
      <c r="G11" s="91"/>
      <c r="H11" s="88"/>
      <c r="I11" s="88"/>
      <c r="J11" s="88"/>
      <c r="K11" s="87"/>
    </row>
    <row r="12" customHeight="1" spans="1:1">
      <c r="A12" s="92" t="s">
        <v>425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C20" sqref="C20"/>
    </sheetView>
  </sheetViews>
  <sheetFormatPr defaultColWidth="9.14166666666667" defaultRowHeight="14.25" customHeight="1" outlineLevelCol="6"/>
  <cols>
    <col min="1" max="1" width="35.2833333333333" style="46" customWidth="1"/>
    <col min="2" max="4" width="28" style="46" customWidth="1"/>
    <col min="5" max="7" width="23.85" style="46" customWidth="1"/>
    <col min="8" max="16384" width="9.14166666666667" style="46"/>
  </cols>
  <sheetData>
    <row r="1" customHeight="1" spans="1:7">
      <c r="A1" s="47"/>
      <c r="B1" s="47"/>
      <c r="C1" s="47"/>
      <c r="D1" s="47"/>
      <c r="E1" s="47"/>
      <c r="F1" s="47"/>
      <c r="G1" s="47"/>
    </row>
    <row r="2" ht="13.5" customHeight="1" spans="4:7">
      <c r="D2" s="48"/>
      <c r="G2" s="49" t="s">
        <v>426</v>
      </c>
    </row>
    <row r="3" ht="41.25" customHeight="1" spans="1:7">
      <c r="A3" s="50" t="str">
        <f>"2025"&amp;"年部门项目中期规划预算表"</f>
        <v>2025年部门项目中期规划预算表</v>
      </c>
      <c r="B3" s="50"/>
      <c r="C3" s="50"/>
      <c r="D3" s="50"/>
      <c r="E3" s="50"/>
      <c r="F3" s="50"/>
      <c r="G3" s="50"/>
    </row>
    <row r="4" ht="13.5" customHeight="1" spans="1:7">
      <c r="A4" s="51" t="str">
        <f>"单位名称："&amp;"昆明市晋宁区融媒体中心"</f>
        <v>单位名称：昆明市晋宁区融媒体中心</v>
      </c>
      <c r="B4" s="52"/>
      <c r="C4" s="52"/>
      <c r="D4" s="52"/>
      <c r="E4" s="53"/>
      <c r="F4" s="53"/>
      <c r="G4" s="54" t="s">
        <v>1</v>
      </c>
    </row>
    <row r="5" ht="21.75" customHeight="1" spans="1:7">
      <c r="A5" s="55" t="s">
        <v>253</v>
      </c>
      <c r="B5" s="55" t="s">
        <v>252</v>
      </c>
      <c r="C5" s="55" t="s">
        <v>181</v>
      </c>
      <c r="D5" s="56" t="s">
        <v>427</v>
      </c>
      <c r="E5" s="16" t="s">
        <v>58</v>
      </c>
      <c r="F5" s="17"/>
      <c r="G5" s="41"/>
    </row>
    <row r="6" ht="21.75" customHeight="1" spans="1:7">
      <c r="A6" s="57"/>
      <c r="B6" s="57"/>
      <c r="C6" s="57"/>
      <c r="D6" s="58"/>
      <c r="E6" s="59" t="str">
        <f>"2025"&amp;"年"</f>
        <v>2025年</v>
      </c>
      <c r="F6" s="59" t="str">
        <f>("2025"+1)&amp;"年"</f>
        <v>2026年</v>
      </c>
      <c r="G6" s="59" t="str">
        <f>("2025"+2)&amp;"年"</f>
        <v>2027年</v>
      </c>
    </row>
    <row r="7" ht="40.5" customHeight="1" spans="1:7">
      <c r="A7" s="60"/>
      <c r="B7" s="60"/>
      <c r="C7" s="60"/>
      <c r="D7" s="61"/>
      <c r="E7" s="62"/>
      <c r="F7" s="62"/>
      <c r="G7" s="62"/>
    </row>
    <row r="8" ht="15" customHeight="1" spans="1:7">
      <c r="A8" s="63">
        <v>1</v>
      </c>
      <c r="B8" s="63">
        <v>2</v>
      </c>
      <c r="C8" s="63">
        <v>3</v>
      </c>
      <c r="D8" s="63">
        <v>4</v>
      </c>
      <c r="E8" s="63">
        <v>5</v>
      </c>
      <c r="F8" s="63">
        <v>6</v>
      </c>
      <c r="G8" s="63">
        <v>7</v>
      </c>
    </row>
    <row r="9" ht="17.25" customHeight="1" spans="1:7">
      <c r="A9" s="64" t="s">
        <v>69</v>
      </c>
      <c r="B9" s="65"/>
      <c r="C9" s="65"/>
      <c r="D9" s="65"/>
      <c r="E9" s="65">
        <v>300000</v>
      </c>
      <c r="F9" s="65"/>
      <c r="G9" s="65"/>
    </row>
    <row r="10" ht="18.75" customHeight="1" spans="1:7">
      <c r="A10" s="37"/>
      <c r="B10" s="66" t="s">
        <v>428</v>
      </c>
      <c r="C10" s="66" t="s">
        <v>260</v>
      </c>
      <c r="D10" s="37" t="s">
        <v>429</v>
      </c>
      <c r="E10" s="67">
        <v>98438.4</v>
      </c>
      <c r="F10" s="67"/>
      <c r="G10" s="67"/>
    </row>
    <row r="11" ht="18.75" customHeight="1" spans="1:7">
      <c r="A11" s="30"/>
      <c r="B11" s="66" t="s">
        <v>428</v>
      </c>
      <c r="C11" s="66" t="s">
        <v>262</v>
      </c>
      <c r="D11" s="37" t="s">
        <v>429</v>
      </c>
      <c r="E11" s="67">
        <v>138561.6</v>
      </c>
      <c r="F11" s="67"/>
      <c r="G11" s="67"/>
    </row>
    <row r="12" customHeight="1" spans="1:7">
      <c r="A12" s="30"/>
      <c r="B12" s="66" t="s">
        <v>428</v>
      </c>
      <c r="C12" s="66" t="s">
        <v>264</v>
      </c>
      <c r="D12" s="37" t="s">
        <v>429</v>
      </c>
      <c r="E12" s="67">
        <v>3000</v>
      </c>
      <c r="F12" s="67"/>
      <c r="G12" s="67"/>
    </row>
    <row r="13" customHeight="1" spans="1:7">
      <c r="A13" s="30"/>
      <c r="B13" s="66" t="s">
        <v>428</v>
      </c>
      <c r="C13" s="66" t="s">
        <v>266</v>
      </c>
      <c r="D13" s="37" t="s">
        <v>429</v>
      </c>
      <c r="E13" s="67">
        <v>20000</v>
      </c>
      <c r="F13" s="67"/>
      <c r="G13" s="67"/>
    </row>
    <row r="14" customHeight="1" spans="1:7">
      <c r="A14" s="30"/>
      <c r="B14" s="66" t="s">
        <v>428</v>
      </c>
      <c r="C14" s="66" t="s">
        <v>268</v>
      </c>
      <c r="D14" s="37" t="s">
        <v>429</v>
      </c>
      <c r="E14" s="67">
        <v>10000</v>
      </c>
      <c r="F14" s="67"/>
      <c r="G14" s="67"/>
    </row>
    <row r="15" customHeight="1" spans="1:7">
      <c r="A15" s="30"/>
      <c r="B15" s="66" t="s">
        <v>430</v>
      </c>
      <c r="C15" s="66" t="s">
        <v>279</v>
      </c>
      <c r="D15" s="37" t="s">
        <v>429</v>
      </c>
      <c r="E15" s="67">
        <v>30000</v>
      </c>
      <c r="F15" s="67"/>
      <c r="G15" s="67"/>
    </row>
    <row r="16" customHeight="1" spans="1:7">
      <c r="A16" s="68" t="s">
        <v>55</v>
      </c>
      <c r="B16" s="69" t="s">
        <v>431</v>
      </c>
      <c r="C16" s="69"/>
      <c r="D16" s="70"/>
      <c r="E16" s="67">
        <v>300000</v>
      </c>
      <c r="F16" s="67"/>
      <c r="G16" s="67"/>
    </row>
  </sheetData>
  <mergeCells count="11">
    <mergeCell ref="A3:G3"/>
    <mergeCell ref="A4:F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K7" sqref="K7"/>
    </sheetView>
  </sheetViews>
  <sheetFormatPr defaultColWidth="9" defaultRowHeight="12.75"/>
  <cols>
    <col min="1" max="1" width="16.625" style="4" customWidth="1"/>
    <col min="2" max="2" width="20" style="4" customWidth="1"/>
    <col min="3" max="8" width="13.125" style="4" customWidth="1"/>
    <col min="9" max="9" width="21.625" style="4" customWidth="1"/>
    <col min="10" max="10" width="18.125" style="4" customWidth="1"/>
    <col min="11" max="16384" width="9" style="1"/>
  </cols>
  <sheetData>
    <row r="1" s="1" customFormat="1" spans="1:10">
      <c r="A1" s="4"/>
      <c r="B1" s="4"/>
      <c r="C1" s="4"/>
      <c r="D1" s="4"/>
      <c r="E1" s="4"/>
      <c r="F1" s="4"/>
      <c r="G1" s="4"/>
      <c r="H1" s="4"/>
      <c r="I1" s="39" t="s">
        <v>432</v>
      </c>
      <c r="J1" s="4"/>
    </row>
    <row r="2" s="2" customFormat="1" ht="47.1" customHeight="1" spans="1:10">
      <c r="A2" s="5" t="str">
        <f>"2025"&amp;"年部门整体支出绩效目标表"</f>
        <v>2025年部门整体支出绩效目标表</v>
      </c>
      <c r="B2" s="6"/>
      <c r="C2" s="6"/>
      <c r="D2" s="6"/>
      <c r="E2" s="6"/>
      <c r="F2" s="6"/>
      <c r="G2" s="6"/>
      <c r="H2" s="6"/>
      <c r="I2" s="6"/>
      <c r="J2" s="6"/>
    </row>
    <row r="3" s="3" customFormat="1" ht="31.5" spans="1:10">
      <c r="A3" s="7" t="str">
        <f>"单位名称："&amp;"昆明市晋宁区融媒体中心"</f>
        <v>单位名称：昆明市晋宁区融媒体中心</v>
      </c>
      <c r="B3" s="7"/>
      <c r="C3" s="8"/>
      <c r="D3" s="9"/>
      <c r="E3" s="9"/>
      <c r="F3" s="9"/>
      <c r="G3" s="9"/>
      <c r="H3" s="9"/>
      <c r="I3" s="9"/>
      <c r="J3" s="303" t="s">
        <v>1</v>
      </c>
    </row>
    <row r="4" s="1" customFormat="1" ht="15" customHeight="1" spans="1:10">
      <c r="A4" s="10" t="s">
        <v>433</v>
      </c>
      <c r="B4" s="11" t="s">
        <v>70</v>
      </c>
      <c r="C4" s="12"/>
      <c r="D4" s="12"/>
      <c r="E4" s="13"/>
      <c r="F4" s="14" t="s">
        <v>434</v>
      </c>
      <c r="G4" s="13"/>
      <c r="H4" s="15" t="s">
        <v>69</v>
      </c>
      <c r="I4" s="12"/>
      <c r="J4" s="13"/>
    </row>
    <row r="5" s="1" customFormat="1" ht="17.25" customHeight="1" spans="1:10">
      <c r="A5" s="16" t="s">
        <v>435</v>
      </c>
      <c r="B5" s="17"/>
      <c r="C5" s="17"/>
      <c r="D5" s="17"/>
      <c r="E5" s="17"/>
      <c r="F5" s="17"/>
      <c r="G5" s="17"/>
      <c r="H5" s="17"/>
      <c r="I5" s="41"/>
      <c r="J5" s="42" t="s">
        <v>436</v>
      </c>
    </row>
    <row r="6" s="1" customFormat="1" ht="67.15" customHeight="1" spans="1:10">
      <c r="A6" s="18" t="s">
        <v>437</v>
      </c>
      <c r="B6" s="19" t="s">
        <v>438</v>
      </c>
      <c r="C6" s="20" t="s">
        <v>439</v>
      </c>
      <c r="D6" s="20"/>
      <c r="E6" s="20"/>
      <c r="F6" s="20"/>
      <c r="G6" s="20"/>
      <c r="H6" s="20"/>
      <c r="I6" s="20"/>
      <c r="J6" s="43" t="s">
        <v>440</v>
      </c>
    </row>
    <row r="7" s="1" customFormat="1" ht="70.5" customHeight="1" spans="1:10">
      <c r="A7" s="18"/>
      <c r="B7" s="19" t="str">
        <f>"总体绩效目标（"&amp;"2025"&amp;"-"&amp;("2025"+2)&amp;"年期间）"</f>
        <v>总体绩效目标（2025-2027年期间）</v>
      </c>
      <c r="C7" s="20" t="s">
        <v>439</v>
      </c>
      <c r="D7" s="20"/>
      <c r="E7" s="20"/>
      <c r="F7" s="20"/>
      <c r="G7" s="20"/>
      <c r="H7" s="20"/>
      <c r="I7" s="20"/>
      <c r="J7" s="43" t="s">
        <v>441</v>
      </c>
    </row>
    <row r="8" s="1" customFormat="1" ht="70.7" customHeight="1" spans="1:10">
      <c r="A8" s="19" t="s">
        <v>442</v>
      </c>
      <c r="B8" s="21" t="str">
        <f>"预算年度（"&amp;"2025"&amp;"年）绩效目标"</f>
        <v>预算年度（2025年）绩效目标</v>
      </c>
      <c r="C8" s="22" t="s">
        <v>443</v>
      </c>
      <c r="D8" s="22"/>
      <c r="E8" s="22"/>
      <c r="F8" s="22"/>
      <c r="G8" s="22"/>
      <c r="H8" s="22"/>
      <c r="I8" s="22"/>
      <c r="J8" s="44" t="s">
        <v>444</v>
      </c>
    </row>
    <row r="9" s="1" customFormat="1" ht="17.85" customHeight="1" spans="1:10">
      <c r="A9" s="23" t="s">
        <v>445</v>
      </c>
      <c r="B9" s="23"/>
      <c r="C9" s="23"/>
      <c r="D9" s="23"/>
      <c r="E9" s="23"/>
      <c r="F9" s="23"/>
      <c r="G9" s="23"/>
      <c r="H9" s="23"/>
      <c r="I9" s="23"/>
      <c r="J9" s="23"/>
    </row>
    <row r="10" s="1" customFormat="1" ht="17.85" customHeight="1" spans="1:10">
      <c r="A10" s="19" t="s">
        <v>446</v>
      </c>
      <c r="B10" s="19"/>
      <c r="C10" s="18" t="s">
        <v>447</v>
      </c>
      <c r="D10" s="18"/>
      <c r="E10" s="18"/>
      <c r="F10" s="18" t="s">
        <v>448</v>
      </c>
      <c r="G10" s="18"/>
      <c r="H10" s="18" t="s">
        <v>449</v>
      </c>
      <c r="I10" s="18"/>
      <c r="J10" s="18"/>
    </row>
    <row r="11" s="1" customFormat="1" ht="23.85" customHeight="1" spans="1:10">
      <c r="A11" s="19"/>
      <c r="B11" s="19"/>
      <c r="C11" s="18"/>
      <c r="D11" s="18"/>
      <c r="E11" s="18"/>
      <c r="F11" s="18"/>
      <c r="G11" s="18"/>
      <c r="H11" s="19" t="s">
        <v>450</v>
      </c>
      <c r="I11" s="19" t="s">
        <v>451</v>
      </c>
      <c r="J11" s="19" t="s">
        <v>452</v>
      </c>
    </row>
    <row r="12" s="1" customFormat="1" spans="1:10">
      <c r="A12" s="24" t="s">
        <v>55</v>
      </c>
      <c r="B12" s="25"/>
      <c r="C12" s="25"/>
      <c r="D12" s="25"/>
      <c r="E12" s="25"/>
      <c r="F12" s="25"/>
      <c r="G12" s="26"/>
      <c r="H12" s="27">
        <v>5808811.96</v>
      </c>
      <c r="I12" s="27">
        <v>5592349.52</v>
      </c>
      <c r="J12" s="27">
        <v>216462.44</v>
      </c>
    </row>
    <row r="13" s="1" customFormat="1" spans="1:10">
      <c r="A13" s="20" t="s">
        <v>453</v>
      </c>
      <c r="B13" s="28"/>
      <c r="C13" s="20" t="s">
        <v>454</v>
      </c>
      <c r="D13" s="28"/>
      <c r="E13" s="28"/>
      <c r="F13" s="28"/>
      <c r="G13" s="28"/>
      <c r="H13" s="29">
        <v>5292349.52</v>
      </c>
      <c r="I13" s="29">
        <v>5292349.52</v>
      </c>
      <c r="J13" s="29"/>
    </row>
    <row r="14" s="1" customFormat="1" spans="1:10">
      <c r="A14" s="20" t="s">
        <v>455</v>
      </c>
      <c r="B14" s="30"/>
      <c r="C14" s="20" t="s">
        <v>456</v>
      </c>
      <c r="D14" s="30"/>
      <c r="E14" s="30"/>
      <c r="F14" s="30"/>
      <c r="G14" s="30"/>
      <c r="H14" s="29">
        <v>516462.44</v>
      </c>
      <c r="I14" s="29">
        <v>300000</v>
      </c>
      <c r="J14" s="29">
        <v>216462.44</v>
      </c>
    </row>
    <row r="15" s="1" customFormat="1" ht="13.5" spans="1:10">
      <c r="A15" s="23" t="s">
        <v>457</v>
      </c>
      <c r="B15" s="23"/>
      <c r="C15" s="23"/>
      <c r="D15" s="23"/>
      <c r="E15" s="23"/>
      <c r="F15" s="23"/>
      <c r="G15" s="23"/>
      <c r="H15" s="23"/>
      <c r="I15" s="23"/>
      <c r="J15" s="23"/>
    </row>
    <row r="16" s="1" customFormat="1" ht="409.5" hidden="1" customHeight="1" spans="1:10">
      <c r="A16" s="31" t="s">
        <v>458</v>
      </c>
      <c r="B16" s="31"/>
      <c r="C16" s="31"/>
      <c r="D16" s="31"/>
      <c r="E16" s="31"/>
      <c r="F16" s="31"/>
      <c r="G16" s="31"/>
      <c r="H16" s="32" t="s">
        <v>459</v>
      </c>
      <c r="I16" s="45" t="s">
        <v>289</v>
      </c>
      <c r="J16" s="32" t="s">
        <v>460</v>
      </c>
    </row>
    <row r="17" s="1" customFormat="1" ht="9.4" customHeight="1" spans="1:10">
      <c r="A17" s="33" t="s">
        <v>282</v>
      </c>
      <c r="B17" s="33" t="s">
        <v>461</v>
      </c>
      <c r="C17" s="34" t="s">
        <v>284</v>
      </c>
      <c r="D17" s="34" t="s">
        <v>285</v>
      </c>
      <c r="E17" s="34" t="s">
        <v>286</v>
      </c>
      <c r="F17" s="34" t="s">
        <v>287</v>
      </c>
      <c r="G17" s="34" t="s">
        <v>288</v>
      </c>
      <c r="H17" s="35"/>
      <c r="I17" s="35"/>
      <c r="J17" s="35"/>
    </row>
    <row r="18" s="1" customFormat="1" ht="21.6" customHeight="1" spans="1:10">
      <c r="A18" s="36" t="s">
        <v>291</v>
      </c>
      <c r="B18" s="36"/>
      <c r="C18" s="37"/>
      <c r="D18" s="36"/>
      <c r="E18" s="36"/>
      <c r="F18" s="36"/>
      <c r="G18" s="36"/>
      <c r="H18" s="38"/>
      <c r="I18" s="22"/>
      <c r="J18" s="38"/>
    </row>
    <row r="19" s="1" customFormat="1" spans="1:10">
      <c r="A19" s="36"/>
      <c r="B19" s="36" t="s">
        <v>292</v>
      </c>
      <c r="C19" s="37"/>
      <c r="D19" s="36"/>
      <c r="E19" s="36"/>
      <c r="F19" s="36"/>
      <c r="G19" s="36"/>
      <c r="H19" s="38"/>
      <c r="I19" s="22"/>
      <c r="J19" s="38"/>
    </row>
    <row r="20" s="1" customFormat="1" ht="45" spans="1:10">
      <c r="A20" s="36"/>
      <c r="B20" s="36"/>
      <c r="C20" s="37" t="s">
        <v>462</v>
      </c>
      <c r="D20" s="36" t="s">
        <v>294</v>
      </c>
      <c r="E20" s="36" t="s">
        <v>463</v>
      </c>
      <c r="F20" s="36" t="s">
        <v>317</v>
      </c>
      <c r="G20" s="36" t="s">
        <v>297</v>
      </c>
      <c r="H20" s="38" t="s">
        <v>464</v>
      </c>
      <c r="I20" s="22" t="s">
        <v>465</v>
      </c>
      <c r="J20" s="38" t="s">
        <v>466</v>
      </c>
    </row>
    <row r="21" s="1" customFormat="1" ht="56.25" spans="1:10">
      <c r="A21" s="36"/>
      <c r="B21" s="36"/>
      <c r="C21" s="37" t="s">
        <v>467</v>
      </c>
      <c r="D21" s="36" t="s">
        <v>294</v>
      </c>
      <c r="E21" s="36" t="s">
        <v>463</v>
      </c>
      <c r="F21" s="36" t="s">
        <v>317</v>
      </c>
      <c r="G21" s="36" t="s">
        <v>297</v>
      </c>
      <c r="H21" s="38" t="s">
        <v>468</v>
      </c>
      <c r="I21" s="22" t="s">
        <v>469</v>
      </c>
      <c r="J21" s="38" t="s">
        <v>466</v>
      </c>
    </row>
    <row r="22" s="1" customFormat="1" ht="247.5" spans="1:10">
      <c r="A22" s="36"/>
      <c r="B22" s="36"/>
      <c r="C22" s="37" t="s">
        <v>321</v>
      </c>
      <c r="D22" s="36" t="s">
        <v>294</v>
      </c>
      <c r="E22" s="36" t="s">
        <v>322</v>
      </c>
      <c r="F22" s="36" t="s">
        <v>296</v>
      </c>
      <c r="G22" s="36" t="s">
        <v>297</v>
      </c>
      <c r="H22" s="38" t="s">
        <v>321</v>
      </c>
      <c r="I22" s="22" t="s">
        <v>470</v>
      </c>
      <c r="J22" s="38" t="s">
        <v>470</v>
      </c>
    </row>
    <row r="23" s="1" customFormat="1" ht="101.25" spans="1:10">
      <c r="A23" s="36"/>
      <c r="B23" s="36"/>
      <c r="C23" s="37" t="s">
        <v>471</v>
      </c>
      <c r="D23" s="36" t="s">
        <v>294</v>
      </c>
      <c r="E23" s="36" t="s">
        <v>295</v>
      </c>
      <c r="F23" s="36" t="s">
        <v>296</v>
      </c>
      <c r="G23" s="36" t="s">
        <v>297</v>
      </c>
      <c r="H23" s="38" t="s">
        <v>472</v>
      </c>
      <c r="I23" s="22" t="s">
        <v>473</v>
      </c>
      <c r="J23" s="38" t="s">
        <v>474</v>
      </c>
    </row>
    <row r="24" s="1" customFormat="1" ht="191.25" spans="1:10">
      <c r="A24" s="36"/>
      <c r="B24" s="36"/>
      <c r="C24" s="37" t="s">
        <v>475</v>
      </c>
      <c r="D24" s="36" t="s">
        <v>294</v>
      </c>
      <c r="E24" s="36" t="s">
        <v>84</v>
      </c>
      <c r="F24" s="36" t="s">
        <v>296</v>
      </c>
      <c r="G24" s="36" t="s">
        <v>297</v>
      </c>
      <c r="H24" s="38" t="s">
        <v>475</v>
      </c>
      <c r="I24" s="22" t="s">
        <v>476</v>
      </c>
      <c r="J24" s="38" t="s">
        <v>477</v>
      </c>
    </row>
    <row r="25" s="1" customFormat="1" spans="1:10">
      <c r="A25" s="36"/>
      <c r="B25" s="36" t="s">
        <v>298</v>
      </c>
      <c r="C25" s="37"/>
      <c r="D25" s="36"/>
      <c r="E25" s="36"/>
      <c r="F25" s="36"/>
      <c r="G25" s="36"/>
      <c r="H25" s="38"/>
      <c r="I25" s="22"/>
      <c r="J25" s="38"/>
    </row>
    <row r="26" s="1" customFormat="1" ht="247.5" spans="1:10">
      <c r="A26" s="36"/>
      <c r="B26" s="36"/>
      <c r="C26" s="37" t="s">
        <v>324</v>
      </c>
      <c r="D26" s="36" t="s">
        <v>294</v>
      </c>
      <c r="E26" s="36" t="s">
        <v>301</v>
      </c>
      <c r="F26" s="36" t="s">
        <v>302</v>
      </c>
      <c r="G26" s="36" t="s">
        <v>303</v>
      </c>
      <c r="H26" s="38" t="s">
        <v>324</v>
      </c>
      <c r="I26" s="22" t="s">
        <v>470</v>
      </c>
      <c r="J26" s="38" t="s">
        <v>470</v>
      </c>
    </row>
    <row r="27" s="1" customFormat="1" ht="135" spans="1:10">
      <c r="A27" s="36"/>
      <c r="B27" s="36"/>
      <c r="C27" s="37" t="s">
        <v>304</v>
      </c>
      <c r="D27" s="36" t="s">
        <v>294</v>
      </c>
      <c r="E27" s="36" t="s">
        <v>304</v>
      </c>
      <c r="F27" s="36" t="s">
        <v>302</v>
      </c>
      <c r="G27" s="36" t="s">
        <v>303</v>
      </c>
      <c r="H27" s="38" t="s">
        <v>478</v>
      </c>
      <c r="I27" s="22" t="s">
        <v>473</v>
      </c>
      <c r="J27" s="38" t="s">
        <v>474</v>
      </c>
    </row>
    <row r="28" s="1" customFormat="1" ht="191.25" spans="1:10">
      <c r="A28" s="36"/>
      <c r="B28" s="36"/>
      <c r="C28" s="37" t="s">
        <v>479</v>
      </c>
      <c r="D28" s="36" t="s">
        <v>294</v>
      </c>
      <c r="E28" s="36" t="s">
        <v>301</v>
      </c>
      <c r="F28" s="36" t="s">
        <v>302</v>
      </c>
      <c r="G28" s="36" t="s">
        <v>303</v>
      </c>
      <c r="H28" s="38" t="s">
        <v>479</v>
      </c>
      <c r="I28" s="22" t="s">
        <v>476</v>
      </c>
      <c r="J28" s="38" t="s">
        <v>477</v>
      </c>
    </row>
    <row r="29" s="1" customFormat="1" spans="1:10">
      <c r="A29" s="36" t="s">
        <v>306</v>
      </c>
      <c r="B29" s="36"/>
      <c r="C29" s="37"/>
      <c r="D29" s="36"/>
      <c r="E29" s="36"/>
      <c r="F29" s="36"/>
      <c r="G29" s="36"/>
      <c r="H29" s="38"/>
      <c r="I29" s="22"/>
      <c r="J29" s="38"/>
    </row>
    <row r="30" s="1" customFormat="1" spans="1:10">
      <c r="A30" s="36"/>
      <c r="B30" s="36" t="s">
        <v>307</v>
      </c>
      <c r="C30" s="37"/>
      <c r="D30" s="36"/>
      <c r="E30" s="36"/>
      <c r="F30" s="36"/>
      <c r="G30" s="36"/>
      <c r="H30" s="38"/>
      <c r="I30" s="22"/>
      <c r="J30" s="38"/>
    </row>
    <row r="31" s="1" customFormat="1" ht="33.75" spans="1:10">
      <c r="A31" s="36"/>
      <c r="B31" s="36"/>
      <c r="C31" s="37" t="s">
        <v>480</v>
      </c>
      <c r="D31" s="36" t="s">
        <v>294</v>
      </c>
      <c r="E31" s="36" t="s">
        <v>481</v>
      </c>
      <c r="F31" s="36" t="s">
        <v>482</v>
      </c>
      <c r="G31" s="36" t="s">
        <v>297</v>
      </c>
      <c r="H31" s="38" t="s">
        <v>483</v>
      </c>
      <c r="I31" s="22" t="s">
        <v>484</v>
      </c>
      <c r="J31" s="38" t="s">
        <v>485</v>
      </c>
    </row>
    <row r="32" s="1" customFormat="1" ht="409.5" hidden="1" customHeight="1" spans="1:10">
      <c r="A32" s="36"/>
      <c r="B32" s="36"/>
      <c r="C32" s="37" t="s">
        <v>486</v>
      </c>
      <c r="D32" s="36" t="s">
        <v>294</v>
      </c>
      <c r="E32" s="36" t="s">
        <v>487</v>
      </c>
      <c r="F32" s="36" t="s">
        <v>482</v>
      </c>
      <c r="G32" s="36" t="s">
        <v>297</v>
      </c>
      <c r="H32" s="38" t="s">
        <v>488</v>
      </c>
      <c r="I32" s="22" t="s">
        <v>489</v>
      </c>
      <c r="J32" s="38" t="s">
        <v>490</v>
      </c>
    </row>
    <row r="33" ht="247.5" spans="1:10">
      <c r="A33" s="36"/>
      <c r="B33" s="36"/>
      <c r="C33" s="37" t="s">
        <v>325</v>
      </c>
      <c r="D33" s="36" t="s">
        <v>294</v>
      </c>
      <c r="E33" s="36" t="s">
        <v>325</v>
      </c>
      <c r="F33" s="36" t="s">
        <v>482</v>
      </c>
      <c r="G33" s="36" t="s">
        <v>303</v>
      </c>
      <c r="H33" s="38" t="s">
        <v>491</v>
      </c>
      <c r="I33" s="22" t="s">
        <v>470</v>
      </c>
      <c r="J33" s="38" t="s">
        <v>470</v>
      </c>
    </row>
    <row r="34" ht="101.25" spans="1:10">
      <c r="A34" s="36"/>
      <c r="B34" s="36"/>
      <c r="C34" s="37" t="s">
        <v>492</v>
      </c>
      <c r="D34" s="36" t="s">
        <v>294</v>
      </c>
      <c r="E34" s="36" t="s">
        <v>492</v>
      </c>
      <c r="F34" s="36" t="s">
        <v>482</v>
      </c>
      <c r="G34" s="36" t="s">
        <v>303</v>
      </c>
      <c r="H34" s="38" t="s">
        <v>493</v>
      </c>
      <c r="I34" s="22" t="s">
        <v>473</v>
      </c>
      <c r="J34" s="38" t="s">
        <v>474</v>
      </c>
    </row>
    <row r="35" ht="191.25" spans="1:10">
      <c r="A35" s="36"/>
      <c r="B35" s="36"/>
      <c r="C35" s="37" t="s">
        <v>371</v>
      </c>
      <c r="D35" s="36" t="s">
        <v>294</v>
      </c>
      <c r="E35" s="36" t="s">
        <v>371</v>
      </c>
      <c r="F35" s="36" t="s">
        <v>482</v>
      </c>
      <c r="G35" s="36" t="s">
        <v>303</v>
      </c>
      <c r="H35" s="38" t="s">
        <v>494</v>
      </c>
      <c r="I35" s="22" t="s">
        <v>476</v>
      </c>
      <c r="J35" s="38" t="s">
        <v>477</v>
      </c>
    </row>
    <row r="36" spans="1:10">
      <c r="A36" s="36" t="s">
        <v>310</v>
      </c>
      <c r="B36" s="36"/>
      <c r="C36" s="37"/>
      <c r="D36" s="36"/>
      <c r="E36" s="36"/>
      <c r="F36" s="36"/>
      <c r="G36" s="36"/>
      <c r="H36" s="38"/>
      <c r="I36" s="22"/>
      <c r="J36" s="38"/>
    </row>
    <row r="37" spans="1:10">
      <c r="A37" s="36"/>
      <c r="B37" s="36" t="s">
        <v>311</v>
      </c>
      <c r="C37" s="37"/>
      <c r="D37" s="36"/>
      <c r="E37" s="36"/>
      <c r="F37" s="36"/>
      <c r="G37" s="36"/>
      <c r="H37" s="38"/>
      <c r="I37" s="22"/>
      <c r="J37" s="38"/>
    </row>
    <row r="38" ht="78.75" spans="1:10">
      <c r="A38" s="36"/>
      <c r="B38" s="36"/>
      <c r="C38" s="37" t="s">
        <v>495</v>
      </c>
      <c r="D38" s="36" t="s">
        <v>300</v>
      </c>
      <c r="E38" s="36" t="s">
        <v>314</v>
      </c>
      <c r="F38" s="36" t="s">
        <v>302</v>
      </c>
      <c r="G38" s="36" t="s">
        <v>303</v>
      </c>
      <c r="H38" s="38" t="s">
        <v>496</v>
      </c>
      <c r="I38" s="22" t="s">
        <v>497</v>
      </c>
      <c r="J38" s="38" t="s">
        <v>498</v>
      </c>
    </row>
    <row r="39" ht="101.25" spans="1:10">
      <c r="A39" s="36"/>
      <c r="B39" s="36"/>
      <c r="C39" s="37" t="s">
        <v>499</v>
      </c>
      <c r="D39" s="36" t="s">
        <v>300</v>
      </c>
      <c r="E39" s="36" t="s">
        <v>314</v>
      </c>
      <c r="F39" s="36" t="s">
        <v>302</v>
      </c>
      <c r="G39" s="36" t="s">
        <v>303</v>
      </c>
      <c r="H39" s="38" t="s">
        <v>500</v>
      </c>
      <c r="I39" s="22" t="s">
        <v>501</v>
      </c>
      <c r="J39" s="38" t="s">
        <v>498</v>
      </c>
    </row>
    <row r="40" ht="247.5" spans="1:10">
      <c r="A40" s="36"/>
      <c r="B40" s="36"/>
      <c r="C40" s="37" t="s">
        <v>312</v>
      </c>
      <c r="D40" s="36" t="s">
        <v>300</v>
      </c>
      <c r="E40" s="36" t="s">
        <v>327</v>
      </c>
      <c r="F40" s="36" t="s">
        <v>302</v>
      </c>
      <c r="G40" s="36" t="s">
        <v>303</v>
      </c>
      <c r="H40" s="38" t="s">
        <v>312</v>
      </c>
      <c r="I40" s="22" t="s">
        <v>470</v>
      </c>
      <c r="J40" s="38" t="s">
        <v>470</v>
      </c>
    </row>
    <row r="41" ht="101.25" spans="1:10">
      <c r="A41" s="36"/>
      <c r="B41" s="36"/>
      <c r="C41" s="37" t="s">
        <v>492</v>
      </c>
      <c r="D41" s="36" t="s">
        <v>294</v>
      </c>
      <c r="E41" s="36" t="s">
        <v>492</v>
      </c>
      <c r="F41" s="36" t="s">
        <v>482</v>
      </c>
      <c r="G41" s="36" t="s">
        <v>303</v>
      </c>
      <c r="H41" s="38" t="s">
        <v>493</v>
      </c>
      <c r="I41" s="22" t="s">
        <v>473</v>
      </c>
      <c r="J41" s="38" t="s">
        <v>474</v>
      </c>
    </row>
    <row r="42" ht="191.25" spans="1:10">
      <c r="A42" s="36"/>
      <c r="B42" s="36"/>
      <c r="C42" s="37" t="s">
        <v>372</v>
      </c>
      <c r="D42" s="36" t="s">
        <v>300</v>
      </c>
      <c r="E42" s="36" t="s">
        <v>301</v>
      </c>
      <c r="F42" s="36" t="s">
        <v>302</v>
      </c>
      <c r="G42" s="36" t="s">
        <v>303</v>
      </c>
      <c r="H42" s="38" t="s">
        <v>372</v>
      </c>
      <c r="I42" s="22" t="s">
        <v>476</v>
      </c>
      <c r="J42" s="38" t="s">
        <v>477</v>
      </c>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GridLines="0" showZeros="0" workbookViewId="0">
      <pane ySplit="1" topLeftCell="A2" activePane="bottomLeft" state="frozen"/>
      <selection/>
      <selection pane="bottomLeft" activeCell="D27" sqref="D27"/>
    </sheetView>
  </sheetViews>
  <sheetFormatPr defaultColWidth="8.575" defaultRowHeight="12.75" customHeight="1"/>
  <cols>
    <col min="1" max="1" width="15.8916666666667" style="46" customWidth="1"/>
    <col min="2" max="2" width="35" style="46" customWidth="1"/>
    <col min="3" max="19" width="22" style="46" customWidth="1"/>
    <col min="20" max="16384" width="8.575" style="46"/>
  </cols>
  <sheetData>
    <row r="1" customHeight="1" spans="1:19">
      <c r="A1" s="47"/>
      <c r="B1" s="47"/>
      <c r="C1" s="47"/>
      <c r="D1" s="47"/>
      <c r="E1" s="47"/>
      <c r="F1" s="47"/>
      <c r="G1" s="47"/>
      <c r="H1" s="47"/>
      <c r="I1" s="47"/>
      <c r="J1" s="47"/>
      <c r="K1" s="47"/>
      <c r="L1" s="47"/>
      <c r="M1" s="47"/>
      <c r="N1" s="47"/>
      <c r="O1" s="47"/>
      <c r="P1" s="47"/>
      <c r="Q1" s="47"/>
      <c r="R1" s="47"/>
      <c r="S1" s="47"/>
    </row>
    <row r="2" ht="17.25" customHeight="1" spans="1:1">
      <c r="A2" s="123" t="s">
        <v>52</v>
      </c>
    </row>
    <row r="3" ht="41.25" customHeight="1" spans="1:20">
      <c r="A3" s="285" t="str">
        <f>"2025"&amp;"年部门收入预算表"</f>
        <v>2025年部门收入预算表</v>
      </c>
      <c r="B3" s="286"/>
      <c r="C3" s="286"/>
      <c r="D3" s="286"/>
      <c r="E3" s="286"/>
      <c r="F3" s="286"/>
      <c r="G3" s="286"/>
      <c r="H3" s="286"/>
      <c r="I3" s="286"/>
      <c r="J3" s="286"/>
      <c r="K3" s="286"/>
      <c r="L3" s="286"/>
      <c r="M3" s="286"/>
      <c r="N3" s="286"/>
      <c r="O3" s="286"/>
      <c r="P3" s="286"/>
      <c r="Q3" s="286"/>
      <c r="R3" s="286"/>
      <c r="S3" s="286"/>
      <c r="T3" s="286"/>
    </row>
    <row r="4" ht="17.25" customHeight="1" spans="1:20">
      <c r="A4" s="287" t="str">
        <f>"单位名称："&amp;"昆明市晋宁区融媒体中心"</f>
        <v>单位名称：昆明市晋宁区融媒体中心</v>
      </c>
      <c r="B4" s="288"/>
      <c r="C4" s="289"/>
      <c r="D4" s="290"/>
      <c r="E4" s="290"/>
      <c r="F4" s="290"/>
      <c r="G4" s="290"/>
      <c r="H4" s="290"/>
      <c r="I4" s="290"/>
      <c r="J4" s="290"/>
      <c r="K4" s="290"/>
      <c r="L4" s="290"/>
      <c r="M4" s="290"/>
      <c r="N4" s="290"/>
      <c r="O4" s="290"/>
      <c r="P4" s="290"/>
      <c r="Q4" s="290"/>
      <c r="R4" s="290"/>
      <c r="S4" s="290"/>
      <c r="T4" s="296" t="s">
        <v>1</v>
      </c>
    </row>
    <row r="5" ht="21.75" customHeight="1" spans="1:20">
      <c r="A5" s="252" t="s">
        <v>53</v>
      </c>
      <c r="B5" s="252" t="s">
        <v>54</v>
      </c>
      <c r="C5" s="252" t="s">
        <v>55</v>
      </c>
      <c r="D5" s="252" t="s">
        <v>56</v>
      </c>
      <c r="E5" s="252"/>
      <c r="F5" s="252"/>
      <c r="G5" s="252"/>
      <c r="H5" s="252"/>
      <c r="I5" s="213"/>
      <c r="J5" s="252"/>
      <c r="K5" s="252"/>
      <c r="L5" s="252"/>
      <c r="M5" s="252"/>
      <c r="N5" s="252"/>
      <c r="O5" s="252" t="s">
        <v>45</v>
      </c>
      <c r="P5" s="252"/>
      <c r="Q5" s="252"/>
      <c r="R5" s="252"/>
      <c r="S5" s="252"/>
      <c r="T5" s="252"/>
    </row>
    <row r="6" ht="27" customHeight="1" spans="1:20">
      <c r="A6" s="252"/>
      <c r="B6" s="252"/>
      <c r="C6" s="252"/>
      <c r="D6" s="252" t="s">
        <v>57</v>
      </c>
      <c r="E6" s="252" t="s">
        <v>58</v>
      </c>
      <c r="F6" s="252" t="s">
        <v>59</v>
      </c>
      <c r="G6" s="252" t="s">
        <v>60</v>
      </c>
      <c r="H6" s="252" t="s">
        <v>61</v>
      </c>
      <c r="I6" s="213" t="s">
        <v>62</v>
      </c>
      <c r="J6" s="252"/>
      <c r="K6" s="252"/>
      <c r="L6" s="252"/>
      <c r="M6" s="252"/>
      <c r="N6" s="252"/>
      <c r="O6" s="252" t="s">
        <v>57</v>
      </c>
      <c r="P6" s="252" t="s">
        <v>58</v>
      </c>
      <c r="Q6" s="252" t="s">
        <v>59</v>
      </c>
      <c r="R6" s="252" t="s">
        <v>60</v>
      </c>
      <c r="S6" s="252" t="s">
        <v>61</v>
      </c>
      <c r="T6" s="252" t="s">
        <v>62</v>
      </c>
    </row>
    <row r="7" ht="30" customHeight="1" spans="1:20">
      <c r="A7" s="26"/>
      <c r="B7" s="26"/>
      <c r="C7" s="291"/>
      <c r="D7" s="291"/>
      <c r="E7" s="291"/>
      <c r="F7" s="291"/>
      <c r="G7" s="291"/>
      <c r="H7" s="291"/>
      <c r="I7" s="215" t="s">
        <v>57</v>
      </c>
      <c r="J7" s="252" t="s">
        <v>63</v>
      </c>
      <c r="K7" s="252" t="s">
        <v>64</v>
      </c>
      <c r="L7" s="252" t="s">
        <v>65</v>
      </c>
      <c r="M7" s="252" t="s">
        <v>66</v>
      </c>
      <c r="N7" s="252" t="s">
        <v>67</v>
      </c>
      <c r="O7" s="295"/>
      <c r="P7" s="295"/>
      <c r="Q7" s="295"/>
      <c r="R7" s="295"/>
      <c r="S7" s="295"/>
      <c r="T7" s="291"/>
    </row>
    <row r="8" ht="15" customHeight="1" spans="1:20">
      <c r="A8" s="292">
        <v>1</v>
      </c>
      <c r="B8" s="292">
        <v>2</v>
      </c>
      <c r="C8" s="292">
        <v>3</v>
      </c>
      <c r="D8" s="292">
        <v>4</v>
      </c>
      <c r="E8" s="292">
        <v>5</v>
      </c>
      <c r="F8" s="292">
        <v>6</v>
      </c>
      <c r="G8" s="292">
        <v>7</v>
      </c>
      <c r="H8" s="292">
        <v>8</v>
      </c>
      <c r="I8" s="215">
        <v>9</v>
      </c>
      <c r="J8" s="292">
        <v>10</v>
      </c>
      <c r="K8" s="292">
        <v>11</v>
      </c>
      <c r="L8" s="292">
        <v>12</v>
      </c>
      <c r="M8" s="292">
        <v>13</v>
      </c>
      <c r="N8" s="292">
        <v>14</v>
      </c>
      <c r="O8" s="292">
        <v>15</v>
      </c>
      <c r="P8" s="292">
        <v>16</v>
      </c>
      <c r="Q8" s="292">
        <v>17</v>
      </c>
      <c r="R8" s="292">
        <v>18</v>
      </c>
      <c r="S8" s="292">
        <v>19</v>
      </c>
      <c r="T8" s="292">
        <v>20</v>
      </c>
    </row>
    <row r="9" ht="18" customHeight="1" spans="1:20">
      <c r="A9" s="37" t="s">
        <v>68</v>
      </c>
      <c r="B9" s="37" t="s">
        <v>69</v>
      </c>
      <c r="C9" s="27">
        <v>5808811.96</v>
      </c>
      <c r="D9" s="27">
        <v>5808811.96</v>
      </c>
      <c r="E9" s="27">
        <v>5592349.52</v>
      </c>
      <c r="F9" s="27"/>
      <c r="G9" s="27"/>
      <c r="H9" s="27"/>
      <c r="I9" s="27">
        <v>216462.44</v>
      </c>
      <c r="J9" s="27"/>
      <c r="K9" s="27"/>
      <c r="L9" s="27">
        <v>215900</v>
      </c>
      <c r="M9" s="27"/>
      <c r="N9" s="27">
        <v>562.44</v>
      </c>
      <c r="O9" s="27"/>
      <c r="P9" s="27"/>
      <c r="Q9" s="27"/>
      <c r="R9" s="27"/>
      <c r="S9" s="27"/>
      <c r="T9" s="27"/>
    </row>
    <row r="10" ht="18" customHeight="1" spans="1:20">
      <c r="A10" s="293" t="s">
        <v>70</v>
      </c>
      <c r="B10" s="293" t="s">
        <v>69</v>
      </c>
      <c r="C10" s="27">
        <v>5808811.96</v>
      </c>
      <c r="D10" s="27">
        <v>5808811.96</v>
      </c>
      <c r="E10" s="27">
        <v>5592349.52</v>
      </c>
      <c r="F10" s="27"/>
      <c r="G10" s="27"/>
      <c r="H10" s="27"/>
      <c r="I10" s="27">
        <v>216462.44</v>
      </c>
      <c r="J10" s="27"/>
      <c r="K10" s="27"/>
      <c r="L10" s="27">
        <v>215900</v>
      </c>
      <c r="M10" s="27"/>
      <c r="N10" s="27">
        <v>562.44</v>
      </c>
      <c r="O10" s="27"/>
      <c r="P10" s="27"/>
      <c r="Q10" s="27"/>
      <c r="R10" s="27"/>
      <c r="S10" s="27"/>
      <c r="T10" s="27"/>
    </row>
    <row r="11" ht="18" customHeight="1" spans="1:20">
      <c r="A11" s="294" t="s">
        <v>55</v>
      </c>
      <c r="B11" s="294"/>
      <c r="C11" s="27">
        <v>5808811.96</v>
      </c>
      <c r="D11" s="27">
        <v>5808811.96</v>
      </c>
      <c r="E11" s="27">
        <v>5592349.52</v>
      </c>
      <c r="F11" s="27"/>
      <c r="G11" s="27"/>
      <c r="H11" s="27"/>
      <c r="I11" s="27">
        <v>216462.44</v>
      </c>
      <c r="J11" s="27"/>
      <c r="K11" s="27"/>
      <c r="L11" s="27">
        <v>215900</v>
      </c>
      <c r="M11" s="27"/>
      <c r="N11" s="27">
        <v>562.44</v>
      </c>
      <c r="O11" s="27"/>
      <c r="P11" s="27"/>
      <c r="Q11" s="27"/>
      <c r="R11" s="27"/>
      <c r="S11" s="27"/>
      <c r="T11" s="27"/>
    </row>
  </sheetData>
  <mergeCells count="21">
    <mergeCell ref="A2:S2"/>
    <mergeCell ref="A3:T3"/>
    <mergeCell ref="A4:B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2" activePane="bottomLeft" state="frozen"/>
      <selection/>
      <selection pane="bottomLeft" activeCell="B13" sqref="B13"/>
    </sheetView>
  </sheetViews>
  <sheetFormatPr defaultColWidth="8.575" defaultRowHeight="12.75" customHeight="1"/>
  <cols>
    <col min="1" max="1" width="14.2833333333333" style="46" customWidth="1"/>
    <col min="2" max="2" width="37.575" style="46" customWidth="1"/>
    <col min="3" max="8" width="24.575" style="46" customWidth="1"/>
    <col min="9" max="9" width="26.7083333333333" style="46" customWidth="1"/>
    <col min="10" max="11" width="24.425" style="46" customWidth="1"/>
    <col min="12" max="15" width="24.575" style="46" customWidth="1"/>
    <col min="16" max="16384" width="8.575" style="46"/>
  </cols>
  <sheetData>
    <row r="1" customHeight="1" spans="1:15">
      <c r="A1" s="47"/>
      <c r="B1" s="47"/>
      <c r="C1" s="47"/>
      <c r="D1" s="47"/>
      <c r="E1" s="47"/>
      <c r="F1" s="47"/>
      <c r="G1" s="47"/>
      <c r="H1" s="47"/>
      <c r="I1" s="47"/>
      <c r="J1" s="47"/>
      <c r="K1" s="47"/>
      <c r="L1" s="47"/>
      <c r="M1" s="47"/>
      <c r="N1" s="47"/>
      <c r="O1" s="47"/>
    </row>
    <row r="2" ht="17.25" customHeight="1" spans="1:1">
      <c r="A2" s="107" t="s">
        <v>71</v>
      </c>
    </row>
    <row r="3" ht="41.25" customHeight="1" spans="1:15">
      <c r="A3" s="268" t="str">
        <f>"2025"&amp;"年部门支出预算表"</f>
        <v>2025年部门支出预算表</v>
      </c>
      <c r="B3" s="190"/>
      <c r="C3" s="190"/>
      <c r="D3" s="190"/>
      <c r="E3" s="190"/>
      <c r="F3" s="190"/>
      <c r="G3" s="190"/>
      <c r="H3" s="190"/>
      <c r="I3" s="190"/>
      <c r="J3" s="190"/>
      <c r="K3" s="190"/>
      <c r="L3" s="190"/>
      <c r="M3" s="190"/>
      <c r="N3" s="190"/>
      <c r="O3" s="190"/>
    </row>
    <row r="4" ht="17.25" customHeight="1" spans="1:15">
      <c r="A4" s="249" t="str">
        <f>"单位名称："&amp;"昆明市晋宁区融媒体中心"</f>
        <v>单位名称：昆明市晋宁区融媒体中心</v>
      </c>
      <c r="B4" s="190"/>
      <c r="C4" s="190"/>
      <c r="D4" s="190"/>
      <c r="E4" s="190"/>
      <c r="F4" s="190"/>
      <c r="G4" s="190"/>
      <c r="H4" s="190"/>
      <c r="I4" s="190"/>
      <c r="J4" s="190"/>
      <c r="K4" s="190"/>
      <c r="L4" s="190"/>
      <c r="M4" s="190"/>
      <c r="N4" s="190"/>
      <c r="O4" s="271" t="s">
        <v>1</v>
      </c>
    </row>
    <row r="5" ht="27" customHeight="1" spans="1:15">
      <c r="A5" s="42" t="s">
        <v>72</v>
      </c>
      <c r="B5" s="42" t="s">
        <v>73</v>
      </c>
      <c r="C5" s="42" t="s">
        <v>55</v>
      </c>
      <c r="D5" s="211" t="s">
        <v>58</v>
      </c>
      <c r="E5" s="211"/>
      <c r="F5" s="211"/>
      <c r="G5" s="211" t="s">
        <v>59</v>
      </c>
      <c r="H5" s="211" t="s">
        <v>60</v>
      </c>
      <c r="I5" s="211" t="s">
        <v>74</v>
      </c>
      <c r="J5" s="211" t="s">
        <v>62</v>
      </c>
      <c r="K5" s="211"/>
      <c r="L5" s="211"/>
      <c r="M5" s="211"/>
      <c r="N5" s="18"/>
      <c r="O5" s="18"/>
    </row>
    <row r="6" ht="42" customHeight="1" spans="1:15">
      <c r="A6" s="280"/>
      <c r="B6" s="280"/>
      <c r="C6" s="211"/>
      <c r="D6" s="211" t="s">
        <v>57</v>
      </c>
      <c r="E6" s="211" t="s">
        <v>75</v>
      </c>
      <c r="F6" s="211" t="s">
        <v>76</v>
      </c>
      <c r="G6" s="211"/>
      <c r="H6" s="211"/>
      <c r="I6" s="241"/>
      <c r="J6" s="211" t="s">
        <v>57</v>
      </c>
      <c r="K6" s="241" t="s">
        <v>77</v>
      </c>
      <c r="L6" s="241" t="s">
        <v>78</v>
      </c>
      <c r="M6" s="241" t="s">
        <v>79</v>
      </c>
      <c r="N6" s="241" t="s">
        <v>80</v>
      </c>
      <c r="O6" s="241" t="s">
        <v>81</v>
      </c>
    </row>
    <row r="7" ht="18" customHeight="1" spans="1:15">
      <c r="A7" s="281" t="s">
        <v>82</v>
      </c>
      <c r="B7" s="281" t="s">
        <v>83</v>
      </c>
      <c r="C7" s="281" t="s">
        <v>84</v>
      </c>
      <c r="D7" s="258" t="s">
        <v>85</v>
      </c>
      <c r="E7" s="258" t="s">
        <v>86</v>
      </c>
      <c r="F7" s="258" t="s">
        <v>87</v>
      </c>
      <c r="G7" s="258" t="s">
        <v>88</v>
      </c>
      <c r="H7" s="258" t="s">
        <v>89</v>
      </c>
      <c r="I7" s="258" t="s">
        <v>90</v>
      </c>
      <c r="J7" s="258" t="s">
        <v>91</v>
      </c>
      <c r="K7" s="258" t="s">
        <v>92</v>
      </c>
      <c r="L7" s="258" t="s">
        <v>93</v>
      </c>
      <c r="M7" s="258" t="s">
        <v>94</v>
      </c>
      <c r="N7" s="281" t="s">
        <v>95</v>
      </c>
      <c r="O7" s="258" t="s">
        <v>96</v>
      </c>
    </row>
    <row r="8" ht="21" customHeight="1" spans="1:15">
      <c r="A8" s="282" t="s">
        <v>97</v>
      </c>
      <c r="B8" s="282" t="s">
        <v>98</v>
      </c>
      <c r="C8" s="29">
        <v>4566211.05</v>
      </c>
      <c r="D8" s="27">
        <v>4349748.61</v>
      </c>
      <c r="E8" s="27">
        <v>4049748.61</v>
      </c>
      <c r="F8" s="27">
        <v>300000</v>
      </c>
      <c r="G8" s="27"/>
      <c r="H8" s="27"/>
      <c r="I8" s="27"/>
      <c r="J8" s="27">
        <v>216462.44</v>
      </c>
      <c r="K8" s="27"/>
      <c r="L8" s="27"/>
      <c r="M8" s="27">
        <v>215900</v>
      </c>
      <c r="N8" s="29"/>
      <c r="O8" s="29">
        <v>562.44</v>
      </c>
    </row>
    <row r="9" ht="21" customHeight="1" spans="1:15">
      <c r="A9" s="283" t="s">
        <v>99</v>
      </c>
      <c r="B9" s="283" t="s">
        <v>100</v>
      </c>
      <c r="C9" s="29">
        <v>4566211.05</v>
      </c>
      <c r="D9" s="27">
        <v>4349748.61</v>
      </c>
      <c r="E9" s="27">
        <v>4049748.61</v>
      </c>
      <c r="F9" s="27">
        <v>300000</v>
      </c>
      <c r="G9" s="27"/>
      <c r="H9" s="27"/>
      <c r="I9" s="27"/>
      <c r="J9" s="27">
        <v>216462.44</v>
      </c>
      <c r="K9" s="27"/>
      <c r="L9" s="27"/>
      <c r="M9" s="27">
        <v>215900</v>
      </c>
      <c r="N9" s="29"/>
      <c r="O9" s="29">
        <v>562.44</v>
      </c>
    </row>
    <row r="10" customHeight="1" spans="1:15">
      <c r="A10" s="284" t="s">
        <v>101</v>
      </c>
      <c r="B10" s="284" t="s">
        <v>102</v>
      </c>
      <c r="C10" s="29">
        <v>4049748.61</v>
      </c>
      <c r="D10" s="27">
        <v>4049748.61</v>
      </c>
      <c r="E10" s="27">
        <v>4049748.61</v>
      </c>
      <c r="F10" s="27"/>
      <c r="G10" s="27"/>
      <c r="H10" s="27"/>
      <c r="I10" s="27"/>
      <c r="J10" s="27"/>
      <c r="K10" s="27"/>
      <c r="L10" s="27"/>
      <c r="M10" s="27"/>
      <c r="N10" s="29"/>
      <c r="O10" s="29"/>
    </row>
    <row r="11" customHeight="1" spans="1:15">
      <c r="A11" s="284" t="s">
        <v>103</v>
      </c>
      <c r="B11" s="284" t="s">
        <v>104</v>
      </c>
      <c r="C11" s="29">
        <v>516462.44</v>
      </c>
      <c r="D11" s="27">
        <v>300000</v>
      </c>
      <c r="E11" s="27"/>
      <c r="F11" s="27">
        <v>300000</v>
      </c>
      <c r="G11" s="27"/>
      <c r="H11" s="27"/>
      <c r="I11" s="27"/>
      <c r="J11" s="27">
        <v>216462.44</v>
      </c>
      <c r="K11" s="27"/>
      <c r="L11" s="27"/>
      <c r="M11" s="27">
        <v>215900</v>
      </c>
      <c r="N11" s="29"/>
      <c r="O11" s="29">
        <v>562.44</v>
      </c>
    </row>
    <row r="12" customHeight="1" spans="1:15">
      <c r="A12" s="282" t="s">
        <v>105</v>
      </c>
      <c r="B12" s="282" t="s">
        <v>106</v>
      </c>
      <c r="C12" s="29">
        <v>555586.92</v>
      </c>
      <c r="D12" s="27">
        <v>555586.92</v>
      </c>
      <c r="E12" s="27">
        <v>555586.92</v>
      </c>
      <c r="F12" s="27"/>
      <c r="G12" s="27"/>
      <c r="H12" s="27"/>
      <c r="I12" s="27"/>
      <c r="J12" s="27"/>
      <c r="K12" s="27"/>
      <c r="L12" s="27"/>
      <c r="M12" s="27"/>
      <c r="N12" s="29"/>
      <c r="O12" s="29"/>
    </row>
    <row r="13" customHeight="1" spans="1:15">
      <c r="A13" s="283" t="s">
        <v>107</v>
      </c>
      <c r="B13" s="283" t="s">
        <v>108</v>
      </c>
      <c r="C13" s="29">
        <v>555586.92</v>
      </c>
      <c r="D13" s="27">
        <v>555586.92</v>
      </c>
      <c r="E13" s="27">
        <v>555586.92</v>
      </c>
      <c r="F13" s="27"/>
      <c r="G13" s="27"/>
      <c r="H13" s="27"/>
      <c r="I13" s="27"/>
      <c r="J13" s="27"/>
      <c r="K13" s="27"/>
      <c r="L13" s="27"/>
      <c r="M13" s="27"/>
      <c r="N13" s="29"/>
      <c r="O13" s="29"/>
    </row>
    <row r="14" customHeight="1" spans="1:15">
      <c r="A14" s="284" t="s">
        <v>109</v>
      </c>
      <c r="B14" s="284" t="s">
        <v>110</v>
      </c>
      <c r="C14" s="29">
        <v>122400</v>
      </c>
      <c r="D14" s="27">
        <v>122400</v>
      </c>
      <c r="E14" s="27">
        <v>122400</v>
      </c>
      <c r="F14" s="27"/>
      <c r="G14" s="27"/>
      <c r="H14" s="27"/>
      <c r="I14" s="27"/>
      <c r="J14" s="27"/>
      <c r="K14" s="27"/>
      <c r="L14" s="27"/>
      <c r="M14" s="27"/>
      <c r="N14" s="29"/>
      <c r="O14" s="29"/>
    </row>
    <row r="15" customHeight="1" spans="1:15">
      <c r="A15" s="284" t="s">
        <v>111</v>
      </c>
      <c r="B15" s="284" t="s">
        <v>112</v>
      </c>
      <c r="C15" s="29">
        <v>391472.64</v>
      </c>
      <c r="D15" s="27">
        <v>391472.64</v>
      </c>
      <c r="E15" s="27">
        <v>391472.64</v>
      </c>
      <c r="F15" s="27"/>
      <c r="G15" s="27"/>
      <c r="H15" s="27"/>
      <c r="I15" s="27"/>
      <c r="J15" s="27"/>
      <c r="K15" s="27"/>
      <c r="L15" s="27"/>
      <c r="M15" s="27"/>
      <c r="N15" s="29"/>
      <c r="O15" s="29"/>
    </row>
    <row r="16" customHeight="1" spans="1:15">
      <c r="A16" s="284" t="s">
        <v>113</v>
      </c>
      <c r="B16" s="284" t="s">
        <v>114</v>
      </c>
      <c r="C16" s="29">
        <v>41714.28</v>
      </c>
      <c r="D16" s="27">
        <v>41714.28</v>
      </c>
      <c r="E16" s="27">
        <v>41714.28</v>
      </c>
      <c r="F16" s="27"/>
      <c r="G16" s="27"/>
      <c r="H16" s="27"/>
      <c r="I16" s="27"/>
      <c r="J16" s="27"/>
      <c r="K16" s="27"/>
      <c r="L16" s="27"/>
      <c r="M16" s="27"/>
      <c r="N16" s="29"/>
      <c r="O16" s="29"/>
    </row>
    <row r="17" customHeight="1" spans="1:15">
      <c r="A17" s="282" t="s">
        <v>115</v>
      </c>
      <c r="B17" s="282" t="s">
        <v>116</v>
      </c>
      <c r="C17" s="29">
        <v>319825.51</v>
      </c>
      <c r="D17" s="27">
        <v>319825.51</v>
      </c>
      <c r="E17" s="27">
        <v>319825.51</v>
      </c>
      <c r="F17" s="27"/>
      <c r="G17" s="27"/>
      <c r="H17" s="27"/>
      <c r="I17" s="27"/>
      <c r="J17" s="27"/>
      <c r="K17" s="27"/>
      <c r="L17" s="27"/>
      <c r="M17" s="27"/>
      <c r="N17" s="29"/>
      <c r="O17" s="29"/>
    </row>
    <row r="18" customHeight="1" spans="1:15">
      <c r="A18" s="283" t="s">
        <v>117</v>
      </c>
      <c r="B18" s="283" t="s">
        <v>118</v>
      </c>
      <c r="C18" s="29">
        <v>319825.51</v>
      </c>
      <c r="D18" s="27">
        <v>319825.51</v>
      </c>
      <c r="E18" s="27">
        <v>319825.51</v>
      </c>
      <c r="F18" s="27"/>
      <c r="G18" s="27"/>
      <c r="H18" s="27"/>
      <c r="I18" s="27"/>
      <c r="J18" s="27"/>
      <c r="K18" s="27"/>
      <c r="L18" s="27"/>
      <c r="M18" s="27"/>
      <c r="N18" s="29"/>
      <c r="O18" s="29"/>
    </row>
    <row r="19" customHeight="1" spans="1:15">
      <c r="A19" s="284" t="s">
        <v>119</v>
      </c>
      <c r="B19" s="284" t="s">
        <v>120</v>
      </c>
      <c r="C19" s="29">
        <v>161436.82</v>
      </c>
      <c r="D19" s="27">
        <v>161436.82</v>
      </c>
      <c r="E19" s="27">
        <v>161436.82</v>
      </c>
      <c r="F19" s="27"/>
      <c r="G19" s="27"/>
      <c r="H19" s="27"/>
      <c r="I19" s="27"/>
      <c r="J19" s="27"/>
      <c r="K19" s="27"/>
      <c r="L19" s="27"/>
      <c r="M19" s="27"/>
      <c r="N19" s="29"/>
      <c r="O19" s="29"/>
    </row>
    <row r="20" customHeight="1" spans="1:15">
      <c r="A20" s="284" t="s">
        <v>121</v>
      </c>
      <c r="B20" s="284" t="s">
        <v>122</v>
      </c>
      <c r="C20" s="29">
        <v>136047.2</v>
      </c>
      <c r="D20" s="27">
        <v>136047.2</v>
      </c>
      <c r="E20" s="27">
        <v>136047.2</v>
      </c>
      <c r="F20" s="27"/>
      <c r="G20" s="27"/>
      <c r="H20" s="27"/>
      <c r="I20" s="27"/>
      <c r="J20" s="27"/>
      <c r="K20" s="27"/>
      <c r="L20" s="27"/>
      <c r="M20" s="27"/>
      <c r="N20" s="29"/>
      <c r="O20" s="29"/>
    </row>
    <row r="21" customHeight="1" spans="1:15">
      <c r="A21" s="284" t="s">
        <v>123</v>
      </c>
      <c r="B21" s="284" t="s">
        <v>124</v>
      </c>
      <c r="C21" s="29">
        <v>22341.49</v>
      </c>
      <c r="D21" s="27">
        <v>22341.49</v>
      </c>
      <c r="E21" s="27">
        <v>22341.49</v>
      </c>
      <c r="F21" s="27"/>
      <c r="G21" s="27"/>
      <c r="H21" s="27"/>
      <c r="I21" s="27"/>
      <c r="J21" s="27"/>
      <c r="K21" s="27"/>
      <c r="L21" s="27"/>
      <c r="M21" s="27"/>
      <c r="N21" s="29"/>
      <c r="O21" s="29"/>
    </row>
    <row r="22" customHeight="1" spans="1:15">
      <c r="A22" s="282" t="s">
        <v>125</v>
      </c>
      <c r="B22" s="282" t="s">
        <v>126</v>
      </c>
      <c r="C22" s="29">
        <v>367188.48</v>
      </c>
      <c r="D22" s="27">
        <v>367188.48</v>
      </c>
      <c r="E22" s="27">
        <v>367188.48</v>
      </c>
      <c r="F22" s="27"/>
      <c r="G22" s="27"/>
      <c r="H22" s="27"/>
      <c r="I22" s="27"/>
      <c r="J22" s="27"/>
      <c r="K22" s="27"/>
      <c r="L22" s="27"/>
      <c r="M22" s="27"/>
      <c r="N22" s="29"/>
      <c r="O22" s="29"/>
    </row>
    <row r="23" customHeight="1" spans="1:15">
      <c r="A23" s="283" t="s">
        <v>127</v>
      </c>
      <c r="B23" s="283" t="s">
        <v>128</v>
      </c>
      <c r="C23" s="29">
        <v>367188.48</v>
      </c>
      <c r="D23" s="27">
        <v>367188.48</v>
      </c>
      <c r="E23" s="27">
        <v>367188.48</v>
      </c>
      <c r="F23" s="27"/>
      <c r="G23" s="27"/>
      <c r="H23" s="27"/>
      <c r="I23" s="27"/>
      <c r="J23" s="27"/>
      <c r="K23" s="27"/>
      <c r="L23" s="27"/>
      <c r="M23" s="27"/>
      <c r="N23" s="29"/>
      <c r="O23" s="29"/>
    </row>
    <row r="24" customHeight="1" spans="1:15">
      <c r="A24" s="284" t="s">
        <v>129</v>
      </c>
      <c r="B24" s="284" t="s">
        <v>130</v>
      </c>
      <c r="C24" s="29">
        <v>367188.48</v>
      </c>
      <c r="D24" s="27">
        <v>367188.48</v>
      </c>
      <c r="E24" s="27">
        <v>367188.48</v>
      </c>
      <c r="F24" s="27"/>
      <c r="G24" s="27"/>
      <c r="H24" s="27"/>
      <c r="I24" s="27"/>
      <c r="J24" s="27"/>
      <c r="K24" s="27"/>
      <c r="L24" s="27"/>
      <c r="M24" s="27"/>
      <c r="N24" s="29"/>
      <c r="O24" s="29"/>
    </row>
    <row r="25" customHeight="1" spans="1:15">
      <c r="A25" s="281" t="s">
        <v>55</v>
      </c>
      <c r="B25" s="26"/>
      <c r="C25" s="27">
        <v>5808811.96</v>
      </c>
      <c r="D25" s="27">
        <v>5592349.52</v>
      </c>
      <c r="E25" s="27">
        <v>5292349.52</v>
      </c>
      <c r="F25" s="27">
        <v>300000</v>
      </c>
      <c r="G25" s="27"/>
      <c r="H25" s="27"/>
      <c r="I25" s="27"/>
      <c r="J25" s="27">
        <v>216462.44</v>
      </c>
      <c r="K25" s="27"/>
      <c r="L25" s="27"/>
      <c r="M25" s="27">
        <v>215900</v>
      </c>
      <c r="N25" s="27"/>
      <c r="O25" s="27">
        <v>562.44</v>
      </c>
    </row>
  </sheetData>
  <mergeCells count="12">
    <mergeCell ref="A2:O2"/>
    <mergeCell ref="A3:O3"/>
    <mergeCell ref="A4:C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0" activePane="bottomLeft" state="frozen"/>
      <selection/>
      <selection pane="bottomLeft" activeCell="C44" sqref="C44"/>
    </sheetView>
  </sheetViews>
  <sheetFormatPr defaultColWidth="8.575" defaultRowHeight="12.75" customHeight="1" outlineLevelCol="3"/>
  <cols>
    <col min="1" max="4" width="35.575" style="46" customWidth="1"/>
    <col min="5" max="16384" width="8.575" style="46"/>
  </cols>
  <sheetData>
    <row r="1" customHeight="1" spans="1:4">
      <c r="A1" s="47"/>
      <c r="B1" s="47"/>
      <c r="C1" s="47"/>
      <c r="D1" s="47"/>
    </row>
    <row r="2" ht="15" customHeight="1" spans="1:4">
      <c r="A2" s="103"/>
      <c r="B2" s="107"/>
      <c r="C2" s="107"/>
      <c r="D2" s="107" t="s">
        <v>131</v>
      </c>
    </row>
    <row r="3" ht="41.25" customHeight="1" spans="1:4">
      <c r="A3" s="268" t="str">
        <f>"2025"&amp;"年部门财政拨款收支预算总表"</f>
        <v>2025年部门财政拨款收支预算总表</v>
      </c>
      <c r="B3" s="190"/>
      <c r="C3" s="190"/>
      <c r="D3" s="190"/>
    </row>
    <row r="4" ht="17.25" customHeight="1" spans="1:4">
      <c r="A4" s="269" t="str">
        <f>"单位名称："&amp;"昆明市晋宁区融媒体中心"</f>
        <v>单位名称：昆明市晋宁区融媒体中心</v>
      </c>
      <c r="B4" s="270"/>
      <c r="C4" s="190"/>
      <c r="D4" s="271" t="s">
        <v>1</v>
      </c>
    </row>
    <row r="5" ht="17.25" customHeight="1" spans="1:4">
      <c r="A5" s="241" t="s">
        <v>2</v>
      </c>
      <c r="B5" s="272"/>
      <c r="C5" s="241" t="s">
        <v>3</v>
      </c>
      <c r="D5" s="272"/>
    </row>
    <row r="6" ht="18.75" customHeight="1" spans="1:4">
      <c r="A6" s="241" t="s">
        <v>4</v>
      </c>
      <c r="B6" s="241" t="str">
        <f>"2025"&amp;"年预算"</f>
        <v>2025年预算</v>
      </c>
      <c r="C6" s="241" t="s">
        <v>6</v>
      </c>
      <c r="D6" s="241" t="str">
        <f>"2025"&amp;"年预算"</f>
        <v>2025年预算</v>
      </c>
    </row>
    <row r="7" ht="16.5" customHeight="1" spans="1:4">
      <c r="A7" s="273" t="s">
        <v>132</v>
      </c>
      <c r="B7" s="274">
        <v>5592349.52</v>
      </c>
      <c r="C7" s="273" t="s">
        <v>133</v>
      </c>
      <c r="D7" s="274">
        <v>5592349.52</v>
      </c>
    </row>
    <row r="8" ht="16.5" customHeight="1" spans="1:4">
      <c r="A8" s="273" t="s">
        <v>134</v>
      </c>
      <c r="B8" s="274">
        <v>5592349.52</v>
      </c>
      <c r="C8" s="273" t="s">
        <v>135</v>
      </c>
      <c r="D8" s="274">
        <v>4349748.61</v>
      </c>
    </row>
    <row r="9" ht="16.5" customHeight="1" spans="1:4">
      <c r="A9" s="273" t="s">
        <v>136</v>
      </c>
      <c r="B9" s="274"/>
      <c r="C9" s="273" t="s">
        <v>137</v>
      </c>
      <c r="D9" s="274"/>
    </row>
    <row r="10" ht="16.5" customHeight="1" spans="1:4">
      <c r="A10" s="273" t="s">
        <v>138</v>
      </c>
      <c r="B10" s="274"/>
      <c r="C10" s="273" t="s">
        <v>139</v>
      </c>
      <c r="D10" s="274"/>
    </row>
    <row r="11" ht="16.5" customHeight="1" spans="1:4">
      <c r="A11" s="273" t="s">
        <v>140</v>
      </c>
      <c r="B11" s="274"/>
      <c r="C11" s="273" t="s">
        <v>141</v>
      </c>
      <c r="D11" s="274"/>
    </row>
    <row r="12" ht="16.5" customHeight="1" spans="1:4">
      <c r="A12" s="273" t="s">
        <v>134</v>
      </c>
      <c r="B12" s="274"/>
      <c r="C12" s="273" t="s">
        <v>142</v>
      </c>
      <c r="D12" s="274"/>
    </row>
    <row r="13" ht="16.5" customHeight="1" spans="1:4">
      <c r="A13" s="25" t="s">
        <v>136</v>
      </c>
      <c r="B13" s="29"/>
      <c r="C13" s="214" t="s">
        <v>143</v>
      </c>
      <c r="D13" s="29"/>
    </row>
    <row r="14" ht="16.5" customHeight="1" spans="1:4">
      <c r="A14" s="25" t="s">
        <v>138</v>
      </c>
      <c r="B14" s="29"/>
      <c r="C14" s="214" t="s">
        <v>144</v>
      </c>
      <c r="D14" s="29"/>
    </row>
    <row r="15" ht="16.5" customHeight="1" spans="1:4">
      <c r="A15" s="275"/>
      <c r="B15" s="276"/>
      <c r="C15" s="214" t="s">
        <v>145</v>
      </c>
      <c r="D15" s="29">
        <v>555586.92</v>
      </c>
    </row>
    <row r="16" ht="16.5" customHeight="1" spans="1:4">
      <c r="A16" s="275"/>
      <c r="B16" s="276"/>
      <c r="C16" s="214" t="s">
        <v>146</v>
      </c>
      <c r="D16" s="29">
        <v>319825.51</v>
      </c>
    </row>
    <row r="17" ht="16.5" customHeight="1" spans="1:4">
      <c r="A17" s="275"/>
      <c r="B17" s="276"/>
      <c r="C17" s="214" t="s">
        <v>147</v>
      </c>
      <c r="D17" s="29"/>
    </row>
    <row r="18" ht="16.5" customHeight="1" spans="1:4">
      <c r="A18" s="275"/>
      <c r="B18" s="276"/>
      <c r="C18" s="214" t="s">
        <v>148</v>
      </c>
      <c r="D18" s="29"/>
    </row>
    <row r="19" ht="16.5" customHeight="1" spans="1:4">
      <c r="A19" s="275"/>
      <c r="B19" s="276"/>
      <c r="C19" s="214" t="s">
        <v>149</v>
      </c>
      <c r="D19" s="29"/>
    </row>
    <row r="20" ht="16.5" customHeight="1" spans="1:4">
      <c r="A20" s="275"/>
      <c r="B20" s="276"/>
      <c r="C20" s="214" t="s">
        <v>150</v>
      </c>
      <c r="D20" s="29"/>
    </row>
    <row r="21" ht="16.5" customHeight="1" spans="1:4">
      <c r="A21" s="275"/>
      <c r="B21" s="276"/>
      <c r="C21" s="214" t="s">
        <v>151</v>
      </c>
      <c r="D21" s="29"/>
    </row>
    <row r="22" ht="16.5" customHeight="1" spans="1:4">
      <c r="A22" s="275"/>
      <c r="B22" s="276"/>
      <c r="C22" s="214" t="s">
        <v>152</v>
      </c>
      <c r="D22" s="29"/>
    </row>
    <row r="23" ht="16.5" customHeight="1" spans="1:4">
      <c r="A23" s="275"/>
      <c r="B23" s="276"/>
      <c r="C23" s="214" t="s">
        <v>153</v>
      </c>
      <c r="D23" s="29"/>
    </row>
    <row r="24" ht="16.5" customHeight="1" spans="1:4">
      <c r="A24" s="275"/>
      <c r="B24" s="276"/>
      <c r="C24" s="214" t="s">
        <v>154</v>
      </c>
      <c r="D24" s="29"/>
    </row>
    <row r="25" ht="16.5" customHeight="1" spans="1:4">
      <c r="A25" s="275"/>
      <c r="B25" s="276"/>
      <c r="C25" s="214" t="s">
        <v>155</v>
      </c>
      <c r="D25" s="29"/>
    </row>
    <row r="26" ht="16.5" customHeight="1" spans="1:4">
      <c r="A26" s="275"/>
      <c r="B26" s="276"/>
      <c r="C26" s="214" t="s">
        <v>156</v>
      </c>
      <c r="D26" s="29">
        <v>367188.48</v>
      </c>
    </row>
    <row r="27" ht="16.5" customHeight="1" spans="1:4">
      <c r="A27" s="275"/>
      <c r="B27" s="276"/>
      <c r="C27" s="214" t="s">
        <v>157</v>
      </c>
      <c r="D27" s="29"/>
    </row>
    <row r="28" ht="16.5" customHeight="1" spans="1:4">
      <c r="A28" s="275"/>
      <c r="B28" s="276"/>
      <c r="C28" s="214" t="s">
        <v>158</v>
      </c>
      <c r="D28" s="29"/>
    </row>
    <row r="29" ht="16.5" customHeight="1" spans="1:4">
      <c r="A29" s="275"/>
      <c r="B29" s="276"/>
      <c r="C29" s="214" t="s">
        <v>159</v>
      </c>
      <c r="D29" s="29"/>
    </row>
    <row r="30" ht="16.5" customHeight="1" spans="1:4">
      <c r="A30" s="275"/>
      <c r="B30" s="276"/>
      <c r="C30" s="214" t="s">
        <v>160</v>
      </c>
      <c r="D30" s="29"/>
    </row>
    <row r="31" ht="16.5" customHeight="1" spans="1:4">
      <c r="A31" s="275"/>
      <c r="B31" s="276"/>
      <c r="C31" s="214" t="s">
        <v>161</v>
      </c>
      <c r="D31" s="29"/>
    </row>
    <row r="32" ht="16.5" customHeight="1" spans="1:4">
      <c r="A32" s="275"/>
      <c r="B32" s="276"/>
      <c r="C32" s="25" t="s">
        <v>162</v>
      </c>
      <c r="D32" s="29"/>
    </row>
    <row r="33" ht="16.5" customHeight="1" spans="1:4">
      <c r="A33" s="275"/>
      <c r="B33" s="276"/>
      <c r="C33" s="25" t="s">
        <v>163</v>
      </c>
      <c r="D33" s="29"/>
    </row>
    <row r="34" ht="16.5" customHeight="1" spans="1:4">
      <c r="A34" s="275"/>
      <c r="B34" s="276"/>
      <c r="C34" s="22" t="s">
        <v>164</v>
      </c>
      <c r="D34" s="277"/>
    </row>
    <row r="35" ht="15" customHeight="1" spans="1:4">
      <c r="A35" s="278" t="s">
        <v>50</v>
      </c>
      <c r="B35" s="279">
        <v>5592349.52</v>
      </c>
      <c r="C35" s="278" t="s">
        <v>51</v>
      </c>
      <c r="D35" s="279">
        <v>5592349.52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B13" sqref="B1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43"/>
      <c r="B1" s="143"/>
      <c r="C1" s="143"/>
      <c r="D1" s="143"/>
      <c r="E1" s="143"/>
      <c r="F1" s="143"/>
      <c r="G1" s="143"/>
    </row>
    <row r="2" customHeight="1" spans="4:7">
      <c r="D2" s="230"/>
      <c r="F2" s="260"/>
      <c r="G2" s="261" t="s">
        <v>165</v>
      </c>
    </row>
    <row r="3" ht="41.25" customHeight="1" spans="1:7">
      <c r="A3" s="262" t="str">
        <f>"2025"&amp;"年一般公共预算支出预算表（按功能科目分类）"</f>
        <v>2025年一般公共预算支出预算表（按功能科目分类）</v>
      </c>
      <c r="B3" s="262"/>
      <c r="C3" s="262"/>
      <c r="D3" s="262"/>
      <c r="E3" s="262"/>
      <c r="F3" s="262"/>
      <c r="G3" s="262"/>
    </row>
    <row r="4" ht="18" customHeight="1" spans="1:7">
      <c r="A4" s="51" t="str">
        <f>"单位名称："&amp;"昆明市晋宁区融媒体中心"</f>
        <v>单位名称：昆明市晋宁区融媒体中心</v>
      </c>
      <c r="B4" s="190"/>
      <c r="C4" s="190"/>
      <c r="D4" s="190"/>
      <c r="E4" s="190"/>
      <c r="F4" s="263"/>
      <c r="G4" s="193" t="s">
        <v>1</v>
      </c>
    </row>
    <row r="5" ht="20.25" customHeight="1" spans="1:7">
      <c r="A5" s="19" t="s">
        <v>166</v>
      </c>
      <c r="B5" s="19"/>
      <c r="C5" s="211" t="s">
        <v>55</v>
      </c>
      <c r="D5" s="211" t="s">
        <v>75</v>
      </c>
      <c r="E5" s="18"/>
      <c r="F5" s="18"/>
      <c r="G5" s="18" t="s">
        <v>76</v>
      </c>
    </row>
    <row r="6" ht="20.25" customHeight="1" spans="1:7">
      <c r="A6" s="264" t="s">
        <v>72</v>
      </c>
      <c r="B6" s="264" t="s">
        <v>73</v>
      </c>
      <c r="C6" s="18"/>
      <c r="D6" s="18" t="s">
        <v>57</v>
      </c>
      <c r="E6" s="18" t="s">
        <v>167</v>
      </c>
      <c r="F6" s="18" t="s">
        <v>168</v>
      </c>
      <c r="G6" s="18"/>
    </row>
    <row r="7" ht="15" customHeight="1" spans="1:7">
      <c r="A7" s="24" t="s">
        <v>82</v>
      </c>
      <c r="B7" s="24" t="s">
        <v>83</v>
      </c>
      <c r="C7" s="24" t="s">
        <v>84</v>
      </c>
      <c r="D7" s="24" t="s">
        <v>85</v>
      </c>
      <c r="E7" s="24" t="s">
        <v>86</v>
      </c>
      <c r="F7" s="24" t="s">
        <v>87</v>
      </c>
      <c r="G7" s="24" t="s">
        <v>88</v>
      </c>
    </row>
    <row r="8" ht="18" customHeight="1" spans="1:7">
      <c r="A8" s="22" t="s">
        <v>97</v>
      </c>
      <c r="B8" s="22" t="s">
        <v>98</v>
      </c>
      <c r="C8" s="265">
        <v>4349748.61</v>
      </c>
      <c r="D8" s="266">
        <v>4049748.61</v>
      </c>
      <c r="E8" s="266">
        <v>3315250.53</v>
      </c>
      <c r="F8" s="266">
        <v>734498.08</v>
      </c>
      <c r="G8" s="266">
        <v>300000</v>
      </c>
    </row>
    <row r="9" ht="18" customHeight="1" spans="1:7">
      <c r="A9" s="216" t="s">
        <v>99</v>
      </c>
      <c r="B9" s="216" t="s">
        <v>100</v>
      </c>
      <c r="C9" s="265">
        <v>4349748.61</v>
      </c>
      <c r="D9" s="266">
        <v>4049748.61</v>
      </c>
      <c r="E9" s="266">
        <v>3315250.53</v>
      </c>
      <c r="F9" s="266">
        <v>734498.08</v>
      </c>
      <c r="G9" s="266">
        <v>300000</v>
      </c>
    </row>
    <row r="10" customHeight="1" spans="1:7">
      <c r="A10" s="267" t="s">
        <v>101</v>
      </c>
      <c r="B10" s="267" t="s">
        <v>102</v>
      </c>
      <c r="C10" s="265">
        <v>4049748.61</v>
      </c>
      <c r="D10" s="266">
        <v>4049748.61</v>
      </c>
      <c r="E10" s="266">
        <v>3315250.53</v>
      </c>
      <c r="F10" s="266">
        <v>734498.08</v>
      </c>
      <c r="G10" s="266"/>
    </row>
    <row r="11" customHeight="1" spans="1:7">
      <c r="A11" s="267" t="s">
        <v>103</v>
      </c>
      <c r="B11" s="267" t="s">
        <v>104</v>
      </c>
      <c r="C11" s="265">
        <v>300000</v>
      </c>
      <c r="D11" s="266"/>
      <c r="E11" s="266"/>
      <c r="F11" s="266"/>
      <c r="G11" s="266">
        <v>300000</v>
      </c>
    </row>
    <row r="12" customHeight="1" spans="1:7">
      <c r="A12" s="22" t="s">
        <v>105</v>
      </c>
      <c r="B12" s="22" t="s">
        <v>106</v>
      </c>
      <c r="C12" s="265">
        <v>555586.92</v>
      </c>
      <c r="D12" s="266">
        <v>555586.92</v>
      </c>
      <c r="E12" s="266">
        <v>548386.92</v>
      </c>
      <c r="F12" s="266">
        <v>7200</v>
      </c>
      <c r="G12" s="266"/>
    </row>
    <row r="13" customHeight="1" spans="1:7">
      <c r="A13" s="216" t="s">
        <v>107</v>
      </c>
      <c r="B13" s="216" t="s">
        <v>108</v>
      </c>
      <c r="C13" s="265">
        <v>555586.92</v>
      </c>
      <c r="D13" s="266">
        <v>555586.92</v>
      </c>
      <c r="E13" s="266">
        <v>548386.92</v>
      </c>
      <c r="F13" s="266">
        <v>7200</v>
      </c>
      <c r="G13" s="266"/>
    </row>
    <row r="14" customHeight="1" spans="1:7">
      <c r="A14" s="267" t="s">
        <v>109</v>
      </c>
      <c r="B14" s="267" t="s">
        <v>110</v>
      </c>
      <c r="C14" s="265">
        <v>122400</v>
      </c>
      <c r="D14" s="266">
        <v>122400</v>
      </c>
      <c r="E14" s="266">
        <v>115200</v>
      </c>
      <c r="F14" s="266">
        <v>7200</v>
      </c>
      <c r="G14" s="266"/>
    </row>
    <row r="15" customHeight="1" spans="1:7">
      <c r="A15" s="267" t="s">
        <v>111</v>
      </c>
      <c r="B15" s="267" t="s">
        <v>112</v>
      </c>
      <c r="C15" s="265">
        <v>391472.64</v>
      </c>
      <c r="D15" s="266">
        <v>391472.64</v>
      </c>
      <c r="E15" s="266">
        <v>391472.64</v>
      </c>
      <c r="F15" s="266"/>
      <c r="G15" s="266"/>
    </row>
    <row r="16" customHeight="1" spans="1:7">
      <c r="A16" s="267" t="s">
        <v>113</v>
      </c>
      <c r="B16" s="267" t="s">
        <v>114</v>
      </c>
      <c r="C16" s="265">
        <v>41714.28</v>
      </c>
      <c r="D16" s="266">
        <v>41714.28</v>
      </c>
      <c r="E16" s="266">
        <v>41714.28</v>
      </c>
      <c r="F16" s="266"/>
      <c r="G16" s="266"/>
    </row>
    <row r="17" customHeight="1" spans="1:7">
      <c r="A17" s="22" t="s">
        <v>115</v>
      </c>
      <c r="B17" s="22" t="s">
        <v>116</v>
      </c>
      <c r="C17" s="265">
        <v>319825.51</v>
      </c>
      <c r="D17" s="266">
        <v>319825.51</v>
      </c>
      <c r="E17" s="266">
        <v>319825.51</v>
      </c>
      <c r="F17" s="266"/>
      <c r="G17" s="266"/>
    </row>
    <row r="18" customHeight="1" spans="1:7">
      <c r="A18" s="216" t="s">
        <v>117</v>
      </c>
      <c r="B18" s="216" t="s">
        <v>118</v>
      </c>
      <c r="C18" s="265">
        <v>319825.51</v>
      </c>
      <c r="D18" s="266">
        <v>319825.51</v>
      </c>
      <c r="E18" s="266">
        <v>319825.51</v>
      </c>
      <c r="F18" s="266"/>
      <c r="G18" s="266"/>
    </row>
    <row r="19" customHeight="1" spans="1:7">
      <c r="A19" s="267" t="s">
        <v>119</v>
      </c>
      <c r="B19" s="267" t="s">
        <v>120</v>
      </c>
      <c r="C19" s="265">
        <v>161436.82</v>
      </c>
      <c r="D19" s="266">
        <v>161436.82</v>
      </c>
      <c r="E19" s="266">
        <v>161436.82</v>
      </c>
      <c r="F19" s="266"/>
      <c r="G19" s="266"/>
    </row>
    <row r="20" customHeight="1" spans="1:7">
      <c r="A20" s="267" t="s">
        <v>121</v>
      </c>
      <c r="B20" s="267" t="s">
        <v>122</v>
      </c>
      <c r="C20" s="265">
        <v>136047.2</v>
      </c>
      <c r="D20" s="266">
        <v>136047.2</v>
      </c>
      <c r="E20" s="266">
        <v>136047.2</v>
      </c>
      <c r="F20" s="266"/>
      <c r="G20" s="266"/>
    </row>
    <row r="21" customHeight="1" spans="1:7">
      <c r="A21" s="267" t="s">
        <v>123</v>
      </c>
      <c r="B21" s="267" t="s">
        <v>124</v>
      </c>
      <c r="C21" s="265">
        <v>22341.49</v>
      </c>
      <c r="D21" s="266">
        <v>22341.49</v>
      </c>
      <c r="E21" s="266">
        <v>22341.49</v>
      </c>
      <c r="F21" s="266"/>
      <c r="G21" s="266"/>
    </row>
    <row r="22" customHeight="1" spans="1:7">
      <c r="A22" s="22" t="s">
        <v>125</v>
      </c>
      <c r="B22" s="22" t="s">
        <v>126</v>
      </c>
      <c r="C22" s="265">
        <v>367188.48</v>
      </c>
      <c r="D22" s="266">
        <v>367188.48</v>
      </c>
      <c r="E22" s="266">
        <v>367188.48</v>
      </c>
      <c r="F22" s="266"/>
      <c r="G22" s="266"/>
    </row>
    <row r="23" customHeight="1" spans="1:7">
      <c r="A23" s="216" t="s">
        <v>127</v>
      </c>
      <c r="B23" s="216" t="s">
        <v>128</v>
      </c>
      <c r="C23" s="265">
        <v>367188.48</v>
      </c>
      <c r="D23" s="266">
        <v>367188.48</v>
      </c>
      <c r="E23" s="266">
        <v>367188.48</v>
      </c>
      <c r="F23" s="266"/>
      <c r="G23" s="266"/>
    </row>
    <row r="24" customHeight="1" spans="1:7">
      <c r="A24" s="267" t="s">
        <v>129</v>
      </c>
      <c r="B24" s="267" t="s">
        <v>130</v>
      </c>
      <c r="C24" s="265">
        <v>367188.48</v>
      </c>
      <c r="D24" s="266">
        <v>367188.48</v>
      </c>
      <c r="E24" s="266">
        <v>367188.48</v>
      </c>
      <c r="F24" s="266"/>
      <c r="G24" s="266"/>
    </row>
    <row r="25" customHeight="1" spans="1:7">
      <c r="A25" s="63" t="s">
        <v>169</v>
      </c>
      <c r="B25" s="63" t="s">
        <v>169</v>
      </c>
      <c r="C25" s="265">
        <v>5592349.52</v>
      </c>
      <c r="D25" s="266">
        <v>5292349.52</v>
      </c>
      <c r="E25" s="265">
        <v>4550651.44</v>
      </c>
      <c r="F25" s="265">
        <v>741698.08</v>
      </c>
      <c r="G25" s="265">
        <v>300000</v>
      </c>
    </row>
  </sheetData>
  <mergeCells count="7">
    <mergeCell ref="A3:G3"/>
    <mergeCell ref="A4:E4"/>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6" sqref="D16"/>
    </sheetView>
  </sheetViews>
  <sheetFormatPr defaultColWidth="10.425" defaultRowHeight="14.25" customHeight="1" outlineLevelRow="7" outlineLevelCol="5"/>
  <cols>
    <col min="1" max="6" width="28.1416666666667" style="46" customWidth="1"/>
    <col min="7" max="16384" width="10.425" style="46"/>
  </cols>
  <sheetData>
    <row r="1" customHeight="1" spans="1:6">
      <c r="A1" s="47"/>
      <c r="B1" s="47"/>
      <c r="C1" s="47"/>
      <c r="D1" s="47"/>
      <c r="E1" s="47"/>
      <c r="F1" s="47"/>
    </row>
    <row r="2" customHeight="1" spans="1:6">
      <c r="A2" s="104"/>
      <c r="B2" s="104"/>
      <c r="C2" s="104"/>
      <c r="D2" s="104"/>
      <c r="E2" s="103"/>
      <c r="F2" s="245" t="s">
        <v>170</v>
      </c>
    </row>
    <row r="3" ht="41.25" customHeight="1" spans="1:6">
      <c r="A3" s="246" t="str">
        <f>"2025"&amp;"年一般公共预算“三公”经费支出预算表"</f>
        <v>2025年一般公共预算“三公”经费支出预算表</v>
      </c>
      <c r="B3" s="247"/>
      <c r="C3" s="247"/>
      <c r="D3" s="247"/>
      <c r="E3" s="248"/>
      <c r="F3" s="247"/>
    </row>
    <row r="4" customHeight="1" spans="1:6">
      <c r="A4" s="180" t="str">
        <f>"单位名称："&amp;"昆明市晋宁区融媒体中心"</f>
        <v>单位名称：昆明市晋宁区融媒体中心</v>
      </c>
      <c r="B4" s="249"/>
      <c r="C4" s="250"/>
      <c r="D4" s="247"/>
      <c r="E4" s="248"/>
      <c r="F4" s="251" t="s">
        <v>1</v>
      </c>
    </row>
    <row r="5" ht="27" customHeight="1" spans="1:6">
      <c r="A5" s="252" t="s">
        <v>171</v>
      </c>
      <c r="B5" s="252" t="s">
        <v>172</v>
      </c>
      <c r="C5" s="253" t="s">
        <v>173</v>
      </c>
      <c r="D5" s="252"/>
      <c r="E5" s="254"/>
      <c r="F5" s="252" t="s">
        <v>174</v>
      </c>
    </row>
    <row r="6" ht="28.5" customHeight="1" spans="1:6">
      <c r="A6" s="255"/>
      <c r="B6" s="256"/>
      <c r="C6" s="254" t="s">
        <v>57</v>
      </c>
      <c r="D6" s="254" t="s">
        <v>175</v>
      </c>
      <c r="E6" s="254" t="s">
        <v>176</v>
      </c>
      <c r="F6" s="257"/>
    </row>
    <row r="7" ht="17.25" customHeight="1" spans="1:6">
      <c r="A7" s="258" t="s">
        <v>82</v>
      </c>
      <c r="B7" s="258" t="s">
        <v>83</v>
      </c>
      <c r="C7" s="258" t="s">
        <v>84</v>
      </c>
      <c r="D7" s="258" t="s">
        <v>85</v>
      </c>
      <c r="E7" s="258" t="s">
        <v>86</v>
      </c>
      <c r="F7" s="258" t="s">
        <v>87</v>
      </c>
    </row>
    <row r="8" ht="17.25" customHeight="1" spans="1:6">
      <c r="A8" s="259">
        <v>50000</v>
      </c>
      <c r="B8" s="29"/>
      <c r="C8" s="27">
        <v>20000</v>
      </c>
      <c r="D8" s="27"/>
      <c r="E8" s="27">
        <v>20000</v>
      </c>
      <c r="F8" s="27">
        <v>30000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2"/>
  <sheetViews>
    <sheetView showZeros="0" topLeftCell="M1" workbookViewId="0">
      <pane ySplit="1" topLeftCell="A2" activePane="bottomLeft" state="frozen"/>
      <selection/>
      <selection pane="bottomLeft" activeCell="C49" sqref="C49"/>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43"/>
      <c r="B1" s="143"/>
      <c r="C1" s="143"/>
      <c r="D1" s="143"/>
      <c r="E1" s="143"/>
      <c r="F1" s="143"/>
      <c r="G1" s="143"/>
      <c r="H1" s="143"/>
      <c r="I1" s="143"/>
      <c r="J1" s="143"/>
      <c r="K1" s="143"/>
      <c r="L1" s="143"/>
      <c r="M1" s="143"/>
      <c r="N1" s="143"/>
      <c r="O1" s="143"/>
      <c r="P1" s="143"/>
      <c r="Q1" s="143"/>
      <c r="R1" s="143"/>
      <c r="S1" s="143"/>
      <c r="T1" s="143"/>
      <c r="U1" s="143"/>
      <c r="V1" s="143"/>
      <c r="W1" s="143"/>
      <c r="X1" s="143"/>
    </row>
    <row r="2" ht="13.5" customHeight="1" spans="2:24">
      <c r="B2" s="230"/>
      <c r="C2" s="231"/>
      <c r="E2" s="232"/>
      <c r="F2" s="232"/>
      <c r="G2" s="232"/>
      <c r="H2" s="232"/>
      <c r="I2" s="145"/>
      <c r="J2" s="145"/>
      <c r="K2" s="145"/>
      <c r="L2" s="145"/>
      <c r="M2" s="145"/>
      <c r="N2" s="145"/>
      <c r="R2" s="145"/>
      <c r="V2" s="231"/>
      <c r="X2" s="191" t="s">
        <v>177</v>
      </c>
    </row>
    <row r="3" ht="45.75" customHeight="1" spans="1:24">
      <c r="A3" s="179" t="str">
        <f>"2025"&amp;"年部门基本支出预算表"</f>
        <v>2025年部门基本支出预算表</v>
      </c>
      <c r="B3" s="50"/>
      <c r="C3" s="179"/>
      <c r="D3" s="179"/>
      <c r="E3" s="179"/>
      <c r="F3" s="179"/>
      <c r="G3" s="179"/>
      <c r="H3" s="179"/>
      <c r="I3" s="179"/>
      <c r="J3" s="179"/>
      <c r="K3" s="179"/>
      <c r="L3" s="179"/>
      <c r="M3" s="179"/>
      <c r="N3" s="179"/>
      <c r="O3" s="50"/>
      <c r="P3" s="50"/>
      <c r="Q3" s="50"/>
      <c r="R3" s="179"/>
      <c r="S3" s="179"/>
      <c r="T3" s="179"/>
      <c r="U3" s="179"/>
      <c r="V3" s="179"/>
      <c r="W3" s="179"/>
      <c r="X3" s="179"/>
    </row>
    <row r="4" ht="18.75" customHeight="1" spans="1:24">
      <c r="A4" s="51" t="str">
        <f>"单位名称："&amp;"昆明市晋宁区融媒体中心"</f>
        <v>单位名称：昆明市晋宁区融媒体中心</v>
      </c>
      <c r="B4" s="52"/>
      <c r="C4" s="233"/>
      <c r="D4" s="233"/>
      <c r="E4" s="233"/>
      <c r="F4" s="233"/>
      <c r="G4" s="233"/>
      <c r="H4" s="233"/>
      <c r="I4" s="181"/>
      <c r="J4" s="181"/>
      <c r="K4" s="181"/>
      <c r="L4" s="181"/>
      <c r="M4" s="181"/>
      <c r="N4" s="181"/>
      <c r="O4" s="53"/>
      <c r="P4" s="53"/>
      <c r="Q4" s="53"/>
      <c r="R4" s="181"/>
      <c r="S4" s="190"/>
      <c r="T4" s="190"/>
      <c r="U4" s="190"/>
      <c r="V4" s="242"/>
      <c r="W4" s="190"/>
      <c r="X4" s="243" t="s">
        <v>1</v>
      </c>
    </row>
    <row r="5" ht="18" customHeight="1" spans="1:24">
      <c r="A5" s="55" t="s">
        <v>178</v>
      </c>
      <c r="B5" s="55" t="s">
        <v>179</v>
      </c>
      <c r="C5" s="55" t="s">
        <v>180</v>
      </c>
      <c r="D5" s="55" t="s">
        <v>181</v>
      </c>
      <c r="E5" s="55" t="s">
        <v>182</v>
      </c>
      <c r="F5" s="55" t="s">
        <v>183</v>
      </c>
      <c r="G5" s="55" t="s">
        <v>184</v>
      </c>
      <c r="H5" s="55" t="s">
        <v>185</v>
      </c>
      <c r="I5" s="238" t="s">
        <v>186</v>
      </c>
      <c r="J5" s="174" t="s">
        <v>186</v>
      </c>
      <c r="K5" s="174"/>
      <c r="L5" s="174"/>
      <c r="M5" s="174"/>
      <c r="N5" s="174"/>
      <c r="O5" s="17"/>
      <c r="P5" s="17"/>
      <c r="Q5" s="17"/>
      <c r="R5" s="167" t="s">
        <v>61</v>
      </c>
      <c r="S5" s="174" t="s">
        <v>62</v>
      </c>
      <c r="T5" s="174"/>
      <c r="U5" s="174"/>
      <c r="V5" s="174"/>
      <c r="W5" s="174"/>
      <c r="X5" s="175"/>
    </row>
    <row r="6" ht="18" customHeight="1" spans="1:24">
      <c r="A6" s="57"/>
      <c r="B6" s="219"/>
      <c r="C6" s="234"/>
      <c r="D6" s="57"/>
      <c r="E6" s="57"/>
      <c r="F6" s="57"/>
      <c r="G6" s="57"/>
      <c r="H6" s="57"/>
      <c r="I6" s="239" t="s">
        <v>187</v>
      </c>
      <c r="J6" s="238" t="s">
        <v>58</v>
      </c>
      <c r="K6" s="174"/>
      <c r="L6" s="174"/>
      <c r="M6" s="174"/>
      <c r="N6" s="175"/>
      <c r="O6" s="16" t="s">
        <v>188</v>
      </c>
      <c r="P6" s="17"/>
      <c r="Q6" s="41"/>
      <c r="R6" s="55" t="s">
        <v>61</v>
      </c>
      <c r="S6" s="238" t="s">
        <v>62</v>
      </c>
      <c r="T6" s="167" t="s">
        <v>63</v>
      </c>
      <c r="U6" s="174" t="s">
        <v>62</v>
      </c>
      <c r="V6" s="167" t="s">
        <v>65</v>
      </c>
      <c r="W6" s="167" t="s">
        <v>66</v>
      </c>
      <c r="X6" s="244" t="s">
        <v>67</v>
      </c>
    </row>
    <row r="7" ht="19.5" customHeight="1" spans="1:24">
      <c r="A7" s="219"/>
      <c r="B7" s="219"/>
      <c r="C7" s="219"/>
      <c r="D7" s="219"/>
      <c r="E7" s="219"/>
      <c r="F7" s="219"/>
      <c r="G7" s="219"/>
      <c r="H7" s="219"/>
      <c r="I7" s="219"/>
      <c r="J7" s="240" t="s">
        <v>189</v>
      </c>
      <c r="K7" s="55" t="s">
        <v>190</v>
      </c>
      <c r="L7" s="55" t="s">
        <v>191</v>
      </c>
      <c r="M7" s="55" t="s">
        <v>192</v>
      </c>
      <c r="N7" s="55" t="s">
        <v>193</v>
      </c>
      <c r="O7" s="55" t="s">
        <v>58</v>
      </c>
      <c r="P7" s="55" t="s">
        <v>59</v>
      </c>
      <c r="Q7" s="55" t="s">
        <v>60</v>
      </c>
      <c r="R7" s="219"/>
      <c r="S7" s="55" t="s">
        <v>57</v>
      </c>
      <c r="T7" s="55" t="s">
        <v>63</v>
      </c>
      <c r="U7" s="55" t="s">
        <v>194</v>
      </c>
      <c r="V7" s="55" t="s">
        <v>65</v>
      </c>
      <c r="W7" s="55" t="s">
        <v>66</v>
      </c>
      <c r="X7" s="55" t="s">
        <v>67</v>
      </c>
    </row>
    <row r="8" ht="37.5" customHeight="1" spans="1:24">
      <c r="A8" s="235"/>
      <c r="B8" s="62"/>
      <c r="C8" s="235"/>
      <c r="D8" s="235"/>
      <c r="E8" s="235"/>
      <c r="F8" s="235"/>
      <c r="G8" s="235"/>
      <c r="H8" s="235"/>
      <c r="I8" s="235"/>
      <c r="J8" s="241" t="s">
        <v>57</v>
      </c>
      <c r="K8" s="60" t="s">
        <v>195</v>
      </c>
      <c r="L8" s="60" t="s">
        <v>191</v>
      </c>
      <c r="M8" s="60" t="s">
        <v>192</v>
      </c>
      <c r="N8" s="60" t="s">
        <v>193</v>
      </c>
      <c r="O8" s="60" t="s">
        <v>191</v>
      </c>
      <c r="P8" s="60" t="s">
        <v>192</v>
      </c>
      <c r="Q8" s="60" t="s">
        <v>193</v>
      </c>
      <c r="R8" s="60" t="s">
        <v>61</v>
      </c>
      <c r="S8" s="60" t="s">
        <v>57</v>
      </c>
      <c r="T8" s="60" t="s">
        <v>63</v>
      </c>
      <c r="U8" s="60" t="s">
        <v>194</v>
      </c>
      <c r="V8" s="60" t="s">
        <v>65</v>
      </c>
      <c r="W8" s="60" t="s">
        <v>66</v>
      </c>
      <c r="X8" s="60" t="s">
        <v>67</v>
      </c>
    </row>
    <row r="9" customHeight="1" spans="1:24">
      <c r="A9" s="213">
        <v>1</v>
      </c>
      <c r="B9" s="213">
        <v>2</v>
      </c>
      <c r="C9" s="213">
        <v>3</v>
      </c>
      <c r="D9" s="213">
        <v>4</v>
      </c>
      <c r="E9" s="213">
        <v>5</v>
      </c>
      <c r="F9" s="213">
        <v>6</v>
      </c>
      <c r="G9" s="213">
        <v>7</v>
      </c>
      <c r="H9" s="213">
        <v>8</v>
      </c>
      <c r="I9" s="213">
        <v>9</v>
      </c>
      <c r="J9" s="213">
        <v>10</v>
      </c>
      <c r="K9" s="213">
        <v>11</v>
      </c>
      <c r="L9" s="213">
        <v>12</v>
      </c>
      <c r="M9" s="213">
        <v>13</v>
      </c>
      <c r="N9" s="213">
        <v>14</v>
      </c>
      <c r="O9" s="213">
        <v>15</v>
      </c>
      <c r="P9" s="213">
        <v>16</v>
      </c>
      <c r="Q9" s="213">
        <v>17</v>
      </c>
      <c r="R9" s="213">
        <v>18</v>
      </c>
      <c r="S9" s="213">
        <v>19</v>
      </c>
      <c r="T9" s="213">
        <v>20</v>
      </c>
      <c r="U9" s="213">
        <v>21</v>
      </c>
      <c r="V9" s="213">
        <v>22</v>
      </c>
      <c r="W9" s="213">
        <v>23</v>
      </c>
      <c r="X9" s="213">
        <v>24</v>
      </c>
    </row>
    <row r="10" ht="20.25" customHeight="1" spans="1:24">
      <c r="A10" s="25" t="s">
        <v>69</v>
      </c>
      <c r="B10" s="25" t="s">
        <v>69</v>
      </c>
      <c r="C10" s="25" t="s">
        <v>196</v>
      </c>
      <c r="D10" s="25" t="s">
        <v>197</v>
      </c>
      <c r="E10" s="25" t="s">
        <v>101</v>
      </c>
      <c r="F10" s="25" t="s">
        <v>102</v>
      </c>
      <c r="G10" s="25" t="s">
        <v>198</v>
      </c>
      <c r="H10" s="25" t="s">
        <v>199</v>
      </c>
      <c r="I10" s="65">
        <v>945624</v>
      </c>
      <c r="J10" s="65">
        <v>945624</v>
      </c>
      <c r="K10" s="65"/>
      <c r="L10" s="65"/>
      <c r="M10" s="67">
        <v>945624</v>
      </c>
      <c r="N10" s="65"/>
      <c r="O10" s="65"/>
      <c r="P10" s="65"/>
      <c r="Q10" s="65"/>
      <c r="R10" s="65"/>
      <c r="S10" s="65"/>
      <c r="T10" s="65"/>
      <c r="U10" s="65"/>
      <c r="V10" s="65"/>
      <c r="W10" s="65"/>
      <c r="X10" s="65"/>
    </row>
    <row r="11" ht="17.25" customHeight="1" spans="1:24">
      <c r="A11" s="25" t="s">
        <v>69</v>
      </c>
      <c r="B11" s="25" t="s">
        <v>69</v>
      </c>
      <c r="C11" s="25" t="s">
        <v>196</v>
      </c>
      <c r="D11" s="25" t="s">
        <v>197</v>
      </c>
      <c r="E11" s="25" t="s">
        <v>101</v>
      </c>
      <c r="F11" s="25" t="s">
        <v>102</v>
      </c>
      <c r="G11" s="25" t="s">
        <v>200</v>
      </c>
      <c r="H11" s="25" t="s">
        <v>201</v>
      </c>
      <c r="I11" s="65">
        <v>77568</v>
      </c>
      <c r="J11" s="65">
        <v>77568</v>
      </c>
      <c r="K11" s="30"/>
      <c r="L11" s="30"/>
      <c r="M11" s="67">
        <v>77568</v>
      </c>
      <c r="N11" s="30"/>
      <c r="O11" s="65"/>
      <c r="P11" s="65"/>
      <c r="Q11" s="65"/>
      <c r="R11" s="65"/>
      <c r="S11" s="65"/>
      <c r="T11" s="65"/>
      <c r="U11" s="65"/>
      <c r="V11" s="65"/>
      <c r="W11" s="65"/>
      <c r="X11" s="65"/>
    </row>
    <row r="12" customHeight="1" spans="1:24">
      <c r="A12" s="25" t="s">
        <v>69</v>
      </c>
      <c r="B12" s="25" t="s">
        <v>69</v>
      </c>
      <c r="C12" s="25" t="s">
        <v>196</v>
      </c>
      <c r="D12" s="25" t="s">
        <v>197</v>
      </c>
      <c r="E12" s="25" t="s">
        <v>101</v>
      </c>
      <c r="F12" s="25" t="s">
        <v>102</v>
      </c>
      <c r="G12" s="25" t="s">
        <v>202</v>
      </c>
      <c r="H12" s="25" t="s">
        <v>203</v>
      </c>
      <c r="I12" s="65">
        <v>78802</v>
      </c>
      <c r="J12" s="65">
        <v>78802</v>
      </c>
      <c r="K12" s="30"/>
      <c r="L12" s="30"/>
      <c r="M12" s="67">
        <v>78802</v>
      </c>
      <c r="N12" s="30"/>
      <c r="O12" s="65"/>
      <c r="P12" s="65"/>
      <c r="Q12" s="65"/>
      <c r="R12" s="65"/>
      <c r="S12" s="65"/>
      <c r="T12" s="65"/>
      <c r="U12" s="65"/>
      <c r="V12" s="65"/>
      <c r="W12" s="65"/>
      <c r="X12" s="65"/>
    </row>
    <row r="13" customHeight="1" spans="1:24">
      <c r="A13" s="25" t="s">
        <v>69</v>
      </c>
      <c r="B13" s="25" t="s">
        <v>69</v>
      </c>
      <c r="C13" s="25" t="s">
        <v>196</v>
      </c>
      <c r="D13" s="25" t="s">
        <v>197</v>
      </c>
      <c r="E13" s="25" t="s">
        <v>101</v>
      </c>
      <c r="F13" s="25" t="s">
        <v>102</v>
      </c>
      <c r="G13" s="25" t="s">
        <v>204</v>
      </c>
      <c r="H13" s="25" t="s">
        <v>205</v>
      </c>
      <c r="I13" s="65">
        <v>388980</v>
      </c>
      <c r="J13" s="65">
        <v>388980</v>
      </c>
      <c r="K13" s="30"/>
      <c r="L13" s="30"/>
      <c r="M13" s="67">
        <v>388980</v>
      </c>
      <c r="N13" s="30"/>
      <c r="O13" s="65"/>
      <c r="P13" s="65"/>
      <c r="Q13" s="65"/>
      <c r="R13" s="65"/>
      <c r="S13" s="65"/>
      <c r="T13" s="65"/>
      <c r="U13" s="65"/>
      <c r="V13" s="65"/>
      <c r="W13" s="65"/>
      <c r="X13" s="65"/>
    </row>
    <row r="14" customHeight="1" spans="1:24">
      <c r="A14" s="25" t="s">
        <v>69</v>
      </c>
      <c r="B14" s="25" t="s">
        <v>69</v>
      </c>
      <c r="C14" s="25" t="s">
        <v>196</v>
      </c>
      <c r="D14" s="25" t="s">
        <v>197</v>
      </c>
      <c r="E14" s="25" t="s">
        <v>101</v>
      </c>
      <c r="F14" s="25" t="s">
        <v>102</v>
      </c>
      <c r="G14" s="25" t="s">
        <v>204</v>
      </c>
      <c r="H14" s="25" t="s">
        <v>205</v>
      </c>
      <c r="I14" s="65">
        <v>422292</v>
      </c>
      <c r="J14" s="65">
        <v>422292</v>
      </c>
      <c r="K14" s="30"/>
      <c r="L14" s="30"/>
      <c r="M14" s="67">
        <v>422292</v>
      </c>
      <c r="N14" s="30"/>
      <c r="O14" s="65"/>
      <c r="P14" s="65"/>
      <c r="Q14" s="65"/>
      <c r="R14" s="65"/>
      <c r="S14" s="65"/>
      <c r="T14" s="65"/>
      <c r="U14" s="65"/>
      <c r="V14" s="65"/>
      <c r="W14" s="65"/>
      <c r="X14" s="65"/>
    </row>
    <row r="15" customHeight="1" spans="1:24">
      <c r="A15" s="25" t="s">
        <v>69</v>
      </c>
      <c r="B15" s="25" t="s">
        <v>69</v>
      </c>
      <c r="C15" s="25" t="s">
        <v>196</v>
      </c>
      <c r="D15" s="25" t="s">
        <v>197</v>
      </c>
      <c r="E15" s="25" t="s">
        <v>101</v>
      </c>
      <c r="F15" s="25" t="s">
        <v>102</v>
      </c>
      <c r="G15" s="25" t="s">
        <v>204</v>
      </c>
      <c r="H15" s="25" t="s">
        <v>205</v>
      </c>
      <c r="I15" s="65">
        <v>209040</v>
      </c>
      <c r="J15" s="65">
        <v>209040</v>
      </c>
      <c r="K15" s="30"/>
      <c r="L15" s="30"/>
      <c r="M15" s="67">
        <v>209040</v>
      </c>
      <c r="N15" s="30"/>
      <c r="O15" s="65"/>
      <c r="P15" s="65"/>
      <c r="Q15" s="65"/>
      <c r="R15" s="65"/>
      <c r="S15" s="65"/>
      <c r="T15" s="65"/>
      <c r="U15" s="65"/>
      <c r="V15" s="65"/>
      <c r="W15" s="65"/>
      <c r="X15" s="65"/>
    </row>
    <row r="16" customHeight="1" spans="1:24">
      <c r="A16" s="25" t="s">
        <v>69</v>
      </c>
      <c r="B16" s="25" t="s">
        <v>69</v>
      </c>
      <c r="C16" s="25" t="s">
        <v>206</v>
      </c>
      <c r="D16" s="25" t="s">
        <v>207</v>
      </c>
      <c r="E16" s="25" t="s">
        <v>111</v>
      </c>
      <c r="F16" s="25" t="s">
        <v>112</v>
      </c>
      <c r="G16" s="25" t="s">
        <v>208</v>
      </c>
      <c r="H16" s="25" t="s">
        <v>209</v>
      </c>
      <c r="I16" s="65">
        <v>391472.64</v>
      </c>
      <c r="J16" s="65">
        <v>391472.64</v>
      </c>
      <c r="K16" s="30"/>
      <c r="L16" s="30"/>
      <c r="M16" s="67">
        <v>391472.64</v>
      </c>
      <c r="N16" s="30"/>
      <c r="O16" s="65"/>
      <c r="P16" s="65"/>
      <c r="Q16" s="65"/>
      <c r="R16" s="65"/>
      <c r="S16" s="65"/>
      <c r="T16" s="65"/>
      <c r="U16" s="65"/>
      <c r="V16" s="65"/>
      <c r="W16" s="65"/>
      <c r="X16" s="65"/>
    </row>
    <row r="17" customHeight="1" spans="1:24">
      <c r="A17" s="25" t="s">
        <v>69</v>
      </c>
      <c r="B17" s="25" t="s">
        <v>69</v>
      </c>
      <c r="C17" s="25" t="s">
        <v>206</v>
      </c>
      <c r="D17" s="25" t="s">
        <v>207</v>
      </c>
      <c r="E17" s="25" t="s">
        <v>113</v>
      </c>
      <c r="F17" s="25" t="s">
        <v>114</v>
      </c>
      <c r="G17" s="25" t="s">
        <v>210</v>
      </c>
      <c r="H17" s="25" t="s">
        <v>211</v>
      </c>
      <c r="I17" s="65">
        <v>41714.28</v>
      </c>
      <c r="J17" s="65">
        <v>41714.28</v>
      </c>
      <c r="K17" s="30"/>
      <c r="L17" s="30"/>
      <c r="M17" s="67">
        <v>41714.28</v>
      </c>
      <c r="N17" s="30"/>
      <c r="O17" s="65"/>
      <c r="P17" s="65"/>
      <c r="Q17" s="65"/>
      <c r="R17" s="65"/>
      <c r="S17" s="65"/>
      <c r="T17" s="65"/>
      <c r="U17" s="65"/>
      <c r="V17" s="65"/>
      <c r="W17" s="65"/>
      <c r="X17" s="65"/>
    </row>
    <row r="18" customHeight="1" spans="1:24">
      <c r="A18" s="25" t="s">
        <v>69</v>
      </c>
      <c r="B18" s="25" t="s">
        <v>69</v>
      </c>
      <c r="C18" s="25" t="s">
        <v>206</v>
      </c>
      <c r="D18" s="25" t="s">
        <v>207</v>
      </c>
      <c r="E18" s="25" t="s">
        <v>119</v>
      </c>
      <c r="F18" s="25" t="s">
        <v>120</v>
      </c>
      <c r="G18" s="25" t="s">
        <v>212</v>
      </c>
      <c r="H18" s="25" t="s">
        <v>213</v>
      </c>
      <c r="I18" s="65">
        <v>161436.82</v>
      </c>
      <c r="J18" s="65">
        <v>161436.82</v>
      </c>
      <c r="K18" s="30"/>
      <c r="L18" s="30"/>
      <c r="M18" s="67">
        <v>161436.82</v>
      </c>
      <c r="N18" s="30"/>
      <c r="O18" s="65"/>
      <c r="P18" s="65"/>
      <c r="Q18" s="65"/>
      <c r="R18" s="65"/>
      <c r="S18" s="65"/>
      <c r="T18" s="65"/>
      <c r="U18" s="65"/>
      <c r="V18" s="65"/>
      <c r="W18" s="65"/>
      <c r="X18" s="65"/>
    </row>
    <row r="19" customHeight="1" spans="1:24">
      <c r="A19" s="25" t="s">
        <v>69</v>
      </c>
      <c r="B19" s="25" t="s">
        <v>69</v>
      </c>
      <c r="C19" s="25" t="s">
        <v>206</v>
      </c>
      <c r="D19" s="25" t="s">
        <v>207</v>
      </c>
      <c r="E19" s="25" t="s">
        <v>121</v>
      </c>
      <c r="F19" s="25" t="s">
        <v>122</v>
      </c>
      <c r="G19" s="25" t="s">
        <v>214</v>
      </c>
      <c r="H19" s="25" t="s">
        <v>215</v>
      </c>
      <c r="I19" s="65">
        <v>102175.2</v>
      </c>
      <c r="J19" s="65">
        <v>102175.2</v>
      </c>
      <c r="K19" s="30"/>
      <c r="L19" s="30"/>
      <c r="M19" s="67">
        <v>102175.2</v>
      </c>
      <c r="N19" s="30"/>
      <c r="O19" s="65"/>
      <c r="P19" s="65"/>
      <c r="Q19" s="65"/>
      <c r="R19" s="65"/>
      <c r="S19" s="65"/>
      <c r="T19" s="65"/>
      <c r="U19" s="65"/>
      <c r="V19" s="65"/>
      <c r="W19" s="65"/>
      <c r="X19" s="65"/>
    </row>
    <row r="20" customHeight="1" spans="1:24">
      <c r="A20" s="25" t="s">
        <v>69</v>
      </c>
      <c r="B20" s="25" t="s">
        <v>69</v>
      </c>
      <c r="C20" s="25" t="s">
        <v>206</v>
      </c>
      <c r="D20" s="25" t="s">
        <v>207</v>
      </c>
      <c r="E20" s="25" t="s">
        <v>121</v>
      </c>
      <c r="F20" s="25" t="s">
        <v>122</v>
      </c>
      <c r="G20" s="25" t="s">
        <v>214</v>
      </c>
      <c r="H20" s="25" t="s">
        <v>215</v>
      </c>
      <c r="I20" s="65">
        <v>33872</v>
      </c>
      <c r="J20" s="65">
        <v>33872</v>
      </c>
      <c r="K20" s="30"/>
      <c r="L20" s="30"/>
      <c r="M20" s="67">
        <v>33872</v>
      </c>
      <c r="N20" s="30"/>
      <c r="O20" s="65"/>
      <c r="P20" s="65"/>
      <c r="Q20" s="65"/>
      <c r="R20" s="65"/>
      <c r="S20" s="65"/>
      <c r="T20" s="65"/>
      <c r="U20" s="65"/>
      <c r="V20" s="65"/>
      <c r="W20" s="65"/>
      <c r="X20" s="65"/>
    </row>
    <row r="21" customHeight="1" spans="1:24">
      <c r="A21" s="25" t="s">
        <v>69</v>
      </c>
      <c r="B21" s="25" t="s">
        <v>69</v>
      </c>
      <c r="C21" s="25" t="s">
        <v>206</v>
      </c>
      <c r="D21" s="25" t="s">
        <v>207</v>
      </c>
      <c r="E21" s="25" t="s">
        <v>101</v>
      </c>
      <c r="F21" s="25" t="s">
        <v>102</v>
      </c>
      <c r="G21" s="25" t="s">
        <v>216</v>
      </c>
      <c r="H21" s="25" t="s">
        <v>217</v>
      </c>
      <c r="I21" s="65">
        <v>14304.53</v>
      </c>
      <c r="J21" s="65">
        <v>14304.53</v>
      </c>
      <c r="K21" s="30"/>
      <c r="L21" s="30"/>
      <c r="M21" s="67">
        <v>14304.53</v>
      </c>
      <c r="N21" s="30"/>
      <c r="O21" s="65"/>
      <c r="P21" s="65"/>
      <c r="Q21" s="65"/>
      <c r="R21" s="65"/>
      <c r="S21" s="65"/>
      <c r="T21" s="65"/>
      <c r="U21" s="65"/>
      <c r="V21" s="65"/>
      <c r="W21" s="65"/>
      <c r="X21" s="65"/>
    </row>
    <row r="22" customHeight="1" spans="1:24">
      <c r="A22" s="25" t="s">
        <v>69</v>
      </c>
      <c r="B22" s="25" t="s">
        <v>69</v>
      </c>
      <c r="C22" s="25" t="s">
        <v>206</v>
      </c>
      <c r="D22" s="25" t="s">
        <v>207</v>
      </c>
      <c r="E22" s="25" t="s">
        <v>123</v>
      </c>
      <c r="F22" s="25" t="s">
        <v>124</v>
      </c>
      <c r="G22" s="25" t="s">
        <v>216</v>
      </c>
      <c r="H22" s="25" t="s">
        <v>217</v>
      </c>
      <c r="I22" s="65">
        <v>4133.76</v>
      </c>
      <c r="J22" s="65">
        <v>4133.76</v>
      </c>
      <c r="K22" s="30"/>
      <c r="L22" s="30"/>
      <c r="M22" s="67">
        <v>4133.76</v>
      </c>
      <c r="N22" s="30"/>
      <c r="O22" s="65"/>
      <c r="P22" s="65"/>
      <c r="Q22" s="65"/>
      <c r="R22" s="65"/>
      <c r="S22" s="65"/>
      <c r="T22" s="65"/>
      <c r="U22" s="65"/>
      <c r="V22" s="65"/>
      <c r="W22" s="65"/>
      <c r="X22" s="65"/>
    </row>
    <row r="23" customHeight="1" spans="1:24">
      <c r="A23" s="25" t="s">
        <v>69</v>
      </c>
      <c r="B23" s="25" t="s">
        <v>69</v>
      </c>
      <c r="C23" s="25" t="s">
        <v>206</v>
      </c>
      <c r="D23" s="25" t="s">
        <v>207</v>
      </c>
      <c r="E23" s="25" t="s">
        <v>123</v>
      </c>
      <c r="F23" s="25" t="s">
        <v>124</v>
      </c>
      <c r="G23" s="25" t="s">
        <v>216</v>
      </c>
      <c r="H23" s="25" t="s">
        <v>217</v>
      </c>
      <c r="I23" s="65">
        <v>7356.61</v>
      </c>
      <c r="J23" s="65">
        <v>7356.61</v>
      </c>
      <c r="K23" s="30"/>
      <c r="L23" s="30"/>
      <c r="M23" s="67">
        <v>7356.61</v>
      </c>
      <c r="N23" s="30"/>
      <c r="O23" s="65"/>
      <c r="P23" s="65"/>
      <c r="Q23" s="65"/>
      <c r="R23" s="65"/>
      <c r="S23" s="65"/>
      <c r="T23" s="65"/>
      <c r="U23" s="65"/>
      <c r="V23" s="65"/>
      <c r="W23" s="65"/>
      <c r="X23" s="65"/>
    </row>
    <row r="24" customHeight="1" spans="1:24">
      <c r="A24" s="25" t="s">
        <v>69</v>
      </c>
      <c r="B24" s="25" t="s">
        <v>69</v>
      </c>
      <c r="C24" s="25" t="s">
        <v>206</v>
      </c>
      <c r="D24" s="25" t="s">
        <v>207</v>
      </c>
      <c r="E24" s="25" t="s">
        <v>123</v>
      </c>
      <c r="F24" s="25" t="s">
        <v>124</v>
      </c>
      <c r="G24" s="25" t="s">
        <v>216</v>
      </c>
      <c r="H24" s="25" t="s">
        <v>217</v>
      </c>
      <c r="I24" s="65">
        <v>10851.12</v>
      </c>
      <c r="J24" s="65">
        <v>10851.12</v>
      </c>
      <c r="K24" s="30"/>
      <c r="L24" s="30"/>
      <c r="M24" s="67">
        <v>10851.12</v>
      </c>
      <c r="N24" s="30"/>
      <c r="O24" s="65"/>
      <c r="P24" s="65"/>
      <c r="Q24" s="65"/>
      <c r="R24" s="65"/>
      <c r="S24" s="65"/>
      <c r="T24" s="65"/>
      <c r="U24" s="65"/>
      <c r="V24" s="65"/>
      <c r="W24" s="65"/>
      <c r="X24" s="65"/>
    </row>
    <row r="25" customHeight="1" spans="1:24">
      <c r="A25" s="25" t="s">
        <v>69</v>
      </c>
      <c r="B25" s="25" t="s">
        <v>69</v>
      </c>
      <c r="C25" s="25" t="s">
        <v>218</v>
      </c>
      <c r="D25" s="25" t="s">
        <v>219</v>
      </c>
      <c r="E25" s="25" t="s">
        <v>101</v>
      </c>
      <c r="F25" s="25" t="s">
        <v>102</v>
      </c>
      <c r="G25" s="25" t="s">
        <v>220</v>
      </c>
      <c r="H25" s="25" t="s">
        <v>221</v>
      </c>
      <c r="I25" s="65">
        <v>20000</v>
      </c>
      <c r="J25" s="65">
        <v>20000</v>
      </c>
      <c r="K25" s="30"/>
      <c r="L25" s="30"/>
      <c r="M25" s="67">
        <v>20000</v>
      </c>
      <c r="N25" s="30"/>
      <c r="O25" s="65"/>
      <c r="P25" s="65"/>
      <c r="Q25" s="65"/>
      <c r="R25" s="65"/>
      <c r="S25" s="65"/>
      <c r="T25" s="65"/>
      <c r="U25" s="65"/>
      <c r="V25" s="65"/>
      <c r="W25" s="65"/>
      <c r="X25" s="65"/>
    </row>
    <row r="26" customHeight="1" spans="1:24">
      <c r="A26" s="25" t="s">
        <v>69</v>
      </c>
      <c r="B26" s="25" t="s">
        <v>69</v>
      </c>
      <c r="C26" s="25" t="s">
        <v>222</v>
      </c>
      <c r="D26" s="25" t="s">
        <v>130</v>
      </c>
      <c r="E26" s="25" t="s">
        <v>129</v>
      </c>
      <c r="F26" s="25" t="s">
        <v>130</v>
      </c>
      <c r="G26" s="25" t="s">
        <v>223</v>
      </c>
      <c r="H26" s="25" t="s">
        <v>130</v>
      </c>
      <c r="I26" s="65">
        <v>367188.48</v>
      </c>
      <c r="J26" s="65">
        <v>367188.48</v>
      </c>
      <c r="K26" s="30"/>
      <c r="L26" s="30"/>
      <c r="M26" s="67">
        <v>367188.48</v>
      </c>
      <c r="N26" s="30"/>
      <c r="O26" s="65"/>
      <c r="P26" s="65"/>
      <c r="Q26" s="65"/>
      <c r="R26" s="65"/>
      <c r="S26" s="65"/>
      <c r="T26" s="65"/>
      <c r="U26" s="65"/>
      <c r="V26" s="65"/>
      <c r="W26" s="65"/>
      <c r="X26" s="65"/>
    </row>
    <row r="27" customHeight="1" spans="1:24">
      <c r="A27" s="25" t="s">
        <v>69</v>
      </c>
      <c r="B27" s="25" t="s">
        <v>69</v>
      </c>
      <c r="C27" s="25" t="s">
        <v>224</v>
      </c>
      <c r="D27" s="25" t="s">
        <v>174</v>
      </c>
      <c r="E27" s="25" t="s">
        <v>101</v>
      </c>
      <c r="F27" s="25" t="s">
        <v>102</v>
      </c>
      <c r="G27" s="25" t="s">
        <v>225</v>
      </c>
      <c r="H27" s="25" t="s">
        <v>174</v>
      </c>
      <c r="I27" s="65">
        <v>30000</v>
      </c>
      <c r="J27" s="65">
        <v>30000</v>
      </c>
      <c r="K27" s="30"/>
      <c r="L27" s="30"/>
      <c r="M27" s="67">
        <v>30000</v>
      </c>
      <c r="N27" s="30"/>
      <c r="O27" s="65"/>
      <c r="P27" s="65"/>
      <c r="Q27" s="65"/>
      <c r="R27" s="65"/>
      <c r="S27" s="65"/>
      <c r="T27" s="65"/>
      <c r="U27" s="65"/>
      <c r="V27" s="65"/>
      <c r="W27" s="65"/>
      <c r="X27" s="65"/>
    </row>
    <row r="28" customHeight="1" spans="1:24">
      <c r="A28" s="25" t="s">
        <v>69</v>
      </c>
      <c r="B28" s="25" t="s">
        <v>69</v>
      </c>
      <c r="C28" s="25" t="s">
        <v>226</v>
      </c>
      <c r="D28" s="25" t="s">
        <v>227</v>
      </c>
      <c r="E28" s="25" t="s">
        <v>101</v>
      </c>
      <c r="F28" s="25" t="s">
        <v>102</v>
      </c>
      <c r="G28" s="25" t="s">
        <v>228</v>
      </c>
      <c r="H28" s="25" t="s">
        <v>227</v>
      </c>
      <c r="I28" s="65">
        <v>48430.08</v>
      </c>
      <c r="J28" s="65">
        <v>48430.08</v>
      </c>
      <c r="K28" s="30"/>
      <c r="L28" s="30"/>
      <c r="M28" s="67">
        <v>48430.08</v>
      </c>
      <c r="N28" s="30"/>
      <c r="O28" s="65"/>
      <c r="P28" s="65"/>
      <c r="Q28" s="65"/>
      <c r="R28" s="65"/>
      <c r="S28" s="65"/>
      <c r="T28" s="65"/>
      <c r="U28" s="65"/>
      <c r="V28" s="65"/>
      <c r="W28" s="65"/>
      <c r="X28" s="65"/>
    </row>
    <row r="29" customHeight="1" spans="1:24">
      <c r="A29" s="25" t="s">
        <v>69</v>
      </c>
      <c r="B29" s="25" t="s">
        <v>69</v>
      </c>
      <c r="C29" s="25" t="s">
        <v>229</v>
      </c>
      <c r="D29" s="25" t="s">
        <v>230</v>
      </c>
      <c r="E29" s="25" t="s">
        <v>101</v>
      </c>
      <c r="F29" s="25" t="s">
        <v>102</v>
      </c>
      <c r="G29" s="25" t="s">
        <v>231</v>
      </c>
      <c r="H29" s="25" t="s">
        <v>232</v>
      </c>
      <c r="I29" s="65">
        <v>3500</v>
      </c>
      <c r="J29" s="65">
        <v>3500</v>
      </c>
      <c r="K29" s="30"/>
      <c r="L29" s="30"/>
      <c r="M29" s="67">
        <v>3500</v>
      </c>
      <c r="N29" s="30"/>
      <c r="O29" s="65"/>
      <c r="P29" s="65"/>
      <c r="Q29" s="65"/>
      <c r="R29" s="65"/>
      <c r="S29" s="65"/>
      <c r="T29" s="65"/>
      <c r="U29" s="65"/>
      <c r="V29" s="65"/>
      <c r="W29" s="65"/>
      <c r="X29" s="65"/>
    </row>
    <row r="30" customHeight="1" spans="1:24">
      <c r="A30" s="25" t="s">
        <v>69</v>
      </c>
      <c r="B30" s="25" t="s">
        <v>69</v>
      </c>
      <c r="C30" s="25" t="s">
        <v>229</v>
      </c>
      <c r="D30" s="25" t="s">
        <v>230</v>
      </c>
      <c r="E30" s="25" t="s">
        <v>101</v>
      </c>
      <c r="F30" s="25" t="s">
        <v>102</v>
      </c>
      <c r="G30" s="25" t="s">
        <v>231</v>
      </c>
      <c r="H30" s="25" t="s">
        <v>232</v>
      </c>
      <c r="I30" s="65">
        <v>61768</v>
      </c>
      <c r="J30" s="65">
        <v>61768</v>
      </c>
      <c r="K30" s="30"/>
      <c r="L30" s="30"/>
      <c r="M30" s="67">
        <v>61768</v>
      </c>
      <c r="N30" s="30"/>
      <c r="O30" s="65"/>
      <c r="P30" s="65"/>
      <c r="Q30" s="65"/>
      <c r="R30" s="65"/>
      <c r="S30" s="65"/>
      <c r="T30" s="65"/>
      <c r="U30" s="65"/>
      <c r="V30" s="65"/>
      <c r="W30" s="65"/>
      <c r="X30" s="65"/>
    </row>
    <row r="31" customHeight="1" spans="1:24">
      <c r="A31" s="25" t="s">
        <v>69</v>
      </c>
      <c r="B31" s="25" t="s">
        <v>69</v>
      </c>
      <c r="C31" s="25" t="s">
        <v>229</v>
      </c>
      <c r="D31" s="25" t="s">
        <v>230</v>
      </c>
      <c r="E31" s="25" t="s">
        <v>101</v>
      </c>
      <c r="F31" s="25" t="s">
        <v>102</v>
      </c>
      <c r="G31" s="25" t="s">
        <v>233</v>
      </c>
      <c r="H31" s="25" t="s">
        <v>234</v>
      </c>
      <c r="I31" s="65">
        <v>42000</v>
      </c>
      <c r="J31" s="65">
        <v>42000</v>
      </c>
      <c r="K31" s="30"/>
      <c r="L31" s="30"/>
      <c r="M31" s="67">
        <v>42000</v>
      </c>
      <c r="N31" s="30"/>
      <c r="O31" s="65"/>
      <c r="P31" s="65"/>
      <c r="Q31" s="65"/>
      <c r="R31" s="65"/>
      <c r="S31" s="65"/>
      <c r="T31" s="65"/>
      <c r="U31" s="65"/>
      <c r="V31" s="65"/>
      <c r="W31" s="65"/>
      <c r="X31" s="65"/>
    </row>
    <row r="32" customHeight="1" spans="1:24">
      <c r="A32" s="25" t="s">
        <v>69</v>
      </c>
      <c r="B32" s="25" t="s">
        <v>69</v>
      </c>
      <c r="C32" s="25" t="s">
        <v>229</v>
      </c>
      <c r="D32" s="25" t="s">
        <v>230</v>
      </c>
      <c r="E32" s="25" t="s">
        <v>101</v>
      </c>
      <c r="F32" s="25" t="s">
        <v>102</v>
      </c>
      <c r="G32" s="25" t="s">
        <v>235</v>
      </c>
      <c r="H32" s="25" t="s">
        <v>236</v>
      </c>
      <c r="I32" s="65">
        <v>400000</v>
      </c>
      <c r="J32" s="65">
        <v>400000</v>
      </c>
      <c r="K32" s="30"/>
      <c r="L32" s="30"/>
      <c r="M32" s="67">
        <v>400000</v>
      </c>
      <c r="N32" s="30"/>
      <c r="O32" s="65"/>
      <c r="P32" s="65"/>
      <c r="Q32" s="65"/>
      <c r="R32" s="65"/>
      <c r="S32" s="65"/>
      <c r="T32" s="65"/>
      <c r="U32" s="65"/>
      <c r="V32" s="65"/>
      <c r="W32" s="65"/>
      <c r="X32" s="65"/>
    </row>
    <row r="33" customHeight="1" spans="1:24">
      <c r="A33" s="25" t="s">
        <v>69</v>
      </c>
      <c r="B33" s="25" t="s">
        <v>69</v>
      </c>
      <c r="C33" s="25" t="s">
        <v>229</v>
      </c>
      <c r="D33" s="25" t="s">
        <v>230</v>
      </c>
      <c r="E33" s="25" t="s">
        <v>101</v>
      </c>
      <c r="F33" s="25" t="s">
        <v>102</v>
      </c>
      <c r="G33" s="25" t="s">
        <v>237</v>
      </c>
      <c r="H33" s="25" t="s">
        <v>238</v>
      </c>
      <c r="I33" s="65">
        <v>70000</v>
      </c>
      <c r="J33" s="65">
        <v>70000</v>
      </c>
      <c r="K33" s="30"/>
      <c r="L33" s="30"/>
      <c r="M33" s="67">
        <v>70000</v>
      </c>
      <c r="N33" s="30"/>
      <c r="O33" s="65"/>
      <c r="P33" s="65"/>
      <c r="Q33" s="65"/>
      <c r="R33" s="65"/>
      <c r="S33" s="65"/>
      <c r="T33" s="65"/>
      <c r="U33" s="65"/>
      <c r="V33" s="65"/>
      <c r="W33" s="65"/>
      <c r="X33" s="65"/>
    </row>
    <row r="34" customHeight="1" spans="1:24">
      <c r="A34" s="25" t="s">
        <v>69</v>
      </c>
      <c r="B34" s="25" t="s">
        <v>69</v>
      </c>
      <c r="C34" s="25" t="s">
        <v>229</v>
      </c>
      <c r="D34" s="25" t="s">
        <v>230</v>
      </c>
      <c r="E34" s="25" t="s">
        <v>101</v>
      </c>
      <c r="F34" s="25" t="s">
        <v>102</v>
      </c>
      <c r="G34" s="25" t="s">
        <v>239</v>
      </c>
      <c r="H34" s="25" t="s">
        <v>240</v>
      </c>
      <c r="I34" s="65">
        <v>58800</v>
      </c>
      <c r="J34" s="65">
        <v>58800</v>
      </c>
      <c r="K34" s="30"/>
      <c r="L34" s="30"/>
      <c r="M34" s="67">
        <v>58800</v>
      </c>
      <c r="N34" s="30"/>
      <c r="O34" s="65"/>
      <c r="P34" s="65"/>
      <c r="Q34" s="65"/>
      <c r="R34" s="65"/>
      <c r="S34" s="65"/>
      <c r="T34" s="65"/>
      <c r="U34" s="65"/>
      <c r="V34" s="65"/>
      <c r="W34" s="65"/>
      <c r="X34" s="65"/>
    </row>
    <row r="35" customHeight="1" spans="1:24">
      <c r="A35" s="25" t="s">
        <v>69</v>
      </c>
      <c r="B35" s="25" t="s">
        <v>69</v>
      </c>
      <c r="C35" s="25" t="s">
        <v>229</v>
      </c>
      <c r="D35" s="25" t="s">
        <v>230</v>
      </c>
      <c r="E35" s="25" t="s">
        <v>109</v>
      </c>
      <c r="F35" s="25" t="s">
        <v>110</v>
      </c>
      <c r="G35" s="25" t="s">
        <v>239</v>
      </c>
      <c r="H35" s="25" t="s">
        <v>240</v>
      </c>
      <c r="I35" s="65">
        <v>7200</v>
      </c>
      <c r="J35" s="65">
        <v>7200</v>
      </c>
      <c r="K35" s="30"/>
      <c r="L35" s="30"/>
      <c r="M35" s="67">
        <v>7200</v>
      </c>
      <c r="N35" s="30"/>
      <c r="O35" s="65"/>
      <c r="P35" s="65"/>
      <c r="Q35" s="65"/>
      <c r="R35" s="65"/>
      <c r="S35" s="65"/>
      <c r="T35" s="65"/>
      <c r="U35" s="65"/>
      <c r="V35" s="65"/>
      <c r="W35" s="65"/>
      <c r="X35" s="65"/>
    </row>
    <row r="36" customHeight="1" spans="1:24">
      <c r="A36" s="25" t="s">
        <v>69</v>
      </c>
      <c r="B36" s="25" t="s">
        <v>69</v>
      </c>
      <c r="C36" s="25" t="s">
        <v>241</v>
      </c>
      <c r="D36" s="25" t="s">
        <v>242</v>
      </c>
      <c r="E36" s="25" t="s">
        <v>109</v>
      </c>
      <c r="F36" s="25" t="s">
        <v>110</v>
      </c>
      <c r="G36" s="25" t="s">
        <v>243</v>
      </c>
      <c r="H36" s="25" t="s">
        <v>244</v>
      </c>
      <c r="I36" s="65">
        <v>115200</v>
      </c>
      <c r="J36" s="65">
        <v>115200</v>
      </c>
      <c r="K36" s="30"/>
      <c r="L36" s="30"/>
      <c r="M36" s="67">
        <v>115200</v>
      </c>
      <c r="N36" s="30"/>
      <c r="O36" s="65"/>
      <c r="P36" s="65"/>
      <c r="Q36" s="65"/>
      <c r="R36" s="65"/>
      <c r="S36" s="65"/>
      <c r="T36" s="65"/>
      <c r="U36" s="65"/>
      <c r="V36" s="65"/>
      <c r="W36" s="65"/>
      <c r="X36" s="65"/>
    </row>
    <row r="37" customHeight="1" spans="1:24">
      <c r="A37" s="25" t="s">
        <v>69</v>
      </c>
      <c r="B37" s="25" t="s">
        <v>69</v>
      </c>
      <c r="C37" s="25" t="s">
        <v>245</v>
      </c>
      <c r="D37" s="25" t="s">
        <v>246</v>
      </c>
      <c r="E37" s="25" t="s">
        <v>101</v>
      </c>
      <c r="F37" s="25" t="s">
        <v>102</v>
      </c>
      <c r="G37" s="25" t="s">
        <v>202</v>
      </c>
      <c r="H37" s="25" t="s">
        <v>203</v>
      </c>
      <c r="I37" s="65">
        <v>189000</v>
      </c>
      <c r="J37" s="65">
        <v>189000</v>
      </c>
      <c r="K37" s="30"/>
      <c r="L37" s="30"/>
      <c r="M37" s="67">
        <v>189000</v>
      </c>
      <c r="N37" s="30"/>
      <c r="O37" s="65"/>
      <c r="P37" s="65"/>
      <c r="Q37" s="65"/>
      <c r="R37" s="65"/>
      <c r="S37" s="65"/>
      <c r="T37" s="65"/>
      <c r="U37" s="65"/>
      <c r="V37" s="65"/>
      <c r="W37" s="65"/>
      <c r="X37" s="65"/>
    </row>
    <row r="38" customHeight="1" spans="1:24">
      <c r="A38" s="25" t="s">
        <v>69</v>
      </c>
      <c r="B38" s="25" t="s">
        <v>69</v>
      </c>
      <c r="C38" s="25" t="s">
        <v>245</v>
      </c>
      <c r="D38" s="25" t="s">
        <v>246</v>
      </c>
      <c r="E38" s="25" t="s">
        <v>101</v>
      </c>
      <c r="F38" s="25" t="s">
        <v>102</v>
      </c>
      <c r="G38" s="25" t="s">
        <v>204</v>
      </c>
      <c r="H38" s="25" t="s">
        <v>205</v>
      </c>
      <c r="I38" s="65">
        <v>176400</v>
      </c>
      <c r="J38" s="65">
        <v>176400</v>
      </c>
      <c r="K38" s="30"/>
      <c r="L38" s="30"/>
      <c r="M38" s="67">
        <v>176400</v>
      </c>
      <c r="N38" s="30"/>
      <c r="O38" s="65"/>
      <c r="P38" s="65"/>
      <c r="Q38" s="65"/>
      <c r="R38" s="65"/>
      <c r="S38" s="65"/>
      <c r="T38" s="65"/>
      <c r="U38" s="65"/>
      <c r="V38" s="65"/>
      <c r="W38" s="65"/>
      <c r="X38" s="65"/>
    </row>
    <row r="39" customHeight="1" spans="1:24">
      <c r="A39" s="25" t="s">
        <v>69</v>
      </c>
      <c r="B39" s="25" t="s">
        <v>69</v>
      </c>
      <c r="C39" s="25" t="s">
        <v>245</v>
      </c>
      <c r="D39" s="25" t="s">
        <v>246</v>
      </c>
      <c r="E39" s="25" t="s">
        <v>101</v>
      </c>
      <c r="F39" s="25" t="s">
        <v>102</v>
      </c>
      <c r="G39" s="25" t="s">
        <v>204</v>
      </c>
      <c r="H39" s="25" t="s">
        <v>205</v>
      </c>
      <c r="I39" s="65">
        <v>201600</v>
      </c>
      <c r="J39" s="65">
        <v>201600</v>
      </c>
      <c r="K39" s="30"/>
      <c r="L39" s="30"/>
      <c r="M39" s="67">
        <v>201600</v>
      </c>
      <c r="N39" s="30"/>
      <c r="O39" s="65"/>
      <c r="P39" s="65"/>
      <c r="Q39" s="65"/>
      <c r="R39" s="65"/>
      <c r="S39" s="65"/>
      <c r="T39" s="65"/>
      <c r="U39" s="65"/>
      <c r="V39" s="65"/>
      <c r="W39" s="65"/>
      <c r="X39" s="65"/>
    </row>
    <row r="40" customHeight="1" spans="1:24">
      <c r="A40" s="25" t="s">
        <v>69</v>
      </c>
      <c r="B40" s="25" t="s">
        <v>69</v>
      </c>
      <c r="C40" s="25" t="s">
        <v>247</v>
      </c>
      <c r="D40" s="25" t="s">
        <v>248</v>
      </c>
      <c r="E40" s="25" t="s">
        <v>101</v>
      </c>
      <c r="F40" s="25" t="s">
        <v>102</v>
      </c>
      <c r="G40" s="25" t="s">
        <v>249</v>
      </c>
      <c r="H40" s="25" t="s">
        <v>250</v>
      </c>
      <c r="I40" s="65">
        <v>510840</v>
      </c>
      <c r="J40" s="65">
        <v>510840</v>
      </c>
      <c r="K40" s="30"/>
      <c r="L40" s="30"/>
      <c r="M40" s="67">
        <v>510840</v>
      </c>
      <c r="N40" s="30"/>
      <c r="O40" s="65"/>
      <c r="P40" s="65"/>
      <c r="Q40" s="65"/>
      <c r="R40" s="65"/>
      <c r="S40" s="65"/>
      <c r="T40" s="65"/>
      <c r="U40" s="65"/>
      <c r="V40" s="65"/>
      <c r="W40" s="65"/>
      <c r="X40" s="65"/>
    </row>
    <row r="41" customHeight="1" spans="1:24">
      <c r="A41" s="25" t="s">
        <v>69</v>
      </c>
      <c r="B41" s="25" t="s">
        <v>69</v>
      </c>
      <c r="C41" s="25" t="s">
        <v>247</v>
      </c>
      <c r="D41" s="25" t="s">
        <v>248</v>
      </c>
      <c r="E41" s="25" t="s">
        <v>101</v>
      </c>
      <c r="F41" s="25" t="s">
        <v>102</v>
      </c>
      <c r="G41" s="25" t="s">
        <v>249</v>
      </c>
      <c r="H41" s="25" t="s">
        <v>250</v>
      </c>
      <c r="I41" s="65">
        <v>100800</v>
      </c>
      <c r="J41" s="65">
        <v>100800</v>
      </c>
      <c r="K41" s="30"/>
      <c r="L41" s="30"/>
      <c r="M41" s="67">
        <v>100800</v>
      </c>
      <c r="N41" s="30"/>
      <c r="O41" s="65"/>
      <c r="P41" s="65"/>
      <c r="Q41" s="65"/>
      <c r="R41" s="65"/>
      <c r="S41" s="65"/>
      <c r="T41" s="65"/>
      <c r="U41" s="65"/>
      <c r="V41" s="65"/>
      <c r="W41" s="65"/>
      <c r="X41" s="65"/>
    </row>
    <row r="42" customHeight="1" spans="1:24">
      <c r="A42" s="220" t="s">
        <v>169</v>
      </c>
      <c r="B42" s="221"/>
      <c r="C42" s="236"/>
      <c r="D42" s="236"/>
      <c r="E42" s="236"/>
      <c r="F42" s="236"/>
      <c r="G42" s="236"/>
      <c r="H42" s="237"/>
      <c r="I42" s="65">
        <v>5292349.52</v>
      </c>
      <c r="J42" s="65">
        <v>5292349.52</v>
      </c>
      <c r="K42" s="65"/>
      <c r="L42" s="65"/>
      <c r="M42" s="67">
        <v>5292349.52</v>
      </c>
      <c r="N42" s="65"/>
      <c r="O42" s="65"/>
      <c r="P42" s="65"/>
      <c r="Q42" s="65"/>
      <c r="R42" s="65"/>
      <c r="S42" s="65"/>
      <c r="T42" s="65"/>
      <c r="U42" s="65"/>
      <c r="V42" s="65"/>
      <c r="W42" s="65"/>
      <c r="X42" s="65"/>
    </row>
  </sheetData>
  <mergeCells count="31">
    <mergeCell ref="A3:X3"/>
    <mergeCell ref="A4:H4"/>
    <mergeCell ref="I5:X5"/>
    <mergeCell ref="J6:N6"/>
    <mergeCell ref="O6:Q6"/>
    <mergeCell ref="S6:X6"/>
    <mergeCell ref="A42:H4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pane ySplit="1" topLeftCell="A2" activePane="bottomLeft" state="frozen"/>
      <selection/>
      <selection pane="bottomLeft" activeCell="D18" sqref="D18"/>
    </sheetView>
  </sheetViews>
  <sheetFormatPr defaultColWidth="9.14166666666667" defaultRowHeight="14.25" customHeight="1"/>
  <cols>
    <col min="1" max="1" width="10.2833333333333" style="46" customWidth="1"/>
    <col min="2" max="2" width="13.425" style="46" customWidth="1"/>
    <col min="3" max="3" width="32.85" style="46" customWidth="1"/>
    <col min="4" max="4" width="23.85" style="46" customWidth="1"/>
    <col min="5" max="5" width="11.1416666666667" style="46" customWidth="1"/>
    <col min="6" max="6" width="17.7083333333333" style="46" customWidth="1"/>
    <col min="7" max="7" width="9.85" style="46" customWidth="1"/>
    <col min="8" max="8" width="17.7083333333333" style="46" customWidth="1"/>
    <col min="9" max="13" width="20" style="46" customWidth="1"/>
    <col min="14" max="14" width="12.2833333333333" style="46" customWidth="1"/>
    <col min="15" max="15" width="12.7083333333333" style="46" customWidth="1"/>
    <col min="16" max="16" width="11.1416666666667" style="46" customWidth="1"/>
    <col min="17" max="21" width="19.85" style="46" customWidth="1"/>
    <col min="22" max="22" width="20" style="46" customWidth="1"/>
    <col min="23" max="23" width="19.85" style="46" customWidth="1"/>
    <col min="24" max="16384" width="9.14166666666667" style="46"/>
  </cols>
  <sheetData>
    <row r="1" customHeight="1" spans="1:23">
      <c r="A1" s="47"/>
      <c r="B1" s="47"/>
      <c r="C1" s="47"/>
      <c r="D1" s="47"/>
      <c r="E1" s="47"/>
      <c r="F1" s="47"/>
      <c r="G1" s="47"/>
      <c r="H1" s="47"/>
      <c r="I1" s="47"/>
      <c r="J1" s="47"/>
      <c r="K1" s="47"/>
      <c r="L1" s="47"/>
      <c r="M1" s="47"/>
      <c r="N1" s="47"/>
      <c r="O1" s="47"/>
      <c r="P1" s="47"/>
      <c r="Q1" s="47"/>
      <c r="R1" s="47"/>
      <c r="S1" s="47"/>
      <c r="T1" s="47"/>
      <c r="U1" s="47"/>
      <c r="V1" s="47"/>
      <c r="W1" s="47"/>
    </row>
    <row r="2" ht="13.5" customHeight="1" spans="2:23">
      <c r="B2" s="218"/>
      <c r="E2" s="48"/>
      <c r="F2" s="48"/>
      <c r="G2" s="48"/>
      <c r="H2" s="48"/>
      <c r="U2" s="218"/>
      <c r="W2" s="228" t="s">
        <v>251</v>
      </c>
    </row>
    <row r="3" ht="46.5" customHeight="1" spans="1:23">
      <c r="A3" s="50" t="str">
        <f>"2025"&amp;"年部门项目支出预算表"</f>
        <v>2025年部门项目支出预算表</v>
      </c>
      <c r="B3" s="50"/>
      <c r="C3" s="50"/>
      <c r="D3" s="50"/>
      <c r="E3" s="50"/>
      <c r="F3" s="50"/>
      <c r="G3" s="50"/>
      <c r="H3" s="50"/>
      <c r="I3" s="50"/>
      <c r="J3" s="50"/>
      <c r="K3" s="50"/>
      <c r="L3" s="50"/>
      <c r="M3" s="50"/>
      <c r="N3" s="50"/>
      <c r="O3" s="50"/>
      <c r="P3" s="50"/>
      <c r="Q3" s="50"/>
      <c r="R3" s="50"/>
      <c r="S3" s="50"/>
      <c r="T3" s="50"/>
      <c r="U3" s="50"/>
      <c r="V3" s="50"/>
      <c r="W3" s="50"/>
    </row>
    <row r="4" ht="13.5" customHeight="1" spans="1:23">
      <c r="A4" s="51" t="str">
        <f>"单位名称："&amp;"昆明市晋宁区融媒体中心"</f>
        <v>单位名称：昆明市晋宁区融媒体中心</v>
      </c>
      <c r="B4" s="52"/>
      <c r="C4" s="52"/>
      <c r="D4" s="52"/>
      <c r="E4" s="52"/>
      <c r="F4" s="52"/>
      <c r="G4" s="52"/>
      <c r="H4" s="52"/>
      <c r="I4" s="53"/>
      <c r="J4" s="53"/>
      <c r="K4" s="53"/>
      <c r="L4" s="53"/>
      <c r="M4" s="53"/>
      <c r="N4" s="53"/>
      <c r="O4" s="53"/>
      <c r="P4" s="53"/>
      <c r="Q4" s="53"/>
      <c r="R4" s="190"/>
      <c r="S4" s="190"/>
      <c r="T4" s="190"/>
      <c r="U4" s="229"/>
      <c r="V4" s="190"/>
      <c r="W4" s="193" t="s">
        <v>1</v>
      </c>
    </row>
    <row r="5" ht="21.75" customHeight="1" spans="1:23">
      <c r="A5" s="55" t="s">
        <v>252</v>
      </c>
      <c r="B5" s="56" t="s">
        <v>180</v>
      </c>
      <c r="C5" s="55" t="s">
        <v>181</v>
      </c>
      <c r="D5" s="55" t="s">
        <v>253</v>
      </c>
      <c r="E5" s="56" t="s">
        <v>182</v>
      </c>
      <c r="F5" s="56" t="s">
        <v>183</v>
      </c>
      <c r="G5" s="56" t="s">
        <v>254</v>
      </c>
      <c r="H5" s="56" t="s">
        <v>255</v>
      </c>
      <c r="I5" s="223" t="s">
        <v>55</v>
      </c>
      <c r="J5" s="16" t="s">
        <v>256</v>
      </c>
      <c r="K5" s="17"/>
      <c r="L5" s="17"/>
      <c r="M5" s="41"/>
      <c r="N5" s="16" t="s">
        <v>188</v>
      </c>
      <c r="O5" s="17"/>
      <c r="P5" s="41"/>
      <c r="Q5" s="56" t="s">
        <v>61</v>
      </c>
      <c r="R5" s="16" t="s">
        <v>62</v>
      </c>
      <c r="S5" s="17"/>
      <c r="T5" s="17"/>
      <c r="U5" s="17"/>
      <c r="V5" s="17"/>
      <c r="W5" s="41"/>
    </row>
    <row r="6" ht="21.75" customHeight="1" spans="1:23">
      <c r="A6" s="57"/>
      <c r="B6" s="219"/>
      <c r="C6" s="57"/>
      <c r="D6" s="57"/>
      <c r="E6" s="58"/>
      <c r="F6" s="58"/>
      <c r="G6" s="58"/>
      <c r="H6" s="58"/>
      <c r="I6" s="219"/>
      <c r="J6" s="224" t="s">
        <v>58</v>
      </c>
      <c r="K6" s="225"/>
      <c r="L6" s="56" t="s">
        <v>59</v>
      </c>
      <c r="M6" s="56" t="s">
        <v>60</v>
      </c>
      <c r="N6" s="56" t="s">
        <v>58</v>
      </c>
      <c r="O6" s="56" t="s">
        <v>59</v>
      </c>
      <c r="P6" s="56" t="s">
        <v>60</v>
      </c>
      <c r="Q6" s="58"/>
      <c r="R6" s="56" t="s">
        <v>57</v>
      </c>
      <c r="S6" s="56" t="s">
        <v>63</v>
      </c>
      <c r="T6" s="56" t="s">
        <v>194</v>
      </c>
      <c r="U6" s="56" t="s">
        <v>65</v>
      </c>
      <c r="V6" s="56" t="s">
        <v>66</v>
      </c>
      <c r="W6" s="56" t="s">
        <v>67</v>
      </c>
    </row>
    <row r="7" ht="21" customHeight="1" spans="1:23">
      <c r="A7" s="219"/>
      <c r="B7" s="219"/>
      <c r="C7" s="219"/>
      <c r="D7" s="219"/>
      <c r="E7" s="219"/>
      <c r="F7" s="219"/>
      <c r="G7" s="219"/>
      <c r="H7" s="219"/>
      <c r="I7" s="219"/>
      <c r="J7" s="226" t="s">
        <v>57</v>
      </c>
      <c r="K7" s="227"/>
      <c r="L7" s="219"/>
      <c r="M7" s="219"/>
      <c r="N7" s="219"/>
      <c r="O7" s="219"/>
      <c r="P7" s="219"/>
      <c r="Q7" s="219"/>
      <c r="R7" s="219"/>
      <c r="S7" s="219"/>
      <c r="T7" s="219"/>
      <c r="U7" s="219"/>
      <c r="V7" s="219"/>
      <c r="W7" s="219"/>
    </row>
    <row r="8" ht="39.75" customHeight="1" spans="1:23">
      <c r="A8" s="60"/>
      <c r="B8" s="62"/>
      <c r="C8" s="60"/>
      <c r="D8" s="60"/>
      <c r="E8" s="61"/>
      <c r="F8" s="61"/>
      <c r="G8" s="61"/>
      <c r="H8" s="61"/>
      <c r="I8" s="62"/>
      <c r="J8" s="21" t="s">
        <v>57</v>
      </c>
      <c r="K8" s="21" t="s">
        <v>257</v>
      </c>
      <c r="L8" s="61"/>
      <c r="M8" s="61"/>
      <c r="N8" s="61"/>
      <c r="O8" s="61"/>
      <c r="P8" s="61"/>
      <c r="Q8" s="61"/>
      <c r="R8" s="61"/>
      <c r="S8" s="61"/>
      <c r="T8" s="61"/>
      <c r="U8" s="62"/>
      <c r="V8" s="61"/>
      <c r="W8" s="61"/>
    </row>
    <row r="9" ht="15" customHeight="1" spans="1:23">
      <c r="A9" s="63">
        <v>1</v>
      </c>
      <c r="B9" s="63">
        <v>2</v>
      </c>
      <c r="C9" s="63">
        <v>3</v>
      </c>
      <c r="D9" s="63">
        <v>4</v>
      </c>
      <c r="E9" s="63">
        <v>5</v>
      </c>
      <c r="F9" s="63">
        <v>6</v>
      </c>
      <c r="G9" s="63">
        <v>7</v>
      </c>
      <c r="H9" s="63">
        <v>8</v>
      </c>
      <c r="I9" s="63">
        <v>9</v>
      </c>
      <c r="J9" s="63">
        <v>10</v>
      </c>
      <c r="K9" s="63">
        <v>11</v>
      </c>
      <c r="L9" s="213">
        <v>12</v>
      </c>
      <c r="M9" s="213">
        <v>13</v>
      </c>
      <c r="N9" s="213">
        <v>14</v>
      </c>
      <c r="O9" s="213">
        <v>15</v>
      </c>
      <c r="P9" s="213">
        <v>16</v>
      </c>
      <c r="Q9" s="213">
        <v>17</v>
      </c>
      <c r="R9" s="213">
        <v>18</v>
      </c>
      <c r="S9" s="213">
        <v>19</v>
      </c>
      <c r="T9" s="213">
        <v>20</v>
      </c>
      <c r="U9" s="63">
        <v>21</v>
      </c>
      <c r="V9" s="213">
        <v>22</v>
      </c>
      <c r="W9" s="63">
        <v>23</v>
      </c>
    </row>
    <row r="10" ht="21.75" customHeight="1" spans="1:23">
      <c r="A10" s="214" t="s">
        <v>258</v>
      </c>
      <c r="B10" s="214" t="s">
        <v>259</v>
      </c>
      <c r="C10" s="214" t="s">
        <v>260</v>
      </c>
      <c r="D10" s="214" t="s">
        <v>69</v>
      </c>
      <c r="E10" s="214" t="s">
        <v>103</v>
      </c>
      <c r="F10" s="214" t="s">
        <v>104</v>
      </c>
      <c r="G10" s="214" t="s">
        <v>231</v>
      </c>
      <c r="H10" s="214" t="s">
        <v>232</v>
      </c>
      <c r="I10" s="65">
        <v>98438.4</v>
      </c>
      <c r="J10" s="65">
        <v>98438.4</v>
      </c>
      <c r="K10" s="67">
        <v>98438.4</v>
      </c>
      <c r="L10" s="65"/>
      <c r="M10" s="65"/>
      <c r="N10" s="65"/>
      <c r="O10" s="65"/>
      <c r="P10" s="65"/>
      <c r="Q10" s="65"/>
      <c r="R10" s="65"/>
      <c r="S10" s="65"/>
      <c r="T10" s="65"/>
      <c r="U10" s="65"/>
      <c r="V10" s="65"/>
      <c r="W10" s="65"/>
    </row>
    <row r="11" ht="18.75" customHeight="1" spans="1:23">
      <c r="A11" s="214" t="s">
        <v>258</v>
      </c>
      <c r="B11" s="214" t="s">
        <v>261</v>
      </c>
      <c r="C11" s="214" t="s">
        <v>262</v>
      </c>
      <c r="D11" s="214" t="s">
        <v>69</v>
      </c>
      <c r="E11" s="214" t="s">
        <v>103</v>
      </c>
      <c r="F11" s="214" t="s">
        <v>104</v>
      </c>
      <c r="G11" s="214" t="s">
        <v>231</v>
      </c>
      <c r="H11" s="214" t="s">
        <v>232</v>
      </c>
      <c r="I11" s="65">
        <v>138561.6</v>
      </c>
      <c r="J11" s="65">
        <v>138561.6</v>
      </c>
      <c r="K11" s="67">
        <v>138561.6</v>
      </c>
      <c r="L11" s="65"/>
      <c r="M11" s="65"/>
      <c r="N11" s="65"/>
      <c r="O11" s="65"/>
      <c r="P11" s="65"/>
      <c r="Q11" s="65"/>
      <c r="R11" s="65"/>
      <c r="S11" s="65"/>
      <c r="T11" s="65"/>
      <c r="U11" s="65"/>
      <c r="V11" s="65"/>
      <c r="W11" s="65"/>
    </row>
    <row r="12" customHeight="1" spans="1:23">
      <c r="A12" s="214" t="s">
        <v>258</v>
      </c>
      <c r="B12" s="214" t="s">
        <v>263</v>
      </c>
      <c r="C12" s="214" t="s">
        <v>264</v>
      </c>
      <c r="D12" s="214" t="s">
        <v>69</v>
      </c>
      <c r="E12" s="214" t="s">
        <v>103</v>
      </c>
      <c r="F12" s="214" t="s">
        <v>104</v>
      </c>
      <c r="G12" s="214" t="s">
        <v>231</v>
      </c>
      <c r="H12" s="214" t="s">
        <v>232</v>
      </c>
      <c r="I12" s="65">
        <v>3000</v>
      </c>
      <c r="J12" s="65">
        <v>3000</v>
      </c>
      <c r="K12" s="67">
        <v>3000</v>
      </c>
      <c r="L12" s="65"/>
      <c r="M12" s="65"/>
      <c r="N12" s="65"/>
      <c r="O12" s="65"/>
      <c r="P12" s="65"/>
      <c r="Q12" s="65"/>
      <c r="R12" s="65"/>
      <c r="S12" s="65"/>
      <c r="T12" s="65"/>
      <c r="U12" s="65"/>
      <c r="V12" s="65"/>
      <c r="W12" s="65"/>
    </row>
    <row r="13" customHeight="1" spans="1:23">
      <c r="A13" s="214" t="s">
        <v>258</v>
      </c>
      <c r="B13" s="214" t="s">
        <v>265</v>
      </c>
      <c r="C13" s="214" t="s">
        <v>266</v>
      </c>
      <c r="D13" s="214" t="s">
        <v>69</v>
      </c>
      <c r="E13" s="214" t="s">
        <v>103</v>
      </c>
      <c r="F13" s="214" t="s">
        <v>104</v>
      </c>
      <c r="G13" s="214" t="s">
        <v>231</v>
      </c>
      <c r="H13" s="214" t="s">
        <v>232</v>
      </c>
      <c r="I13" s="65">
        <v>20000</v>
      </c>
      <c r="J13" s="65">
        <v>20000</v>
      </c>
      <c r="K13" s="67">
        <v>20000</v>
      </c>
      <c r="L13" s="65"/>
      <c r="M13" s="65"/>
      <c r="N13" s="65"/>
      <c r="O13" s="65"/>
      <c r="P13" s="65"/>
      <c r="Q13" s="65"/>
      <c r="R13" s="65"/>
      <c r="S13" s="65"/>
      <c r="T13" s="65"/>
      <c r="U13" s="65"/>
      <c r="V13" s="65"/>
      <c r="W13" s="65"/>
    </row>
    <row r="14" customHeight="1" spans="1:23">
      <c r="A14" s="214" t="s">
        <v>258</v>
      </c>
      <c r="B14" s="214" t="s">
        <v>267</v>
      </c>
      <c r="C14" s="214" t="s">
        <v>268</v>
      </c>
      <c r="D14" s="214" t="s">
        <v>69</v>
      </c>
      <c r="E14" s="214" t="s">
        <v>103</v>
      </c>
      <c r="F14" s="214" t="s">
        <v>104</v>
      </c>
      <c r="G14" s="214" t="s">
        <v>231</v>
      </c>
      <c r="H14" s="214" t="s">
        <v>232</v>
      </c>
      <c r="I14" s="65">
        <v>10000</v>
      </c>
      <c r="J14" s="65">
        <v>10000</v>
      </c>
      <c r="K14" s="67">
        <v>10000</v>
      </c>
      <c r="L14" s="65"/>
      <c r="M14" s="65"/>
      <c r="N14" s="65"/>
      <c r="O14" s="65"/>
      <c r="P14" s="65"/>
      <c r="Q14" s="65"/>
      <c r="R14" s="65"/>
      <c r="S14" s="65"/>
      <c r="T14" s="65"/>
      <c r="U14" s="65"/>
      <c r="V14" s="65"/>
      <c r="W14" s="65"/>
    </row>
    <row r="15" customHeight="1" spans="1:23">
      <c r="A15" s="214" t="s">
        <v>269</v>
      </c>
      <c r="B15" s="214" t="s">
        <v>270</v>
      </c>
      <c r="C15" s="214" t="s">
        <v>271</v>
      </c>
      <c r="D15" s="214" t="s">
        <v>69</v>
      </c>
      <c r="E15" s="214" t="s">
        <v>103</v>
      </c>
      <c r="F15" s="214" t="s">
        <v>104</v>
      </c>
      <c r="G15" s="214" t="s">
        <v>231</v>
      </c>
      <c r="H15" s="214" t="s">
        <v>232</v>
      </c>
      <c r="I15" s="65">
        <v>1500</v>
      </c>
      <c r="J15" s="65"/>
      <c r="K15" s="67"/>
      <c r="L15" s="65"/>
      <c r="M15" s="65"/>
      <c r="N15" s="65"/>
      <c r="O15" s="65"/>
      <c r="P15" s="65"/>
      <c r="Q15" s="65"/>
      <c r="R15" s="65">
        <v>1500</v>
      </c>
      <c r="S15" s="65"/>
      <c r="T15" s="65"/>
      <c r="U15" s="65">
        <v>1500</v>
      </c>
      <c r="V15" s="65"/>
      <c r="W15" s="65"/>
    </row>
    <row r="16" customHeight="1" spans="1:23">
      <c r="A16" s="214" t="s">
        <v>269</v>
      </c>
      <c r="B16" s="214" t="s">
        <v>272</v>
      </c>
      <c r="C16" s="214" t="s">
        <v>273</v>
      </c>
      <c r="D16" s="214" t="s">
        <v>69</v>
      </c>
      <c r="E16" s="214" t="s">
        <v>103</v>
      </c>
      <c r="F16" s="214" t="s">
        <v>104</v>
      </c>
      <c r="G16" s="214" t="s">
        <v>231</v>
      </c>
      <c r="H16" s="214" t="s">
        <v>232</v>
      </c>
      <c r="I16" s="65">
        <v>214400</v>
      </c>
      <c r="J16" s="65"/>
      <c r="K16" s="67"/>
      <c r="L16" s="65"/>
      <c r="M16" s="65"/>
      <c r="N16" s="65"/>
      <c r="O16" s="65"/>
      <c r="P16" s="65"/>
      <c r="Q16" s="65"/>
      <c r="R16" s="65">
        <v>214400</v>
      </c>
      <c r="S16" s="65"/>
      <c r="T16" s="65"/>
      <c r="U16" s="65">
        <v>214400</v>
      </c>
      <c r="V16" s="65"/>
      <c r="W16" s="65"/>
    </row>
    <row r="17" customHeight="1" spans="1:23">
      <c r="A17" s="214" t="s">
        <v>269</v>
      </c>
      <c r="B17" s="214" t="s">
        <v>274</v>
      </c>
      <c r="C17" s="214" t="s">
        <v>275</v>
      </c>
      <c r="D17" s="214" t="s">
        <v>69</v>
      </c>
      <c r="E17" s="214" t="s">
        <v>103</v>
      </c>
      <c r="F17" s="214" t="s">
        <v>104</v>
      </c>
      <c r="G17" s="214" t="s">
        <v>276</v>
      </c>
      <c r="H17" s="214" t="s">
        <v>277</v>
      </c>
      <c r="I17" s="65">
        <v>562.44</v>
      </c>
      <c r="J17" s="65"/>
      <c r="K17" s="67"/>
      <c r="L17" s="65"/>
      <c r="M17" s="65"/>
      <c r="N17" s="65"/>
      <c r="O17" s="65"/>
      <c r="P17" s="65"/>
      <c r="Q17" s="65"/>
      <c r="R17" s="65">
        <v>562.44</v>
      </c>
      <c r="S17" s="65"/>
      <c r="T17" s="65"/>
      <c r="U17" s="65"/>
      <c r="V17" s="65"/>
      <c r="W17" s="65">
        <v>562.44</v>
      </c>
    </row>
    <row r="18" customHeight="1" spans="1:23">
      <c r="A18" s="214" t="s">
        <v>269</v>
      </c>
      <c r="B18" s="214" t="s">
        <v>278</v>
      </c>
      <c r="C18" s="214" t="s">
        <v>279</v>
      </c>
      <c r="D18" s="214" t="s">
        <v>69</v>
      </c>
      <c r="E18" s="214" t="s">
        <v>103</v>
      </c>
      <c r="F18" s="214" t="s">
        <v>104</v>
      </c>
      <c r="G18" s="214" t="s">
        <v>231</v>
      </c>
      <c r="H18" s="214" t="s">
        <v>232</v>
      </c>
      <c r="I18" s="65">
        <v>30000</v>
      </c>
      <c r="J18" s="65">
        <v>30000</v>
      </c>
      <c r="K18" s="67">
        <v>30000</v>
      </c>
      <c r="L18" s="65"/>
      <c r="M18" s="65"/>
      <c r="N18" s="65"/>
      <c r="O18" s="65"/>
      <c r="P18" s="65"/>
      <c r="Q18" s="65"/>
      <c r="R18" s="65"/>
      <c r="S18" s="65"/>
      <c r="T18" s="65"/>
      <c r="U18" s="65"/>
      <c r="V18" s="65"/>
      <c r="W18" s="65"/>
    </row>
    <row r="19" customHeight="1" spans="1:23">
      <c r="A19" s="220" t="s">
        <v>169</v>
      </c>
      <c r="B19" s="221"/>
      <c r="C19" s="221"/>
      <c r="D19" s="221"/>
      <c r="E19" s="221"/>
      <c r="F19" s="221"/>
      <c r="G19" s="221"/>
      <c r="H19" s="222"/>
      <c r="I19" s="65">
        <v>516462.44</v>
      </c>
      <c r="J19" s="65">
        <v>300000</v>
      </c>
      <c r="K19" s="67">
        <v>300000</v>
      </c>
      <c r="L19" s="65"/>
      <c r="M19" s="65"/>
      <c r="N19" s="65"/>
      <c r="O19" s="65"/>
      <c r="P19" s="65"/>
      <c r="Q19" s="65"/>
      <c r="R19" s="65">
        <v>216462.44</v>
      </c>
      <c r="S19" s="65"/>
      <c r="T19" s="65"/>
      <c r="U19" s="65">
        <v>215900</v>
      </c>
      <c r="V19" s="65"/>
      <c r="W19" s="65">
        <v>562.44</v>
      </c>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0"/>
  <sheetViews>
    <sheetView showZeros="0" workbookViewId="0">
      <pane ySplit="1" topLeftCell="A8" activePane="bottomLeft" state="frozen"/>
      <selection/>
      <selection pane="bottomLeft" activeCell="B7" sqref="B7"/>
    </sheetView>
  </sheetViews>
  <sheetFormatPr defaultColWidth="9.14166666666667" defaultRowHeight="12" customHeight="1"/>
  <cols>
    <col min="1" max="1" width="34.2833333333333" style="46" customWidth="1"/>
    <col min="2" max="2" width="29" style="46" customWidth="1"/>
    <col min="3" max="5" width="23.575" style="46" customWidth="1"/>
    <col min="6" max="6" width="11.2833333333333" style="46" customWidth="1"/>
    <col min="7" max="7" width="25.1416666666667" style="46" customWidth="1"/>
    <col min="8" max="8" width="15.575" style="46" customWidth="1"/>
    <col min="9" max="9" width="13.425" style="46" customWidth="1"/>
    <col min="10" max="10" width="18.85" style="46" customWidth="1"/>
    <col min="11" max="16384" width="9.14166666666667" style="46"/>
  </cols>
  <sheetData>
    <row r="1" customHeight="1" spans="1:10">
      <c r="A1" s="47"/>
      <c r="B1" s="47"/>
      <c r="C1" s="47"/>
      <c r="D1" s="47"/>
      <c r="E1" s="47"/>
      <c r="F1" s="47"/>
      <c r="G1" s="47"/>
      <c r="H1" s="47"/>
      <c r="I1" s="47"/>
      <c r="J1" s="47"/>
    </row>
    <row r="2" ht="18" customHeight="1" spans="10:10">
      <c r="J2" s="49" t="s">
        <v>280</v>
      </c>
    </row>
    <row r="3" ht="39.75" customHeight="1" spans="1:10">
      <c r="A3" s="210" t="str">
        <f>"2025"&amp;"年部门项目支出绩效目标表"</f>
        <v>2025年部门项目支出绩效目标表</v>
      </c>
      <c r="B3" s="50"/>
      <c r="C3" s="50"/>
      <c r="D3" s="50"/>
      <c r="E3" s="50"/>
      <c r="F3" s="179"/>
      <c r="G3" s="50"/>
      <c r="H3" s="179"/>
      <c r="I3" s="179"/>
      <c r="J3" s="50"/>
    </row>
    <row r="4" ht="17.25" customHeight="1" spans="1:10">
      <c r="A4" s="51" t="str">
        <f>"单位名称："&amp;"昆明市晋宁区融媒体中心"</f>
        <v>单位名称：昆明市晋宁区融媒体中心</v>
      </c>
      <c r="B4" s="190"/>
      <c r="C4" s="190"/>
      <c r="D4" s="190"/>
      <c r="E4" s="190"/>
      <c r="F4" s="190"/>
      <c r="G4" s="190"/>
      <c r="H4" s="190"/>
      <c r="I4" s="190"/>
      <c r="J4" s="190"/>
    </row>
    <row r="5" ht="44.25" customHeight="1" spans="1:10">
      <c r="A5" s="21" t="s">
        <v>181</v>
      </c>
      <c r="B5" s="21" t="s">
        <v>281</v>
      </c>
      <c r="C5" s="21" t="s">
        <v>282</v>
      </c>
      <c r="D5" s="21" t="s">
        <v>283</v>
      </c>
      <c r="E5" s="21" t="s">
        <v>284</v>
      </c>
      <c r="F5" s="211" t="s">
        <v>285</v>
      </c>
      <c r="G5" s="21" t="s">
        <v>286</v>
      </c>
      <c r="H5" s="211" t="s">
        <v>287</v>
      </c>
      <c r="I5" s="211" t="s">
        <v>288</v>
      </c>
      <c r="J5" s="21" t="s">
        <v>289</v>
      </c>
    </row>
    <row r="6" ht="18.75" customHeight="1" spans="1:10">
      <c r="A6" s="212">
        <v>1</v>
      </c>
      <c r="B6" s="212">
        <v>2</v>
      </c>
      <c r="C6" s="212">
        <v>3</v>
      </c>
      <c r="D6" s="212">
        <v>4</v>
      </c>
      <c r="E6" s="212">
        <v>5</v>
      </c>
      <c r="F6" s="213">
        <v>6</v>
      </c>
      <c r="G6" s="212">
        <v>7</v>
      </c>
      <c r="H6" s="213">
        <v>8</v>
      </c>
      <c r="I6" s="213">
        <v>9</v>
      </c>
      <c r="J6" s="212">
        <v>10</v>
      </c>
    </row>
    <row r="7" ht="42" customHeight="1" spans="1:10">
      <c r="A7" s="22" t="s">
        <v>69</v>
      </c>
      <c r="B7" s="214"/>
      <c r="C7" s="214"/>
      <c r="D7" s="214"/>
      <c r="E7" s="38"/>
      <c r="F7" s="215"/>
      <c r="G7" s="38"/>
      <c r="H7" s="215"/>
      <c r="I7" s="215"/>
      <c r="J7" s="38"/>
    </row>
    <row r="8" ht="42" customHeight="1" spans="1:10">
      <c r="A8" s="216" t="s">
        <v>69</v>
      </c>
      <c r="B8" s="30"/>
      <c r="C8" s="30"/>
      <c r="D8" s="30"/>
      <c r="E8" s="30"/>
      <c r="F8" s="30"/>
      <c r="G8" s="30"/>
      <c r="H8" s="30"/>
      <c r="I8" s="30"/>
      <c r="J8" s="30"/>
    </row>
    <row r="9" customHeight="1" spans="1:10">
      <c r="A9" s="217" t="s">
        <v>262</v>
      </c>
      <c r="B9" s="30" t="s">
        <v>290</v>
      </c>
      <c r="C9" s="30" t="s">
        <v>291</v>
      </c>
      <c r="D9" s="30" t="s">
        <v>292</v>
      </c>
      <c r="E9" s="30" t="s">
        <v>293</v>
      </c>
      <c r="F9" s="30" t="s">
        <v>294</v>
      </c>
      <c r="G9" s="30" t="s">
        <v>295</v>
      </c>
      <c r="H9" s="30" t="s">
        <v>296</v>
      </c>
      <c r="I9" s="30" t="s">
        <v>297</v>
      </c>
      <c r="J9" s="30" t="s">
        <v>290</v>
      </c>
    </row>
    <row r="10" customHeight="1" spans="1:10">
      <c r="A10" s="217" t="s">
        <v>262</v>
      </c>
      <c r="B10" s="30" t="s">
        <v>290</v>
      </c>
      <c r="C10" s="30" t="s">
        <v>291</v>
      </c>
      <c r="D10" s="30" t="s">
        <v>298</v>
      </c>
      <c r="E10" s="30" t="s">
        <v>299</v>
      </c>
      <c r="F10" s="30" t="s">
        <v>300</v>
      </c>
      <c r="G10" s="30" t="s">
        <v>301</v>
      </c>
      <c r="H10" s="30" t="s">
        <v>302</v>
      </c>
      <c r="I10" s="30" t="s">
        <v>303</v>
      </c>
      <c r="J10" s="30" t="s">
        <v>290</v>
      </c>
    </row>
    <row r="11" customHeight="1" spans="1:10">
      <c r="A11" s="217" t="s">
        <v>262</v>
      </c>
      <c r="B11" s="30" t="s">
        <v>290</v>
      </c>
      <c r="C11" s="30" t="s">
        <v>291</v>
      </c>
      <c r="D11" s="30" t="s">
        <v>298</v>
      </c>
      <c r="E11" s="30" t="s">
        <v>304</v>
      </c>
      <c r="F11" s="30" t="s">
        <v>294</v>
      </c>
      <c r="G11" s="30" t="s">
        <v>305</v>
      </c>
      <c r="H11" s="30"/>
      <c r="I11" s="30" t="s">
        <v>303</v>
      </c>
      <c r="J11" s="30" t="s">
        <v>290</v>
      </c>
    </row>
    <row r="12" customHeight="1" spans="1:10">
      <c r="A12" s="217" t="s">
        <v>262</v>
      </c>
      <c r="B12" s="30" t="s">
        <v>290</v>
      </c>
      <c r="C12" s="30" t="s">
        <v>306</v>
      </c>
      <c r="D12" s="30" t="s">
        <v>307</v>
      </c>
      <c r="E12" s="30" t="s">
        <v>308</v>
      </c>
      <c r="F12" s="30" t="s">
        <v>294</v>
      </c>
      <c r="G12" s="30" t="s">
        <v>309</v>
      </c>
      <c r="H12" s="30"/>
      <c r="I12" s="30" t="s">
        <v>303</v>
      </c>
      <c r="J12" s="30" t="s">
        <v>290</v>
      </c>
    </row>
    <row r="13" customHeight="1" spans="1:10">
      <c r="A13" s="217" t="s">
        <v>262</v>
      </c>
      <c r="B13" s="30" t="s">
        <v>290</v>
      </c>
      <c r="C13" s="30" t="s">
        <v>310</v>
      </c>
      <c r="D13" s="30" t="s">
        <v>311</v>
      </c>
      <c r="E13" s="30" t="s">
        <v>312</v>
      </c>
      <c r="F13" s="30" t="s">
        <v>313</v>
      </c>
      <c r="G13" s="30" t="s">
        <v>314</v>
      </c>
      <c r="H13" s="30" t="s">
        <v>302</v>
      </c>
      <c r="I13" s="30" t="s">
        <v>303</v>
      </c>
      <c r="J13" s="30" t="s">
        <v>290</v>
      </c>
    </row>
    <row r="14" customHeight="1" spans="1:10">
      <c r="A14" s="217" t="s">
        <v>273</v>
      </c>
      <c r="B14" s="30" t="s">
        <v>315</v>
      </c>
      <c r="C14" s="30" t="s">
        <v>291</v>
      </c>
      <c r="D14" s="30" t="s">
        <v>292</v>
      </c>
      <c r="E14" s="30" t="s">
        <v>316</v>
      </c>
      <c r="F14" s="30" t="s">
        <v>294</v>
      </c>
      <c r="G14" s="30" t="s">
        <v>83</v>
      </c>
      <c r="H14" s="30" t="s">
        <v>317</v>
      </c>
      <c r="I14" s="30" t="s">
        <v>297</v>
      </c>
      <c r="J14" s="30" t="s">
        <v>315</v>
      </c>
    </row>
    <row r="15" customHeight="1" spans="1:10">
      <c r="A15" s="217" t="s">
        <v>273</v>
      </c>
      <c r="B15" s="30" t="s">
        <v>315</v>
      </c>
      <c r="C15" s="30" t="s">
        <v>306</v>
      </c>
      <c r="D15" s="30" t="s">
        <v>307</v>
      </c>
      <c r="E15" s="30" t="s">
        <v>318</v>
      </c>
      <c r="F15" s="30" t="s">
        <v>294</v>
      </c>
      <c r="G15" s="30" t="s">
        <v>318</v>
      </c>
      <c r="H15" s="30"/>
      <c r="I15" s="30" t="s">
        <v>303</v>
      </c>
      <c r="J15" s="30" t="s">
        <v>315</v>
      </c>
    </row>
    <row r="16" customHeight="1" spans="1:10">
      <c r="A16" s="217" t="s">
        <v>273</v>
      </c>
      <c r="B16" s="30" t="s">
        <v>315</v>
      </c>
      <c r="C16" s="30" t="s">
        <v>310</v>
      </c>
      <c r="D16" s="30" t="s">
        <v>311</v>
      </c>
      <c r="E16" s="30" t="s">
        <v>319</v>
      </c>
      <c r="F16" s="30" t="s">
        <v>300</v>
      </c>
      <c r="G16" s="30" t="s">
        <v>314</v>
      </c>
      <c r="H16" s="30" t="s">
        <v>302</v>
      </c>
      <c r="I16" s="30" t="s">
        <v>303</v>
      </c>
      <c r="J16" s="30" t="s">
        <v>315</v>
      </c>
    </row>
    <row r="17" customHeight="1" spans="1:10">
      <c r="A17" s="217" t="s">
        <v>268</v>
      </c>
      <c r="B17" s="30" t="s">
        <v>320</v>
      </c>
      <c r="C17" s="30" t="s">
        <v>291</v>
      </c>
      <c r="D17" s="30" t="s">
        <v>292</v>
      </c>
      <c r="E17" s="30" t="s">
        <v>321</v>
      </c>
      <c r="F17" s="30" t="s">
        <v>294</v>
      </c>
      <c r="G17" s="30" t="s">
        <v>322</v>
      </c>
      <c r="H17" s="30" t="s">
        <v>296</v>
      </c>
      <c r="I17" s="30" t="s">
        <v>297</v>
      </c>
      <c r="J17" s="30" t="s">
        <v>323</v>
      </c>
    </row>
    <row r="18" customHeight="1" spans="1:10">
      <c r="A18" s="217" t="s">
        <v>268</v>
      </c>
      <c r="B18" s="30" t="s">
        <v>320</v>
      </c>
      <c r="C18" s="30" t="s">
        <v>291</v>
      </c>
      <c r="D18" s="30" t="s">
        <v>298</v>
      </c>
      <c r="E18" s="30" t="s">
        <v>324</v>
      </c>
      <c r="F18" s="30" t="s">
        <v>294</v>
      </c>
      <c r="G18" s="30" t="s">
        <v>301</v>
      </c>
      <c r="H18" s="30" t="s">
        <v>302</v>
      </c>
      <c r="I18" s="30" t="s">
        <v>303</v>
      </c>
      <c r="J18" s="30" t="s">
        <v>323</v>
      </c>
    </row>
    <row r="19" customHeight="1" spans="1:10">
      <c r="A19" s="217" t="s">
        <v>268</v>
      </c>
      <c r="B19" s="30" t="s">
        <v>320</v>
      </c>
      <c r="C19" s="30" t="s">
        <v>306</v>
      </c>
      <c r="D19" s="30" t="s">
        <v>307</v>
      </c>
      <c r="E19" s="30" t="s">
        <v>325</v>
      </c>
      <c r="F19" s="30" t="s">
        <v>294</v>
      </c>
      <c r="G19" s="30" t="s">
        <v>326</v>
      </c>
      <c r="H19" s="30"/>
      <c r="I19" s="30" t="s">
        <v>303</v>
      </c>
      <c r="J19" s="30" t="s">
        <v>323</v>
      </c>
    </row>
    <row r="20" customHeight="1" spans="1:10">
      <c r="A20" s="217" t="s">
        <v>268</v>
      </c>
      <c r="B20" s="30" t="s">
        <v>320</v>
      </c>
      <c r="C20" s="30" t="s">
        <v>310</v>
      </c>
      <c r="D20" s="30" t="s">
        <v>311</v>
      </c>
      <c r="E20" s="30" t="s">
        <v>312</v>
      </c>
      <c r="F20" s="30" t="s">
        <v>300</v>
      </c>
      <c r="G20" s="30" t="s">
        <v>327</v>
      </c>
      <c r="H20" s="30" t="s">
        <v>302</v>
      </c>
      <c r="I20" s="30" t="s">
        <v>303</v>
      </c>
      <c r="J20" s="30" t="s">
        <v>323</v>
      </c>
    </row>
    <row r="21" customHeight="1" spans="1:10">
      <c r="A21" s="217" t="s">
        <v>266</v>
      </c>
      <c r="B21" s="30" t="s">
        <v>328</v>
      </c>
      <c r="C21" s="30" t="s">
        <v>291</v>
      </c>
      <c r="D21" s="30" t="s">
        <v>292</v>
      </c>
      <c r="E21" s="30" t="s">
        <v>329</v>
      </c>
      <c r="F21" s="30" t="s">
        <v>300</v>
      </c>
      <c r="G21" s="30" t="s">
        <v>330</v>
      </c>
      <c r="H21" s="30" t="s">
        <v>331</v>
      </c>
      <c r="I21" s="30" t="s">
        <v>297</v>
      </c>
      <c r="J21" s="30" t="s">
        <v>332</v>
      </c>
    </row>
    <row r="22" customHeight="1" spans="1:10">
      <c r="A22" s="217" t="s">
        <v>266</v>
      </c>
      <c r="B22" s="30" t="s">
        <v>328</v>
      </c>
      <c r="C22" s="30" t="s">
        <v>291</v>
      </c>
      <c r="D22" s="30" t="s">
        <v>292</v>
      </c>
      <c r="E22" s="30" t="s">
        <v>333</v>
      </c>
      <c r="F22" s="30" t="s">
        <v>300</v>
      </c>
      <c r="G22" s="30" t="s">
        <v>301</v>
      </c>
      <c r="H22" s="30" t="s">
        <v>331</v>
      </c>
      <c r="I22" s="30" t="s">
        <v>297</v>
      </c>
      <c r="J22" s="30" t="s">
        <v>332</v>
      </c>
    </row>
    <row r="23" customHeight="1" spans="1:10">
      <c r="A23" s="217" t="s">
        <v>266</v>
      </c>
      <c r="B23" s="30" t="s">
        <v>328</v>
      </c>
      <c r="C23" s="30" t="s">
        <v>306</v>
      </c>
      <c r="D23" s="30" t="s">
        <v>307</v>
      </c>
      <c r="E23" s="30" t="s">
        <v>334</v>
      </c>
      <c r="F23" s="30" t="s">
        <v>300</v>
      </c>
      <c r="G23" s="30" t="s">
        <v>314</v>
      </c>
      <c r="H23" s="30" t="s">
        <v>302</v>
      </c>
      <c r="I23" s="30" t="s">
        <v>303</v>
      </c>
      <c r="J23" s="30" t="s">
        <v>332</v>
      </c>
    </row>
    <row r="24" customHeight="1" spans="1:10">
      <c r="A24" s="217" t="s">
        <v>266</v>
      </c>
      <c r="B24" s="30" t="s">
        <v>328</v>
      </c>
      <c r="C24" s="30" t="s">
        <v>310</v>
      </c>
      <c r="D24" s="30" t="s">
        <v>311</v>
      </c>
      <c r="E24" s="30" t="s">
        <v>335</v>
      </c>
      <c r="F24" s="30" t="s">
        <v>294</v>
      </c>
      <c r="G24" s="30" t="s">
        <v>314</v>
      </c>
      <c r="H24" s="30" t="s">
        <v>302</v>
      </c>
      <c r="I24" s="30" t="s">
        <v>303</v>
      </c>
      <c r="J24" s="30" t="s">
        <v>332</v>
      </c>
    </row>
    <row r="25" customHeight="1" spans="1:10">
      <c r="A25" s="217" t="s">
        <v>271</v>
      </c>
      <c r="B25" s="30" t="s">
        <v>336</v>
      </c>
      <c r="C25" s="30" t="s">
        <v>291</v>
      </c>
      <c r="D25" s="30" t="s">
        <v>292</v>
      </c>
      <c r="E25" s="30" t="s">
        <v>337</v>
      </c>
      <c r="F25" s="30" t="s">
        <v>294</v>
      </c>
      <c r="G25" s="30" t="s">
        <v>82</v>
      </c>
      <c r="H25" s="30" t="s">
        <v>296</v>
      </c>
      <c r="I25" s="30" t="s">
        <v>297</v>
      </c>
      <c r="J25" s="30" t="s">
        <v>336</v>
      </c>
    </row>
    <row r="26" customHeight="1" spans="1:10">
      <c r="A26" s="217" t="s">
        <v>271</v>
      </c>
      <c r="B26" s="30" t="s">
        <v>336</v>
      </c>
      <c r="C26" s="30" t="s">
        <v>291</v>
      </c>
      <c r="D26" s="30" t="s">
        <v>292</v>
      </c>
      <c r="E26" s="30" t="s">
        <v>338</v>
      </c>
      <c r="F26" s="30" t="s">
        <v>300</v>
      </c>
      <c r="G26" s="30" t="s">
        <v>314</v>
      </c>
      <c r="H26" s="30" t="s">
        <v>302</v>
      </c>
      <c r="I26" s="30" t="s">
        <v>303</v>
      </c>
      <c r="J26" s="30" t="s">
        <v>336</v>
      </c>
    </row>
    <row r="27" customHeight="1" spans="1:10">
      <c r="A27" s="217" t="s">
        <v>271</v>
      </c>
      <c r="B27" s="30" t="s">
        <v>336</v>
      </c>
      <c r="C27" s="30" t="s">
        <v>291</v>
      </c>
      <c r="D27" s="30" t="s">
        <v>292</v>
      </c>
      <c r="E27" s="30" t="s">
        <v>339</v>
      </c>
      <c r="F27" s="30" t="s">
        <v>294</v>
      </c>
      <c r="G27" s="30" t="s">
        <v>314</v>
      </c>
      <c r="H27" s="30" t="s">
        <v>302</v>
      </c>
      <c r="I27" s="30" t="s">
        <v>303</v>
      </c>
      <c r="J27" s="30" t="s">
        <v>336</v>
      </c>
    </row>
    <row r="28" customHeight="1" spans="1:10">
      <c r="A28" s="217" t="s">
        <v>271</v>
      </c>
      <c r="B28" s="30" t="s">
        <v>336</v>
      </c>
      <c r="C28" s="30" t="s">
        <v>306</v>
      </c>
      <c r="D28" s="30" t="s">
        <v>307</v>
      </c>
      <c r="E28" s="30" t="s">
        <v>340</v>
      </c>
      <c r="F28" s="30" t="s">
        <v>294</v>
      </c>
      <c r="G28" s="30" t="s">
        <v>340</v>
      </c>
      <c r="H28" s="30"/>
      <c r="I28" s="30" t="s">
        <v>303</v>
      </c>
      <c r="J28" s="30" t="s">
        <v>336</v>
      </c>
    </row>
    <row r="29" customHeight="1" spans="1:10">
      <c r="A29" s="217" t="s">
        <v>271</v>
      </c>
      <c r="B29" s="30" t="s">
        <v>336</v>
      </c>
      <c r="C29" s="30" t="s">
        <v>310</v>
      </c>
      <c r="D29" s="30" t="s">
        <v>311</v>
      </c>
      <c r="E29" s="30" t="s">
        <v>335</v>
      </c>
      <c r="F29" s="30" t="s">
        <v>300</v>
      </c>
      <c r="G29" s="30" t="s">
        <v>314</v>
      </c>
      <c r="H29" s="30" t="s">
        <v>302</v>
      </c>
      <c r="I29" s="30" t="s">
        <v>303</v>
      </c>
      <c r="J29" s="30" t="s">
        <v>336</v>
      </c>
    </row>
    <row r="30" customHeight="1" spans="1:10">
      <c r="A30" s="217" t="s">
        <v>279</v>
      </c>
      <c r="B30" s="30" t="s">
        <v>341</v>
      </c>
      <c r="C30" s="30" t="s">
        <v>291</v>
      </c>
      <c r="D30" s="30" t="s">
        <v>292</v>
      </c>
      <c r="E30" s="30" t="s">
        <v>339</v>
      </c>
      <c r="F30" s="30" t="s">
        <v>294</v>
      </c>
      <c r="G30" s="30" t="s">
        <v>342</v>
      </c>
      <c r="H30" s="30" t="s">
        <v>302</v>
      </c>
      <c r="I30" s="30" t="s">
        <v>303</v>
      </c>
      <c r="J30" s="30" t="s">
        <v>341</v>
      </c>
    </row>
    <row r="31" customHeight="1" spans="1:10">
      <c r="A31" s="217" t="s">
        <v>279</v>
      </c>
      <c r="B31" s="30" t="s">
        <v>341</v>
      </c>
      <c r="C31" s="30" t="s">
        <v>291</v>
      </c>
      <c r="D31" s="30" t="s">
        <v>292</v>
      </c>
      <c r="E31" s="30" t="s">
        <v>343</v>
      </c>
      <c r="F31" s="30" t="s">
        <v>300</v>
      </c>
      <c r="G31" s="30" t="s">
        <v>342</v>
      </c>
      <c r="H31" s="30" t="s">
        <v>302</v>
      </c>
      <c r="I31" s="30" t="s">
        <v>303</v>
      </c>
      <c r="J31" s="30" t="s">
        <v>341</v>
      </c>
    </row>
    <row r="32" customHeight="1" spans="1:10">
      <c r="A32" s="217" t="s">
        <v>279</v>
      </c>
      <c r="B32" s="30" t="s">
        <v>341</v>
      </c>
      <c r="C32" s="30" t="s">
        <v>306</v>
      </c>
      <c r="D32" s="30" t="s">
        <v>307</v>
      </c>
      <c r="E32" s="30" t="s">
        <v>344</v>
      </c>
      <c r="F32" s="30" t="s">
        <v>294</v>
      </c>
      <c r="G32" s="30" t="s">
        <v>344</v>
      </c>
      <c r="H32" s="30"/>
      <c r="I32" s="30" t="s">
        <v>303</v>
      </c>
      <c r="J32" s="30" t="s">
        <v>341</v>
      </c>
    </row>
    <row r="33" customHeight="1" spans="1:10">
      <c r="A33" s="217" t="s">
        <v>279</v>
      </c>
      <c r="B33" s="30" t="s">
        <v>341</v>
      </c>
      <c r="C33" s="30" t="s">
        <v>310</v>
      </c>
      <c r="D33" s="30" t="s">
        <v>311</v>
      </c>
      <c r="E33" s="30" t="s">
        <v>335</v>
      </c>
      <c r="F33" s="30" t="s">
        <v>300</v>
      </c>
      <c r="G33" s="30" t="s">
        <v>342</v>
      </c>
      <c r="H33" s="30" t="s">
        <v>302</v>
      </c>
      <c r="I33" s="30" t="s">
        <v>303</v>
      </c>
      <c r="J33" s="30" t="s">
        <v>341</v>
      </c>
    </row>
    <row r="34" customHeight="1" spans="1:10">
      <c r="A34" s="217" t="s">
        <v>275</v>
      </c>
      <c r="B34" s="30" t="s">
        <v>345</v>
      </c>
      <c r="C34" s="30" t="s">
        <v>291</v>
      </c>
      <c r="D34" s="30" t="s">
        <v>292</v>
      </c>
      <c r="E34" s="30" t="s">
        <v>346</v>
      </c>
      <c r="F34" s="30" t="s">
        <v>294</v>
      </c>
      <c r="G34" s="30" t="s">
        <v>347</v>
      </c>
      <c r="H34" s="30" t="s">
        <v>348</v>
      </c>
      <c r="I34" s="30" t="s">
        <v>297</v>
      </c>
      <c r="J34" s="30" t="s">
        <v>349</v>
      </c>
    </row>
    <row r="35" customHeight="1" spans="1:10">
      <c r="A35" s="217" t="s">
        <v>275</v>
      </c>
      <c r="B35" s="30" t="s">
        <v>345</v>
      </c>
      <c r="C35" s="30" t="s">
        <v>306</v>
      </c>
      <c r="D35" s="30" t="s">
        <v>350</v>
      </c>
      <c r="E35" s="30" t="s">
        <v>351</v>
      </c>
      <c r="F35" s="30" t="s">
        <v>294</v>
      </c>
      <c r="G35" s="30" t="s">
        <v>301</v>
      </c>
      <c r="H35" s="30" t="s">
        <v>302</v>
      </c>
      <c r="I35" s="30" t="s">
        <v>297</v>
      </c>
      <c r="J35" s="30" t="s">
        <v>352</v>
      </c>
    </row>
    <row r="36" customHeight="1" spans="1:10">
      <c r="A36" s="217" t="s">
        <v>275</v>
      </c>
      <c r="B36" s="30" t="s">
        <v>345</v>
      </c>
      <c r="C36" s="30" t="s">
        <v>310</v>
      </c>
      <c r="D36" s="30" t="s">
        <v>311</v>
      </c>
      <c r="E36" s="30" t="s">
        <v>353</v>
      </c>
      <c r="F36" s="30" t="s">
        <v>300</v>
      </c>
      <c r="G36" s="30" t="s">
        <v>327</v>
      </c>
      <c r="H36" s="30" t="s">
        <v>302</v>
      </c>
      <c r="I36" s="30" t="s">
        <v>297</v>
      </c>
      <c r="J36" s="30" t="s">
        <v>353</v>
      </c>
    </row>
    <row r="37" customHeight="1" spans="1:10">
      <c r="A37" s="217" t="s">
        <v>260</v>
      </c>
      <c r="B37" s="30" t="s">
        <v>354</v>
      </c>
      <c r="C37" s="30" t="s">
        <v>291</v>
      </c>
      <c r="D37" s="30" t="s">
        <v>292</v>
      </c>
      <c r="E37" s="30" t="s">
        <v>355</v>
      </c>
      <c r="F37" s="30" t="s">
        <v>294</v>
      </c>
      <c r="G37" s="30" t="s">
        <v>356</v>
      </c>
      <c r="H37" s="30" t="s">
        <v>296</v>
      </c>
      <c r="I37" s="30" t="s">
        <v>297</v>
      </c>
      <c r="J37" s="30" t="s">
        <v>357</v>
      </c>
    </row>
    <row r="38" customHeight="1" spans="1:10">
      <c r="A38" s="217" t="s">
        <v>260</v>
      </c>
      <c r="B38" s="30" t="s">
        <v>354</v>
      </c>
      <c r="C38" s="30" t="s">
        <v>291</v>
      </c>
      <c r="D38" s="30" t="s">
        <v>292</v>
      </c>
      <c r="E38" s="30" t="s">
        <v>358</v>
      </c>
      <c r="F38" s="30" t="s">
        <v>294</v>
      </c>
      <c r="G38" s="30" t="s">
        <v>356</v>
      </c>
      <c r="H38" s="30" t="s">
        <v>296</v>
      </c>
      <c r="I38" s="30" t="s">
        <v>297</v>
      </c>
      <c r="J38" s="30" t="s">
        <v>357</v>
      </c>
    </row>
    <row r="39" customHeight="1" spans="1:10">
      <c r="A39" s="217" t="s">
        <v>260</v>
      </c>
      <c r="B39" s="30" t="s">
        <v>354</v>
      </c>
      <c r="C39" s="30" t="s">
        <v>291</v>
      </c>
      <c r="D39" s="30" t="s">
        <v>292</v>
      </c>
      <c r="E39" s="30" t="s">
        <v>359</v>
      </c>
      <c r="F39" s="30" t="s">
        <v>294</v>
      </c>
      <c r="G39" s="30" t="s">
        <v>356</v>
      </c>
      <c r="H39" s="30" t="s">
        <v>296</v>
      </c>
      <c r="I39" s="30" t="s">
        <v>297</v>
      </c>
      <c r="J39" s="30" t="s">
        <v>357</v>
      </c>
    </row>
    <row r="40" customHeight="1" spans="1:10">
      <c r="A40" s="217" t="s">
        <v>260</v>
      </c>
      <c r="B40" s="30" t="s">
        <v>354</v>
      </c>
      <c r="C40" s="30" t="s">
        <v>291</v>
      </c>
      <c r="D40" s="30" t="s">
        <v>292</v>
      </c>
      <c r="E40" s="30" t="s">
        <v>360</v>
      </c>
      <c r="F40" s="30" t="s">
        <v>294</v>
      </c>
      <c r="G40" s="30" t="s">
        <v>356</v>
      </c>
      <c r="H40" s="30" t="s">
        <v>296</v>
      </c>
      <c r="I40" s="30" t="s">
        <v>297</v>
      </c>
      <c r="J40" s="30" t="s">
        <v>357</v>
      </c>
    </row>
    <row r="41" customHeight="1" spans="1:10">
      <c r="A41" s="217" t="s">
        <v>260</v>
      </c>
      <c r="B41" s="30" t="s">
        <v>354</v>
      </c>
      <c r="C41" s="30" t="s">
        <v>291</v>
      </c>
      <c r="D41" s="30" t="s">
        <v>292</v>
      </c>
      <c r="E41" s="30" t="s">
        <v>361</v>
      </c>
      <c r="F41" s="30" t="s">
        <v>294</v>
      </c>
      <c r="G41" s="30" t="s">
        <v>356</v>
      </c>
      <c r="H41" s="30" t="s">
        <v>296</v>
      </c>
      <c r="I41" s="30" t="s">
        <v>297</v>
      </c>
      <c r="J41" s="30" t="s">
        <v>357</v>
      </c>
    </row>
    <row r="42" customHeight="1" spans="1:10">
      <c r="A42" s="217" t="s">
        <v>260</v>
      </c>
      <c r="B42" s="30" t="s">
        <v>354</v>
      </c>
      <c r="C42" s="30" t="s">
        <v>291</v>
      </c>
      <c r="D42" s="30" t="s">
        <v>292</v>
      </c>
      <c r="E42" s="30" t="s">
        <v>362</v>
      </c>
      <c r="F42" s="30" t="s">
        <v>294</v>
      </c>
      <c r="G42" s="30" t="s">
        <v>356</v>
      </c>
      <c r="H42" s="30" t="s">
        <v>296</v>
      </c>
      <c r="I42" s="30" t="s">
        <v>297</v>
      </c>
      <c r="J42" s="30" t="s">
        <v>357</v>
      </c>
    </row>
    <row r="43" customHeight="1" spans="1:10">
      <c r="A43" s="217" t="s">
        <v>260</v>
      </c>
      <c r="B43" s="30" t="s">
        <v>354</v>
      </c>
      <c r="C43" s="30" t="s">
        <v>291</v>
      </c>
      <c r="D43" s="30" t="s">
        <v>298</v>
      </c>
      <c r="E43" s="30" t="s">
        <v>363</v>
      </c>
      <c r="F43" s="30" t="s">
        <v>294</v>
      </c>
      <c r="G43" s="30" t="s">
        <v>363</v>
      </c>
      <c r="H43" s="30"/>
      <c r="I43" s="30" t="s">
        <v>303</v>
      </c>
      <c r="J43" s="30" t="s">
        <v>357</v>
      </c>
    </row>
    <row r="44" customHeight="1" spans="1:10">
      <c r="A44" s="217" t="s">
        <v>260</v>
      </c>
      <c r="B44" s="30" t="s">
        <v>354</v>
      </c>
      <c r="C44" s="30" t="s">
        <v>306</v>
      </c>
      <c r="D44" s="30" t="s">
        <v>307</v>
      </c>
      <c r="E44" s="30" t="s">
        <v>364</v>
      </c>
      <c r="F44" s="30" t="s">
        <v>294</v>
      </c>
      <c r="G44" s="30" t="s">
        <v>365</v>
      </c>
      <c r="H44" s="30"/>
      <c r="I44" s="30" t="s">
        <v>303</v>
      </c>
      <c r="J44" s="30" t="s">
        <v>357</v>
      </c>
    </row>
    <row r="45" customHeight="1" spans="1:10">
      <c r="A45" s="217" t="s">
        <v>260</v>
      </c>
      <c r="B45" s="30" t="s">
        <v>354</v>
      </c>
      <c r="C45" s="30" t="s">
        <v>310</v>
      </c>
      <c r="D45" s="30" t="s">
        <v>311</v>
      </c>
      <c r="E45" s="30" t="s">
        <v>335</v>
      </c>
      <c r="F45" s="30" t="s">
        <v>300</v>
      </c>
      <c r="G45" s="30" t="s">
        <v>314</v>
      </c>
      <c r="H45" s="30" t="s">
        <v>302</v>
      </c>
      <c r="I45" s="30" t="s">
        <v>303</v>
      </c>
      <c r="J45" s="30" t="s">
        <v>357</v>
      </c>
    </row>
    <row r="46" customHeight="1" spans="1:10">
      <c r="A46" s="217" t="s">
        <v>264</v>
      </c>
      <c r="B46" s="30" t="s">
        <v>366</v>
      </c>
      <c r="C46" s="30" t="s">
        <v>291</v>
      </c>
      <c r="D46" s="30" t="s">
        <v>292</v>
      </c>
      <c r="E46" s="30" t="s">
        <v>367</v>
      </c>
      <c r="F46" s="30" t="s">
        <v>294</v>
      </c>
      <c r="G46" s="30" t="s">
        <v>87</v>
      </c>
      <c r="H46" s="30" t="s">
        <v>296</v>
      </c>
      <c r="I46" s="30" t="s">
        <v>297</v>
      </c>
      <c r="J46" s="30" t="s">
        <v>368</v>
      </c>
    </row>
    <row r="47" customHeight="1" spans="1:10">
      <c r="A47" s="217" t="s">
        <v>264</v>
      </c>
      <c r="B47" s="30" t="s">
        <v>366</v>
      </c>
      <c r="C47" s="30" t="s">
        <v>291</v>
      </c>
      <c r="D47" s="30" t="s">
        <v>292</v>
      </c>
      <c r="E47" s="30" t="s">
        <v>369</v>
      </c>
      <c r="F47" s="30" t="s">
        <v>294</v>
      </c>
      <c r="G47" s="30" t="s">
        <v>87</v>
      </c>
      <c r="H47" s="30" t="s">
        <v>296</v>
      </c>
      <c r="I47" s="30" t="s">
        <v>297</v>
      </c>
      <c r="J47" s="30" t="s">
        <v>368</v>
      </c>
    </row>
    <row r="48" customHeight="1" spans="1:10">
      <c r="A48" s="217" t="s">
        <v>264</v>
      </c>
      <c r="B48" s="30" t="s">
        <v>366</v>
      </c>
      <c r="C48" s="30" t="s">
        <v>291</v>
      </c>
      <c r="D48" s="30" t="s">
        <v>298</v>
      </c>
      <c r="E48" s="30" t="s">
        <v>370</v>
      </c>
      <c r="F48" s="30" t="s">
        <v>294</v>
      </c>
      <c r="G48" s="30" t="s">
        <v>301</v>
      </c>
      <c r="H48" s="30" t="s">
        <v>302</v>
      </c>
      <c r="I48" s="30" t="s">
        <v>303</v>
      </c>
      <c r="J48" s="30" t="s">
        <v>368</v>
      </c>
    </row>
    <row r="49" customHeight="1" spans="1:10">
      <c r="A49" s="217" t="s">
        <v>264</v>
      </c>
      <c r="B49" s="30" t="s">
        <v>366</v>
      </c>
      <c r="C49" s="30" t="s">
        <v>306</v>
      </c>
      <c r="D49" s="30" t="s">
        <v>307</v>
      </c>
      <c r="E49" s="30" t="s">
        <v>371</v>
      </c>
      <c r="F49" s="30" t="s">
        <v>294</v>
      </c>
      <c r="G49" s="30" t="s">
        <v>371</v>
      </c>
      <c r="H49" s="30"/>
      <c r="I49" s="30" t="s">
        <v>303</v>
      </c>
      <c r="J49" s="30" t="s">
        <v>368</v>
      </c>
    </row>
    <row r="50" customHeight="1" spans="1:10">
      <c r="A50" s="217" t="s">
        <v>264</v>
      </c>
      <c r="B50" s="30" t="s">
        <v>366</v>
      </c>
      <c r="C50" s="30" t="s">
        <v>310</v>
      </c>
      <c r="D50" s="30" t="s">
        <v>311</v>
      </c>
      <c r="E50" s="30" t="s">
        <v>372</v>
      </c>
      <c r="F50" s="30" t="s">
        <v>294</v>
      </c>
      <c r="G50" s="30" t="s">
        <v>301</v>
      </c>
      <c r="H50" s="30" t="s">
        <v>302</v>
      </c>
      <c r="I50" s="30" t="s">
        <v>303</v>
      </c>
      <c r="J50" s="30" t="s">
        <v>368</v>
      </c>
    </row>
  </sheetData>
  <mergeCells count="20">
    <mergeCell ref="A3:J3"/>
    <mergeCell ref="A4:H4"/>
    <mergeCell ref="A9:A13"/>
    <mergeCell ref="A14:A16"/>
    <mergeCell ref="A17:A20"/>
    <mergeCell ref="A21:A24"/>
    <mergeCell ref="A25:A29"/>
    <mergeCell ref="A30:A33"/>
    <mergeCell ref="A34:A36"/>
    <mergeCell ref="A37:A45"/>
    <mergeCell ref="A46:A50"/>
    <mergeCell ref="B9:B13"/>
    <mergeCell ref="B14:B16"/>
    <mergeCell ref="B17:B20"/>
    <mergeCell ref="B21:B24"/>
    <mergeCell ref="B25:B29"/>
    <mergeCell ref="B30:B33"/>
    <mergeCell ref="B34:B36"/>
    <mergeCell ref="B37:B45"/>
    <mergeCell ref="B46:B5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Guang</cp:lastModifiedBy>
  <dcterms:created xsi:type="dcterms:W3CDTF">2025-02-06T07:09:00Z</dcterms:created>
  <dcterms:modified xsi:type="dcterms:W3CDTF">2025-03-17T07:14:09Z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