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<sst xmlns="http://schemas.openxmlformats.org/spreadsheetml/2006/main" count="1075" uniqueCount="434">
  <si>
    <t>预算01-1表</t>
  </si>
  <si>
    <t>单位名称：昆明市晋宁区档案馆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</si>
  <si>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</si>
  <si>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</si>
  <si>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</si>
  <si>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</si>
  <si>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</si>
  <si>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</si>
  <si>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</si>
  <si>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</si>
  <si>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</si>
  <si>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</si>
  <si>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</si>
  <si>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</si>
  <si>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</si>
  <si>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</si>
  <si>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</si>
  <si>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</si>
  <si>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</si>
  <si>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</si>
  <si>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</si>
  <si>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</si>
  <si>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</si>
  <si>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</si>
  <si>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</si>
  <si>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</si>
  <si>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</si>
  <si>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</si>
  <si>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</si>
  <si>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</si>
  <si>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</si>
  <si>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</si>
  <si>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</si>
  <si>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</si>
  <si>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</si>
  <si>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</si>
  <si>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</si>
  <si>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</si>
  <si>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</si>
  <si>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</si>
  <si>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</si>
  <si>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</si>
  <si>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</si>
  <si>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</si>
  <si>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</si>
  <si>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</si>
  <si>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</si>
  <si>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</si>
  <si>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</si>
  <si>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</si>
  <si>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</si>
  <si>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</si>
  <si>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</si>
  <si>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</si>
  <si>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单位名称：昆明市晋宁区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</si>
  <si>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</si>
  <si>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</si>
  <si>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</si>
  <si>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</si>
  <si>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</si>
  <si>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</si>
  <si>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</si>
  <si>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</si>
  <si>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</si>
  <si>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</si>
  <si>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</si>
  <si>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</si>
  <si>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</si>
  <si>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</si>
  <si>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</si>
  <si>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</si>
  <si>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155</t>
  </si>
  <si>
    <t>昆明市晋宁区档案馆</t>
  </si>
  <si>
    <t>155001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</si>
  <si>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</si>
  <si>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</si>
  <si>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</si>
  <si>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</si>
  <si>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</si>
  <si>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</si>
  <si>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</si>
  <si>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</si>
  <si>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</si>
  <si>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</si>
  <si>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</si>
  <si>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</si>
  <si>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</si>
  <si>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</si>
  <si>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</si>
  <si>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</si>
  <si>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</si>
  <si>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</si>
  <si>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</si>
  <si>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</si>
  <si>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</si>
  <si>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</si>
  <si>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</si>
  <si>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</si>
  <si>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</si>
  <si>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</si>
  <si>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</si>
  <si>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</si>
  <si>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20126</t>
  </si>
  <si>
    <t>档案事务</t>
  </si>
  <si>
    <t>2012604</t>
  </si>
  <si>
    <t>档案馆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</si>
  <si>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</si>
  <si>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</si>
  <si>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</si>
  <si>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</si>
  <si>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</si>
  <si>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</si>
  <si>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</si>
  <si>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</si>
  <si>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</si>
  <si>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</si>
  <si>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</si>
  <si>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</si>
  <si>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</si>
  <si>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</si>
  <si>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</si>
  <si>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</si>
  <si>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</si>
  <si>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</si>
  <si>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</si>
  <si>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</si>
  <si>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</si>
  <si>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</si>
  <si>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</si>
  <si>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</si>
  <si>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</si>
  <si>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</si>
  <si>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</si>
  <si>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</si>
  <si>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</si>
  <si>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</si>
  <si>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</si>
  <si>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</si>
  <si>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</si>
  <si>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</si>
  <si>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</si>
  <si>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</si>
  <si>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</si>
  <si>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</si>
  <si>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</si>
  <si>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</si>
  <si>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</si>
  <si>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</si>
  <si>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</si>
  <si>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</si>
  <si>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</si>
  <si>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</si>
  <si>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</si>
  <si>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</si>
  <si>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</si>
  <si>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</si>
  <si>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</si>
  <si>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</si>
  <si>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</si>
  <si>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</si>
  <si>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</si>
  <si>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</si>
  <si>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</si>
  <si>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</si>
  <si>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</si>
  <si>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单位名称：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</si>
  <si>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</si>
  <si>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</si>
  <si>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</si>
  <si>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</si>
  <si>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</si>
  <si>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</si>
  <si>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</si>
  <si>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</si>
  <si>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</si>
  <si>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</si>
  <si>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</si>
  <si>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</si>
  <si>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</si>
  <si>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</si>
  <si>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</si>
  <si>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</si>
  <si>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</si>
  <si>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</si>
  <si>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</si>
  <si>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</si>
  <si>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</si>
  <si>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</si>
  <si>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</si>
  <si>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</si>
  <si>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</si>
  <si>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</si>
  <si>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</si>
  <si>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</si>
  <si>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</si>
  <si>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</si>
  <si>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530122210000000002342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</si>
  <si>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</si>
  <si>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</si>
  <si>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</si>
  <si>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</si>
  <si>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</si>
  <si>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</si>
  <si>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</si>
  <si>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</si>
  <si>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</si>
  <si>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530122210000000002343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</si>
  <si>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</si>
  <si>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</si>
  <si>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</si>
  <si>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</si>
  <si>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</si>
  <si>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</si>
  <si>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</si>
  <si>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</si>
  <si>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</si>
  <si>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530122210000000002347</t>
  </si>
  <si>
    <t>30217</t>
  </si>
  <si>
    <t>530122210000000002349</t>
  </si>
  <si>
    <t>工会经费</t>
  </si>
  <si>
    <t>30228</t>
  </si>
  <si>
    <t>530122210000000002350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</si>
  <si>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</si>
  <si>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</si>
  <si>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</si>
  <si>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</si>
  <si>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</si>
  <si>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</si>
  <si>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</si>
  <si>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</si>
  <si>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</si>
  <si>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530122210000000004222</t>
  </si>
  <si>
    <t>30113</t>
  </si>
  <si>
    <t>530122231100001222164</t>
  </si>
  <si>
    <t>离退休人员支出</t>
  </si>
  <si>
    <t>30305</t>
  </si>
  <si>
    <t>生活补助</t>
  </si>
  <si>
    <t>530122231100001422305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</si>
  <si>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</si>
  <si>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</si>
  <si>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</si>
  <si>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</si>
  <si>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</si>
  <si>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</si>
  <si>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</si>
  <si>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</si>
  <si>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</si>
  <si>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530122231100001225314</t>
  </si>
  <si>
    <t>消防设施维保经费</t>
  </si>
  <si>
    <t>30213</t>
  </si>
  <si>
    <t>维修（护）费</t>
  </si>
  <si>
    <t>事业发展类</t>
  </si>
  <si>
    <t>530122231100001225318</t>
  </si>
  <si>
    <t>电梯维护经费</t>
  </si>
  <si>
    <t>530122241100002499117</t>
  </si>
  <si>
    <t>委托安保服务专项经费</t>
  </si>
  <si>
    <t>530122241100002839837</t>
  </si>
  <si>
    <t>档案管理（收支专户）经费</t>
  </si>
  <si>
    <t>530122241100002952003</t>
  </si>
  <si>
    <t>（收支专户））档案基本运行维护经费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</si>
  <si>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</si>
  <si>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</si>
  <si>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</si>
  <si>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</si>
  <si>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</si>
  <si>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</si>
  <si>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</si>
  <si>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</si>
  <si>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</si>
  <si>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</si>
  <si>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维护及管养消防设施设备，保障馆藏档案及公用设施设备安全。</t>
  </si>
  <si>
    <t>产出指标</t>
  </si>
  <si>
    <t>数量指标</t>
  </si>
  <si>
    <t>12个七氟丙烷气缸、40个灭火器等设施设备维修维保。</t>
  </si>
  <si>
    <t>&gt;=</t>
  </si>
  <si>
    <t>12个七氟丙烷气缸、40个灭火器等设施设备安全。</t>
  </si>
  <si>
    <t>年</t>
  </si>
  <si>
    <t>定量指标</t>
  </si>
  <si>
    <t>保障全馆内外环境及实施设备安全。</t>
  </si>
  <si>
    <t>效益指标</t>
  </si>
  <si>
    <t>社会效益</t>
  </si>
  <si>
    <t>保障馆藏档案及公用设施设备安全。</t>
  </si>
  <si>
    <t>=</t>
  </si>
  <si>
    <t>保障全馆内外环境安全。</t>
  </si>
  <si>
    <t>零故障发生。</t>
  </si>
  <si>
    <t>满意度指标</t>
  </si>
  <si>
    <t>服务对象满意度</t>
  </si>
  <si>
    <t>95</t>
  </si>
  <si>
    <t>%</t>
  </si>
  <si>
    <t>定性指标</t>
  </si>
  <si>
    <t>100%保障全馆内外环境及设施设备安全。</t>
  </si>
  <si>
    <t>完成12.1万卷档案日常维护，档案立卷、整理、卷皮更换、科学化管理。</t>
  </si>
  <si>
    <t>馆藏档案的日常维护和保管、数字化加工、专项档案的收集整理。</t>
  </si>
  <si>
    <t>14.6万卷、档案收集整理、保管等。</t>
  </si>
  <si>
    <t>卷</t>
  </si>
  <si>
    <t>质量指标</t>
  </si>
  <si>
    <t>完成档案的科学化整理，便于查找利用。</t>
  </si>
  <si>
    <t>更换卷皮、裱糊、数字化等工作，以便于档案的安全保管和查找利用</t>
  </si>
  <si>
    <t>完成馆藏档案的整理和安全保管。</t>
  </si>
  <si>
    <t>完成馆藏档案的整理和安全保管，发挥提供利用功能。</t>
  </si>
  <si>
    <t>完成档案安全保管，提高群众查阅满意度。</t>
  </si>
  <si>
    <t>90</t>
  </si>
  <si>
    <t>完成档案的科学保管，提高档案的查阅质量和服务水平。</t>
  </si>
  <si>
    <t>完成馆藏档案日常维护，档案立卷、整理、卷皮更换、消毒、杀虫等科学，规范化管理。</t>
  </si>
  <si>
    <t>馆藏档案日常维护和保管。</t>
  </si>
  <si>
    <t>更换2200个卷皮，便于更好保存纸质档案。</t>
  </si>
  <si>
    <t>个</t>
  </si>
  <si>
    <t>完成馆藏档案的科学化、规范化、安全管理。</t>
  </si>
  <si>
    <t>完成档案的科学化管理，便于查找利用。</t>
  </si>
  <si>
    <t>更换2200个卷皮，便于纸质档案安全保管。</t>
  </si>
  <si>
    <t>时效指标</t>
  </si>
  <si>
    <t>及时更换卷皮。</t>
  </si>
  <si>
    <t>完成2200个卷皮更换，便于档案查找利用。</t>
  </si>
  <si>
    <t>更换卷皮便于档案查找利用。</t>
  </si>
  <si>
    <t>完成档案安全保管，提高群众查询利用服务。</t>
  </si>
  <si>
    <t>完成档案的科学保管，提高查询利用服务水平。</t>
  </si>
  <si>
    <t>档案馆电梯维护一年，每年维保维护。</t>
  </si>
  <si>
    <t>档案馆库房电梯维护安全管理</t>
  </si>
  <si>
    <t>两部电梯</t>
  </si>
  <si>
    <t>部</t>
  </si>
  <si>
    <t>档案馆电梯的维护管理</t>
  </si>
  <si>
    <t>电梯维护一年的管理</t>
  </si>
  <si>
    <t>维护电梯的正常运转，保证为利用和接收档案服务。</t>
  </si>
  <si>
    <t>使电梯正常工作，为广大群众提供方便。</t>
  </si>
  <si>
    <t>全馆内外环境安全、整洁。</t>
  </si>
  <si>
    <t>一年</t>
  </si>
  <si>
    <t>24小时值守</t>
  </si>
  <si>
    <t>小时</t>
  </si>
  <si>
    <t>无投诉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</si>
  <si>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</si>
  <si>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</si>
  <si>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</si>
  <si>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</si>
  <si>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</si>
  <si>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</si>
  <si>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</si>
  <si>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</si>
  <si>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</si>
  <si>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</si>
  <si>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</si>
  <si>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</si>
  <si>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</si>
  <si>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</si>
  <si>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</si>
  <si>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</si>
  <si>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</si>
  <si>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箱</t>
  </si>
  <si>
    <t>保安服务</t>
  </si>
  <si>
    <t>备注：1.当面向中小企业预留资金大于合计时，面向中小企业预留资金为三年预计数。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</si>
  <si>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</si>
  <si>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</si>
  <si>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</si>
  <si>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</si>
  <si>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</si>
  <si>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</si>
  <si>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</si>
  <si>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</si>
  <si>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</si>
  <si>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</si>
  <si>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</si>
  <si>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</si>
  <si>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</si>
  <si>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</si>
  <si>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</si>
  <si>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</si>
  <si>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</si>
  <si>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</si>
  <si>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</si>
  <si>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</si>
  <si>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</si>
  <si>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</si>
  <si>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</si>
  <si>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</si>
  <si>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</si>
  <si>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</si>
  <si>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</si>
  <si>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</si>
  <si>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311 专项业务类</t>
  </si>
  <si>
    <t>本级</t>
  </si>
  <si>
    <t>313 事业发展类</t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</si>
  <si>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</si>
  <si>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</si>
  <si>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</si>
  <si>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</si>
  <si>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</si>
  <si>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</si>
  <si>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</si>
  <si>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</si>
  <si>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负责全区档案的业务指导和培训工作，使各单位档案达到规范化、科学化和现代化的管理要求。完成档案的日常维护，档案的立卷、整理、卷皮更换、科学化管理。完成馆藏档案的数学化管理工作，使档案的提供利用更加高效。完成档案库房的安全管理和保管工作。</t>
  </si>
  <si>
    <t>根据三定方案归纳</t>
  </si>
  <si>
    <t>完成馆藏档案17.7万卷的正常维护，确保档案的完成规范，便于提供利用。完成馆藏档案30万页的数字化管理要求。维护电梯的正常运转，保证为利用和接收档案服务。</t>
  </si>
  <si>
    <t>根据部门职责，中长期规划，各级党委，各级政府要求归纳</t>
  </si>
  <si>
    <t>部门年度目标</t>
  </si>
  <si>
    <t>完成14.9万卷档案的正常维护，含档案的整理、卷皮更换、消毒、修复、缩微、托裱及档案的安全管理等，确保档案完整规范，便于提供利用。完成30万页档案的整理、立卷、编目、原文扫描及数据挂接导入，以便于档案的现代化规范化管理要求，更好的为提供利用服务。完成两部电梯和消防设施设备的正常运转维护，保证为利用和接收档案服务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</si>
  <si>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</si>
  <si>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</si>
  <si>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</si>
  <si>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</si>
  <si>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</si>
  <si>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</si>
  <si>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</si>
  <si>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</si>
  <si>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</si>
  <si>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档案管理规范化工作</t>
  </si>
  <si>
    <t>档案管理各项基本支出</t>
  </si>
  <si>
    <t>档案业务管理工作</t>
  </si>
  <si>
    <t>电梯维护、消防设施维保、档案装具购买、档案业务管理。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</si>
  <si>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</si>
  <si>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</si>
  <si>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</si>
  <si>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</si>
  <si>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</si>
  <si>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馆藏档案的日常维护和保管</t>
  </si>
  <si>
    <t>14.9万</t>
  </si>
  <si>
    <t>100%以上</t>
  </si>
  <si>
    <t>14.9万卷</t>
  </si>
  <si>
    <t>馆藏档案数量</t>
  </si>
  <si>
    <t>档案的数字化加工</t>
  </si>
  <si>
    <t>30万</t>
  </si>
  <si>
    <t>页（件、卷、条）</t>
  </si>
  <si>
    <t>30万页</t>
  </si>
  <si>
    <t>市级任务标准</t>
  </si>
  <si>
    <t>档案馆库房电梯及消防设施设备的安全管理</t>
  </si>
  <si>
    <t>2部电梯及全部七氟丙烷气缸、灭火器</t>
  </si>
  <si>
    <t>库房电梯级消防设施设备管理</t>
  </si>
  <si>
    <t>完成档案的科学化整理，便于查找利用</t>
  </si>
  <si>
    <t>更换卷皮、投放杀虫药、裱糊、修复破损档案，以利于档案的安全保护。</t>
  </si>
  <si>
    <t>完成档案的现代化管理</t>
  </si>
  <si>
    <t>纸质档案的数字化加工，让群众快捷准确及时查阅利用档案。</t>
  </si>
  <si>
    <t>档案库房电梯及消防设施设备的安全管理</t>
  </si>
  <si>
    <t>一年的电梯及消防设施设备的维护管理</t>
  </si>
  <si>
    <t>群众查阅满意度</t>
  </si>
  <si>
    <t>90%以上</t>
  </si>
  <si>
    <t>提供利用的效果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</si>
</sst>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b/>
      <sz val="23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9" applyNumberFormat="0" applyAlignment="0" applyProtection="0">
      <alignment vertical="center"/>
    </xf>
    <xf numFmtId="0" fontId="37" fillId="5" borderId="20" applyNumberFormat="0" applyAlignment="0" applyProtection="0">
      <alignment vertical="center"/>
    </xf>
    <xf numFmtId="0" fontId="38" fillId="5" borderId="19" applyNumberFormat="0" applyAlignment="0" applyProtection="0">
      <alignment vertical="center"/>
    </xf>
    <xf numFmtId="0" fontId="39" fillId="6" borderId="21" applyNumberFormat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176" fontId="47" fillId="0" borderId="1">
      <alignment horizontal="right" vertical="center"/>
    </xf>
    <xf numFmtId="177" fontId="47" fillId="0" borderId="1">
      <alignment horizontal="right" vertical="center"/>
    </xf>
    <xf numFmtId="10" fontId="47" fillId="0" borderId="1">
      <alignment horizontal="right" vertical="center"/>
    </xf>
    <xf numFmtId="178" fontId="47" fillId="0" borderId="1">
      <alignment horizontal="right" vertical="center"/>
    </xf>
    <xf numFmtId="49" fontId="47" fillId="0" borderId="1">
      <alignment horizontal="left" vertical="center" wrapText="1"/>
    </xf>
    <xf numFmtId="178" fontId="47" fillId="0" borderId="1">
      <alignment horizontal="right" vertical="center"/>
    </xf>
    <xf numFmtId="179" fontId="47" fillId="0" borderId="1">
      <alignment horizontal="right" vertical="center"/>
    </xf>
    <xf numFmtId="180" fontId="47" fillId="0" borderId="1">
      <alignment horizontal="right" vertical="center"/>
    </xf>
    <xf numFmtId="0" fontId="48" fillId="0" borderId="0"/>
    <xf numFmtId="0" fontId="47" fillId="0" borderId="0">
      <alignment vertical="top"/>
      <protection locked="0"/>
    </xf>
  </cellStyleXfs>
  <cellXfs count="297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/>
    <xf numFmtId="4" fontId="8" fillId="0" borderId="1" xfId="0" applyNumberFormat="1" applyFont="1" applyBorder="1" applyAlignment="1">
      <alignment horizontal="right" vertical="center"/>
    </xf>
    <xf numFmtId="49" fontId="10" fillId="0" borderId="1" xfId="53" applyFo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12" fillId="0" borderId="0" xfId="57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/>
    <xf numFmtId="0" fontId="8" fillId="0" borderId="0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8" fillId="0" borderId="0" xfId="0" applyFont="1" applyFill="1" applyBorder="1" applyAlignment="1" applyProtection="1">
      <alignment horizontal="right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10" fillId="0" borderId="1" xfId="54" applyFont="1" applyAlignment="1">
      <alignment horizontal="left" vertical="center"/>
    </xf>
    <xf numFmtId="178" fontId="10" fillId="0" borderId="1" xfId="54" applyFont="1">
      <alignment horizontal="right"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178" fontId="10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" fontId="10" fillId="0" borderId="1" xfId="54" applyNumberFormat="1" applyFont="1" applyFill="1" applyBorder="1">
      <alignment horizontal="right" vertical="center"/>
    </xf>
    <xf numFmtId="0" fontId="8" fillId="0" borderId="0" xfId="0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17" fillId="0" borderId="0" xfId="0" applyFont="1" applyFill="1" applyBorder="1" applyAlignment="1">
      <alignment vertical="top"/>
    </xf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/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right" vertical="center"/>
      <protection locked="0"/>
    </xf>
    <xf numFmtId="4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 vertical="center"/>
    </xf>
    <xf numFmtId="0" fontId="19" fillId="0" borderId="0" xfId="57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Protection="1">
      <protection locked="0"/>
    </xf>
    <xf numFmtId="0" fontId="2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>
      <alignment horizontal="left" vertical="center"/>
    </xf>
    <xf numFmtId="0" fontId="8" fillId="0" borderId="0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>
      <alignment horizontal="left" vertical="center"/>
    </xf>
    <xf numFmtId="0" fontId="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right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180" fontId="10" fillId="0" borderId="1" xfId="56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>
      <alignment horizontal="left" vertical="center"/>
    </xf>
    <xf numFmtId="178" fontId="22" fillId="0" borderId="0" xfId="0" applyNumberFormat="1" applyFont="1" applyBorder="1" applyAlignment="1">
      <alignment horizontal="left" vertical="center"/>
    </xf>
    <xf numFmtId="0" fontId="19" fillId="0" borderId="0" xfId="58" applyFont="1" applyFill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8" fillId="0" borderId="0" xfId="0" applyFont="1" applyBorder="1" applyAlignment="1">
      <alignment horizontal="right"/>
    </xf>
    <xf numFmtId="0" fontId="23" fillId="0" borderId="0" xfId="0" applyFont="1" applyFill="1" applyBorder="1" applyAlignment="1" applyProtection="1">
      <alignment horizontal="right"/>
      <protection locked="0"/>
    </xf>
    <xf numFmtId="49" fontId="23" fillId="0" borderId="0" xfId="0" applyNumberFormat="1" applyFont="1" applyFill="1" applyBorder="1" applyProtection="1">
      <protection locked="0"/>
    </xf>
    <xf numFmtId="0" fontId="5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49" fontId="19" fillId="0" borderId="0" xfId="58" applyNumberFormat="1" applyFont="1" applyFill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 indent="1"/>
    </xf>
    <xf numFmtId="49" fontId="10" fillId="0" borderId="1" xfId="53" applyFont="1" applyAlignment="1">
      <alignment horizontal="left" vertical="center" wrapText="1" indent="2"/>
    </xf>
    <xf numFmtId="0" fontId="5" fillId="0" borderId="0" xfId="0" applyFont="1" applyFill="1" applyBorder="1" applyAlignment="1">
      <alignment vertical="top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 applyProtection="1">
      <alignment vertical="top"/>
      <protection locked="0"/>
    </xf>
    <xf numFmtId="49" fontId="5" fillId="0" borderId="0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vertical="top" wrapText="1"/>
      <protection locked="0"/>
    </xf>
    <xf numFmtId="4" fontId="8" fillId="2" borderId="1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4" fontId="8" fillId="0" borderId="1" xfId="0" applyNumberFormat="1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27" fillId="0" borderId="1" xfId="0" applyFont="1" applyBorder="1" applyAlignment="1" applyProtection="1">
      <alignment horizontal="center" vertical="center" wrapText="1"/>
      <protection locked="0"/>
    </xf>
    <xf numFmtId="4" fontId="27" fillId="0" borderId="1" xfId="0" applyNumberFormat="1" applyFont="1" applyBorder="1" applyAlignment="1" applyProtection="1">
      <alignment horizontal="right" vertical="center"/>
      <protection locked="0"/>
    </xf>
    <xf numFmtId="0" fontId="26" fillId="0" borderId="5" xfId="0" applyFont="1" applyFill="1" applyBorder="1" applyAlignment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  <protection locked="0"/>
    </xf>
    <xf numFmtId="0" fontId="26" fillId="0" borderId="3" xfId="0" applyFont="1" applyFill="1" applyBorder="1" applyAlignment="1" applyProtection="1">
      <alignment horizontal="center" vertical="center"/>
      <protection locked="0"/>
    </xf>
    <xf numFmtId="0" fontId="26" fillId="0" borderId="4" xfId="0" applyFont="1" applyFill="1" applyBorder="1" applyAlignment="1" applyProtection="1">
      <alignment horizontal="center" vertical="center"/>
      <protection locked="0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26" fillId="0" borderId="7" xfId="0" applyFont="1" applyFill="1" applyBorder="1" applyAlignment="1" applyProtection="1">
      <alignment horizontal="center" vertical="center" wrapText="1"/>
      <protection locked="0"/>
    </xf>
    <xf numFmtId="0" fontId="26" fillId="0" borderId="7" xfId="0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right" vertical="center"/>
    </xf>
    <xf numFmtId="0" fontId="8" fillId="2" borderId="1" xfId="0" applyFont="1" applyFill="1" applyBorder="1" applyAlignment="1" applyProtection="1">
      <alignment horizontal="left" vertical="center" wrapText="1" indent="1"/>
      <protection locked="0"/>
    </xf>
    <xf numFmtId="49" fontId="10" fillId="0" borderId="1" xfId="53" applyFont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4" activePane="bottomLeft" state="frozen"/>
      <selection/>
      <selection pane="bottomLeft" activeCell="I10" sqref="I10"/>
    </sheetView>
  </sheetViews>
  <sheetFormatPr defaultColWidth="8.575" defaultRowHeight="12.75" customHeight="1" outlineLevelCol="3"/>
  <cols>
    <col min="1" max="4" width="41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93"/>
      <c r="B2" s="93"/>
      <c r="C2" s="93"/>
      <c r="D2" s="109" t="s">
        <v>0</v>
      </c>
    </row>
    <row r="3" ht="41.25" customHeight="1" spans="1:1">
      <c r="A3" s="88" t="str">
        <f>"2025"&amp;"年部门财务收支预算总表"</f>
        <v>2025年部门财务收支预算总表</v>
      </c>
    </row>
    <row r="4" ht="17.25" customHeight="1" spans="1:4">
      <c r="A4" s="91" t="s">
        <v>1</v>
      </c>
      <c r="B4" s="253"/>
      <c r="D4" s="213" t="s">
        <v>2</v>
      </c>
    </row>
    <row r="5" ht="23.25" customHeight="1" spans="1:4">
      <c r="A5" s="254" t="s">
        <v>3</v>
      </c>
      <c r="B5" s="255"/>
      <c r="C5" s="254" t="s">
        <v>4</v>
      </c>
      <c r="D5" s="255"/>
    </row>
    <row r="6" ht="24" customHeight="1" spans="1:4">
      <c r="A6" s="254" t="s">
        <v>5</v>
      </c>
      <c r="B6" s="254" t="s">
        <v>6</v>
      </c>
      <c r="C6" s="254" t="s">
        <v>7</v>
      </c>
      <c r="D6" s="254" t="s">
        <v>6</v>
      </c>
    </row>
    <row r="7" ht="17.25" customHeight="1" spans="1:4">
      <c r="A7" s="292" t="s">
        <v>8</v>
      </c>
      <c r="B7" s="68">
        <v>1370377.57</v>
      </c>
      <c r="C7" s="292" t="s">
        <v>9</v>
      </c>
      <c r="D7" s="68">
        <v>1038944.88</v>
      </c>
    </row>
    <row r="8" ht="17.25" customHeight="1" spans="1:4">
      <c r="A8" s="292" t="s">
        <v>10</v>
      </c>
      <c r="B8" s="68"/>
      <c r="C8" s="292" t="s">
        <v>11</v>
      </c>
      <c r="D8" s="68"/>
    </row>
    <row r="9" ht="17.25" customHeight="1" spans="1:4">
      <c r="A9" s="292" t="s">
        <v>12</v>
      </c>
      <c r="B9" s="68"/>
      <c r="C9" s="293" t="s">
        <v>13</v>
      </c>
      <c r="D9" s="68"/>
    </row>
    <row r="10" ht="17.25" customHeight="1" spans="1:4">
      <c r="A10" s="292" t="s">
        <v>14</v>
      </c>
      <c r="B10" s="68"/>
      <c r="C10" s="293" t="s">
        <v>15</v>
      </c>
      <c r="D10" s="68"/>
    </row>
    <row r="11" ht="17.25" customHeight="1" spans="1:4">
      <c r="A11" s="292" t="s">
        <v>16</v>
      </c>
      <c r="B11" s="68">
        <v>23000</v>
      </c>
      <c r="C11" s="293" t="s">
        <v>17</v>
      </c>
      <c r="D11" s="68"/>
    </row>
    <row r="12" ht="17.25" customHeight="1" spans="1:4">
      <c r="A12" s="292" t="s">
        <v>18</v>
      </c>
      <c r="B12" s="68"/>
      <c r="C12" s="293" t="s">
        <v>19</v>
      </c>
      <c r="D12" s="68"/>
    </row>
    <row r="13" ht="17.25" customHeight="1" spans="1:4">
      <c r="A13" s="292" t="s">
        <v>20</v>
      </c>
      <c r="B13" s="68"/>
      <c r="C13" s="76" t="s">
        <v>21</v>
      </c>
      <c r="D13" s="68"/>
    </row>
    <row r="14" ht="17.25" customHeight="1" spans="1:4">
      <c r="A14" s="292" t="s">
        <v>22</v>
      </c>
      <c r="B14" s="68"/>
      <c r="C14" s="76" t="s">
        <v>23</v>
      </c>
      <c r="D14" s="68">
        <v>156586.08</v>
      </c>
    </row>
    <row r="15" ht="17.25" customHeight="1" spans="1:4">
      <c r="A15" s="292" t="s">
        <v>24</v>
      </c>
      <c r="B15" s="68"/>
      <c r="C15" s="76" t="s">
        <v>25</v>
      </c>
      <c r="D15" s="68">
        <v>93808.05</v>
      </c>
    </row>
    <row r="16" ht="17.25" customHeight="1" spans="1:4">
      <c r="A16" s="292" t="s">
        <v>26</v>
      </c>
      <c r="B16" s="70">
        <v>23000</v>
      </c>
      <c r="C16" s="76" t="s">
        <v>27</v>
      </c>
      <c r="D16" s="68"/>
    </row>
    <row r="17" ht="17.25" customHeight="1" spans="1:4">
      <c r="A17" s="294"/>
      <c r="B17" s="68"/>
      <c r="C17" s="76" t="s">
        <v>28</v>
      </c>
      <c r="D17" s="68"/>
    </row>
    <row r="18" ht="17.25" customHeight="1" spans="1:4">
      <c r="A18" s="295"/>
      <c r="B18" s="68"/>
      <c r="C18" s="76" t="s">
        <v>29</v>
      </c>
      <c r="D18" s="68"/>
    </row>
    <row r="19" ht="17.25" customHeight="1" spans="1:4">
      <c r="A19" s="295"/>
      <c r="B19" s="68"/>
      <c r="C19" s="76" t="s">
        <v>30</v>
      </c>
      <c r="D19" s="68"/>
    </row>
    <row r="20" ht="17.25" customHeight="1" spans="1:4">
      <c r="A20" s="295"/>
      <c r="B20" s="68"/>
      <c r="C20" s="76" t="s">
        <v>31</v>
      </c>
      <c r="D20" s="68"/>
    </row>
    <row r="21" ht="17.25" customHeight="1" spans="1:4">
      <c r="A21" s="295"/>
      <c r="B21" s="68"/>
      <c r="C21" s="76" t="s">
        <v>32</v>
      </c>
      <c r="D21" s="68"/>
    </row>
    <row r="22" ht="17.25" customHeight="1" spans="1:4">
      <c r="A22" s="295"/>
      <c r="B22" s="68"/>
      <c r="C22" s="76" t="s">
        <v>33</v>
      </c>
      <c r="D22" s="68"/>
    </row>
    <row r="23" ht="17.25" customHeight="1" spans="1:4">
      <c r="A23" s="295"/>
      <c r="B23" s="68"/>
      <c r="C23" s="76" t="s">
        <v>34</v>
      </c>
      <c r="D23" s="68"/>
    </row>
    <row r="24" ht="17.25" customHeight="1" spans="1:4">
      <c r="A24" s="295"/>
      <c r="B24" s="68"/>
      <c r="C24" s="76" t="s">
        <v>35</v>
      </c>
      <c r="D24" s="68"/>
    </row>
    <row r="25" ht="17.25" customHeight="1" spans="1:4">
      <c r="A25" s="295"/>
      <c r="B25" s="68"/>
      <c r="C25" s="76" t="s">
        <v>36</v>
      </c>
      <c r="D25" s="68">
        <v>104038.56</v>
      </c>
    </row>
    <row r="26" ht="17.25" customHeight="1" spans="1:4">
      <c r="A26" s="295"/>
      <c r="B26" s="68"/>
      <c r="C26" s="76" t="s">
        <v>37</v>
      </c>
      <c r="D26" s="68"/>
    </row>
    <row r="27" ht="17.25" customHeight="1" spans="1:4">
      <c r="A27" s="295"/>
      <c r="B27" s="68"/>
      <c r="C27" s="294" t="s">
        <v>38</v>
      </c>
      <c r="D27" s="68"/>
    </row>
    <row r="28" ht="17.25" customHeight="1" spans="1:4">
      <c r="A28" s="295"/>
      <c r="B28" s="68"/>
      <c r="C28" s="76" t="s">
        <v>39</v>
      </c>
      <c r="D28" s="68"/>
    </row>
    <row r="29" ht="16.5" customHeight="1" spans="1:4">
      <c r="A29" s="295"/>
      <c r="B29" s="68"/>
      <c r="C29" s="76" t="s">
        <v>40</v>
      </c>
      <c r="D29" s="68"/>
    </row>
    <row r="30" ht="16.5" customHeight="1" spans="1:4">
      <c r="A30" s="295"/>
      <c r="B30" s="68"/>
      <c r="C30" s="294" t="s">
        <v>41</v>
      </c>
      <c r="D30" s="68"/>
    </row>
    <row r="31" ht="17.25" customHeight="1" spans="1:4">
      <c r="A31" s="295"/>
      <c r="B31" s="68"/>
      <c r="C31" s="294" t="s">
        <v>42</v>
      </c>
      <c r="D31" s="68"/>
    </row>
    <row r="32" ht="17.25" customHeight="1" spans="1:4">
      <c r="A32" s="295"/>
      <c r="B32" s="68"/>
      <c r="C32" s="76" t="s">
        <v>43</v>
      </c>
      <c r="D32" s="68"/>
    </row>
    <row r="33" ht="16.5" customHeight="1" spans="1:4">
      <c r="A33" s="295" t="s">
        <v>44</v>
      </c>
      <c r="B33" s="68">
        <v>1393377.57</v>
      </c>
      <c r="C33" s="295" t="s">
        <v>45</v>
      </c>
      <c r="D33" s="68">
        <v>1393377.57</v>
      </c>
    </row>
    <row r="34" ht="16.5" customHeight="1" spans="1:4">
      <c r="A34" s="294" t="s">
        <v>46</v>
      </c>
      <c r="B34" s="68"/>
      <c r="C34" s="294" t="s">
        <v>47</v>
      </c>
      <c r="D34" s="68"/>
    </row>
    <row r="35" ht="16.5" customHeight="1" spans="1:4">
      <c r="A35" s="76" t="s">
        <v>48</v>
      </c>
      <c r="B35" s="70"/>
      <c r="C35" s="76" t="s">
        <v>48</v>
      </c>
      <c r="D35" s="70"/>
    </row>
    <row r="36" ht="16.5" customHeight="1" spans="1:4">
      <c r="A36" s="76" t="s">
        <v>49</v>
      </c>
      <c r="B36" s="70"/>
      <c r="C36" s="76" t="s">
        <v>50</v>
      </c>
      <c r="D36" s="70"/>
    </row>
    <row r="37" ht="16.5" customHeight="1" spans="1:4">
      <c r="A37" s="296" t="s">
        <v>51</v>
      </c>
      <c r="B37" s="68">
        <v>1393377.57</v>
      </c>
      <c r="C37" s="296" t="s">
        <v>52</v>
      </c>
      <c r="D37" s="68">
        <v>1393377.57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GridLines="0" showZeros="0" workbookViewId="0">
      <pane ySplit="1" topLeftCell="A2" activePane="bottomLeft" state="frozen"/>
      <selection/>
      <selection pane="bottomLeft" activeCell="E34" sqref="E34"/>
    </sheetView>
  </sheetViews>
  <sheetFormatPr defaultColWidth="8.575" defaultRowHeight="12.75" customHeight="1"/>
  <cols>
    <col min="1" max="1" width="15.8916666666667" style="46" customWidth="1"/>
    <col min="2" max="2" width="35" style="46" customWidth="1"/>
    <col min="3" max="19" width="22" style="46" customWidth="1"/>
    <col min="20" max="16384" width="8.575" style="46"/>
  </cols>
  <sheetData>
    <row r="1" customHeight="1" spans="1:19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ht="17.25" customHeight="1" spans="1:1">
      <c r="A2" s="109" t="s">
        <v>53</v>
      </c>
    </row>
    <row r="3" ht="41.25" customHeight="1" spans="1:1">
      <c r="A3" s="88" t="str">
        <f>"2025"&amp;"年部门收入预算表"</f>
        <v>2025年部门收入预算表</v>
      </c>
    </row>
    <row r="4" ht="17.25" customHeight="1" spans="1:19">
      <c r="A4" s="91" t="s">
        <v>54</v>
      </c>
      <c r="S4" s="93" t="s">
        <v>2</v>
      </c>
    </row>
    <row r="5" ht="21.75" customHeight="1" spans="1:19">
      <c r="A5" s="277" t="s">
        <v>55</v>
      </c>
      <c r="B5" s="278" t="s">
        <v>56</v>
      </c>
      <c r="C5" s="278" t="s">
        <v>57</v>
      </c>
      <c r="D5" s="279" t="s">
        <v>58</v>
      </c>
      <c r="E5" s="279"/>
      <c r="F5" s="279"/>
      <c r="G5" s="279"/>
      <c r="H5" s="279"/>
      <c r="I5" s="197"/>
      <c r="J5" s="279"/>
      <c r="K5" s="279"/>
      <c r="L5" s="279"/>
      <c r="M5" s="279"/>
      <c r="N5" s="287"/>
      <c r="O5" s="279" t="s">
        <v>46</v>
      </c>
      <c r="P5" s="279"/>
      <c r="Q5" s="279"/>
      <c r="R5" s="279"/>
      <c r="S5" s="287"/>
    </row>
    <row r="6" ht="27" customHeight="1" spans="1:19">
      <c r="A6" s="280"/>
      <c r="B6" s="281"/>
      <c r="C6" s="281"/>
      <c r="D6" s="281" t="s">
        <v>59</v>
      </c>
      <c r="E6" s="281" t="s">
        <v>60</v>
      </c>
      <c r="F6" s="281" t="s">
        <v>61</v>
      </c>
      <c r="G6" s="281" t="s">
        <v>62</v>
      </c>
      <c r="H6" s="281" t="s">
        <v>63</v>
      </c>
      <c r="I6" s="288" t="s">
        <v>64</v>
      </c>
      <c r="J6" s="289"/>
      <c r="K6" s="289"/>
      <c r="L6" s="289"/>
      <c r="M6" s="289"/>
      <c r="N6" s="290"/>
      <c r="O6" s="281" t="s">
        <v>59</v>
      </c>
      <c r="P6" s="281" t="s">
        <v>60</v>
      </c>
      <c r="Q6" s="281" t="s">
        <v>61</v>
      </c>
      <c r="R6" s="281" t="s">
        <v>62</v>
      </c>
      <c r="S6" s="281" t="s">
        <v>65</v>
      </c>
    </row>
    <row r="7" ht="30" customHeight="1" spans="1:19">
      <c r="A7" s="282"/>
      <c r="B7" s="283"/>
      <c r="C7" s="284"/>
      <c r="D7" s="284"/>
      <c r="E7" s="284"/>
      <c r="F7" s="284"/>
      <c r="G7" s="284"/>
      <c r="H7" s="284"/>
      <c r="I7" s="115" t="s">
        <v>59</v>
      </c>
      <c r="J7" s="290" t="s">
        <v>66</v>
      </c>
      <c r="K7" s="290" t="s">
        <v>67</v>
      </c>
      <c r="L7" s="290" t="s">
        <v>68</v>
      </c>
      <c r="M7" s="290" t="s">
        <v>69</v>
      </c>
      <c r="N7" s="290" t="s">
        <v>70</v>
      </c>
      <c r="O7" s="291"/>
      <c r="P7" s="291"/>
      <c r="Q7" s="291"/>
      <c r="R7" s="291"/>
      <c r="S7" s="284"/>
    </row>
    <row r="8" ht="15" customHeight="1" spans="1:19">
      <c r="A8" s="104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4">
        <v>7</v>
      </c>
      <c r="H8" s="104">
        <v>8</v>
      </c>
      <c r="I8" s="115">
        <v>9</v>
      </c>
      <c r="J8" s="104">
        <v>10</v>
      </c>
      <c r="K8" s="104">
        <v>11</v>
      </c>
      <c r="L8" s="104">
        <v>12</v>
      </c>
      <c r="M8" s="104">
        <v>13</v>
      </c>
      <c r="N8" s="104">
        <v>14</v>
      </c>
      <c r="O8" s="104">
        <v>15</v>
      </c>
      <c r="P8" s="104">
        <v>16</v>
      </c>
      <c r="Q8" s="104">
        <v>17</v>
      </c>
      <c r="R8" s="104">
        <v>18</v>
      </c>
      <c r="S8" s="104">
        <v>19</v>
      </c>
    </row>
    <row r="9" ht="18" customHeight="1" spans="1:20">
      <c r="A9" s="36" t="s">
        <v>71</v>
      </c>
      <c r="B9" s="36" t="s">
        <v>72</v>
      </c>
      <c r="C9" s="26">
        <v>1393377.57</v>
      </c>
      <c r="D9" s="26">
        <v>1393377.57</v>
      </c>
      <c r="E9" s="26">
        <v>1370377.57</v>
      </c>
      <c r="F9" s="26"/>
      <c r="G9" s="26"/>
      <c r="H9" s="26"/>
      <c r="I9" s="26">
        <v>23000</v>
      </c>
      <c r="J9" s="26"/>
      <c r="K9" s="26"/>
      <c r="L9" s="26"/>
      <c r="M9" s="26"/>
      <c r="N9" s="26">
        <v>23000</v>
      </c>
      <c r="O9" s="26"/>
      <c r="P9" s="26"/>
      <c r="Q9" s="26"/>
      <c r="R9" s="26"/>
      <c r="S9" s="26"/>
      <c r="T9" s="26"/>
    </row>
    <row r="10" ht="18" customHeight="1" spans="1:20">
      <c r="A10" s="285" t="s">
        <v>73</v>
      </c>
      <c r="B10" s="285" t="s">
        <v>72</v>
      </c>
      <c r="C10" s="26">
        <v>1393377.57</v>
      </c>
      <c r="D10" s="26">
        <v>1393377.57</v>
      </c>
      <c r="E10" s="26">
        <v>1370377.57</v>
      </c>
      <c r="F10" s="26"/>
      <c r="G10" s="26"/>
      <c r="H10" s="26"/>
      <c r="I10" s="26">
        <v>23000</v>
      </c>
      <c r="J10" s="26"/>
      <c r="K10" s="26"/>
      <c r="L10" s="26"/>
      <c r="M10" s="26"/>
      <c r="N10" s="26">
        <v>23000</v>
      </c>
      <c r="O10" s="26"/>
      <c r="P10" s="26"/>
      <c r="Q10" s="26"/>
      <c r="R10" s="26"/>
      <c r="S10" s="26"/>
      <c r="T10" s="26"/>
    </row>
    <row r="11" ht="18" customHeight="1" spans="1:20">
      <c r="A11" s="286" t="s">
        <v>57</v>
      </c>
      <c r="B11" s="286"/>
      <c r="C11" s="26">
        <v>1393377.57</v>
      </c>
      <c r="D11" s="26">
        <v>1393377.57</v>
      </c>
      <c r="E11" s="26">
        <v>1370377.57</v>
      </c>
      <c r="F11" s="26"/>
      <c r="G11" s="26"/>
      <c r="H11" s="26"/>
      <c r="I11" s="26">
        <v>23000</v>
      </c>
      <c r="J11" s="26"/>
      <c r="K11" s="26"/>
      <c r="L11" s="26"/>
      <c r="M11" s="26"/>
      <c r="N11" s="26">
        <v>23000</v>
      </c>
      <c r="O11" s="26"/>
      <c r="P11" s="26"/>
      <c r="Q11" s="26"/>
      <c r="R11" s="26"/>
      <c r="S11" s="26"/>
      <c r="T11" s="26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style="46" customWidth="1"/>
    <col min="2" max="2" width="37.575" style="46" customWidth="1"/>
    <col min="3" max="8" width="24.575" style="46" customWidth="1"/>
    <col min="9" max="9" width="26.7083333333333" style="46" customWidth="1"/>
    <col min="10" max="11" width="24.425" style="46" customWidth="1"/>
    <col min="12" max="15" width="24.575" style="46" customWidth="1"/>
    <col min="16" max="16384" width="8.575" style="46"/>
  </cols>
  <sheetData>
    <row r="1" customHeight="1" spans="1: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ht="17.25" customHeight="1" spans="1:1">
      <c r="A2" s="93" t="s">
        <v>74</v>
      </c>
    </row>
    <row r="3" ht="41.25" customHeight="1" spans="1:1">
      <c r="A3" s="88" t="str">
        <f>"2025"&amp;"年部门支出预算表"</f>
        <v>2025年部门支出预算表</v>
      </c>
    </row>
    <row r="4" ht="17.25" customHeight="1" spans="1:15">
      <c r="A4" s="91" t="s">
        <v>1</v>
      </c>
      <c r="O4" s="93" t="s">
        <v>2</v>
      </c>
    </row>
    <row r="5" ht="27" customHeight="1" spans="1:15">
      <c r="A5" s="263" t="s">
        <v>75</v>
      </c>
      <c r="B5" s="263" t="s">
        <v>76</v>
      </c>
      <c r="C5" s="263" t="s">
        <v>57</v>
      </c>
      <c r="D5" s="264" t="s">
        <v>60</v>
      </c>
      <c r="E5" s="265"/>
      <c r="F5" s="266"/>
      <c r="G5" s="267" t="s">
        <v>61</v>
      </c>
      <c r="H5" s="267" t="s">
        <v>62</v>
      </c>
      <c r="I5" s="267" t="s">
        <v>77</v>
      </c>
      <c r="J5" s="264" t="s">
        <v>64</v>
      </c>
      <c r="K5" s="265"/>
      <c r="L5" s="265"/>
      <c r="M5" s="265"/>
      <c r="N5" s="275"/>
      <c r="O5" s="276"/>
    </row>
    <row r="6" ht="42" customHeight="1" spans="1:15">
      <c r="A6" s="268"/>
      <c r="B6" s="268"/>
      <c r="C6" s="269"/>
      <c r="D6" s="270" t="s">
        <v>59</v>
      </c>
      <c r="E6" s="270" t="s">
        <v>78</v>
      </c>
      <c r="F6" s="270" t="s">
        <v>79</v>
      </c>
      <c r="G6" s="269"/>
      <c r="H6" s="269"/>
      <c r="I6" s="268"/>
      <c r="J6" s="270" t="s">
        <v>59</v>
      </c>
      <c r="K6" s="254" t="s">
        <v>80</v>
      </c>
      <c r="L6" s="254" t="s">
        <v>81</v>
      </c>
      <c r="M6" s="254" t="s">
        <v>82</v>
      </c>
      <c r="N6" s="254" t="s">
        <v>83</v>
      </c>
      <c r="O6" s="254" t="s">
        <v>84</v>
      </c>
    </row>
    <row r="7" ht="18" customHeight="1" spans="1:15">
      <c r="A7" s="97" t="s">
        <v>85</v>
      </c>
      <c r="B7" s="97" t="s">
        <v>86</v>
      </c>
      <c r="C7" s="97" t="s">
        <v>87</v>
      </c>
      <c r="D7" s="101" t="s">
        <v>88</v>
      </c>
      <c r="E7" s="101" t="s">
        <v>89</v>
      </c>
      <c r="F7" s="101" t="s">
        <v>90</v>
      </c>
      <c r="G7" s="101" t="s">
        <v>91</v>
      </c>
      <c r="H7" s="101" t="s">
        <v>92</v>
      </c>
      <c r="I7" s="101" t="s">
        <v>93</v>
      </c>
      <c r="J7" s="101" t="s">
        <v>94</v>
      </c>
      <c r="K7" s="101" t="s">
        <v>95</v>
      </c>
      <c r="L7" s="101" t="s">
        <v>96</v>
      </c>
      <c r="M7" s="101" t="s">
        <v>97</v>
      </c>
      <c r="N7" s="97" t="s">
        <v>98</v>
      </c>
      <c r="O7" s="101" t="s">
        <v>99</v>
      </c>
    </row>
    <row r="8" ht="21" customHeight="1" spans="1:15">
      <c r="A8" s="271" t="s">
        <v>100</v>
      </c>
      <c r="B8" s="271" t="s">
        <v>101</v>
      </c>
      <c r="C8" s="28">
        <v>1038944.88</v>
      </c>
      <c r="D8" s="26">
        <v>1015944.88</v>
      </c>
      <c r="E8" s="26">
        <v>865944.88</v>
      </c>
      <c r="F8" s="26">
        <v>150000</v>
      </c>
      <c r="G8" s="26"/>
      <c r="H8" s="26"/>
      <c r="I8" s="26"/>
      <c r="J8" s="26">
        <v>23000</v>
      </c>
      <c r="K8" s="26"/>
      <c r="L8" s="26"/>
      <c r="M8" s="26"/>
      <c r="N8" s="28"/>
      <c r="O8" s="28">
        <v>23000</v>
      </c>
    </row>
    <row r="9" ht="21" customHeight="1" spans="1:15">
      <c r="A9" s="272" t="s">
        <v>102</v>
      </c>
      <c r="B9" s="272" t="s">
        <v>103</v>
      </c>
      <c r="C9" s="28">
        <v>1038944.88</v>
      </c>
      <c r="D9" s="26">
        <v>1015944.88</v>
      </c>
      <c r="E9" s="26">
        <v>865944.88</v>
      </c>
      <c r="F9" s="26">
        <v>150000</v>
      </c>
      <c r="G9" s="26"/>
      <c r="H9" s="26"/>
      <c r="I9" s="26"/>
      <c r="J9" s="26">
        <v>23000</v>
      </c>
      <c r="K9" s="26"/>
      <c r="L9" s="26"/>
      <c r="M9" s="26"/>
      <c r="N9" s="28"/>
      <c r="O9" s="28">
        <v>23000</v>
      </c>
    </row>
    <row r="10" customHeight="1" spans="1:15">
      <c r="A10" s="273" t="s">
        <v>104</v>
      </c>
      <c r="B10" s="273" t="s">
        <v>105</v>
      </c>
      <c r="C10" s="28">
        <v>1038944.88</v>
      </c>
      <c r="D10" s="26">
        <v>1015944.88</v>
      </c>
      <c r="E10" s="26">
        <v>865944.88</v>
      </c>
      <c r="F10" s="26">
        <v>150000</v>
      </c>
      <c r="G10" s="26"/>
      <c r="H10" s="26"/>
      <c r="I10" s="26"/>
      <c r="J10" s="26">
        <v>23000</v>
      </c>
      <c r="K10" s="26"/>
      <c r="L10" s="26"/>
      <c r="M10" s="26"/>
      <c r="N10" s="28"/>
      <c r="O10" s="28">
        <v>23000</v>
      </c>
    </row>
    <row r="11" customHeight="1" spans="1:15">
      <c r="A11" s="271" t="s">
        <v>106</v>
      </c>
      <c r="B11" s="271" t="s">
        <v>107</v>
      </c>
      <c r="C11" s="28">
        <v>156586.08</v>
      </c>
      <c r="D11" s="26">
        <v>156586.08</v>
      </c>
      <c r="E11" s="26">
        <v>156586.08</v>
      </c>
      <c r="F11" s="26"/>
      <c r="G11" s="26"/>
      <c r="H11" s="26"/>
      <c r="I11" s="26"/>
      <c r="J11" s="26"/>
      <c r="K11" s="26"/>
      <c r="L11" s="26"/>
      <c r="M11" s="26"/>
      <c r="N11" s="28"/>
      <c r="O11" s="28"/>
    </row>
    <row r="12" customHeight="1" spans="1:15">
      <c r="A12" s="272" t="s">
        <v>108</v>
      </c>
      <c r="B12" s="272" t="s">
        <v>109</v>
      </c>
      <c r="C12" s="28">
        <v>156586.08</v>
      </c>
      <c r="D12" s="26">
        <v>156586.08</v>
      </c>
      <c r="E12" s="26">
        <v>156586.08</v>
      </c>
      <c r="F12" s="26"/>
      <c r="G12" s="26"/>
      <c r="H12" s="26"/>
      <c r="I12" s="26"/>
      <c r="J12" s="26"/>
      <c r="K12" s="26"/>
      <c r="L12" s="26"/>
      <c r="M12" s="26"/>
      <c r="N12" s="28"/>
      <c r="O12" s="28"/>
    </row>
    <row r="13" customHeight="1" spans="1:15">
      <c r="A13" s="273" t="s">
        <v>110</v>
      </c>
      <c r="B13" s="273" t="s">
        <v>111</v>
      </c>
      <c r="C13" s="28">
        <v>45900</v>
      </c>
      <c r="D13" s="26">
        <v>45900</v>
      </c>
      <c r="E13" s="26">
        <v>45900</v>
      </c>
      <c r="F13" s="26"/>
      <c r="G13" s="26"/>
      <c r="H13" s="26"/>
      <c r="I13" s="26"/>
      <c r="J13" s="26"/>
      <c r="K13" s="26"/>
      <c r="L13" s="26"/>
      <c r="M13" s="26"/>
      <c r="N13" s="28"/>
      <c r="O13" s="28"/>
    </row>
    <row r="14" customHeight="1" spans="1:15">
      <c r="A14" s="273" t="s">
        <v>112</v>
      </c>
      <c r="B14" s="273" t="s">
        <v>113</v>
      </c>
      <c r="C14" s="28">
        <v>110686.08</v>
      </c>
      <c r="D14" s="26">
        <v>110686.08</v>
      </c>
      <c r="E14" s="26">
        <v>110686.08</v>
      </c>
      <c r="F14" s="26"/>
      <c r="G14" s="26"/>
      <c r="H14" s="26"/>
      <c r="I14" s="26"/>
      <c r="J14" s="26"/>
      <c r="K14" s="26"/>
      <c r="L14" s="26"/>
      <c r="M14" s="26"/>
      <c r="N14" s="28"/>
      <c r="O14" s="28"/>
    </row>
    <row r="15" customHeight="1" spans="1:15">
      <c r="A15" s="271" t="s">
        <v>114</v>
      </c>
      <c r="B15" s="271" t="s">
        <v>115</v>
      </c>
      <c r="C15" s="28">
        <v>93808.05</v>
      </c>
      <c r="D15" s="26">
        <v>93808.05</v>
      </c>
      <c r="E15" s="26">
        <v>93808.05</v>
      </c>
      <c r="F15" s="26"/>
      <c r="G15" s="26"/>
      <c r="H15" s="26"/>
      <c r="I15" s="26"/>
      <c r="J15" s="26"/>
      <c r="K15" s="26"/>
      <c r="L15" s="26"/>
      <c r="M15" s="26"/>
      <c r="N15" s="28"/>
      <c r="O15" s="28"/>
    </row>
    <row r="16" customHeight="1" spans="1:15">
      <c r="A16" s="272" t="s">
        <v>116</v>
      </c>
      <c r="B16" s="272" t="s">
        <v>117</v>
      </c>
      <c r="C16" s="28">
        <v>93808.05</v>
      </c>
      <c r="D16" s="26">
        <v>93808.05</v>
      </c>
      <c r="E16" s="26">
        <v>93808.05</v>
      </c>
      <c r="F16" s="26"/>
      <c r="G16" s="26"/>
      <c r="H16" s="26"/>
      <c r="I16" s="26"/>
      <c r="J16" s="26"/>
      <c r="K16" s="26"/>
      <c r="L16" s="26"/>
      <c r="M16" s="26"/>
      <c r="N16" s="28"/>
      <c r="O16" s="28"/>
    </row>
    <row r="17" customHeight="1" spans="1:15">
      <c r="A17" s="273" t="s">
        <v>118</v>
      </c>
      <c r="B17" s="273" t="s">
        <v>119</v>
      </c>
      <c r="C17" s="28">
        <v>45550.45</v>
      </c>
      <c r="D17" s="26">
        <v>45550.45</v>
      </c>
      <c r="E17" s="26">
        <v>45550.45</v>
      </c>
      <c r="F17" s="26"/>
      <c r="G17" s="26"/>
      <c r="H17" s="26"/>
      <c r="I17" s="26"/>
      <c r="J17" s="26"/>
      <c r="K17" s="26"/>
      <c r="L17" s="26"/>
      <c r="M17" s="26"/>
      <c r="N17" s="28"/>
      <c r="O17" s="28"/>
    </row>
    <row r="18" customHeight="1" spans="1:15">
      <c r="A18" s="273" t="s">
        <v>120</v>
      </c>
      <c r="B18" s="273" t="s">
        <v>121</v>
      </c>
      <c r="C18" s="28">
        <v>41531.4</v>
      </c>
      <c r="D18" s="26">
        <v>41531.4</v>
      </c>
      <c r="E18" s="26">
        <v>41531.4</v>
      </c>
      <c r="F18" s="26"/>
      <c r="G18" s="26"/>
      <c r="H18" s="26"/>
      <c r="I18" s="26"/>
      <c r="J18" s="26"/>
      <c r="K18" s="26"/>
      <c r="L18" s="26"/>
      <c r="M18" s="26"/>
      <c r="N18" s="28"/>
      <c r="O18" s="28"/>
    </row>
    <row r="19" customHeight="1" spans="1:15">
      <c r="A19" s="273" t="s">
        <v>122</v>
      </c>
      <c r="B19" s="273" t="s">
        <v>123</v>
      </c>
      <c r="C19" s="28">
        <v>6726.2</v>
      </c>
      <c r="D19" s="26">
        <v>6726.2</v>
      </c>
      <c r="E19" s="26">
        <v>6726.2</v>
      </c>
      <c r="F19" s="26"/>
      <c r="G19" s="26"/>
      <c r="H19" s="26"/>
      <c r="I19" s="26"/>
      <c r="J19" s="26"/>
      <c r="K19" s="26"/>
      <c r="L19" s="26"/>
      <c r="M19" s="26"/>
      <c r="N19" s="28"/>
      <c r="O19" s="28"/>
    </row>
    <row r="20" customHeight="1" spans="1:15">
      <c r="A20" s="271" t="s">
        <v>124</v>
      </c>
      <c r="B20" s="271" t="s">
        <v>125</v>
      </c>
      <c r="C20" s="28">
        <v>104038.56</v>
      </c>
      <c r="D20" s="26">
        <v>104038.56</v>
      </c>
      <c r="E20" s="26">
        <v>104038.56</v>
      </c>
      <c r="F20" s="26"/>
      <c r="G20" s="26"/>
      <c r="H20" s="26"/>
      <c r="I20" s="26"/>
      <c r="J20" s="26"/>
      <c r="K20" s="26"/>
      <c r="L20" s="26"/>
      <c r="M20" s="26"/>
      <c r="N20" s="28"/>
      <c r="O20" s="28"/>
    </row>
    <row r="21" customHeight="1" spans="1:15">
      <c r="A21" s="272" t="s">
        <v>126</v>
      </c>
      <c r="B21" s="272" t="s">
        <v>127</v>
      </c>
      <c r="C21" s="28">
        <v>104038.56</v>
      </c>
      <c r="D21" s="26">
        <v>104038.56</v>
      </c>
      <c r="E21" s="26">
        <v>104038.56</v>
      </c>
      <c r="F21" s="26"/>
      <c r="G21" s="26"/>
      <c r="H21" s="26"/>
      <c r="I21" s="26"/>
      <c r="J21" s="26"/>
      <c r="K21" s="26"/>
      <c r="L21" s="26"/>
      <c r="M21" s="26"/>
      <c r="N21" s="28"/>
      <c r="O21" s="28"/>
    </row>
    <row r="22" customHeight="1" spans="1:15">
      <c r="A22" s="273" t="s">
        <v>128</v>
      </c>
      <c r="B22" s="273" t="s">
        <v>129</v>
      </c>
      <c r="C22" s="28">
        <v>104038.56</v>
      </c>
      <c r="D22" s="26">
        <v>104038.56</v>
      </c>
      <c r="E22" s="26">
        <v>104038.56</v>
      </c>
      <c r="F22" s="26"/>
      <c r="G22" s="26"/>
      <c r="H22" s="26"/>
      <c r="I22" s="26"/>
      <c r="J22" s="26"/>
      <c r="K22" s="26"/>
      <c r="L22" s="26"/>
      <c r="M22" s="26"/>
      <c r="N22" s="28"/>
      <c r="O22" s="28"/>
    </row>
    <row r="23" customHeight="1" spans="1:15">
      <c r="A23" s="274" t="s">
        <v>57</v>
      </c>
      <c r="B23" s="25"/>
      <c r="C23" s="26">
        <v>1393377.57</v>
      </c>
      <c r="D23" s="26">
        <v>1370377.57</v>
      </c>
      <c r="E23" s="26">
        <v>1220377.57</v>
      </c>
      <c r="F23" s="26">
        <v>150000</v>
      </c>
      <c r="G23" s="26"/>
      <c r="H23" s="26"/>
      <c r="I23" s="26"/>
      <c r="J23" s="26">
        <v>23000</v>
      </c>
      <c r="K23" s="26"/>
      <c r="L23" s="26"/>
      <c r="M23" s="26"/>
      <c r="N23" s="26"/>
      <c r="O23" s="26">
        <v>23000</v>
      </c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46" customWidth="1"/>
    <col min="5" max="16384" width="8.575" style="46"/>
  </cols>
  <sheetData>
    <row r="1" customHeight="1" spans="1:4">
      <c r="A1" s="47"/>
      <c r="B1" s="47"/>
      <c r="C1" s="47"/>
      <c r="D1" s="47"/>
    </row>
    <row r="2" ht="15" customHeight="1" spans="1:4">
      <c r="A2" s="89"/>
      <c r="B2" s="93"/>
      <c r="C2" s="93"/>
      <c r="D2" s="93" t="s">
        <v>130</v>
      </c>
    </row>
    <row r="3" ht="41.25" customHeight="1" spans="1:1">
      <c r="A3" s="88" t="str">
        <f>"2025"&amp;"年部门财政拨款收支预算总表"</f>
        <v>2025年部门财政拨款收支预算总表</v>
      </c>
    </row>
    <row r="4" ht="17.25" customHeight="1" spans="1:4">
      <c r="A4" s="91" t="s">
        <v>1</v>
      </c>
      <c r="B4" s="253"/>
      <c r="D4" s="93" t="s">
        <v>2</v>
      </c>
    </row>
    <row r="5" ht="17.25" customHeight="1" spans="1:4">
      <c r="A5" s="254" t="s">
        <v>3</v>
      </c>
      <c r="B5" s="255"/>
      <c r="C5" s="254" t="s">
        <v>4</v>
      </c>
      <c r="D5" s="255"/>
    </row>
    <row r="6" ht="18.75" customHeight="1" spans="1:4">
      <c r="A6" s="254" t="s">
        <v>5</v>
      </c>
      <c r="B6" s="254" t="s">
        <v>6</v>
      </c>
      <c r="C6" s="254" t="s">
        <v>7</v>
      </c>
      <c r="D6" s="254" t="s">
        <v>6</v>
      </c>
    </row>
    <row r="7" ht="16.5" customHeight="1" spans="1:4">
      <c r="A7" s="256" t="s">
        <v>131</v>
      </c>
      <c r="B7" s="257">
        <v>1370377.57</v>
      </c>
      <c r="C7" s="256" t="s">
        <v>132</v>
      </c>
      <c r="D7" s="257">
        <v>1370377.57</v>
      </c>
    </row>
    <row r="8" ht="16.5" customHeight="1" spans="1:4">
      <c r="A8" s="256" t="s">
        <v>133</v>
      </c>
      <c r="B8" s="257">
        <v>1370377.57</v>
      </c>
      <c r="C8" s="256" t="s">
        <v>134</v>
      </c>
      <c r="D8" s="257">
        <v>1015944.88</v>
      </c>
    </row>
    <row r="9" ht="16.5" customHeight="1" spans="1:4">
      <c r="A9" s="256" t="s">
        <v>135</v>
      </c>
      <c r="B9" s="257"/>
      <c r="C9" s="256" t="s">
        <v>136</v>
      </c>
      <c r="D9" s="257"/>
    </row>
    <row r="10" ht="16.5" customHeight="1" spans="1:4">
      <c r="A10" s="256" t="s">
        <v>137</v>
      </c>
      <c r="B10" s="257"/>
      <c r="C10" s="256" t="s">
        <v>138</v>
      </c>
      <c r="D10" s="257"/>
    </row>
    <row r="11" ht="16.5" customHeight="1" spans="1:4">
      <c r="A11" s="256" t="s">
        <v>139</v>
      </c>
      <c r="B11" s="257"/>
      <c r="C11" s="256" t="s">
        <v>140</v>
      </c>
      <c r="D11" s="257"/>
    </row>
    <row r="12" ht="16.5" customHeight="1" spans="1:4">
      <c r="A12" s="256" t="s">
        <v>133</v>
      </c>
      <c r="B12" s="257"/>
      <c r="C12" s="256" t="s">
        <v>141</v>
      </c>
      <c r="D12" s="257"/>
    </row>
    <row r="13" ht="16.5" customHeight="1" spans="1:4">
      <c r="A13" s="24" t="s">
        <v>135</v>
      </c>
      <c r="B13" s="28"/>
      <c r="C13" s="201" t="s">
        <v>142</v>
      </c>
      <c r="D13" s="28"/>
    </row>
    <row r="14" ht="16.5" customHeight="1" spans="1:4">
      <c r="A14" s="24" t="s">
        <v>137</v>
      </c>
      <c r="B14" s="28"/>
      <c r="C14" s="201" t="s">
        <v>143</v>
      </c>
      <c r="D14" s="28"/>
    </row>
    <row r="15" ht="16.5" customHeight="1" spans="1:4">
      <c r="A15" s="258"/>
      <c r="B15" s="259"/>
      <c r="C15" s="201" t="s">
        <v>144</v>
      </c>
      <c r="D15" s="28">
        <v>156586.08</v>
      </c>
    </row>
    <row r="16" ht="16.5" customHeight="1" spans="1:4">
      <c r="A16" s="258"/>
      <c r="B16" s="259"/>
      <c r="C16" s="201" t="s">
        <v>145</v>
      </c>
      <c r="D16" s="28">
        <v>93808.05</v>
      </c>
    </row>
    <row r="17" ht="16.5" customHeight="1" spans="1:4">
      <c r="A17" s="258"/>
      <c r="B17" s="259"/>
      <c r="C17" s="201" t="s">
        <v>146</v>
      </c>
      <c r="D17" s="28"/>
    </row>
    <row r="18" ht="16.5" customHeight="1" spans="1:4">
      <c r="A18" s="258"/>
      <c r="B18" s="259"/>
      <c r="C18" s="201" t="s">
        <v>147</v>
      </c>
      <c r="D18" s="28"/>
    </row>
    <row r="19" ht="16.5" customHeight="1" spans="1:4">
      <c r="A19" s="258"/>
      <c r="B19" s="259"/>
      <c r="C19" s="201" t="s">
        <v>148</v>
      </c>
      <c r="D19" s="28"/>
    </row>
    <row r="20" ht="16.5" customHeight="1" spans="1:4">
      <c r="A20" s="258"/>
      <c r="B20" s="259"/>
      <c r="C20" s="201" t="s">
        <v>149</v>
      </c>
      <c r="D20" s="28"/>
    </row>
    <row r="21" ht="16.5" customHeight="1" spans="1:4">
      <c r="A21" s="258"/>
      <c r="B21" s="259"/>
      <c r="C21" s="201" t="s">
        <v>150</v>
      </c>
      <c r="D21" s="28"/>
    </row>
    <row r="22" ht="16.5" customHeight="1" spans="1:4">
      <c r="A22" s="258"/>
      <c r="B22" s="259"/>
      <c r="C22" s="201" t="s">
        <v>151</v>
      </c>
      <c r="D22" s="28"/>
    </row>
    <row r="23" ht="16.5" customHeight="1" spans="1:4">
      <c r="A23" s="258"/>
      <c r="B23" s="259"/>
      <c r="C23" s="201" t="s">
        <v>152</v>
      </c>
      <c r="D23" s="28"/>
    </row>
    <row r="24" ht="16.5" customHeight="1" spans="1:4">
      <c r="A24" s="258"/>
      <c r="B24" s="259"/>
      <c r="C24" s="201" t="s">
        <v>153</v>
      </c>
      <c r="D24" s="28"/>
    </row>
    <row r="25" ht="16.5" customHeight="1" spans="1:4">
      <c r="A25" s="258"/>
      <c r="B25" s="259"/>
      <c r="C25" s="201" t="s">
        <v>154</v>
      </c>
      <c r="D25" s="28"/>
    </row>
    <row r="26" ht="16.5" customHeight="1" spans="1:4">
      <c r="A26" s="258"/>
      <c r="B26" s="259"/>
      <c r="C26" s="201" t="s">
        <v>155</v>
      </c>
      <c r="D26" s="28">
        <v>104038.56</v>
      </c>
    </row>
    <row r="27" ht="16.5" customHeight="1" spans="1:4">
      <c r="A27" s="258"/>
      <c r="B27" s="259"/>
      <c r="C27" s="201" t="s">
        <v>156</v>
      </c>
      <c r="D27" s="28"/>
    </row>
    <row r="28" ht="16.5" customHeight="1" spans="1:4">
      <c r="A28" s="258"/>
      <c r="B28" s="259"/>
      <c r="C28" s="201" t="s">
        <v>157</v>
      </c>
      <c r="D28" s="28"/>
    </row>
    <row r="29" ht="16.5" customHeight="1" spans="1:4">
      <c r="A29" s="258"/>
      <c r="B29" s="259"/>
      <c r="C29" s="201" t="s">
        <v>158</v>
      </c>
      <c r="D29" s="28"/>
    </row>
    <row r="30" ht="16.5" customHeight="1" spans="1:4">
      <c r="A30" s="258"/>
      <c r="B30" s="259"/>
      <c r="C30" s="201" t="s">
        <v>159</v>
      </c>
      <c r="D30" s="28"/>
    </row>
    <row r="31" ht="16.5" customHeight="1" spans="1:4">
      <c r="A31" s="258"/>
      <c r="B31" s="259"/>
      <c r="C31" s="201" t="s">
        <v>160</v>
      </c>
      <c r="D31" s="28"/>
    </row>
    <row r="32" ht="16.5" customHeight="1" spans="1:4">
      <c r="A32" s="258"/>
      <c r="B32" s="259"/>
      <c r="C32" s="24" t="s">
        <v>161</v>
      </c>
      <c r="D32" s="28"/>
    </row>
    <row r="33" ht="16.5" customHeight="1" spans="1:4">
      <c r="A33" s="258"/>
      <c r="B33" s="259"/>
      <c r="C33" s="24" t="s">
        <v>162</v>
      </c>
      <c r="D33" s="28"/>
    </row>
    <row r="34" ht="16.5" customHeight="1" spans="1:4">
      <c r="A34" s="258"/>
      <c r="B34" s="259"/>
      <c r="C34" s="21" t="s">
        <v>163</v>
      </c>
      <c r="D34" s="260"/>
    </row>
    <row r="35" ht="15" customHeight="1" spans="1:4">
      <c r="A35" s="261" t="s">
        <v>51</v>
      </c>
      <c r="B35" s="262">
        <v>1370377.57</v>
      </c>
      <c r="C35" s="261" t="s">
        <v>52</v>
      </c>
      <c r="D35" s="262">
        <v>1370377.57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tabSelected="1" workbookViewId="0">
      <pane ySplit="1" topLeftCell="A2" activePane="bottomLeft" state="frozen"/>
      <selection/>
      <selection pane="bottomLeft" activeCell="E31" sqref="E3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29"/>
      <c r="B1" s="129"/>
      <c r="C1" s="129"/>
      <c r="D1" s="129"/>
      <c r="E1" s="129"/>
      <c r="F1" s="129"/>
      <c r="G1" s="129"/>
    </row>
    <row r="2" customHeight="1" spans="4:7">
      <c r="D2" s="214"/>
      <c r="F2" s="240"/>
      <c r="G2" s="241" t="s">
        <v>164</v>
      </c>
    </row>
    <row r="3" ht="41.25" customHeight="1" spans="1:7">
      <c r="A3" s="242" t="str">
        <f>"2025"&amp;"年一般公共预算支出预算表（按功能科目分类）"</f>
        <v>2025年一般公共预算支出预算表（按功能科目分类）</v>
      </c>
      <c r="B3" s="242"/>
      <c r="C3" s="242"/>
      <c r="D3" s="242"/>
      <c r="E3" s="242"/>
      <c r="F3" s="242"/>
      <c r="G3" s="242"/>
    </row>
    <row r="4" ht="18" customHeight="1" spans="1:7">
      <c r="A4" s="217" t="s">
        <v>165</v>
      </c>
      <c r="F4" s="243"/>
      <c r="G4" s="241" t="s">
        <v>2</v>
      </c>
    </row>
    <row r="5" ht="20.25" customHeight="1" spans="1:7">
      <c r="A5" s="244" t="s">
        <v>166</v>
      </c>
      <c r="B5" s="245"/>
      <c r="C5" s="229" t="s">
        <v>57</v>
      </c>
      <c r="D5" s="228" t="s">
        <v>78</v>
      </c>
      <c r="E5" s="16"/>
      <c r="F5" s="41"/>
      <c r="G5" s="246" t="s">
        <v>79</v>
      </c>
    </row>
    <row r="6" ht="20.25" customHeight="1" spans="1:7">
      <c r="A6" s="247" t="s">
        <v>75</v>
      </c>
      <c r="B6" s="247" t="s">
        <v>76</v>
      </c>
      <c r="C6" s="146"/>
      <c r="D6" s="17" t="s">
        <v>59</v>
      </c>
      <c r="E6" s="17" t="s">
        <v>167</v>
      </c>
      <c r="F6" s="17" t="s">
        <v>168</v>
      </c>
      <c r="G6" s="248"/>
    </row>
    <row r="7" ht="15" customHeight="1" spans="1:7">
      <c r="A7" s="23" t="s">
        <v>85</v>
      </c>
      <c r="B7" s="23" t="s">
        <v>86</v>
      </c>
      <c r="C7" s="23" t="s">
        <v>87</v>
      </c>
      <c r="D7" s="23" t="s">
        <v>88</v>
      </c>
      <c r="E7" s="23" t="s">
        <v>89</v>
      </c>
      <c r="F7" s="23" t="s">
        <v>90</v>
      </c>
      <c r="G7" s="23" t="s">
        <v>91</v>
      </c>
    </row>
    <row r="8" ht="18" customHeight="1" spans="1:7">
      <c r="A8" s="21" t="s">
        <v>100</v>
      </c>
      <c r="B8" s="21" t="s">
        <v>101</v>
      </c>
      <c r="C8" s="249">
        <v>1015944.88</v>
      </c>
      <c r="D8" s="250">
        <v>865944.88</v>
      </c>
      <c r="E8" s="250">
        <v>764805.12</v>
      </c>
      <c r="F8" s="250">
        <v>101139.76</v>
      </c>
      <c r="G8" s="250">
        <v>150000</v>
      </c>
    </row>
    <row r="9" ht="18" customHeight="1" spans="1:7">
      <c r="A9" s="203" t="s">
        <v>102</v>
      </c>
      <c r="B9" s="203" t="s">
        <v>103</v>
      </c>
      <c r="C9" s="249">
        <v>1015944.88</v>
      </c>
      <c r="D9" s="250">
        <v>865944.88</v>
      </c>
      <c r="E9" s="250">
        <v>764805.12</v>
      </c>
      <c r="F9" s="250">
        <v>101139.76</v>
      </c>
      <c r="G9" s="250">
        <v>150000</v>
      </c>
    </row>
    <row r="10" customHeight="1" spans="1:7">
      <c r="A10" s="251" t="s">
        <v>104</v>
      </c>
      <c r="B10" s="251" t="s">
        <v>105</v>
      </c>
      <c r="C10" s="249">
        <v>1015944.88</v>
      </c>
      <c r="D10" s="250">
        <v>865944.88</v>
      </c>
      <c r="E10" s="250">
        <v>764805.12</v>
      </c>
      <c r="F10" s="250">
        <v>101139.76</v>
      </c>
      <c r="G10" s="250">
        <v>150000</v>
      </c>
    </row>
    <row r="11" customHeight="1" spans="1:7">
      <c r="A11" s="21" t="s">
        <v>106</v>
      </c>
      <c r="B11" s="21" t="s">
        <v>107</v>
      </c>
      <c r="C11" s="249">
        <v>156586.08</v>
      </c>
      <c r="D11" s="250">
        <v>156586.08</v>
      </c>
      <c r="E11" s="250">
        <v>153886.08</v>
      </c>
      <c r="F11" s="250">
        <v>2700</v>
      </c>
      <c r="G11" s="250"/>
    </row>
    <row r="12" customHeight="1" spans="1:7">
      <c r="A12" s="203" t="s">
        <v>108</v>
      </c>
      <c r="B12" s="203" t="s">
        <v>109</v>
      </c>
      <c r="C12" s="249">
        <v>156586.08</v>
      </c>
      <c r="D12" s="250">
        <v>156586.08</v>
      </c>
      <c r="E12" s="250">
        <v>153886.08</v>
      </c>
      <c r="F12" s="250">
        <v>2700</v>
      </c>
      <c r="G12" s="250"/>
    </row>
    <row r="13" customHeight="1" spans="1:7">
      <c r="A13" s="251" t="s">
        <v>110</v>
      </c>
      <c r="B13" s="251" t="s">
        <v>111</v>
      </c>
      <c r="C13" s="249">
        <v>45900</v>
      </c>
      <c r="D13" s="250">
        <v>45900</v>
      </c>
      <c r="E13" s="250">
        <v>43200</v>
      </c>
      <c r="F13" s="250">
        <v>2700</v>
      </c>
      <c r="G13" s="250"/>
    </row>
    <row r="14" customHeight="1" spans="1:7">
      <c r="A14" s="251" t="s">
        <v>112</v>
      </c>
      <c r="B14" s="251" t="s">
        <v>113</v>
      </c>
      <c r="C14" s="249">
        <v>110686.08</v>
      </c>
      <c r="D14" s="250">
        <v>110686.08</v>
      </c>
      <c r="E14" s="250">
        <v>110686.08</v>
      </c>
      <c r="F14" s="250"/>
      <c r="G14" s="250"/>
    </row>
    <row r="15" customHeight="1" spans="1:7">
      <c r="A15" s="21" t="s">
        <v>114</v>
      </c>
      <c r="B15" s="21" t="s">
        <v>115</v>
      </c>
      <c r="C15" s="249">
        <v>93808.05</v>
      </c>
      <c r="D15" s="250">
        <v>93808.05</v>
      </c>
      <c r="E15" s="250">
        <v>93808.05</v>
      </c>
      <c r="F15" s="250"/>
      <c r="G15" s="250"/>
    </row>
    <row r="16" customHeight="1" spans="1:7">
      <c r="A16" s="203" t="s">
        <v>116</v>
      </c>
      <c r="B16" s="203" t="s">
        <v>117</v>
      </c>
      <c r="C16" s="249">
        <v>93808.05</v>
      </c>
      <c r="D16" s="250">
        <v>93808.05</v>
      </c>
      <c r="E16" s="250">
        <v>93808.05</v>
      </c>
      <c r="F16" s="250"/>
      <c r="G16" s="250"/>
    </row>
    <row r="17" customHeight="1" spans="1:7">
      <c r="A17" s="251" t="s">
        <v>118</v>
      </c>
      <c r="B17" s="251" t="s">
        <v>119</v>
      </c>
      <c r="C17" s="249">
        <v>45550.45</v>
      </c>
      <c r="D17" s="250">
        <v>45550.45</v>
      </c>
      <c r="E17" s="250">
        <v>45550.45</v>
      </c>
      <c r="F17" s="250"/>
      <c r="G17" s="250"/>
    </row>
    <row r="18" customHeight="1" spans="1:7">
      <c r="A18" s="251" t="s">
        <v>120</v>
      </c>
      <c r="B18" s="251" t="s">
        <v>121</v>
      </c>
      <c r="C18" s="249">
        <v>41531.4</v>
      </c>
      <c r="D18" s="250">
        <v>41531.4</v>
      </c>
      <c r="E18" s="250">
        <v>41531.4</v>
      </c>
      <c r="F18" s="250"/>
      <c r="G18" s="250"/>
    </row>
    <row r="19" customHeight="1" spans="1:7">
      <c r="A19" s="251" t="s">
        <v>122</v>
      </c>
      <c r="B19" s="251" t="s">
        <v>123</v>
      </c>
      <c r="C19" s="249">
        <v>6726.2</v>
      </c>
      <c r="D19" s="250">
        <v>6726.2</v>
      </c>
      <c r="E19" s="250">
        <v>6726.2</v>
      </c>
      <c r="F19" s="250"/>
      <c r="G19" s="250"/>
    </row>
    <row r="20" customHeight="1" spans="1:7">
      <c r="A20" s="21" t="s">
        <v>124</v>
      </c>
      <c r="B20" s="21" t="s">
        <v>125</v>
      </c>
      <c r="C20" s="249">
        <v>104038.56</v>
      </c>
      <c r="D20" s="250">
        <v>104038.56</v>
      </c>
      <c r="E20" s="250">
        <v>104038.56</v>
      </c>
      <c r="F20" s="250"/>
      <c r="G20" s="250"/>
    </row>
    <row r="21" customHeight="1" spans="1:7">
      <c r="A21" s="203" t="s">
        <v>126</v>
      </c>
      <c r="B21" s="203" t="s">
        <v>127</v>
      </c>
      <c r="C21" s="249">
        <v>104038.56</v>
      </c>
      <c r="D21" s="250">
        <v>104038.56</v>
      </c>
      <c r="E21" s="250">
        <v>104038.56</v>
      </c>
      <c r="F21" s="250"/>
      <c r="G21" s="250"/>
    </row>
    <row r="22" customHeight="1" spans="1:7">
      <c r="A22" s="251" t="s">
        <v>128</v>
      </c>
      <c r="B22" s="251" t="s">
        <v>129</v>
      </c>
      <c r="C22" s="249">
        <v>104038.56</v>
      </c>
      <c r="D22" s="250">
        <v>104038.56</v>
      </c>
      <c r="E22" s="250">
        <v>104038.56</v>
      </c>
      <c r="F22" s="250"/>
      <c r="G22" s="250"/>
    </row>
    <row r="23" customHeight="1" spans="1:7">
      <c r="A23" s="252" t="s">
        <v>169</v>
      </c>
      <c r="B23" s="252"/>
      <c r="C23" s="249">
        <v>1370377.57</v>
      </c>
      <c r="D23" s="250">
        <v>1220377.57</v>
      </c>
      <c r="E23" s="249">
        <v>1116537.81</v>
      </c>
      <c r="F23" s="249">
        <v>103839.76</v>
      </c>
      <c r="G23" s="249">
        <v>150000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10.425" defaultRowHeight="14.25" customHeight="1" outlineLevelRow="7" outlineLevelCol="5"/>
  <cols>
    <col min="1" max="6" width="28.1416666666667" style="46" customWidth="1"/>
    <col min="7" max="16384" width="10.425" style="46"/>
  </cols>
  <sheetData>
    <row r="1" customHeight="1" spans="1:6">
      <c r="A1" s="47"/>
      <c r="B1" s="47"/>
      <c r="C1" s="47"/>
      <c r="D1" s="47"/>
      <c r="E1" s="47"/>
      <c r="F1" s="47"/>
    </row>
    <row r="2" customHeight="1" spans="1:6">
      <c r="A2" s="90"/>
      <c r="B2" s="90"/>
      <c r="C2" s="90"/>
      <c r="D2" s="90"/>
      <c r="E2" s="89"/>
      <c r="F2" s="234" t="s">
        <v>170</v>
      </c>
    </row>
    <row r="3" ht="41.25" customHeight="1" spans="1:6">
      <c r="A3" s="235" t="str">
        <f>"2025"&amp;"年一般公共预算“三公”经费支出预算表"</f>
        <v>2025年一般公共预算“三公”经费支出预算表</v>
      </c>
      <c r="B3" s="90"/>
      <c r="C3" s="90"/>
      <c r="D3" s="90"/>
      <c r="E3" s="89"/>
      <c r="F3" s="90"/>
    </row>
    <row r="4" customHeight="1" spans="1:6">
      <c r="A4" s="236" t="s">
        <v>1</v>
      </c>
      <c r="B4" s="237"/>
      <c r="D4" s="90"/>
      <c r="E4" s="89"/>
      <c r="F4" s="109" t="s">
        <v>2</v>
      </c>
    </row>
    <row r="5" ht="27" customHeight="1" spans="1:6">
      <c r="A5" s="94" t="s">
        <v>171</v>
      </c>
      <c r="B5" s="94" t="s">
        <v>172</v>
      </c>
      <c r="C5" s="94" t="s">
        <v>173</v>
      </c>
      <c r="D5" s="94"/>
      <c r="E5" s="83"/>
      <c r="F5" s="94" t="s">
        <v>174</v>
      </c>
    </row>
    <row r="6" ht="28.5" customHeight="1" spans="1:6">
      <c r="A6" s="238"/>
      <c r="B6" s="96"/>
      <c r="C6" s="83" t="s">
        <v>59</v>
      </c>
      <c r="D6" s="83" t="s">
        <v>175</v>
      </c>
      <c r="E6" s="83" t="s">
        <v>176</v>
      </c>
      <c r="F6" s="95"/>
    </row>
    <row r="7" ht="17.25" customHeight="1" spans="1:6">
      <c r="A7" s="101" t="s">
        <v>85</v>
      </c>
      <c r="B7" s="101" t="s">
        <v>86</v>
      </c>
      <c r="C7" s="101" t="s">
        <v>87</v>
      </c>
      <c r="D7" s="101" t="s">
        <v>88</v>
      </c>
      <c r="E7" s="101" t="s">
        <v>89</v>
      </c>
      <c r="F7" s="101" t="s">
        <v>90</v>
      </c>
    </row>
    <row r="8" ht="17.25" customHeight="1" spans="1:6">
      <c r="A8" s="239">
        <v>10000</v>
      </c>
      <c r="B8" s="28"/>
      <c r="C8" s="26"/>
      <c r="D8" s="26"/>
      <c r="E8" s="26"/>
      <c r="F8" s="26">
        <v>10000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J1" workbookViewId="0">
      <pane ySplit="1" topLeftCell="A10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</row>
    <row r="2" ht="13.5" customHeight="1" spans="2:24">
      <c r="B2" s="214"/>
      <c r="C2" s="215"/>
      <c r="E2" s="216"/>
      <c r="F2" s="216"/>
      <c r="G2" s="216"/>
      <c r="H2" s="216"/>
      <c r="I2" s="131"/>
      <c r="J2" s="131"/>
      <c r="K2" s="131"/>
      <c r="L2" s="131"/>
      <c r="M2" s="131"/>
      <c r="N2" s="131"/>
      <c r="R2" s="131"/>
      <c r="V2" s="215"/>
      <c r="X2" s="181" t="s">
        <v>177</v>
      </c>
    </row>
    <row r="3" ht="45.75" customHeight="1" spans="1:24">
      <c r="A3" s="133" t="str">
        <f>"2025"&amp;"年部门基本支出预算表"</f>
        <v>2025年部门基本支出预算表</v>
      </c>
      <c r="B3" s="168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68"/>
      <c r="P3" s="168"/>
      <c r="Q3" s="168"/>
      <c r="R3" s="133"/>
      <c r="S3" s="133"/>
      <c r="T3" s="133"/>
      <c r="U3" s="133"/>
      <c r="V3" s="133"/>
      <c r="W3" s="133"/>
      <c r="X3" s="133"/>
    </row>
    <row r="4" ht="18.75" customHeight="1" spans="1:24">
      <c r="A4" s="217" t="s">
        <v>1</v>
      </c>
      <c r="B4" s="218"/>
      <c r="C4" s="219"/>
      <c r="D4" s="219"/>
      <c r="E4" s="219"/>
      <c r="F4" s="219"/>
      <c r="G4" s="219"/>
      <c r="H4" s="219"/>
      <c r="I4" s="170"/>
      <c r="J4" s="170"/>
      <c r="K4" s="170"/>
      <c r="L4" s="170"/>
      <c r="M4" s="170"/>
      <c r="N4" s="170"/>
      <c r="O4" s="171"/>
      <c r="P4" s="171"/>
      <c r="Q4" s="171"/>
      <c r="R4" s="170"/>
      <c r="V4" s="215"/>
      <c r="X4" s="181" t="s">
        <v>2</v>
      </c>
    </row>
    <row r="5" ht="18" customHeight="1" spans="1:24">
      <c r="A5" s="220" t="s">
        <v>178</v>
      </c>
      <c r="B5" s="220" t="s">
        <v>179</v>
      </c>
      <c r="C5" s="220" t="s">
        <v>180</v>
      </c>
      <c r="D5" s="220" t="s">
        <v>181</v>
      </c>
      <c r="E5" s="220" t="s">
        <v>182</v>
      </c>
      <c r="F5" s="220" t="s">
        <v>183</v>
      </c>
      <c r="G5" s="220" t="s">
        <v>184</v>
      </c>
      <c r="H5" s="220" t="s">
        <v>185</v>
      </c>
      <c r="I5" s="228" t="s">
        <v>186</v>
      </c>
      <c r="J5" s="164" t="s">
        <v>186</v>
      </c>
      <c r="K5" s="164"/>
      <c r="L5" s="164"/>
      <c r="M5" s="164"/>
      <c r="N5" s="164"/>
      <c r="O5" s="16"/>
      <c r="P5" s="16"/>
      <c r="Q5" s="16"/>
      <c r="R5" s="157" t="s">
        <v>63</v>
      </c>
      <c r="S5" s="164" t="s">
        <v>64</v>
      </c>
      <c r="T5" s="164"/>
      <c r="U5" s="164"/>
      <c r="V5" s="164"/>
      <c r="W5" s="164"/>
      <c r="X5" s="165"/>
    </row>
    <row r="6" ht="18" customHeight="1" spans="1:24">
      <c r="A6" s="221"/>
      <c r="B6" s="222"/>
      <c r="C6" s="223"/>
      <c r="D6" s="221"/>
      <c r="E6" s="221"/>
      <c r="F6" s="221"/>
      <c r="G6" s="221"/>
      <c r="H6" s="221"/>
      <c r="I6" s="229" t="s">
        <v>187</v>
      </c>
      <c r="J6" s="228" t="s">
        <v>60</v>
      </c>
      <c r="K6" s="164"/>
      <c r="L6" s="164"/>
      <c r="M6" s="164"/>
      <c r="N6" s="165"/>
      <c r="O6" s="15" t="s">
        <v>188</v>
      </c>
      <c r="P6" s="16"/>
      <c r="Q6" s="41"/>
      <c r="R6" s="220" t="s">
        <v>63</v>
      </c>
      <c r="S6" s="228" t="s">
        <v>64</v>
      </c>
      <c r="T6" s="157" t="s">
        <v>66</v>
      </c>
      <c r="U6" s="164" t="s">
        <v>64</v>
      </c>
      <c r="V6" s="157" t="s">
        <v>68</v>
      </c>
      <c r="W6" s="157" t="s">
        <v>69</v>
      </c>
      <c r="X6" s="233" t="s">
        <v>70</v>
      </c>
    </row>
    <row r="7" ht="19.5" customHeight="1" spans="1:24">
      <c r="A7" s="222"/>
      <c r="B7" s="222"/>
      <c r="C7" s="222"/>
      <c r="D7" s="222"/>
      <c r="E7" s="222"/>
      <c r="F7" s="222"/>
      <c r="G7" s="222"/>
      <c r="H7" s="222"/>
      <c r="I7" s="222"/>
      <c r="J7" s="230" t="s">
        <v>189</v>
      </c>
      <c r="K7" s="220" t="s">
        <v>190</v>
      </c>
      <c r="L7" s="220" t="s">
        <v>191</v>
      </c>
      <c r="M7" s="220" t="s">
        <v>192</v>
      </c>
      <c r="N7" s="220" t="s">
        <v>193</v>
      </c>
      <c r="O7" s="220" t="s">
        <v>60</v>
      </c>
      <c r="P7" s="220" t="s">
        <v>61</v>
      </c>
      <c r="Q7" s="220" t="s">
        <v>62</v>
      </c>
      <c r="R7" s="222"/>
      <c r="S7" s="220" t="s">
        <v>59</v>
      </c>
      <c r="T7" s="220" t="s">
        <v>66</v>
      </c>
      <c r="U7" s="220" t="s">
        <v>194</v>
      </c>
      <c r="V7" s="220" t="s">
        <v>68</v>
      </c>
      <c r="W7" s="220" t="s">
        <v>69</v>
      </c>
      <c r="X7" s="220" t="s">
        <v>70</v>
      </c>
    </row>
    <row r="8" ht="37.5" customHeight="1" spans="1:24">
      <c r="A8" s="224"/>
      <c r="B8" s="146"/>
      <c r="C8" s="224"/>
      <c r="D8" s="224"/>
      <c r="E8" s="224"/>
      <c r="F8" s="224"/>
      <c r="G8" s="224"/>
      <c r="H8" s="224"/>
      <c r="I8" s="224"/>
      <c r="J8" s="231" t="s">
        <v>59</v>
      </c>
      <c r="K8" s="232" t="s">
        <v>195</v>
      </c>
      <c r="L8" s="232" t="s">
        <v>191</v>
      </c>
      <c r="M8" s="232" t="s">
        <v>192</v>
      </c>
      <c r="N8" s="232" t="s">
        <v>193</v>
      </c>
      <c r="O8" s="232" t="s">
        <v>191</v>
      </c>
      <c r="P8" s="232" t="s">
        <v>192</v>
      </c>
      <c r="Q8" s="232" t="s">
        <v>193</v>
      </c>
      <c r="R8" s="232" t="s">
        <v>63</v>
      </c>
      <c r="S8" s="232" t="s">
        <v>59</v>
      </c>
      <c r="T8" s="232" t="s">
        <v>66</v>
      </c>
      <c r="U8" s="232" t="s">
        <v>194</v>
      </c>
      <c r="V8" s="232" t="s">
        <v>68</v>
      </c>
      <c r="W8" s="232" t="s">
        <v>69</v>
      </c>
      <c r="X8" s="232" t="s">
        <v>70</v>
      </c>
    </row>
    <row r="9" customHeight="1" spans="1:24">
      <c r="A9" s="225">
        <v>1</v>
      </c>
      <c r="B9" s="225">
        <v>2</v>
      </c>
      <c r="C9" s="225">
        <v>3</v>
      </c>
      <c r="D9" s="225">
        <v>4</v>
      </c>
      <c r="E9" s="225">
        <v>5</v>
      </c>
      <c r="F9" s="225">
        <v>6</v>
      </c>
      <c r="G9" s="225">
        <v>7</v>
      </c>
      <c r="H9" s="225">
        <v>8</v>
      </c>
      <c r="I9" s="225">
        <v>9</v>
      </c>
      <c r="J9" s="225">
        <v>10</v>
      </c>
      <c r="K9" s="225">
        <v>11</v>
      </c>
      <c r="L9" s="225">
        <v>12</v>
      </c>
      <c r="M9" s="225">
        <v>13</v>
      </c>
      <c r="N9" s="225">
        <v>14</v>
      </c>
      <c r="O9" s="225">
        <v>15</v>
      </c>
      <c r="P9" s="225">
        <v>16</v>
      </c>
      <c r="Q9" s="225">
        <v>17</v>
      </c>
      <c r="R9" s="225">
        <v>18</v>
      </c>
      <c r="S9" s="225">
        <v>19</v>
      </c>
      <c r="T9" s="225">
        <v>20</v>
      </c>
      <c r="U9" s="225">
        <v>21</v>
      </c>
      <c r="V9" s="225">
        <v>22</v>
      </c>
      <c r="W9" s="225">
        <v>23</v>
      </c>
      <c r="X9" s="225">
        <v>24</v>
      </c>
    </row>
    <row r="10" ht="20.25" customHeight="1" spans="1:24">
      <c r="A10" s="24" t="s">
        <v>72</v>
      </c>
      <c r="B10" s="24" t="s">
        <v>72</v>
      </c>
      <c r="C10" s="24" t="s">
        <v>196</v>
      </c>
      <c r="D10" s="24" t="s">
        <v>197</v>
      </c>
      <c r="E10" s="24" t="s">
        <v>104</v>
      </c>
      <c r="F10" s="24" t="s">
        <v>105</v>
      </c>
      <c r="G10" s="24" t="s">
        <v>198</v>
      </c>
      <c r="H10" s="24" t="s">
        <v>199</v>
      </c>
      <c r="I10" s="68">
        <v>266172</v>
      </c>
      <c r="J10" s="68">
        <v>266172</v>
      </c>
      <c r="K10" s="68"/>
      <c r="L10" s="68"/>
      <c r="M10" s="70">
        <v>266172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ht="17.25" customHeight="1" spans="1:24">
      <c r="A11" s="24" t="s">
        <v>72</v>
      </c>
      <c r="B11" s="24" t="s">
        <v>72</v>
      </c>
      <c r="C11" s="24" t="s">
        <v>196</v>
      </c>
      <c r="D11" s="24" t="s">
        <v>197</v>
      </c>
      <c r="E11" s="24" t="s">
        <v>104</v>
      </c>
      <c r="F11" s="24" t="s">
        <v>105</v>
      </c>
      <c r="G11" s="24" t="s">
        <v>200</v>
      </c>
      <c r="H11" s="24" t="s">
        <v>201</v>
      </c>
      <c r="I11" s="68">
        <v>17820</v>
      </c>
      <c r="J11" s="68">
        <v>17820</v>
      </c>
      <c r="K11" s="29"/>
      <c r="L11" s="29"/>
      <c r="M11" s="70">
        <v>17820</v>
      </c>
      <c r="N11" s="29"/>
      <c r="O11" s="68"/>
      <c r="P11" s="68"/>
      <c r="Q11" s="68"/>
      <c r="R11" s="68"/>
      <c r="S11" s="68"/>
      <c r="T11" s="68"/>
      <c r="U11" s="68"/>
      <c r="V11" s="68"/>
      <c r="W11" s="68"/>
      <c r="X11" s="68"/>
    </row>
    <row r="12" customHeight="1" spans="1:24">
      <c r="A12" s="24" t="s">
        <v>72</v>
      </c>
      <c r="B12" s="24" t="s">
        <v>72</v>
      </c>
      <c r="C12" s="24" t="s">
        <v>196</v>
      </c>
      <c r="D12" s="24" t="s">
        <v>197</v>
      </c>
      <c r="E12" s="24" t="s">
        <v>104</v>
      </c>
      <c r="F12" s="24" t="s">
        <v>105</v>
      </c>
      <c r="G12" s="24" t="s">
        <v>202</v>
      </c>
      <c r="H12" s="24" t="s">
        <v>203</v>
      </c>
      <c r="I12" s="68">
        <v>22181</v>
      </c>
      <c r="J12" s="68">
        <v>22181</v>
      </c>
      <c r="K12" s="29"/>
      <c r="L12" s="29"/>
      <c r="M12" s="70">
        <v>22181</v>
      </c>
      <c r="N12" s="29"/>
      <c r="O12" s="68"/>
      <c r="P12" s="68"/>
      <c r="Q12" s="68"/>
      <c r="R12" s="68"/>
      <c r="S12" s="68"/>
      <c r="T12" s="68"/>
      <c r="U12" s="68"/>
      <c r="V12" s="68"/>
      <c r="W12" s="68"/>
      <c r="X12" s="68"/>
    </row>
    <row r="13" customHeight="1" spans="1:24">
      <c r="A13" s="24" t="s">
        <v>72</v>
      </c>
      <c r="B13" s="24" t="s">
        <v>72</v>
      </c>
      <c r="C13" s="24" t="s">
        <v>196</v>
      </c>
      <c r="D13" s="24" t="s">
        <v>197</v>
      </c>
      <c r="E13" s="24" t="s">
        <v>104</v>
      </c>
      <c r="F13" s="24" t="s">
        <v>105</v>
      </c>
      <c r="G13" s="24" t="s">
        <v>204</v>
      </c>
      <c r="H13" s="24" t="s">
        <v>205</v>
      </c>
      <c r="I13" s="68">
        <v>125796</v>
      </c>
      <c r="J13" s="68">
        <v>125796</v>
      </c>
      <c r="K13" s="29"/>
      <c r="L13" s="29"/>
      <c r="M13" s="70">
        <v>125796</v>
      </c>
      <c r="N13" s="29"/>
      <c r="O13" s="68"/>
      <c r="P13" s="68"/>
      <c r="Q13" s="68"/>
      <c r="R13" s="68"/>
      <c r="S13" s="68"/>
      <c r="T13" s="68"/>
      <c r="U13" s="68"/>
      <c r="V13" s="68"/>
      <c r="W13" s="68"/>
      <c r="X13" s="68"/>
    </row>
    <row r="14" customHeight="1" spans="1:24">
      <c r="A14" s="24" t="s">
        <v>72</v>
      </c>
      <c r="B14" s="24" t="s">
        <v>72</v>
      </c>
      <c r="C14" s="24" t="s">
        <v>196</v>
      </c>
      <c r="D14" s="24" t="s">
        <v>197</v>
      </c>
      <c r="E14" s="24" t="s">
        <v>104</v>
      </c>
      <c r="F14" s="24" t="s">
        <v>105</v>
      </c>
      <c r="G14" s="24" t="s">
        <v>204</v>
      </c>
      <c r="H14" s="24" t="s">
        <v>205</v>
      </c>
      <c r="I14" s="68">
        <v>57360</v>
      </c>
      <c r="J14" s="68">
        <v>57360</v>
      </c>
      <c r="K14" s="29"/>
      <c r="L14" s="29"/>
      <c r="M14" s="70">
        <v>57360</v>
      </c>
      <c r="N14" s="29"/>
      <c r="O14" s="68"/>
      <c r="P14" s="68"/>
      <c r="Q14" s="68"/>
      <c r="R14" s="68"/>
      <c r="S14" s="68"/>
      <c r="T14" s="68"/>
      <c r="U14" s="68"/>
      <c r="V14" s="68"/>
      <c r="W14" s="68"/>
      <c r="X14" s="68"/>
    </row>
    <row r="15" customHeight="1" spans="1:24">
      <c r="A15" s="24" t="s">
        <v>72</v>
      </c>
      <c r="B15" s="24" t="s">
        <v>72</v>
      </c>
      <c r="C15" s="24" t="s">
        <v>196</v>
      </c>
      <c r="D15" s="24" t="s">
        <v>197</v>
      </c>
      <c r="E15" s="24" t="s">
        <v>104</v>
      </c>
      <c r="F15" s="24" t="s">
        <v>105</v>
      </c>
      <c r="G15" s="24" t="s">
        <v>204</v>
      </c>
      <c r="H15" s="24" t="s">
        <v>205</v>
      </c>
      <c r="I15" s="68">
        <v>109440</v>
      </c>
      <c r="J15" s="68">
        <v>109440</v>
      </c>
      <c r="K15" s="29"/>
      <c r="L15" s="29"/>
      <c r="M15" s="70">
        <v>109440</v>
      </c>
      <c r="N15" s="29"/>
      <c r="O15" s="68"/>
      <c r="P15" s="68"/>
      <c r="Q15" s="68"/>
      <c r="R15" s="68"/>
      <c r="S15" s="68"/>
      <c r="T15" s="68"/>
      <c r="U15" s="68"/>
      <c r="V15" s="68"/>
      <c r="W15" s="68"/>
      <c r="X15" s="68"/>
    </row>
    <row r="16" customHeight="1" spans="1:24">
      <c r="A16" s="24" t="s">
        <v>72</v>
      </c>
      <c r="B16" s="24" t="s">
        <v>72</v>
      </c>
      <c r="C16" s="24" t="s">
        <v>206</v>
      </c>
      <c r="D16" s="24" t="s">
        <v>207</v>
      </c>
      <c r="E16" s="24" t="s">
        <v>112</v>
      </c>
      <c r="F16" s="24" t="s">
        <v>113</v>
      </c>
      <c r="G16" s="24" t="s">
        <v>208</v>
      </c>
      <c r="H16" s="24" t="s">
        <v>209</v>
      </c>
      <c r="I16" s="68">
        <v>110686.08</v>
      </c>
      <c r="J16" s="68">
        <v>110686.08</v>
      </c>
      <c r="K16" s="29"/>
      <c r="L16" s="29"/>
      <c r="M16" s="70">
        <v>110686.08</v>
      </c>
      <c r="N16" s="29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customHeight="1" spans="1:24">
      <c r="A17" s="24" t="s">
        <v>72</v>
      </c>
      <c r="B17" s="24" t="s">
        <v>72</v>
      </c>
      <c r="C17" s="24" t="s">
        <v>206</v>
      </c>
      <c r="D17" s="24" t="s">
        <v>207</v>
      </c>
      <c r="E17" s="24" t="s">
        <v>118</v>
      </c>
      <c r="F17" s="24" t="s">
        <v>119</v>
      </c>
      <c r="G17" s="24" t="s">
        <v>210</v>
      </c>
      <c r="H17" s="24" t="s">
        <v>211</v>
      </c>
      <c r="I17" s="68">
        <v>45550.45</v>
      </c>
      <c r="J17" s="68">
        <v>45550.45</v>
      </c>
      <c r="K17" s="29"/>
      <c r="L17" s="29"/>
      <c r="M17" s="70">
        <v>45550.45</v>
      </c>
      <c r="N17" s="29"/>
      <c r="O17" s="68"/>
      <c r="P17" s="68"/>
      <c r="Q17" s="68"/>
      <c r="R17" s="68"/>
      <c r="S17" s="68"/>
      <c r="T17" s="68"/>
      <c r="U17" s="68"/>
      <c r="V17" s="68"/>
      <c r="W17" s="68"/>
      <c r="X17" s="68"/>
    </row>
    <row r="18" customHeight="1" spans="1:24">
      <c r="A18" s="24" t="s">
        <v>72</v>
      </c>
      <c r="B18" s="24" t="s">
        <v>72</v>
      </c>
      <c r="C18" s="24" t="s">
        <v>206</v>
      </c>
      <c r="D18" s="24" t="s">
        <v>207</v>
      </c>
      <c r="E18" s="24" t="s">
        <v>120</v>
      </c>
      <c r="F18" s="24" t="s">
        <v>121</v>
      </c>
      <c r="G18" s="24" t="s">
        <v>212</v>
      </c>
      <c r="H18" s="24" t="s">
        <v>213</v>
      </c>
      <c r="I18" s="68">
        <v>28829.4</v>
      </c>
      <c r="J18" s="68">
        <v>28829.4</v>
      </c>
      <c r="K18" s="29"/>
      <c r="L18" s="29"/>
      <c r="M18" s="70">
        <v>28829.4</v>
      </c>
      <c r="N18" s="29"/>
      <c r="O18" s="68"/>
      <c r="P18" s="68"/>
      <c r="Q18" s="68"/>
      <c r="R18" s="68"/>
      <c r="S18" s="68"/>
      <c r="T18" s="68"/>
      <c r="U18" s="68"/>
      <c r="V18" s="68"/>
      <c r="W18" s="68"/>
      <c r="X18" s="68"/>
    </row>
    <row r="19" customHeight="1" spans="1:24">
      <c r="A19" s="24" t="s">
        <v>72</v>
      </c>
      <c r="B19" s="24" t="s">
        <v>72</v>
      </c>
      <c r="C19" s="24" t="s">
        <v>206</v>
      </c>
      <c r="D19" s="24" t="s">
        <v>207</v>
      </c>
      <c r="E19" s="24" t="s">
        <v>120</v>
      </c>
      <c r="F19" s="24" t="s">
        <v>121</v>
      </c>
      <c r="G19" s="24" t="s">
        <v>212</v>
      </c>
      <c r="H19" s="24" t="s">
        <v>213</v>
      </c>
      <c r="I19" s="68">
        <v>12702</v>
      </c>
      <c r="J19" s="68">
        <v>12702</v>
      </c>
      <c r="K19" s="29"/>
      <c r="L19" s="29"/>
      <c r="M19" s="70">
        <v>12702</v>
      </c>
      <c r="N19" s="29"/>
      <c r="O19" s="68"/>
      <c r="P19" s="68"/>
      <c r="Q19" s="68"/>
      <c r="R19" s="68"/>
      <c r="S19" s="68"/>
      <c r="T19" s="68"/>
      <c r="U19" s="68"/>
      <c r="V19" s="68"/>
      <c r="W19" s="68"/>
      <c r="X19" s="68"/>
    </row>
    <row r="20" customHeight="1" spans="1:24">
      <c r="A20" s="24" t="s">
        <v>72</v>
      </c>
      <c r="B20" s="24" t="s">
        <v>72</v>
      </c>
      <c r="C20" s="24" t="s">
        <v>206</v>
      </c>
      <c r="D20" s="24" t="s">
        <v>207</v>
      </c>
      <c r="E20" s="24" t="s">
        <v>104</v>
      </c>
      <c r="F20" s="24" t="s">
        <v>105</v>
      </c>
      <c r="G20" s="24" t="s">
        <v>214</v>
      </c>
      <c r="H20" s="24" t="s">
        <v>215</v>
      </c>
      <c r="I20" s="68">
        <v>4036.12</v>
      </c>
      <c r="J20" s="68">
        <v>4036.12</v>
      </c>
      <c r="K20" s="29"/>
      <c r="L20" s="29"/>
      <c r="M20" s="70">
        <v>4036.12</v>
      </c>
      <c r="N20" s="29"/>
      <c r="O20" s="68"/>
      <c r="P20" s="68"/>
      <c r="Q20" s="68"/>
      <c r="R20" s="68"/>
      <c r="S20" s="68"/>
      <c r="T20" s="68"/>
      <c r="U20" s="68"/>
      <c r="V20" s="68"/>
      <c r="W20" s="68"/>
      <c r="X20" s="68"/>
    </row>
    <row r="21" customHeight="1" spans="1:24">
      <c r="A21" s="24" t="s">
        <v>72</v>
      </c>
      <c r="B21" s="24" t="s">
        <v>72</v>
      </c>
      <c r="C21" s="24" t="s">
        <v>206</v>
      </c>
      <c r="D21" s="24" t="s">
        <v>207</v>
      </c>
      <c r="E21" s="24" t="s">
        <v>122</v>
      </c>
      <c r="F21" s="24" t="s">
        <v>123</v>
      </c>
      <c r="G21" s="24" t="s">
        <v>214</v>
      </c>
      <c r="H21" s="24" t="s">
        <v>215</v>
      </c>
      <c r="I21" s="68">
        <v>2075.72</v>
      </c>
      <c r="J21" s="68">
        <v>2075.72</v>
      </c>
      <c r="K21" s="29"/>
      <c r="L21" s="29"/>
      <c r="M21" s="70">
        <v>2075.72</v>
      </c>
      <c r="N21" s="29"/>
      <c r="O21" s="68"/>
      <c r="P21" s="68"/>
      <c r="Q21" s="68"/>
      <c r="R21" s="68"/>
      <c r="S21" s="68"/>
      <c r="T21" s="68"/>
      <c r="U21" s="68"/>
      <c r="V21" s="68"/>
      <c r="W21" s="68"/>
      <c r="X21" s="68"/>
    </row>
    <row r="22" customHeight="1" spans="1:24">
      <c r="A22" s="24" t="s">
        <v>72</v>
      </c>
      <c r="B22" s="24" t="s">
        <v>72</v>
      </c>
      <c r="C22" s="24" t="s">
        <v>206</v>
      </c>
      <c r="D22" s="24" t="s">
        <v>207</v>
      </c>
      <c r="E22" s="24" t="s">
        <v>122</v>
      </c>
      <c r="F22" s="24" t="s">
        <v>123</v>
      </c>
      <c r="G22" s="24" t="s">
        <v>214</v>
      </c>
      <c r="H22" s="24" t="s">
        <v>215</v>
      </c>
      <c r="I22" s="68">
        <v>1550.16</v>
      </c>
      <c r="J22" s="68">
        <v>1550.16</v>
      </c>
      <c r="K22" s="29"/>
      <c r="L22" s="29"/>
      <c r="M22" s="70">
        <v>1550.16</v>
      </c>
      <c r="N22" s="29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customHeight="1" spans="1:24">
      <c r="A23" s="24" t="s">
        <v>72</v>
      </c>
      <c r="B23" s="24" t="s">
        <v>72</v>
      </c>
      <c r="C23" s="24" t="s">
        <v>206</v>
      </c>
      <c r="D23" s="24" t="s">
        <v>207</v>
      </c>
      <c r="E23" s="24" t="s">
        <v>122</v>
      </c>
      <c r="F23" s="24" t="s">
        <v>123</v>
      </c>
      <c r="G23" s="24" t="s">
        <v>214</v>
      </c>
      <c r="H23" s="24" t="s">
        <v>215</v>
      </c>
      <c r="I23" s="68">
        <v>3100.32</v>
      </c>
      <c r="J23" s="68">
        <v>3100.32</v>
      </c>
      <c r="K23" s="29"/>
      <c r="L23" s="29"/>
      <c r="M23" s="70">
        <v>3100.32</v>
      </c>
      <c r="N23" s="29"/>
      <c r="O23" s="68"/>
      <c r="P23" s="68"/>
      <c r="Q23" s="68"/>
      <c r="R23" s="68"/>
      <c r="S23" s="68"/>
      <c r="T23" s="68"/>
      <c r="U23" s="68"/>
      <c r="V23" s="68"/>
      <c r="W23" s="68"/>
      <c r="X23" s="68"/>
    </row>
    <row r="24" customHeight="1" spans="1:24">
      <c r="A24" s="24" t="s">
        <v>72</v>
      </c>
      <c r="B24" s="24" t="s">
        <v>72</v>
      </c>
      <c r="C24" s="24" t="s">
        <v>216</v>
      </c>
      <c r="D24" s="24" t="s">
        <v>174</v>
      </c>
      <c r="E24" s="24" t="s">
        <v>104</v>
      </c>
      <c r="F24" s="24" t="s">
        <v>105</v>
      </c>
      <c r="G24" s="24" t="s">
        <v>217</v>
      </c>
      <c r="H24" s="24" t="s">
        <v>174</v>
      </c>
      <c r="I24" s="68">
        <v>10000</v>
      </c>
      <c r="J24" s="68">
        <v>10000</v>
      </c>
      <c r="K24" s="29"/>
      <c r="L24" s="29"/>
      <c r="M24" s="70">
        <v>10000</v>
      </c>
      <c r="N24" s="29"/>
      <c r="O24" s="68"/>
      <c r="P24" s="68"/>
      <c r="Q24" s="68"/>
      <c r="R24" s="68"/>
      <c r="S24" s="68"/>
      <c r="T24" s="68"/>
      <c r="U24" s="68"/>
      <c r="V24" s="68"/>
      <c r="W24" s="68"/>
      <c r="X24" s="68"/>
    </row>
    <row r="25" customHeight="1" spans="1:24">
      <c r="A25" s="24" t="s">
        <v>72</v>
      </c>
      <c r="B25" s="24" t="s">
        <v>72</v>
      </c>
      <c r="C25" s="24" t="s">
        <v>218</v>
      </c>
      <c r="D25" s="24" t="s">
        <v>219</v>
      </c>
      <c r="E25" s="24" t="s">
        <v>104</v>
      </c>
      <c r="F25" s="24" t="s">
        <v>105</v>
      </c>
      <c r="G25" s="24" t="s">
        <v>220</v>
      </c>
      <c r="H25" s="24" t="s">
        <v>219</v>
      </c>
      <c r="I25" s="68">
        <v>13691.76</v>
      </c>
      <c r="J25" s="68">
        <v>13691.76</v>
      </c>
      <c r="K25" s="29"/>
      <c r="L25" s="29"/>
      <c r="M25" s="70">
        <v>13691.76</v>
      </c>
      <c r="N25" s="29"/>
      <c r="O25" s="68"/>
      <c r="P25" s="68"/>
      <c r="Q25" s="68"/>
      <c r="R25" s="68"/>
      <c r="S25" s="68"/>
      <c r="T25" s="68"/>
      <c r="U25" s="68"/>
      <c r="V25" s="68"/>
      <c r="W25" s="68"/>
      <c r="X25" s="68"/>
    </row>
    <row r="26" customHeight="1" spans="1:24">
      <c r="A26" s="24" t="s">
        <v>72</v>
      </c>
      <c r="B26" s="24" t="s">
        <v>72</v>
      </c>
      <c r="C26" s="24" t="s">
        <v>221</v>
      </c>
      <c r="D26" s="24" t="s">
        <v>222</v>
      </c>
      <c r="E26" s="24" t="s">
        <v>104</v>
      </c>
      <c r="F26" s="24" t="s">
        <v>105</v>
      </c>
      <c r="G26" s="24" t="s">
        <v>223</v>
      </c>
      <c r="H26" s="24" t="s">
        <v>224</v>
      </c>
      <c r="I26" s="68">
        <v>18648</v>
      </c>
      <c r="J26" s="68">
        <v>18648</v>
      </c>
      <c r="K26" s="29"/>
      <c r="L26" s="29"/>
      <c r="M26" s="70">
        <v>18648</v>
      </c>
      <c r="N26" s="29"/>
      <c r="O26" s="68"/>
      <c r="P26" s="68"/>
      <c r="Q26" s="68"/>
      <c r="R26" s="68"/>
      <c r="S26" s="68"/>
      <c r="T26" s="68"/>
      <c r="U26" s="68"/>
      <c r="V26" s="68"/>
      <c r="W26" s="68"/>
      <c r="X26" s="68"/>
    </row>
    <row r="27" customHeight="1" spans="1:24">
      <c r="A27" s="24" t="s">
        <v>72</v>
      </c>
      <c r="B27" s="24" t="s">
        <v>72</v>
      </c>
      <c r="C27" s="24" t="s">
        <v>221</v>
      </c>
      <c r="D27" s="24" t="s">
        <v>222</v>
      </c>
      <c r="E27" s="24" t="s">
        <v>104</v>
      </c>
      <c r="F27" s="24" t="s">
        <v>105</v>
      </c>
      <c r="G27" s="24" t="s">
        <v>225</v>
      </c>
      <c r="H27" s="24" t="s">
        <v>226</v>
      </c>
      <c r="I27" s="68">
        <v>12000</v>
      </c>
      <c r="J27" s="68">
        <v>12000</v>
      </c>
      <c r="K27" s="29"/>
      <c r="L27" s="29"/>
      <c r="M27" s="70">
        <v>12000</v>
      </c>
      <c r="N27" s="29"/>
      <c r="O27" s="68"/>
      <c r="P27" s="68"/>
      <c r="Q27" s="68"/>
      <c r="R27" s="68"/>
      <c r="S27" s="68"/>
      <c r="T27" s="68"/>
      <c r="U27" s="68"/>
      <c r="V27" s="68"/>
      <c r="W27" s="68"/>
      <c r="X27" s="68"/>
    </row>
    <row r="28" customHeight="1" spans="1:24">
      <c r="A28" s="24" t="s">
        <v>72</v>
      </c>
      <c r="B28" s="24" t="s">
        <v>72</v>
      </c>
      <c r="C28" s="24" t="s">
        <v>221</v>
      </c>
      <c r="D28" s="24" t="s">
        <v>222</v>
      </c>
      <c r="E28" s="24" t="s">
        <v>104</v>
      </c>
      <c r="F28" s="24" t="s">
        <v>105</v>
      </c>
      <c r="G28" s="24" t="s">
        <v>227</v>
      </c>
      <c r="H28" s="24" t="s">
        <v>228</v>
      </c>
      <c r="I28" s="68">
        <v>30000</v>
      </c>
      <c r="J28" s="68">
        <v>30000</v>
      </c>
      <c r="K28" s="29"/>
      <c r="L28" s="29"/>
      <c r="M28" s="70">
        <v>30000</v>
      </c>
      <c r="N28" s="29"/>
      <c r="O28" s="68"/>
      <c r="P28" s="68"/>
      <c r="Q28" s="68"/>
      <c r="R28" s="68"/>
      <c r="S28" s="68"/>
      <c r="T28" s="68"/>
      <c r="U28" s="68"/>
      <c r="V28" s="68"/>
      <c r="W28" s="68"/>
      <c r="X28" s="68"/>
    </row>
    <row r="29" customHeight="1" spans="1:24">
      <c r="A29" s="24" t="s">
        <v>72</v>
      </c>
      <c r="B29" s="24" t="s">
        <v>72</v>
      </c>
      <c r="C29" s="24" t="s">
        <v>221</v>
      </c>
      <c r="D29" s="24" t="s">
        <v>222</v>
      </c>
      <c r="E29" s="24" t="s">
        <v>104</v>
      </c>
      <c r="F29" s="24" t="s">
        <v>105</v>
      </c>
      <c r="G29" s="24" t="s">
        <v>229</v>
      </c>
      <c r="H29" s="24" t="s">
        <v>230</v>
      </c>
      <c r="I29" s="68">
        <v>16800</v>
      </c>
      <c r="J29" s="68">
        <v>16800</v>
      </c>
      <c r="K29" s="29"/>
      <c r="L29" s="29"/>
      <c r="M29" s="70">
        <v>16800</v>
      </c>
      <c r="N29" s="29"/>
      <c r="O29" s="68"/>
      <c r="P29" s="68"/>
      <c r="Q29" s="68"/>
      <c r="R29" s="68"/>
      <c r="S29" s="68"/>
      <c r="T29" s="68"/>
      <c r="U29" s="68"/>
      <c r="V29" s="68"/>
      <c r="W29" s="68"/>
      <c r="X29" s="68"/>
    </row>
    <row r="30" customHeight="1" spans="1:24">
      <c r="A30" s="24" t="s">
        <v>72</v>
      </c>
      <c r="B30" s="24" t="s">
        <v>72</v>
      </c>
      <c r="C30" s="24" t="s">
        <v>221</v>
      </c>
      <c r="D30" s="24" t="s">
        <v>222</v>
      </c>
      <c r="E30" s="24" t="s">
        <v>110</v>
      </c>
      <c r="F30" s="24" t="s">
        <v>111</v>
      </c>
      <c r="G30" s="24" t="s">
        <v>229</v>
      </c>
      <c r="H30" s="24" t="s">
        <v>230</v>
      </c>
      <c r="I30" s="68">
        <v>2700</v>
      </c>
      <c r="J30" s="68">
        <v>2700</v>
      </c>
      <c r="K30" s="29"/>
      <c r="L30" s="29"/>
      <c r="M30" s="70">
        <v>2700</v>
      </c>
      <c r="N30" s="29"/>
      <c r="O30" s="68"/>
      <c r="P30" s="68"/>
      <c r="Q30" s="68"/>
      <c r="R30" s="68"/>
      <c r="S30" s="68"/>
      <c r="T30" s="68"/>
      <c r="U30" s="68"/>
      <c r="V30" s="68"/>
      <c r="W30" s="68"/>
      <c r="X30" s="68"/>
    </row>
    <row r="31" customHeight="1" spans="1:24">
      <c r="A31" s="24" t="s">
        <v>72</v>
      </c>
      <c r="B31" s="24" t="s">
        <v>72</v>
      </c>
      <c r="C31" s="24" t="s">
        <v>231</v>
      </c>
      <c r="D31" s="24" t="s">
        <v>129</v>
      </c>
      <c r="E31" s="24" t="s">
        <v>128</v>
      </c>
      <c r="F31" s="24" t="s">
        <v>129</v>
      </c>
      <c r="G31" s="24" t="s">
        <v>232</v>
      </c>
      <c r="H31" s="24" t="s">
        <v>129</v>
      </c>
      <c r="I31" s="68">
        <v>104038.56</v>
      </c>
      <c r="J31" s="68">
        <v>104038.56</v>
      </c>
      <c r="K31" s="29"/>
      <c r="L31" s="29"/>
      <c r="M31" s="70">
        <v>104038.56</v>
      </c>
      <c r="N31" s="29"/>
      <c r="O31" s="68"/>
      <c r="P31" s="68"/>
      <c r="Q31" s="68"/>
      <c r="R31" s="68"/>
      <c r="S31" s="68"/>
      <c r="T31" s="68"/>
      <c r="U31" s="68"/>
      <c r="V31" s="68"/>
      <c r="W31" s="68"/>
      <c r="X31" s="68"/>
    </row>
    <row r="32" customHeight="1" spans="1:24">
      <c r="A32" s="24" t="s">
        <v>72</v>
      </c>
      <c r="B32" s="24" t="s">
        <v>72</v>
      </c>
      <c r="C32" s="24" t="s">
        <v>233</v>
      </c>
      <c r="D32" s="24" t="s">
        <v>234</v>
      </c>
      <c r="E32" s="24" t="s">
        <v>110</v>
      </c>
      <c r="F32" s="24" t="s">
        <v>111</v>
      </c>
      <c r="G32" s="24" t="s">
        <v>235</v>
      </c>
      <c r="H32" s="24" t="s">
        <v>236</v>
      </c>
      <c r="I32" s="68">
        <v>43200</v>
      </c>
      <c r="J32" s="68">
        <v>43200</v>
      </c>
      <c r="K32" s="29"/>
      <c r="L32" s="29"/>
      <c r="M32" s="70">
        <v>43200</v>
      </c>
      <c r="N32" s="29"/>
      <c r="O32" s="68"/>
      <c r="P32" s="68"/>
      <c r="Q32" s="68"/>
      <c r="R32" s="68"/>
      <c r="S32" s="68"/>
      <c r="T32" s="68"/>
      <c r="U32" s="68"/>
      <c r="V32" s="68"/>
      <c r="W32" s="68"/>
      <c r="X32" s="68"/>
    </row>
    <row r="33" customHeight="1" spans="1:24">
      <c r="A33" s="24" t="s">
        <v>72</v>
      </c>
      <c r="B33" s="24" t="s">
        <v>72</v>
      </c>
      <c r="C33" s="24" t="s">
        <v>237</v>
      </c>
      <c r="D33" s="24" t="s">
        <v>238</v>
      </c>
      <c r="E33" s="24" t="s">
        <v>104</v>
      </c>
      <c r="F33" s="24" t="s">
        <v>105</v>
      </c>
      <c r="G33" s="24" t="s">
        <v>202</v>
      </c>
      <c r="H33" s="24" t="s">
        <v>203</v>
      </c>
      <c r="I33" s="68">
        <v>54000</v>
      </c>
      <c r="J33" s="68">
        <v>54000</v>
      </c>
      <c r="K33" s="29"/>
      <c r="L33" s="29"/>
      <c r="M33" s="70">
        <v>54000</v>
      </c>
      <c r="N33" s="29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customHeight="1" spans="1:24">
      <c r="A34" s="24" t="s">
        <v>72</v>
      </c>
      <c r="B34" s="24" t="s">
        <v>72</v>
      </c>
      <c r="C34" s="24" t="s">
        <v>237</v>
      </c>
      <c r="D34" s="24" t="s">
        <v>238</v>
      </c>
      <c r="E34" s="24" t="s">
        <v>104</v>
      </c>
      <c r="F34" s="24" t="s">
        <v>105</v>
      </c>
      <c r="G34" s="24" t="s">
        <v>204</v>
      </c>
      <c r="H34" s="24" t="s">
        <v>205</v>
      </c>
      <c r="I34" s="68">
        <v>50400</v>
      </c>
      <c r="J34" s="68">
        <v>50400</v>
      </c>
      <c r="K34" s="29"/>
      <c r="L34" s="29"/>
      <c r="M34" s="70">
        <v>50400</v>
      </c>
      <c r="N34" s="29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customHeight="1" spans="1:24">
      <c r="A35" s="24" t="s">
        <v>72</v>
      </c>
      <c r="B35" s="24" t="s">
        <v>72</v>
      </c>
      <c r="C35" s="24" t="s">
        <v>237</v>
      </c>
      <c r="D35" s="24" t="s">
        <v>238</v>
      </c>
      <c r="E35" s="24" t="s">
        <v>104</v>
      </c>
      <c r="F35" s="24" t="s">
        <v>105</v>
      </c>
      <c r="G35" s="24" t="s">
        <v>204</v>
      </c>
      <c r="H35" s="24" t="s">
        <v>205</v>
      </c>
      <c r="I35" s="68">
        <v>57600</v>
      </c>
      <c r="J35" s="68">
        <v>57600</v>
      </c>
      <c r="K35" s="29"/>
      <c r="L35" s="29"/>
      <c r="M35" s="70">
        <v>57600</v>
      </c>
      <c r="N35" s="29"/>
      <c r="O35" s="68"/>
      <c r="P35" s="68"/>
      <c r="Q35" s="68"/>
      <c r="R35" s="68"/>
      <c r="S35" s="68"/>
      <c r="T35" s="68"/>
      <c r="U35" s="68"/>
      <c r="V35" s="68"/>
      <c r="W35" s="68"/>
      <c r="X35" s="68"/>
    </row>
    <row r="36" customHeight="1" spans="1:24">
      <c r="A36" s="206" t="s">
        <v>169</v>
      </c>
      <c r="B36" s="207"/>
      <c r="C36" s="226"/>
      <c r="D36" s="226"/>
      <c r="E36" s="226"/>
      <c r="F36" s="226"/>
      <c r="G36" s="226"/>
      <c r="H36" s="227"/>
      <c r="I36" s="68">
        <v>1220377.57</v>
      </c>
      <c r="J36" s="68">
        <v>1220377.57</v>
      </c>
      <c r="K36" s="68"/>
      <c r="L36" s="68"/>
      <c r="M36" s="70">
        <v>1220377.57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topLeftCell="L1" workbookViewId="0">
      <pane ySplit="1" topLeftCell="A2" activePane="bottomLeft" state="frozen"/>
      <selection/>
      <selection pane="bottomLeft" activeCell="T27" sqref="T27"/>
    </sheetView>
  </sheetViews>
  <sheetFormatPr defaultColWidth="9.14166666666667" defaultRowHeight="14.25" customHeight="1"/>
  <cols>
    <col min="1" max="1" width="10.2833333333333" style="46" customWidth="1"/>
    <col min="2" max="2" width="13.425" style="46" customWidth="1"/>
    <col min="3" max="3" width="32.85" style="46" customWidth="1"/>
    <col min="4" max="4" width="23.85" style="46" customWidth="1"/>
    <col min="5" max="5" width="11.1416666666667" style="46" customWidth="1"/>
    <col min="6" max="6" width="17.7083333333333" style="46" customWidth="1"/>
    <col min="7" max="7" width="9.85" style="46" customWidth="1"/>
    <col min="8" max="8" width="17.7083333333333" style="46" customWidth="1"/>
    <col min="9" max="13" width="20" style="46" customWidth="1"/>
    <col min="14" max="14" width="12.2833333333333" style="46" customWidth="1"/>
    <col min="15" max="15" width="12.7083333333333" style="46" customWidth="1"/>
    <col min="16" max="16" width="11.1416666666667" style="46" customWidth="1"/>
    <col min="17" max="21" width="19.85" style="46" customWidth="1"/>
    <col min="22" max="22" width="20" style="46" customWidth="1"/>
    <col min="23" max="23" width="19.85" style="46" customWidth="1"/>
    <col min="24" max="16384" width="9.14166666666667" style="46"/>
  </cols>
  <sheetData>
    <row r="1" customHeight="1" spans="1:23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ht="13.5" customHeight="1" spans="2:23">
      <c r="B2" s="205"/>
      <c r="E2" s="48"/>
      <c r="F2" s="48"/>
      <c r="G2" s="48"/>
      <c r="H2" s="48"/>
      <c r="U2" s="205"/>
      <c r="W2" s="213" t="s">
        <v>239</v>
      </c>
    </row>
    <row r="3" ht="46.5" customHeight="1" spans="1:23">
      <c r="A3" s="50" t="str">
        <f>"2025"&amp;"年部门项目支出预算表"</f>
        <v>2025年部门项目支出预算表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ht="13.5" customHeight="1" spans="1:23">
      <c r="A4" s="51" t="s">
        <v>1</v>
      </c>
      <c r="B4" s="52"/>
      <c r="C4" s="52"/>
      <c r="D4" s="52"/>
      <c r="E4" s="52"/>
      <c r="F4" s="52"/>
      <c r="G4" s="52"/>
      <c r="H4" s="52"/>
      <c r="I4" s="53"/>
      <c r="J4" s="53"/>
      <c r="K4" s="53"/>
      <c r="L4" s="53"/>
      <c r="M4" s="53"/>
      <c r="N4" s="53"/>
      <c r="O4" s="53"/>
      <c r="P4" s="53"/>
      <c r="Q4" s="53"/>
      <c r="U4" s="205"/>
      <c r="W4" s="187" t="s">
        <v>2</v>
      </c>
    </row>
    <row r="5" ht="21.75" customHeight="1" spans="1:23">
      <c r="A5" s="55" t="s">
        <v>240</v>
      </c>
      <c r="B5" s="56" t="s">
        <v>180</v>
      </c>
      <c r="C5" s="55" t="s">
        <v>181</v>
      </c>
      <c r="D5" s="55" t="s">
        <v>241</v>
      </c>
      <c r="E5" s="56" t="s">
        <v>182</v>
      </c>
      <c r="F5" s="56" t="s">
        <v>183</v>
      </c>
      <c r="G5" s="56" t="s">
        <v>242</v>
      </c>
      <c r="H5" s="56" t="s">
        <v>243</v>
      </c>
      <c r="I5" s="62" t="s">
        <v>57</v>
      </c>
      <c r="J5" s="57" t="s">
        <v>244</v>
      </c>
      <c r="K5" s="58"/>
      <c r="L5" s="58"/>
      <c r="M5" s="59"/>
      <c r="N5" s="57" t="s">
        <v>188</v>
      </c>
      <c r="O5" s="58"/>
      <c r="P5" s="59"/>
      <c r="Q5" s="56" t="s">
        <v>63</v>
      </c>
      <c r="R5" s="57" t="s">
        <v>64</v>
      </c>
      <c r="S5" s="58"/>
      <c r="T5" s="58"/>
      <c r="U5" s="58"/>
      <c r="V5" s="58"/>
      <c r="W5" s="59"/>
    </row>
    <row r="6" ht="21.75" customHeight="1" spans="1:23">
      <c r="A6" s="60"/>
      <c r="B6" s="74"/>
      <c r="C6" s="60"/>
      <c r="D6" s="60"/>
      <c r="E6" s="61"/>
      <c r="F6" s="61"/>
      <c r="G6" s="61"/>
      <c r="H6" s="61"/>
      <c r="I6" s="74"/>
      <c r="J6" s="209" t="s">
        <v>60</v>
      </c>
      <c r="K6" s="210"/>
      <c r="L6" s="56" t="s">
        <v>61</v>
      </c>
      <c r="M6" s="56" t="s">
        <v>62</v>
      </c>
      <c r="N6" s="56" t="s">
        <v>60</v>
      </c>
      <c r="O6" s="56" t="s">
        <v>61</v>
      </c>
      <c r="P6" s="56" t="s">
        <v>62</v>
      </c>
      <c r="Q6" s="61"/>
      <c r="R6" s="56" t="s">
        <v>59</v>
      </c>
      <c r="S6" s="56" t="s">
        <v>66</v>
      </c>
      <c r="T6" s="56" t="s">
        <v>194</v>
      </c>
      <c r="U6" s="56" t="s">
        <v>68</v>
      </c>
      <c r="V6" s="56" t="s">
        <v>69</v>
      </c>
      <c r="W6" s="56" t="s">
        <v>70</v>
      </c>
    </row>
    <row r="7" ht="21" customHeight="1" spans="1:23">
      <c r="A7" s="74"/>
      <c r="B7" s="74"/>
      <c r="C7" s="74"/>
      <c r="D7" s="74"/>
      <c r="E7" s="74"/>
      <c r="F7" s="74"/>
      <c r="G7" s="74"/>
      <c r="H7" s="74"/>
      <c r="I7" s="74"/>
      <c r="J7" s="211" t="s">
        <v>59</v>
      </c>
      <c r="K7" s="212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</row>
    <row r="8" ht="39.75" customHeight="1" spans="1:23">
      <c r="A8" s="63"/>
      <c r="B8" s="65"/>
      <c r="C8" s="63"/>
      <c r="D8" s="63"/>
      <c r="E8" s="64"/>
      <c r="F8" s="64"/>
      <c r="G8" s="64"/>
      <c r="H8" s="64"/>
      <c r="I8" s="65"/>
      <c r="J8" s="112" t="s">
        <v>59</v>
      </c>
      <c r="K8" s="112" t="s">
        <v>245</v>
      </c>
      <c r="L8" s="64"/>
      <c r="M8" s="64"/>
      <c r="N8" s="64"/>
      <c r="O8" s="64"/>
      <c r="P8" s="64"/>
      <c r="Q8" s="64"/>
      <c r="R8" s="64"/>
      <c r="S8" s="64"/>
      <c r="T8" s="64"/>
      <c r="U8" s="65"/>
      <c r="V8" s="64"/>
      <c r="W8" s="64"/>
    </row>
    <row r="9" ht="15" customHeight="1" spans="1:2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83">
        <v>12</v>
      </c>
      <c r="M9" s="83">
        <v>13</v>
      </c>
      <c r="N9" s="83">
        <v>14</v>
      </c>
      <c r="O9" s="83">
        <v>15</v>
      </c>
      <c r="P9" s="83">
        <v>16</v>
      </c>
      <c r="Q9" s="83">
        <v>17</v>
      </c>
      <c r="R9" s="83">
        <v>18</v>
      </c>
      <c r="S9" s="83">
        <v>19</v>
      </c>
      <c r="T9" s="83">
        <v>20</v>
      </c>
      <c r="U9" s="66">
        <v>21</v>
      </c>
      <c r="V9" s="83">
        <v>22</v>
      </c>
      <c r="W9" s="66">
        <v>23</v>
      </c>
    </row>
    <row r="10" ht="21.75" customHeight="1" spans="1:23">
      <c r="A10" s="201" t="s">
        <v>246</v>
      </c>
      <c r="B10" s="201" t="s">
        <v>247</v>
      </c>
      <c r="C10" s="201" t="s">
        <v>248</v>
      </c>
      <c r="D10" s="201" t="s">
        <v>72</v>
      </c>
      <c r="E10" s="201" t="s">
        <v>104</v>
      </c>
      <c r="F10" s="201" t="s">
        <v>105</v>
      </c>
      <c r="G10" s="201" t="s">
        <v>249</v>
      </c>
      <c r="H10" s="201" t="s">
        <v>250</v>
      </c>
      <c r="I10" s="68">
        <v>16160</v>
      </c>
      <c r="J10" s="68">
        <v>16160</v>
      </c>
      <c r="K10" s="70">
        <v>16160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ht="18.75" customHeight="1" spans="1:23">
      <c r="A11" s="201" t="s">
        <v>251</v>
      </c>
      <c r="B11" s="201" t="s">
        <v>252</v>
      </c>
      <c r="C11" s="201" t="s">
        <v>253</v>
      </c>
      <c r="D11" s="201" t="s">
        <v>72</v>
      </c>
      <c r="E11" s="201" t="s">
        <v>104</v>
      </c>
      <c r="F11" s="201" t="s">
        <v>105</v>
      </c>
      <c r="G11" s="201" t="s">
        <v>249</v>
      </c>
      <c r="H11" s="201" t="s">
        <v>250</v>
      </c>
      <c r="I11" s="68">
        <v>10000</v>
      </c>
      <c r="J11" s="68">
        <v>10000</v>
      </c>
      <c r="K11" s="70">
        <v>10000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customHeight="1" spans="1:23">
      <c r="A12" s="201" t="s">
        <v>251</v>
      </c>
      <c r="B12" s="201" t="s">
        <v>254</v>
      </c>
      <c r="C12" s="201" t="s">
        <v>255</v>
      </c>
      <c r="D12" s="201" t="s">
        <v>72</v>
      </c>
      <c r="E12" s="201" t="s">
        <v>104</v>
      </c>
      <c r="F12" s="201" t="s">
        <v>105</v>
      </c>
      <c r="G12" s="201" t="s">
        <v>227</v>
      </c>
      <c r="H12" s="201" t="s">
        <v>228</v>
      </c>
      <c r="I12" s="68">
        <v>123840</v>
      </c>
      <c r="J12" s="68">
        <v>123840</v>
      </c>
      <c r="K12" s="70">
        <v>123840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customHeight="1" spans="1:23">
      <c r="A13" s="201" t="s">
        <v>251</v>
      </c>
      <c r="B13" s="201" t="s">
        <v>256</v>
      </c>
      <c r="C13" s="201" t="s">
        <v>257</v>
      </c>
      <c r="D13" s="201" t="s">
        <v>72</v>
      </c>
      <c r="E13" s="201" t="s">
        <v>104</v>
      </c>
      <c r="F13" s="201" t="s">
        <v>105</v>
      </c>
      <c r="G13" s="201" t="s">
        <v>223</v>
      </c>
      <c r="H13" s="201" t="s">
        <v>224</v>
      </c>
      <c r="I13" s="68">
        <v>12500</v>
      </c>
      <c r="J13" s="68"/>
      <c r="K13" s="70"/>
      <c r="L13" s="68"/>
      <c r="M13" s="68"/>
      <c r="N13" s="68"/>
      <c r="O13" s="68"/>
      <c r="P13" s="68"/>
      <c r="Q13" s="68"/>
      <c r="R13" s="68">
        <v>12500</v>
      </c>
      <c r="S13" s="68"/>
      <c r="T13" s="68"/>
      <c r="U13" s="68"/>
      <c r="V13" s="68"/>
      <c r="W13" s="68">
        <v>12500</v>
      </c>
    </row>
    <row r="14" customHeight="1" spans="1:23">
      <c r="A14" s="201" t="s">
        <v>251</v>
      </c>
      <c r="B14" s="201" t="s">
        <v>258</v>
      </c>
      <c r="C14" s="201" t="s">
        <v>259</v>
      </c>
      <c r="D14" s="201" t="s">
        <v>72</v>
      </c>
      <c r="E14" s="201" t="s">
        <v>104</v>
      </c>
      <c r="F14" s="201" t="s">
        <v>105</v>
      </c>
      <c r="G14" s="201" t="s">
        <v>223</v>
      </c>
      <c r="H14" s="201" t="s">
        <v>224</v>
      </c>
      <c r="I14" s="68">
        <v>10500</v>
      </c>
      <c r="J14" s="68"/>
      <c r="K14" s="70"/>
      <c r="L14" s="68"/>
      <c r="M14" s="68"/>
      <c r="N14" s="68"/>
      <c r="O14" s="68"/>
      <c r="P14" s="68"/>
      <c r="Q14" s="68"/>
      <c r="R14" s="68">
        <v>10500</v>
      </c>
      <c r="S14" s="68"/>
      <c r="T14" s="68"/>
      <c r="U14" s="68"/>
      <c r="V14" s="68"/>
      <c r="W14" s="68">
        <v>10500</v>
      </c>
    </row>
    <row r="15" customHeight="1" spans="1:23">
      <c r="A15" s="206" t="s">
        <v>169</v>
      </c>
      <c r="B15" s="207"/>
      <c r="C15" s="207"/>
      <c r="D15" s="207"/>
      <c r="E15" s="207"/>
      <c r="F15" s="207"/>
      <c r="G15" s="207"/>
      <c r="H15" s="208"/>
      <c r="I15" s="68">
        <v>173000</v>
      </c>
      <c r="J15" s="68">
        <v>150000</v>
      </c>
      <c r="K15" s="70">
        <v>150000</v>
      </c>
      <c r="L15" s="68"/>
      <c r="M15" s="68"/>
      <c r="N15" s="68"/>
      <c r="O15" s="68"/>
      <c r="P15" s="68"/>
      <c r="Q15" s="68"/>
      <c r="R15" s="68">
        <v>23000</v>
      </c>
      <c r="S15" s="68"/>
      <c r="T15" s="68"/>
      <c r="U15" s="68"/>
      <c r="V15" s="68"/>
      <c r="W15" s="68">
        <v>23000</v>
      </c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8"/>
  <sheetViews>
    <sheetView showZeros="0" workbookViewId="0">
      <pane ySplit="1" topLeftCell="A14" activePane="bottomLeft" state="frozen"/>
      <selection/>
      <selection pane="bottomLeft" activeCell="L7" sqref="L7"/>
    </sheetView>
  </sheetViews>
  <sheetFormatPr defaultColWidth="9.14166666666667" defaultRowHeight="12" customHeight="1"/>
  <cols>
    <col min="1" max="1" width="34.2833333333333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8" customHeight="1" spans="10:10">
      <c r="J2" s="49" t="s">
        <v>260</v>
      </c>
    </row>
    <row r="3" ht="39.75" customHeight="1" spans="1:10">
      <c r="A3" s="110" t="str">
        <f>"2025"&amp;"年部门项目支出绩效目标表"</f>
        <v>2025年部门项目支出绩效目标表</v>
      </c>
      <c r="B3" s="50"/>
      <c r="C3" s="50"/>
      <c r="D3" s="50"/>
      <c r="E3" s="50"/>
      <c r="F3" s="111"/>
      <c r="G3" s="50"/>
      <c r="H3" s="111"/>
      <c r="I3" s="111"/>
      <c r="J3" s="50"/>
    </row>
    <row r="4" ht="17.25" customHeight="1" spans="1:1">
      <c r="A4" s="51" t="s">
        <v>1</v>
      </c>
    </row>
    <row r="5" ht="44.25" customHeight="1" spans="1:10">
      <c r="A5" s="112" t="s">
        <v>181</v>
      </c>
      <c r="B5" s="112" t="s">
        <v>261</v>
      </c>
      <c r="C5" s="112" t="s">
        <v>262</v>
      </c>
      <c r="D5" s="112" t="s">
        <v>263</v>
      </c>
      <c r="E5" s="112" t="s">
        <v>264</v>
      </c>
      <c r="F5" s="113" t="s">
        <v>265</v>
      </c>
      <c r="G5" s="112" t="s">
        <v>266</v>
      </c>
      <c r="H5" s="113" t="s">
        <v>267</v>
      </c>
      <c r="I5" s="113" t="s">
        <v>268</v>
      </c>
      <c r="J5" s="112" t="s">
        <v>269</v>
      </c>
    </row>
    <row r="6" ht="18.75" customHeight="1" spans="1:10">
      <c r="A6" s="200">
        <v>1</v>
      </c>
      <c r="B6" s="200">
        <v>2</v>
      </c>
      <c r="C6" s="200">
        <v>3</v>
      </c>
      <c r="D6" s="200">
        <v>4</v>
      </c>
      <c r="E6" s="200">
        <v>5</v>
      </c>
      <c r="F6" s="83">
        <v>6</v>
      </c>
      <c r="G6" s="200">
        <v>7</v>
      </c>
      <c r="H6" s="83">
        <v>8</v>
      </c>
      <c r="I6" s="83">
        <v>9</v>
      </c>
      <c r="J6" s="200">
        <v>10</v>
      </c>
    </row>
    <row r="7" ht="42" customHeight="1" spans="1:10">
      <c r="A7" s="21" t="s">
        <v>72</v>
      </c>
      <c r="B7" s="201"/>
      <c r="C7" s="201"/>
      <c r="D7" s="201"/>
      <c r="E7" s="37"/>
      <c r="F7" s="202"/>
      <c r="G7" s="37"/>
      <c r="H7" s="202"/>
      <c r="I7" s="202"/>
      <c r="J7" s="37"/>
    </row>
    <row r="8" ht="42" customHeight="1" spans="1:10">
      <c r="A8" s="203" t="s">
        <v>72</v>
      </c>
      <c r="B8" s="29"/>
      <c r="C8" s="29"/>
      <c r="D8" s="29"/>
      <c r="E8" s="29"/>
      <c r="F8" s="29"/>
      <c r="G8" s="29"/>
      <c r="H8" s="29"/>
      <c r="I8" s="29"/>
      <c r="J8" s="29"/>
    </row>
    <row r="9" ht="30" customHeight="1" spans="1:10">
      <c r="A9" s="204" t="s">
        <v>248</v>
      </c>
      <c r="B9" s="29" t="s">
        <v>270</v>
      </c>
      <c r="C9" s="29" t="s">
        <v>271</v>
      </c>
      <c r="D9" s="29" t="s">
        <v>272</v>
      </c>
      <c r="E9" s="29" t="s">
        <v>273</v>
      </c>
      <c r="F9" s="29" t="s">
        <v>274</v>
      </c>
      <c r="G9" s="29" t="s">
        <v>275</v>
      </c>
      <c r="H9" s="29" t="s">
        <v>276</v>
      </c>
      <c r="I9" s="29" t="s">
        <v>277</v>
      </c>
      <c r="J9" s="29" t="s">
        <v>278</v>
      </c>
    </row>
    <row r="10" ht="30" customHeight="1" spans="1:10">
      <c r="A10" s="204"/>
      <c r="B10" s="29" t="s">
        <v>270</v>
      </c>
      <c r="C10" s="29" t="s">
        <v>279</v>
      </c>
      <c r="D10" s="29" t="s">
        <v>280</v>
      </c>
      <c r="E10" s="29" t="s">
        <v>281</v>
      </c>
      <c r="F10" s="29" t="s">
        <v>282</v>
      </c>
      <c r="G10" s="29" t="s">
        <v>283</v>
      </c>
      <c r="H10" s="29" t="s">
        <v>276</v>
      </c>
      <c r="I10" s="29" t="s">
        <v>277</v>
      </c>
      <c r="J10" s="29" t="s">
        <v>284</v>
      </c>
    </row>
    <row r="11" ht="30" customHeight="1" spans="1:10">
      <c r="A11" s="204"/>
      <c r="B11" s="29" t="s">
        <v>270</v>
      </c>
      <c r="C11" s="29" t="s">
        <v>285</v>
      </c>
      <c r="D11" s="29" t="s">
        <v>286</v>
      </c>
      <c r="E11" s="29" t="s">
        <v>287</v>
      </c>
      <c r="F11" s="29" t="s">
        <v>274</v>
      </c>
      <c r="G11" s="29" t="s">
        <v>287</v>
      </c>
      <c r="H11" s="29" t="s">
        <v>288</v>
      </c>
      <c r="I11" s="29" t="s">
        <v>289</v>
      </c>
      <c r="J11" s="29" t="s">
        <v>290</v>
      </c>
    </row>
    <row r="12" ht="30" customHeight="1" spans="1:10">
      <c r="A12" s="204" t="s">
        <v>257</v>
      </c>
      <c r="B12" s="29" t="s">
        <v>291</v>
      </c>
      <c r="C12" s="29" t="s">
        <v>271</v>
      </c>
      <c r="D12" s="29" t="s">
        <v>272</v>
      </c>
      <c r="E12" s="29" t="s">
        <v>292</v>
      </c>
      <c r="F12" s="29" t="s">
        <v>282</v>
      </c>
      <c r="G12" s="29" t="s">
        <v>293</v>
      </c>
      <c r="H12" s="29" t="s">
        <v>294</v>
      </c>
      <c r="I12" s="29" t="s">
        <v>277</v>
      </c>
      <c r="J12" s="29" t="s">
        <v>293</v>
      </c>
    </row>
    <row r="13" ht="30" customHeight="1" spans="1:10">
      <c r="A13" s="204"/>
      <c r="B13" s="29" t="s">
        <v>291</v>
      </c>
      <c r="C13" s="29" t="s">
        <v>271</v>
      </c>
      <c r="D13" s="29" t="s">
        <v>295</v>
      </c>
      <c r="E13" s="29" t="s">
        <v>296</v>
      </c>
      <c r="F13" s="29" t="s">
        <v>282</v>
      </c>
      <c r="G13" s="29" t="s">
        <v>297</v>
      </c>
      <c r="H13" s="29" t="s">
        <v>294</v>
      </c>
      <c r="I13" s="29" t="s">
        <v>289</v>
      </c>
      <c r="J13" s="29" t="s">
        <v>298</v>
      </c>
    </row>
    <row r="14" ht="30" customHeight="1" spans="1:10">
      <c r="A14" s="204"/>
      <c r="B14" s="29" t="s">
        <v>291</v>
      </c>
      <c r="C14" s="29" t="s">
        <v>279</v>
      </c>
      <c r="D14" s="29" t="s">
        <v>280</v>
      </c>
      <c r="E14" s="29" t="s">
        <v>296</v>
      </c>
      <c r="F14" s="29" t="s">
        <v>282</v>
      </c>
      <c r="G14" s="29" t="s">
        <v>297</v>
      </c>
      <c r="H14" s="29" t="s">
        <v>294</v>
      </c>
      <c r="I14" s="29" t="s">
        <v>289</v>
      </c>
      <c r="J14" s="29" t="s">
        <v>299</v>
      </c>
    </row>
    <row r="15" ht="30" customHeight="1" spans="1:10">
      <c r="A15" s="204"/>
      <c r="B15" s="29" t="s">
        <v>291</v>
      </c>
      <c r="C15" s="29" t="s">
        <v>285</v>
      </c>
      <c r="D15" s="29" t="s">
        <v>286</v>
      </c>
      <c r="E15" s="29" t="s">
        <v>300</v>
      </c>
      <c r="F15" s="29" t="s">
        <v>282</v>
      </c>
      <c r="G15" s="29" t="s">
        <v>301</v>
      </c>
      <c r="H15" s="29" t="s">
        <v>288</v>
      </c>
      <c r="I15" s="29" t="s">
        <v>289</v>
      </c>
      <c r="J15" s="29" t="s">
        <v>302</v>
      </c>
    </row>
    <row r="16" ht="30" customHeight="1" spans="1:10">
      <c r="A16" s="204" t="s">
        <v>259</v>
      </c>
      <c r="B16" s="29" t="s">
        <v>303</v>
      </c>
      <c r="C16" s="29" t="s">
        <v>271</v>
      </c>
      <c r="D16" s="29" t="s">
        <v>272</v>
      </c>
      <c r="E16" s="29" t="s">
        <v>304</v>
      </c>
      <c r="F16" s="29" t="s">
        <v>282</v>
      </c>
      <c r="G16" s="29" t="s">
        <v>305</v>
      </c>
      <c r="H16" s="29" t="s">
        <v>306</v>
      </c>
      <c r="I16" s="29" t="s">
        <v>277</v>
      </c>
      <c r="J16" s="29" t="s">
        <v>307</v>
      </c>
    </row>
    <row r="17" ht="30" customHeight="1" spans="1:10">
      <c r="A17" s="204"/>
      <c r="B17" s="29" t="s">
        <v>303</v>
      </c>
      <c r="C17" s="29" t="s">
        <v>271</v>
      </c>
      <c r="D17" s="29" t="s">
        <v>295</v>
      </c>
      <c r="E17" s="29" t="s">
        <v>308</v>
      </c>
      <c r="F17" s="29" t="s">
        <v>282</v>
      </c>
      <c r="G17" s="29" t="s">
        <v>309</v>
      </c>
      <c r="H17" s="29" t="s">
        <v>306</v>
      </c>
      <c r="I17" s="29" t="s">
        <v>277</v>
      </c>
      <c r="J17" s="29" t="s">
        <v>307</v>
      </c>
    </row>
    <row r="18" ht="30" customHeight="1" spans="1:10">
      <c r="A18" s="204"/>
      <c r="B18" s="29" t="s">
        <v>303</v>
      </c>
      <c r="C18" s="29" t="s">
        <v>271</v>
      </c>
      <c r="D18" s="29" t="s">
        <v>310</v>
      </c>
      <c r="E18" s="29" t="s">
        <v>311</v>
      </c>
      <c r="F18" s="29" t="s">
        <v>282</v>
      </c>
      <c r="G18" s="29" t="s">
        <v>312</v>
      </c>
      <c r="H18" s="29" t="s">
        <v>306</v>
      </c>
      <c r="I18" s="29" t="s">
        <v>289</v>
      </c>
      <c r="J18" s="29" t="s">
        <v>307</v>
      </c>
    </row>
    <row r="19" ht="30" customHeight="1" spans="1:10">
      <c r="A19" s="204"/>
      <c r="B19" s="29" t="s">
        <v>303</v>
      </c>
      <c r="C19" s="29" t="s">
        <v>279</v>
      </c>
      <c r="D19" s="29" t="s">
        <v>280</v>
      </c>
      <c r="E19" s="29" t="s">
        <v>296</v>
      </c>
      <c r="F19" s="29" t="s">
        <v>274</v>
      </c>
      <c r="G19" s="29" t="s">
        <v>313</v>
      </c>
      <c r="H19" s="29" t="s">
        <v>306</v>
      </c>
      <c r="I19" s="29" t="s">
        <v>289</v>
      </c>
      <c r="J19" s="29" t="s">
        <v>298</v>
      </c>
    </row>
    <row r="20" ht="30" customHeight="1" spans="1:10">
      <c r="A20" s="204"/>
      <c r="B20" s="29" t="s">
        <v>303</v>
      </c>
      <c r="C20" s="29" t="s">
        <v>285</v>
      </c>
      <c r="D20" s="29" t="s">
        <v>286</v>
      </c>
      <c r="E20" s="29" t="s">
        <v>314</v>
      </c>
      <c r="F20" s="29" t="s">
        <v>274</v>
      </c>
      <c r="G20" s="29" t="s">
        <v>301</v>
      </c>
      <c r="H20" s="29" t="s">
        <v>288</v>
      </c>
      <c r="I20" s="29" t="s">
        <v>289</v>
      </c>
      <c r="J20" s="29" t="s">
        <v>315</v>
      </c>
    </row>
    <row r="21" ht="30" customHeight="1" spans="1:10">
      <c r="A21" s="204" t="s">
        <v>253</v>
      </c>
      <c r="B21" s="29" t="s">
        <v>316</v>
      </c>
      <c r="C21" s="29" t="s">
        <v>271</v>
      </c>
      <c r="D21" s="29" t="s">
        <v>272</v>
      </c>
      <c r="E21" s="29" t="s">
        <v>317</v>
      </c>
      <c r="F21" s="29" t="s">
        <v>282</v>
      </c>
      <c r="G21" s="29" t="s">
        <v>318</v>
      </c>
      <c r="H21" s="29" t="s">
        <v>319</v>
      </c>
      <c r="I21" s="29" t="s">
        <v>277</v>
      </c>
      <c r="J21" s="29" t="s">
        <v>320</v>
      </c>
    </row>
    <row r="22" ht="30" customHeight="1" spans="1:10">
      <c r="A22" s="204"/>
      <c r="B22" s="29" t="s">
        <v>316</v>
      </c>
      <c r="C22" s="29" t="s">
        <v>279</v>
      </c>
      <c r="D22" s="29" t="s">
        <v>280</v>
      </c>
      <c r="E22" s="29" t="s">
        <v>317</v>
      </c>
      <c r="F22" s="29" t="s">
        <v>282</v>
      </c>
      <c r="G22" s="29" t="s">
        <v>321</v>
      </c>
      <c r="H22" s="29" t="s">
        <v>276</v>
      </c>
      <c r="I22" s="29" t="s">
        <v>289</v>
      </c>
      <c r="J22" s="29" t="s">
        <v>322</v>
      </c>
    </row>
    <row r="23" ht="30" customHeight="1" spans="1:10">
      <c r="A23" s="204"/>
      <c r="B23" s="29" t="s">
        <v>316</v>
      </c>
      <c r="C23" s="29" t="s">
        <v>285</v>
      </c>
      <c r="D23" s="29" t="s">
        <v>286</v>
      </c>
      <c r="E23" s="29" t="s">
        <v>317</v>
      </c>
      <c r="F23" s="29" t="s">
        <v>282</v>
      </c>
      <c r="G23" s="29" t="s">
        <v>287</v>
      </c>
      <c r="H23" s="29" t="s">
        <v>288</v>
      </c>
      <c r="I23" s="29" t="s">
        <v>289</v>
      </c>
      <c r="J23" s="29" t="s">
        <v>323</v>
      </c>
    </row>
    <row r="24" ht="30" customHeight="1" spans="1:10">
      <c r="A24" s="204" t="s">
        <v>255</v>
      </c>
      <c r="B24" s="29" t="s">
        <v>324</v>
      </c>
      <c r="C24" s="29" t="s">
        <v>271</v>
      </c>
      <c r="D24" s="29" t="s">
        <v>272</v>
      </c>
      <c r="E24" s="29" t="s">
        <v>325</v>
      </c>
      <c r="F24" s="29" t="s">
        <v>274</v>
      </c>
      <c r="G24" s="29" t="s">
        <v>325</v>
      </c>
      <c r="H24" s="29" t="s">
        <v>276</v>
      </c>
      <c r="I24" s="29" t="s">
        <v>277</v>
      </c>
      <c r="J24" s="29" t="s">
        <v>325</v>
      </c>
    </row>
    <row r="25" ht="30" customHeight="1" spans="1:10">
      <c r="A25" s="204"/>
      <c r="B25" s="29" t="s">
        <v>324</v>
      </c>
      <c r="C25" s="29" t="s">
        <v>271</v>
      </c>
      <c r="D25" s="29" t="s">
        <v>295</v>
      </c>
      <c r="E25" s="29" t="s">
        <v>324</v>
      </c>
      <c r="F25" s="29" t="s">
        <v>282</v>
      </c>
      <c r="G25" s="29" t="s">
        <v>324</v>
      </c>
      <c r="H25" s="29" t="s">
        <v>276</v>
      </c>
      <c r="I25" s="29" t="s">
        <v>289</v>
      </c>
      <c r="J25" s="29" t="s">
        <v>324</v>
      </c>
    </row>
    <row r="26" ht="30" customHeight="1" spans="1:10">
      <c r="A26" s="204"/>
      <c r="B26" s="29" t="s">
        <v>324</v>
      </c>
      <c r="C26" s="29" t="s">
        <v>271</v>
      </c>
      <c r="D26" s="29" t="s">
        <v>310</v>
      </c>
      <c r="E26" s="29" t="s">
        <v>326</v>
      </c>
      <c r="F26" s="29" t="s">
        <v>282</v>
      </c>
      <c r="G26" s="29" t="s">
        <v>326</v>
      </c>
      <c r="H26" s="29" t="s">
        <v>327</v>
      </c>
      <c r="I26" s="29" t="s">
        <v>289</v>
      </c>
      <c r="J26" s="29" t="s">
        <v>326</v>
      </c>
    </row>
    <row r="27" ht="30" customHeight="1" spans="1:10">
      <c r="A27" s="204"/>
      <c r="B27" s="29" t="s">
        <v>324</v>
      </c>
      <c r="C27" s="29" t="s">
        <v>279</v>
      </c>
      <c r="D27" s="29" t="s">
        <v>280</v>
      </c>
      <c r="E27" s="29" t="s">
        <v>324</v>
      </c>
      <c r="F27" s="29" t="s">
        <v>282</v>
      </c>
      <c r="G27" s="29" t="s">
        <v>324</v>
      </c>
      <c r="H27" s="29" t="s">
        <v>276</v>
      </c>
      <c r="I27" s="29" t="s">
        <v>289</v>
      </c>
      <c r="J27" s="29" t="s">
        <v>324</v>
      </c>
    </row>
    <row r="28" ht="30" customHeight="1" spans="1:10">
      <c r="A28" s="204"/>
      <c r="B28" s="29" t="s">
        <v>324</v>
      </c>
      <c r="C28" s="29" t="s">
        <v>285</v>
      </c>
      <c r="D28" s="29" t="s">
        <v>286</v>
      </c>
      <c r="E28" s="29" t="s">
        <v>287</v>
      </c>
      <c r="F28" s="29" t="s">
        <v>274</v>
      </c>
      <c r="G28" s="29" t="s">
        <v>287</v>
      </c>
      <c r="H28" s="29" t="s">
        <v>288</v>
      </c>
      <c r="I28" s="29" t="s">
        <v>277</v>
      </c>
      <c r="J28" s="29" t="s">
        <v>328</v>
      </c>
    </row>
  </sheetData>
  <mergeCells count="12">
    <mergeCell ref="A3:J3"/>
    <mergeCell ref="A4:H4"/>
    <mergeCell ref="A9:A11"/>
    <mergeCell ref="A12:A15"/>
    <mergeCell ref="A16:A20"/>
    <mergeCell ref="A21:A23"/>
    <mergeCell ref="A24:A28"/>
    <mergeCell ref="B9:B11"/>
    <mergeCell ref="B12:B15"/>
    <mergeCell ref="B16:B20"/>
    <mergeCell ref="B21:B23"/>
    <mergeCell ref="B24:B2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166666666667" defaultRowHeight="14.25" customHeight="1" outlineLevelCol="5"/>
  <cols>
    <col min="1" max="1" width="32.1416666666667" style="46" customWidth="1"/>
    <col min="2" max="2" width="20.7083333333333" style="46" customWidth="1"/>
    <col min="3" max="3" width="32.1416666666667" style="46" customWidth="1"/>
    <col min="4" max="4" width="27.7083333333333" style="46" customWidth="1"/>
    <col min="5" max="6" width="36.7083333333333" style="46" customWidth="1"/>
    <col min="7" max="16384" width="9.14166666666667" style="46"/>
  </cols>
  <sheetData>
    <row r="1" customHeight="1" spans="1:6">
      <c r="A1" s="47"/>
      <c r="B1" s="47"/>
      <c r="C1" s="47"/>
      <c r="D1" s="47"/>
      <c r="E1" s="47"/>
      <c r="F1" s="47"/>
    </row>
    <row r="2" ht="12" customHeight="1" spans="1:6">
      <c r="A2" s="184">
        <v>1</v>
      </c>
      <c r="B2" s="185">
        <v>0</v>
      </c>
      <c r="C2" s="184">
        <v>1</v>
      </c>
      <c r="D2" s="186"/>
      <c r="E2" s="186"/>
      <c r="F2" s="187" t="s">
        <v>329</v>
      </c>
    </row>
    <row r="3" ht="42" customHeight="1" spans="1:6">
      <c r="A3" s="188" t="str">
        <f>"2025"&amp;"年部门政府性基金预算支出预算表"</f>
        <v>2025年部门政府性基金预算支出预算表</v>
      </c>
      <c r="B3" s="188" t="s">
        <v>330</v>
      </c>
      <c r="C3" s="189"/>
      <c r="D3" s="190"/>
      <c r="E3" s="190"/>
      <c r="F3" s="190"/>
    </row>
    <row r="4" ht="13.5" customHeight="1" spans="1:6">
      <c r="A4" s="51" t="s">
        <v>1</v>
      </c>
      <c r="B4" s="51" t="s">
        <v>331</v>
      </c>
      <c r="C4" s="184"/>
      <c r="D4" s="186"/>
      <c r="E4" s="186"/>
      <c r="F4" s="187" t="s">
        <v>2</v>
      </c>
    </row>
    <row r="5" ht="19.5" customHeight="1" spans="1:6">
      <c r="A5" s="191" t="s">
        <v>179</v>
      </c>
      <c r="B5" s="192" t="s">
        <v>75</v>
      </c>
      <c r="C5" s="191" t="s">
        <v>76</v>
      </c>
      <c r="D5" s="57" t="s">
        <v>332</v>
      </c>
      <c r="E5" s="58"/>
      <c r="F5" s="59"/>
    </row>
    <row r="6" ht="18.75" customHeight="1" spans="1:6">
      <c r="A6" s="193"/>
      <c r="B6" s="194"/>
      <c r="C6" s="193"/>
      <c r="D6" s="62" t="s">
        <v>57</v>
      </c>
      <c r="E6" s="57" t="s">
        <v>78</v>
      </c>
      <c r="F6" s="62" t="s">
        <v>79</v>
      </c>
    </row>
    <row r="7" ht="18.75" customHeight="1" spans="1:6">
      <c r="A7" s="113">
        <v>1</v>
      </c>
      <c r="B7" s="195" t="s">
        <v>86</v>
      </c>
      <c r="C7" s="113">
        <v>3</v>
      </c>
      <c r="D7" s="196">
        <v>4</v>
      </c>
      <c r="E7" s="196">
        <v>5</v>
      </c>
      <c r="F7" s="196">
        <v>6</v>
      </c>
    </row>
    <row r="8" ht="21" customHeight="1" spans="1:6">
      <c r="A8" s="76"/>
      <c r="B8" s="76"/>
      <c r="C8" s="76"/>
      <c r="D8" s="127"/>
      <c r="E8" s="127"/>
      <c r="F8" s="127"/>
    </row>
    <row r="9" ht="21" customHeight="1" spans="1:6">
      <c r="A9" s="76"/>
      <c r="B9" s="76"/>
      <c r="C9" s="76"/>
      <c r="D9" s="127"/>
      <c r="E9" s="127"/>
      <c r="F9" s="127"/>
    </row>
    <row r="10" ht="18.75" customHeight="1" spans="1:6">
      <c r="A10" s="197" t="s">
        <v>169</v>
      </c>
      <c r="B10" s="197" t="s">
        <v>169</v>
      </c>
      <c r="C10" s="198" t="s">
        <v>169</v>
      </c>
      <c r="D10" s="127"/>
      <c r="E10" s="127"/>
      <c r="F10" s="127"/>
    </row>
    <row r="11" ht="31" customHeight="1" spans="1:6">
      <c r="A11" s="199" t="s">
        <v>333</v>
      </c>
      <c r="B11" s="199"/>
      <c r="C11" s="199"/>
      <c r="D11" s="199"/>
      <c r="E11" s="199"/>
      <c r="F11" s="199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ht="15.75" customHeight="1" spans="2:19">
      <c r="B2" s="131"/>
      <c r="C2" s="131"/>
      <c r="R2" s="181"/>
      <c r="S2" s="181" t="s">
        <v>334</v>
      </c>
    </row>
    <row r="3" ht="41.25" customHeight="1" spans="1:19">
      <c r="A3" s="132" t="str">
        <f>"2025"&amp;"年部门政府采购预算表"</f>
        <v>2025年部门政府采购预算表</v>
      </c>
      <c r="B3" s="133"/>
      <c r="C3" s="133"/>
      <c r="D3" s="168"/>
      <c r="E3" s="168"/>
      <c r="F3" s="168"/>
      <c r="G3" s="168"/>
      <c r="H3" s="168"/>
      <c r="I3" s="168"/>
      <c r="J3" s="168"/>
      <c r="K3" s="168"/>
      <c r="L3" s="168"/>
      <c r="M3" s="133"/>
      <c r="N3" s="168"/>
      <c r="O3" s="168"/>
      <c r="P3" s="133"/>
      <c r="Q3" s="168"/>
      <c r="R3" s="133"/>
      <c r="S3" s="133"/>
    </row>
    <row r="4" ht="18.75" customHeight="1" spans="1:19">
      <c r="A4" s="169" t="s">
        <v>1</v>
      </c>
      <c r="B4" s="170"/>
      <c r="C4" s="170"/>
      <c r="D4" s="171"/>
      <c r="E4" s="171"/>
      <c r="F4" s="171"/>
      <c r="G4" s="171"/>
      <c r="H4" s="171"/>
      <c r="I4" s="171"/>
      <c r="J4" s="171"/>
      <c r="K4" s="171"/>
      <c r="L4" s="171"/>
      <c r="R4" s="182"/>
      <c r="S4" s="183" t="s">
        <v>2</v>
      </c>
    </row>
    <row r="5" ht="15.75" customHeight="1" spans="1:19">
      <c r="A5" s="137" t="s">
        <v>178</v>
      </c>
      <c r="B5" s="138" t="s">
        <v>179</v>
      </c>
      <c r="C5" s="138" t="s">
        <v>335</v>
      </c>
      <c r="D5" s="139" t="s">
        <v>336</v>
      </c>
      <c r="E5" s="139" t="s">
        <v>337</v>
      </c>
      <c r="F5" s="139" t="s">
        <v>338</v>
      </c>
      <c r="G5" s="139" t="s">
        <v>339</v>
      </c>
      <c r="H5" s="139" t="s">
        <v>340</v>
      </c>
      <c r="I5" s="156" t="s">
        <v>186</v>
      </c>
      <c r="J5" s="156"/>
      <c r="K5" s="156"/>
      <c r="L5" s="156"/>
      <c r="M5" s="157"/>
      <c r="N5" s="156"/>
      <c r="O5" s="156"/>
      <c r="P5" s="164"/>
      <c r="Q5" s="156"/>
      <c r="R5" s="157"/>
      <c r="S5" s="165"/>
    </row>
    <row r="6" ht="17.25" customHeight="1" spans="1:19">
      <c r="A6" s="140"/>
      <c r="B6" s="141"/>
      <c r="C6" s="141"/>
      <c r="D6" s="142"/>
      <c r="E6" s="142"/>
      <c r="F6" s="142"/>
      <c r="G6" s="142"/>
      <c r="H6" s="142"/>
      <c r="I6" s="142" t="s">
        <v>57</v>
      </c>
      <c r="J6" s="142" t="s">
        <v>60</v>
      </c>
      <c r="K6" s="142" t="s">
        <v>341</v>
      </c>
      <c r="L6" s="142" t="s">
        <v>342</v>
      </c>
      <c r="M6" s="158" t="s">
        <v>343</v>
      </c>
      <c r="N6" s="159" t="s">
        <v>344</v>
      </c>
      <c r="O6" s="159"/>
      <c r="P6" s="166"/>
      <c r="Q6" s="159"/>
      <c r="R6" s="167"/>
      <c r="S6" s="144"/>
    </row>
    <row r="7" ht="54" customHeight="1" spans="1:19">
      <c r="A7" s="143"/>
      <c r="B7" s="144"/>
      <c r="C7" s="144"/>
      <c r="D7" s="145"/>
      <c r="E7" s="145"/>
      <c r="F7" s="145"/>
      <c r="G7" s="145"/>
      <c r="H7" s="145"/>
      <c r="I7" s="145"/>
      <c r="J7" s="145" t="s">
        <v>59</v>
      </c>
      <c r="K7" s="145"/>
      <c r="L7" s="145"/>
      <c r="M7" s="160"/>
      <c r="N7" s="145" t="s">
        <v>59</v>
      </c>
      <c r="O7" s="145" t="s">
        <v>66</v>
      </c>
      <c r="P7" s="144" t="s">
        <v>67</v>
      </c>
      <c r="Q7" s="145" t="s">
        <v>68</v>
      </c>
      <c r="R7" s="160" t="s">
        <v>69</v>
      </c>
      <c r="S7" s="144" t="s">
        <v>70</v>
      </c>
    </row>
    <row r="8" ht="18" customHeight="1" spans="1:19">
      <c r="A8" s="172">
        <v>1</v>
      </c>
      <c r="B8" s="172" t="s">
        <v>86</v>
      </c>
      <c r="C8" s="173">
        <v>3</v>
      </c>
      <c r="D8" s="173">
        <v>4</v>
      </c>
      <c r="E8" s="172">
        <v>5</v>
      </c>
      <c r="F8" s="172">
        <v>6</v>
      </c>
      <c r="G8" s="172">
        <v>7</v>
      </c>
      <c r="H8" s="172">
        <v>8</v>
      </c>
      <c r="I8" s="172">
        <v>9</v>
      </c>
      <c r="J8" s="172">
        <v>10</v>
      </c>
      <c r="K8" s="172">
        <v>11</v>
      </c>
      <c r="L8" s="172">
        <v>12</v>
      </c>
      <c r="M8" s="172">
        <v>13</v>
      </c>
      <c r="N8" s="172">
        <v>14</v>
      </c>
      <c r="O8" s="172">
        <v>15</v>
      </c>
      <c r="P8" s="172">
        <v>16</v>
      </c>
      <c r="Q8" s="172">
        <v>17</v>
      </c>
      <c r="R8" s="172">
        <v>18</v>
      </c>
      <c r="S8" s="172">
        <v>19</v>
      </c>
    </row>
    <row r="9" ht="21" customHeight="1" spans="1:19">
      <c r="A9" s="147" t="s">
        <v>72</v>
      </c>
      <c r="B9" s="148" t="s">
        <v>72</v>
      </c>
      <c r="C9" s="148" t="s">
        <v>222</v>
      </c>
      <c r="D9" s="149" t="s">
        <v>345</v>
      </c>
      <c r="E9" s="149" t="s">
        <v>345</v>
      </c>
      <c r="F9" s="149" t="s">
        <v>346</v>
      </c>
      <c r="G9" s="174">
        <v>10</v>
      </c>
      <c r="H9" s="68">
        <v>1600</v>
      </c>
      <c r="I9" s="68">
        <v>1600</v>
      </c>
      <c r="J9" s="68">
        <v>1600</v>
      </c>
      <c r="K9" s="68"/>
      <c r="L9" s="68"/>
      <c r="M9" s="68"/>
      <c r="N9" s="68"/>
      <c r="O9" s="68"/>
      <c r="P9" s="70"/>
      <c r="Q9" s="70"/>
      <c r="R9" s="68"/>
      <c r="S9" s="68"/>
    </row>
    <row r="10" ht="21" customHeight="1" spans="1:19">
      <c r="A10" s="147" t="s">
        <v>72</v>
      </c>
      <c r="B10" s="148" t="s">
        <v>72</v>
      </c>
      <c r="C10" s="148" t="s">
        <v>255</v>
      </c>
      <c r="D10" s="149" t="s">
        <v>255</v>
      </c>
      <c r="E10" s="149" t="s">
        <v>347</v>
      </c>
      <c r="F10" s="149" t="s">
        <v>276</v>
      </c>
      <c r="G10" s="174">
        <v>1</v>
      </c>
      <c r="H10" s="68">
        <v>123840</v>
      </c>
      <c r="I10" s="68">
        <v>123840</v>
      </c>
      <c r="J10" s="68">
        <v>123840</v>
      </c>
      <c r="K10" s="68"/>
      <c r="L10" s="68"/>
      <c r="M10" s="68"/>
      <c r="N10" s="68"/>
      <c r="O10" s="68"/>
      <c r="P10" s="70"/>
      <c r="Q10" s="70"/>
      <c r="R10" s="68"/>
      <c r="S10" s="68"/>
    </row>
    <row r="11" ht="21" customHeight="1" spans="1:19">
      <c r="A11" s="150" t="s">
        <v>169</v>
      </c>
      <c r="B11" s="151"/>
      <c r="C11" s="151"/>
      <c r="D11" s="152"/>
      <c r="E11" s="152"/>
      <c r="F11" s="152"/>
      <c r="G11" s="175"/>
      <c r="H11" s="68">
        <v>125440</v>
      </c>
      <c r="I11" s="68">
        <v>125440</v>
      </c>
      <c r="J11" s="68">
        <v>125440</v>
      </c>
      <c r="K11" s="68"/>
      <c r="L11" s="68"/>
      <c r="M11" s="68"/>
      <c r="N11" s="68"/>
      <c r="O11" s="68"/>
      <c r="P11" s="70"/>
      <c r="Q11" s="70"/>
      <c r="R11" s="68"/>
      <c r="S11" s="68"/>
    </row>
    <row r="12" ht="21" customHeight="1" spans="1:19">
      <c r="A12" s="176" t="s">
        <v>348</v>
      </c>
      <c r="B12" s="177"/>
      <c r="C12" s="177"/>
      <c r="D12" s="176"/>
      <c r="E12" s="176"/>
      <c r="F12" s="176"/>
      <c r="G12" s="178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</row>
    <row r="13" customHeight="1" spans="1:17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</sheetData>
  <mergeCells count="20">
    <mergeCell ref="A3:S3"/>
    <mergeCell ref="A4:H4"/>
    <mergeCell ref="I5:S5"/>
    <mergeCell ref="N6:S6"/>
    <mergeCell ref="A11:G11"/>
    <mergeCell ref="A12:S12"/>
    <mergeCell ref="A13:Q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ht="16.5" customHeight="1" spans="1:20">
      <c r="A2" s="130"/>
      <c r="B2" s="131"/>
      <c r="C2" s="131"/>
      <c r="D2" s="131"/>
      <c r="E2" s="131"/>
      <c r="F2" s="131"/>
      <c r="G2" s="131"/>
      <c r="H2" s="130"/>
      <c r="I2" s="130"/>
      <c r="J2" s="130"/>
      <c r="K2" s="130"/>
      <c r="L2" s="130"/>
      <c r="M2" s="130"/>
      <c r="N2" s="153"/>
      <c r="O2" s="130"/>
      <c r="P2" s="130"/>
      <c r="Q2" s="131"/>
      <c r="R2" s="130"/>
      <c r="S2" s="162"/>
      <c r="T2" s="162" t="s">
        <v>349</v>
      </c>
    </row>
    <row r="3" ht="41.25" customHeight="1" spans="1:20">
      <c r="A3" s="132" t="str">
        <f>"2025"&amp;"年部门政府购买服务预算表"</f>
        <v>2025年部门政府购买服务预算表</v>
      </c>
      <c r="B3" s="133"/>
      <c r="C3" s="133"/>
      <c r="D3" s="133"/>
      <c r="E3" s="133"/>
      <c r="F3" s="133"/>
      <c r="G3" s="133"/>
      <c r="H3" s="134"/>
      <c r="I3" s="134"/>
      <c r="J3" s="134"/>
      <c r="K3" s="134"/>
      <c r="L3" s="134"/>
      <c r="M3" s="134"/>
      <c r="N3" s="154"/>
      <c r="O3" s="134"/>
      <c r="P3" s="134"/>
      <c r="Q3" s="133"/>
      <c r="R3" s="134"/>
      <c r="S3" s="154"/>
      <c r="T3" s="133"/>
    </row>
    <row r="4" ht="22.5" customHeight="1" spans="1:20">
      <c r="A4" s="135" t="s">
        <v>1</v>
      </c>
      <c r="B4" s="136"/>
      <c r="C4" s="136"/>
      <c r="D4" s="136"/>
      <c r="E4" s="136"/>
      <c r="F4" s="136"/>
      <c r="G4" s="136"/>
      <c r="H4" s="135"/>
      <c r="I4" s="135"/>
      <c r="J4" s="155"/>
      <c r="K4" s="155"/>
      <c r="L4" s="155"/>
      <c r="M4" s="155"/>
      <c r="N4" s="153"/>
      <c r="O4" s="130"/>
      <c r="P4" s="130"/>
      <c r="Q4" s="131"/>
      <c r="R4" s="130"/>
      <c r="S4" s="163"/>
      <c r="T4" s="162" t="s">
        <v>2</v>
      </c>
    </row>
    <row r="5" ht="24" customHeight="1" spans="1:20">
      <c r="A5" s="137" t="s">
        <v>178</v>
      </c>
      <c r="B5" s="138" t="s">
        <v>179</v>
      </c>
      <c r="C5" s="138" t="s">
        <v>335</v>
      </c>
      <c r="D5" s="138" t="s">
        <v>350</v>
      </c>
      <c r="E5" s="138" t="s">
        <v>351</v>
      </c>
      <c r="F5" s="138" t="s">
        <v>352</v>
      </c>
      <c r="G5" s="138" t="s">
        <v>353</v>
      </c>
      <c r="H5" s="139" t="s">
        <v>354</v>
      </c>
      <c r="I5" s="139" t="s">
        <v>355</v>
      </c>
      <c r="J5" s="156" t="s">
        <v>186</v>
      </c>
      <c r="K5" s="156"/>
      <c r="L5" s="156"/>
      <c r="M5" s="156"/>
      <c r="N5" s="157"/>
      <c r="O5" s="156"/>
      <c r="P5" s="156"/>
      <c r="Q5" s="164"/>
      <c r="R5" s="156"/>
      <c r="S5" s="157"/>
      <c r="T5" s="165"/>
    </row>
    <row r="6" ht="24" customHeight="1" spans="1:20">
      <c r="A6" s="140"/>
      <c r="B6" s="141"/>
      <c r="C6" s="141"/>
      <c r="D6" s="141"/>
      <c r="E6" s="141"/>
      <c r="F6" s="141"/>
      <c r="G6" s="141"/>
      <c r="H6" s="142"/>
      <c r="I6" s="142"/>
      <c r="J6" s="142" t="s">
        <v>57</v>
      </c>
      <c r="K6" s="142" t="s">
        <v>60</v>
      </c>
      <c r="L6" s="142" t="s">
        <v>341</v>
      </c>
      <c r="M6" s="142" t="s">
        <v>342</v>
      </c>
      <c r="N6" s="158" t="s">
        <v>343</v>
      </c>
      <c r="O6" s="159" t="s">
        <v>344</v>
      </c>
      <c r="P6" s="159"/>
      <c r="Q6" s="166"/>
      <c r="R6" s="159"/>
      <c r="S6" s="167"/>
      <c r="T6" s="144"/>
    </row>
    <row r="7" ht="54" customHeight="1" spans="1:20">
      <c r="A7" s="143"/>
      <c r="B7" s="144"/>
      <c r="C7" s="144"/>
      <c r="D7" s="144"/>
      <c r="E7" s="144"/>
      <c r="F7" s="144"/>
      <c r="G7" s="144"/>
      <c r="H7" s="145"/>
      <c r="I7" s="145"/>
      <c r="J7" s="145"/>
      <c r="K7" s="145" t="s">
        <v>59</v>
      </c>
      <c r="L7" s="145"/>
      <c r="M7" s="145"/>
      <c r="N7" s="160"/>
      <c r="O7" s="145" t="s">
        <v>59</v>
      </c>
      <c r="P7" s="145" t="s">
        <v>66</v>
      </c>
      <c r="Q7" s="144" t="s">
        <v>67</v>
      </c>
      <c r="R7" s="145" t="s">
        <v>68</v>
      </c>
      <c r="S7" s="160" t="s">
        <v>69</v>
      </c>
      <c r="T7" s="144" t="s">
        <v>70</v>
      </c>
    </row>
    <row r="8" ht="17.25" customHeight="1" spans="1:20">
      <c r="A8" s="146">
        <v>1</v>
      </c>
      <c r="B8" s="144">
        <v>2</v>
      </c>
      <c r="C8" s="146">
        <v>3</v>
      </c>
      <c r="D8" s="146">
        <v>4</v>
      </c>
      <c r="E8" s="144">
        <v>5</v>
      </c>
      <c r="F8" s="146">
        <v>6</v>
      </c>
      <c r="G8" s="146">
        <v>7</v>
      </c>
      <c r="H8" s="144">
        <v>8</v>
      </c>
      <c r="I8" s="146">
        <v>9</v>
      </c>
      <c r="J8" s="146">
        <v>10</v>
      </c>
      <c r="K8" s="144">
        <v>11</v>
      </c>
      <c r="L8" s="146">
        <v>12</v>
      </c>
      <c r="M8" s="146">
        <v>13</v>
      </c>
      <c r="N8" s="144">
        <v>14</v>
      </c>
      <c r="O8" s="146">
        <v>15</v>
      </c>
      <c r="P8" s="146">
        <v>16</v>
      </c>
      <c r="Q8" s="144">
        <v>17</v>
      </c>
      <c r="R8" s="146">
        <v>18</v>
      </c>
      <c r="S8" s="146">
        <v>19</v>
      </c>
      <c r="T8" s="146">
        <v>20</v>
      </c>
    </row>
    <row r="9" ht="21" customHeight="1" spans="1:20">
      <c r="A9" s="147"/>
      <c r="B9" s="148"/>
      <c r="C9" s="148"/>
      <c r="D9" s="148"/>
      <c r="E9" s="148"/>
      <c r="F9" s="148"/>
      <c r="G9" s="148"/>
      <c r="H9" s="149"/>
      <c r="I9" s="149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ht="21" customHeight="1" spans="1:20">
      <c r="A10" s="150" t="s">
        <v>169</v>
      </c>
      <c r="B10" s="151"/>
      <c r="C10" s="151"/>
      <c r="D10" s="151"/>
      <c r="E10" s="151"/>
      <c r="F10" s="151"/>
      <c r="G10" s="151"/>
      <c r="H10" s="152"/>
      <c r="I10" s="161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customHeight="1" spans="7:24">
      <c r="G11" s="116" t="s">
        <v>356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</sheetData>
  <mergeCells count="19">
    <mergeCell ref="A3:T3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J20" sqref="J20"/>
    </sheetView>
  </sheetViews>
  <sheetFormatPr defaultColWidth="9.15" defaultRowHeight="14.25" customHeight="1" outlineLevelCol="4"/>
  <cols>
    <col min="1" max="1" width="44.25" style="46" customWidth="1"/>
    <col min="2" max="5" width="20" style="46" customWidth="1"/>
    <col min="6" max="16384" width="9.15" style="46"/>
  </cols>
  <sheetData>
    <row r="1" s="46" customFormat="1" customHeight="1" spans="1:5">
      <c r="A1" s="47"/>
      <c r="B1" s="47"/>
      <c r="C1" s="47"/>
      <c r="D1" s="47"/>
      <c r="E1" s="47"/>
    </row>
    <row r="2" s="46" customFormat="1" ht="17.25" customHeight="1" spans="4:5">
      <c r="D2" s="118"/>
      <c r="E2" s="49" t="s">
        <v>357</v>
      </c>
    </row>
    <row r="3" s="46" customFormat="1" ht="41.25" customHeight="1" spans="1:5">
      <c r="A3" s="119" t="str">
        <f>"2025"&amp;"年对下转移支付预算表"</f>
        <v>2025年对下转移支付预算表</v>
      </c>
      <c r="B3" s="50"/>
      <c r="C3" s="50"/>
      <c r="D3" s="50"/>
      <c r="E3" s="111"/>
    </row>
    <row r="4" s="46" customFormat="1" ht="18" customHeight="1" spans="1:5">
      <c r="A4" s="120" t="s">
        <v>1</v>
      </c>
      <c r="B4" s="121"/>
      <c r="C4" s="121"/>
      <c r="D4" s="122"/>
      <c r="E4" s="54" t="s">
        <v>2</v>
      </c>
    </row>
    <row r="5" s="46" customFormat="1" ht="19.5" customHeight="1" spans="1:5">
      <c r="A5" s="62" t="s">
        <v>358</v>
      </c>
      <c r="B5" s="57" t="s">
        <v>186</v>
      </c>
      <c r="C5" s="58"/>
      <c r="D5" s="58"/>
      <c r="E5" s="123" t="s">
        <v>359</v>
      </c>
    </row>
    <row r="6" s="46" customFormat="1" ht="40.5" customHeight="1" spans="1:5">
      <c r="A6" s="65"/>
      <c r="B6" s="74" t="s">
        <v>57</v>
      </c>
      <c r="C6" s="56" t="s">
        <v>60</v>
      </c>
      <c r="D6" s="124" t="s">
        <v>341</v>
      </c>
      <c r="E6" s="123"/>
    </row>
    <row r="7" s="46" customFormat="1" ht="19.5" customHeight="1" spans="1:5">
      <c r="A7" s="66">
        <v>1</v>
      </c>
      <c r="B7" s="66">
        <v>2</v>
      </c>
      <c r="C7" s="66">
        <v>3</v>
      </c>
      <c r="D7" s="125">
        <v>4</v>
      </c>
      <c r="E7" s="126">
        <v>24</v>
      </c>
    </row>
    <row r="8" s="46" customFormat="1" ht="19.5" customHeight="1" spans="1:5">
      <c r="A8" s="75"/>
      <c r="B8" s="127"/>
      <c r="C8" s="127"/>
      <c r="D8" s="127"/>
      <c r="E8" s="127"/>
    </row>
    <row r="9" s="46" customFormat="1" ht="19.5" customHeight="1" spans="1:5">
      <c r="A9" s="114"/>
      <c r="B9" s="127"/>
      <c r="C9" s="127"/>
      <c r="D9" s="127"/>
      <c r="E9" s="127"/>
    </row>
    <row r="10" s="46" customFormat="1" ht="34" customHeight="1" spans="1:1">
      <c r="A10" s="128" t="s">
        <v>360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2" customHeight="1"/>
  <cols>
    <col min="1" max="1" width="55.375" style="46" customWidth="1"/>
    <col min="2" max="2" width="29" style="46" customWidth="1"/>
    <col min="3" max="5" width="23.575" style="46" customWidth="1"/>
    <col min="6" max="6" width="11.2833333333333" style="46" customWidth="1"/>
    <col min="7" max="7" width="25.1416666666667" style="46" customWidth="1"/>
    <col min="8" max="8" width="15.575" style="46" customWidth="1"/>
    <col min="9" max="9" width="13.425" style="46" customWidth="1"/>
    <col min="10" max="10" width="18.85" style="46" customWidth="1"/>
    <col min="11" max="16384" width="9.14166666666667" style="46"/>
  </cols>
  <sheetData>
    <row r="1" customHeight="1" spans="1:10">
      <c r="A1" s="47"/>
      <c r="B1" s="47"/>
      <c r="C1" s="47"/>
      <c r="D1" s="47"/>
      <c r="E1" s="47"/>
      <c r="F1" s="47"/>
      <c r="G1" s="47"/>
      <c r="H1" s="47"/>
      <c r="I1" s="47"/>
      <c r="J1" s="47"/>
    </row>
    <row r="2" ht="16.5" customHeight="1" spans="10:10">
      <c r="J2" s="49" t="s">
        <v>361</v>
      </c>
    </row>
    <row r="3" ht="41.25" customHeight="1" spans="1:10">
      <c r="A3" s="110" t="str">
        <f>"2025"&amp;"年对下转移支付绩效目标表"</f>
        <v>2025年对下转移支付绩效目标表</v>
      </c>
      <c r="B3" s="50"/>
      <c r="C3" s="50"/>
      <c r="D3" s="50"/>
      <c r="E3" s="50"/>
      <c r="F3" s="111"/>
      <c r="G3" s="50"/>
      <c r="H3" s="111"/>
      <c r="I3" s="111"/>
      <c r="J3" s="50"/>
    </row>
    <row r="4" ht="17.25" customHeight="1" spans="1:1">
      <c r="A4" s="51" t="s">
        <v>1</v>
      </c>
    </row>
    <row r="5" ht="44.25" customHeight="1" spans="1:10">
      <c r="A5" s="112" t="s">
        <v>358</v>
      </c>
      <c r="B5" s="112" t="s">
        <v>261</v>
      </c>
      <c r="C5" s="112" t="s">
        <v>262</v>
      </c>
      <c r="D5" s="112" t="s">
        <v>263</v>
      </c>
      <c r="E5" s="112" t="s">
        <v>264</v>
      </c>
      <c r="F5" s="113" t="s">
        <v>265</v>
      </c>
      <c r="G5" s="112" t="s">
        <v>266</v>
      </c>
      <c r="H5" s="113" t="s">
        <v>267</v>
      </c>
      <c r="I5" s="113" t="s">
        <v>268</v>
      </c>
      <c r="J5" s="112" t="s">
        <v>269</v>
      </c>
    </row>
    <row r="6" ht="14.25" customHeight="1" spans="1:10">
      <c r="A6" s="112">
        <v>1</v>
      </c>
      <c r="B6" s="112">
        <v>2</v>
      </c>
      <c r="C6" s="112">
        <v>3</v>
      </c>
      <c r="D6" s="112">
        <v>4</v>
      </c>
      <c r="E6" s="112">
        <v>5</v>
      </c>
      <c r="F6" s="113">
        <v>6</v>
      </c>
      <c r="G6" s="112">
        <v>7</v>
      </c>
      <c r="H6" s="113">
        <v>8</v>
      </c>
      <c r="I6" s="113">
        <v>9</v>
      </c>
      <c r="J6" s="112">
        <v>10</v>
      </c>
    </row>
    <row r="7" ht="42" customHeight="1" spans="1:10">
      <c r="A7" s="75"/>
      <c r="B7" s="114"/>
      <c r="C7" s="114"/>
      <c r="D7" s="114"/>
      <c r="E7" s="97"/>
      <c r="F7" s="115"/>
      <c r="G7" s="97"/>
      <c r="H7" s="115"/>
      <c r="I7" s="115"/>
      <c r="J7" s="97"/>
    </row>
    <row r="8" ht="42" customHeight="1" spans="1:10">
      <c r="A8" s="75"/>
      <c r="B8" s="76"/>
      <c r="C8" s="76"/>
      <c r="D8" s="76"/>
      <c r="E8" s="75"/>
      <c r="F8" s="76"/>
      <c r="G8" s="75"/>
      <c r="H8" s="76"/>
      <c r="I8" s="76"/>
      <c r="J8" s="75"/>
    </row>
    <row r="9" ht="45" customHeight="1" spans="1:3">
      <c r="A9" s="116" t="s">
        <v>362</v>
      </c>
      <c r="B9" s="117"/>
      <c r="C9" s="117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E28" sqref="E28"/>
    </sheetView>
  </sheetViews>
  <sheetFormatPr defaultColWidth="10.425" defaultRowHeight="14.25" customHeight="1"/>
  <cols>
    <col min="1" max="3" width="33.7083333333333" style="46" customWidth="1"/>
    <col min="4" max="4" width="45.575" style="46" customWidth="1"/>
    <col min="5" max="5" width="27.575" style="46" customWidth="1"/>
    <col min="6" max="6" width="21.7083333333333" style="46" customWidth="1"/>
    <col min="7" max="9" width="26.2833333333333" style="46" customWidth="1"/>
    <col min="10" max="16384" width="10.425" style="46"/>
  </cols>
  <sheetData>
    <row r="1" customHeight="1" spans="1:9">
      <c r="A1" s="47"/>
      <c r="B1" s="47"/>
      <c r="C1" s="47"/>
      <c r="D1" s="47"/>
      <c r="E1" s="47"/>
      <c r="F1" s="47"/>
      <c r="G1" s="47"/>
      <c r="H1" s="47"/>
      <c r="I1" s="47"/>
    </row>
    <row r="2" customHeight="1" spans="1:9">
      <c r="A2" s="85" t="s">
        <v>363</v>
      </c>
      <c r="B2" s="86"/>
      <c r="C2" s="86"/>
      <c r="D2" s="87"/>
      <c r="E2" s="87"/>
      <c r="F2" s="87"/>
      <c r="G2" s="86"/>
      <c r="H2" s="86"/>
      <c r="I2" s="87"/>
    </row>
    <row r="3" ht="41.25" customHeight="1" spans="1:9">
      <c r="A3" s="88" t="str">
        <f>"2025"&amp;"年新增资产配置预算表"</f>
        <v>2025年新增资产配置预算表</v>
      </c>
      <c r="B3" s="89"/>
      <c r="C3" s="89"/>
      <c r="D3" s="90"/>
      <c r="E3" s="90"/>
      <c r="F3" s="90"/>
      <c r="G3" s="89"/>
      <c r="H3" s="89"/>
      <c r="I3" s="90"/>
    </row>
    <row r="4" customHeight="1" spans="1:9">
      <c r="A4" s="91" t="s">
        <v>1</v>
      </c>
      <c r="B4" s="92"/>
      <c r="C4" s="92"/>
      <c r="D4" s="93"/>
      <c r="F4" s="90"/>
      <c r="G4" s="89"/>
      <c r="H4" s="89"/>
      <c r="I4" s="109" t="s">
        <v>2</v>
      </c>
    </row>
    <row r="5" ht="28.5" customHeight="1" spans="1:9">
      <c r="A5" s="94" t="s">
        <v>178</v>
      </c>
      <c r="B5" s="83" t="s">
        <v>179</v>
      </c>
      <c r="C5" s="94" t="s">
        <v>364</v>
      </c>
      <c r="D5" s="94" t="s">
        <v>365</v>
      </c>
      <c r="E5" s="94" t="s">
        <v>366</v>
      </c>
      <c r="F5" s="94" t="s">
        <v>367</v>
      </c>
      <c r="G5" s="83" t="s">
        <v>368</v>
      </c>
      <c r="H5" s="83"/>
      <c r="I5" s="94"/>
    </row>
    <row r="6" ht="21" customHeight="1" spans="1:9">
      <c r="A6" s="94"/>
      <c r="B6" s="95"/>
      <c r="C6" s="95"/>
      <c r="D6" s="96"/>
      <c r="E6" s="95"/>
      <c r="F6" s="95"/>
      <c r="G6" s="83" t="s">
        <v>339</v>
      </c>
      <c r="H6" s="83" t="s">
        <v>369</v>
      </c>
      <c r="I6" s="83" t="s">
        <v>370</v>
      </c>
    </row>
    <row r="7" ht="17.25" customHeight="1" spans="1:9">
      <c r="A7" s="97" t="s">
        <v>85</v>
      </c>
      <c r="B7" s="98"/>
      <c r="C7" s="99" t="s">
        <v>86</v>
      </c>
      <c r="D7" s="97" t="s">
        <v>87</v>
      </c>
      <c r="E7" s="100" t="s">
        <v>88</v>
      </c>
      <c r="F7" s="97" t="s">
        <v>89</v>
      </c>
      <c r="G7" s="99" t="s">
        <v>90</v>
      </c>
      <c r="H7" s="101" t="s">
        <v>91</v>
      </c>
      <c r="I7" s="100" t="s">
        <v>92</v>
      </c>
    </row>
    <row r="8" ht="19.5" customHeight="1" spans="1:9">
      <c r="A8" s="75"/>
      <c r="B8" s="76"/>
      <c r="C8" s="76"/>
      <c r="D8" s="75"/>
      <c r="E8" s="76"/>
      <c r="F8" s="101"/>
      <c r="G8" s="102"/>
      <c r="H8" s="103"/>
      <c r="I8" s="103"/>
    </row>
    <row r="9" ht="19.5" customHeight="1" spans="1:9">
      <c r="A9" s="104" t="s">
        <v>57</v>
      </c>
      <c r="B9" s="105"/>
      <c r="C9" s="105"/>
      <c r="D9" s="106"/>
      <c r="E9" s="107"/>
      <c r="F9" s="107"/>
      <c r="G9" s="102"/>
      <c r="H9" s="103"/>
      <c r="I9" s="103"/>
    </row>
    <row r="10" customHeight="1" spans="1:8">
      <c r="A10" s="108" t="s">
        <v>371</v>
      </c>
      <c r="B10" s="108"/>
      <c r="C10" s="108"/>
      <c r="D10" s="108"/>
      <c r="E10" s="108"/>
      <c r="F10" s="108"/>
      <c r="G10" s="108"/>
      <c r="H10" s="108"/>
    </row>
  </sheetData>
  <mergeCells count="12">
    <mergeCell ref="A2:I2"/>
    <mergeCell ref="A3:I3"/>
    <mergeCell ref="A4:C4"/>
    <mergeCell ref="G5:I5"/>
    <mergeCell ref="A9:F9"/>
    <mergeCell ref="A10:H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F19" sqref="F19"/>
    </sheetView>
  </sheetViews>
  <sheetFormatPr defaultColWidth="9.14166666666667" defaultRowHeight="14.25" customHeight="1"/>
  <cols>
    <col min="1" max="1" width="19.2833333333333" style="46" customWidth="1"/>
    <col min="2" max="2" width="33.85" style="46" customWidth="1"/>
    <col min="3" max="3" width="23.85" style="46" customWidth="1"/>
    <col min="4" max="4" width="11.1416666666667" style="46" customWidth="1"/>
    <col min="5" max="5" width="17.7083333333333" style="46" customWidth="1"/>
    <col min="6" max="6" width="9.85" style="46" customWidth="1"/>
    <col min="7" max="7" width="17.7083333333333" style="46" customWidth="1"/>
    <col min="8" max="11" width="23.1416666666667" style="46" customWidth="1"/>
    <col min="12" max="16384" width="9.14166666666667" style="46"/>
  </cols>
  <sheetData>
    <row r="1" customHeight="1" spans="1:1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customHeight="1" spans="4:11">
      <c r="D2" s="48"/>
      <c r="E2" s="48"/>
      <c r="F2" s="48"/>
      <c r="G2" s="48"/>
      <c r="K2" s="49" t="s">
        <v>372</v>
      </c>
    </row>
    <row r="3" ht="41.25" customHeight="1" spans="1:11">
      <c r="A3" s="50" t="str">
        <f>"2025"&amp;"年上级转移支付补助项目支出预算表"</f>
        <v>2025年上级转移支付补助项目支出预算表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ht="13.5" customHeight="1" spans="1:11">
      <c r="A4" s="51" t="s">
        <v>1</v>
      </c>
      <c r="B4" s="52"/>
      <c r="C4" s="52"/>
      <c r="D4" s="52"/>
      <c r="E4" s="52"/>
      <c r="F4" s="52"/>
      <c r="G4" s="52"/>
      <c r="H4" s="53"/>
      <c r="I4" s="53"/>
      <c r="J4" s="53"/>
      <c r="K4" s="54" t="s">
        <v>2</v>
      </c>
    </row>
    <row r="5" ht="21.75" customHeight="1" spans="1:11">
      <c r="A5" s="55" t="s">
        <v>240</v>
      </c>
      <c r="B5" s="55" t="s">
        <v>181</v>
      </c>
      <c r="C5" s="55" t="s">
        <v>241</v>
      </c>
      <c r="D5" s="56" t="s">
        <v>182</v>
      </c>
      <c r="E5" s="56" t="s">
        <v>183</v>
      </c>
      <c r="F5" s="56" t="s">
        <v>242</v>
      </c>
      <c r="G5" s="56" t="s">
        <v>243</v>
      </c>
      <c r="H5" s="62" t="s">
        <v>57</v>
      </c>
      <c r="I5" s="57" t="s">
        <v>373</v>
      </c>
      <c r="J5" s="58"/>
      <c r="K5" s="59"/>
    </row>
    <row r="6" ht="21.75" customHeight="1" spans="1:11">
      <c r="A6" s="60"/>
      <c r="B6" s="60"/>
      <c r="C6" s="60"/>
      <c r="D6" s="61"/>
      <c r="E6" s="61"/>
      <c r="F6" s="61"/>
      <c r="G6" s="61"/>
      <c r="H6" s="74"/>
      <c r="I6" s="56" t="s">
        <v>60</v>
      </c>
      <c r="J6" s="56" t="s">
        <v>61</v>
      </c>
      <c r="K6" s="56" t="s">
        <v>62</v>
      </c>
    </row>
    <row r="7" ht="40.5" customHeight="1" spans="1:11">
      <c r="A7" s="63"/>
      <c r="B7" s="63"/>
      <c r="C7" s="63"/>
      <c r="D7" s="64"/>
      <c r="E7" s="64"/>
      <c r="F7" s="64"/>
      <c r="G7" s="64"/>
      <c r="H7" s="65"/>
      <c r="I7" s="64" t="s">
        <v>59</v>
      </c>
      <c r="J7" s="64"/>
      <c r="K7" s="64"/>
    </row>
    <row r="8" ht="15" customHeight="1" spans="1:11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83">
        <v>10</v>
      </c>
      <c r="K8" s="83">
        <v>11</v>
      </c>
    </row>
    <row r="9" ht="18.75" customHeight="1" spans="1:11">
      <c r="A9" s="75"/>
      <c r="B9" s="76"/>
      <c r="C9" s="75"/>
      <c r="D9" s="75"/>
      <c r="E9" s="75"/>
      <c r="F9" s="75"/>
      <c r="G9" s="75"/>
      <c r="H9" s="77"/>
      <c r="I9" s="84"/>
      <c r="J9" s="84"/>
      <c r="K9" s="77"/>
    </row>
    <row r="10" ht="18.75" customHeight="1" spans="1:11">
      <c r="A10" s="76"/>
      <c r="B10" s="76"/>
      <c r="C10" s="76"/>
      <c r="D10" s="76"/>
      <c r="E10" s="76"/>
      <c r="F10" s="76"/>
      <c r="G10" s="76"/>
      <c r="H10" s="78"/>
      <c r="I10" s="78"/>
      <c r="J10" s="78"/>
      <c r="K10" s="77"/>
    </row>
    <row r="11" ht="18.75" customHeight="1" spans="1:11">
      <c r="A11" s="79" t="s">
        <v>169</v>
      </c>
      <c r="B11" s="80"/>
      <c r="C11" s="80"/>
      <c r="D11" s="80"/>
      <c r="E11" s="80"/>
      <c r="F11" s="80"/>
      <c r="G11" s="81"/>
      <c r="H11" s="78"/>
      <c r="I11" s="78"/>
      <c r="J11" s="78"/>
      <c r="K11" s="77"/>
    </row>
    <row r="12" customHeight="1" spans="1:6">
      <c r="A12" s="82" t="s">
        <v>374</v>
      </c>
      <c r="B12" s="82"/>
      <c r="C12" s="82"/>
      <c r="D12" s="82"/>
      <c r="E12" s="82"/>
      <c r="F12" s="82"/>
    </row>
  </sheetData>
  <mergeCells count="16">
    <mergeCell ref="A3:K3"/>
    <mergeCell ref="A4:G4"/>
    <mergeCell ref="I5:K5"/>
    <mergeCell ref="A11:G11"/>
    <mergeCell ref="A12:F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166666666667" defaultRowHeight="14.25" customHeight="1" outlineLevelCol="6"/>
  <cols>
    <col min="1" max="1" width="35.2833333333333" style="46" customWidth="1"/>
    <col min="2" max="4" width="28" style="46" customWidth="1"/>
    <col min="5" max="7" width="23.85" style="46" customWidth="1"/>
    <col min="8" max="16384" width="9.14166666666667" style="46"/>
  </cols>
  <sheetData>
    <row r="1" customHeight="1" spans="1:7">
      <c r="A1" s="47"/>
      <c r="B1" s="47"/>
      <c r="C1" s="47"/>
      <c r="D1" s="47"/>
      <c r="E1" s="47"/>
      <c r="F1" s="47"/>
      <c r="G1" s="47"/>
    </row>
    <row r="2" ht="13.5" customHeight="1" spans="4:7">
      <c r="D2" s="48"/>
      <c r="G2" s="49" t="s">
        <v>375</v>
      </c>
    </row>
    <row r="3" ht="41.25" customHeight="1" spans="1:7">
      <c r="A3" s="50" t="str">
        <f>"2025"&amp;"年部门项目中期规划预算表"</f>
        <v>2025年部门项目中期规划预算表</v>
      </c>
      <c r="B3" s="50"/>
      <c r="C3" s="50"/>
      <c r="D3" s="50"/>
      <c r="E3" s="50"/>
      <c r="F3" s="50"/>
      <c r="G3" s="50"/>
    </row>
    <row r="4" ht="13.5" customHeight="1" spans="1:7">
      <c r="A4" s="51" t="s">
        <v>1</v>
      </c>
      <c r="B4" s="52"/>
      <c r="C4" s="52"/>
      <c r="D4" s="52"/>
      <c r="E4" s="53"/>
      <c r="F4" s="53"/>
      <c r="G4" s="54" t="s">
        <v>2</v>
      </c>
    </row>
    <row r="5" ht="21.75" customHeight="1" spans="1:7">
      <c r="A5" s="55" t="s">
        <v>241</v>
      </c>
      <c r="B5" s="55" t="s">
        <v>240</v>
      </c>
      <c r="C5" s="55" t="s">
        <v>181</v>
      </c>
      <c r="D5" s="56" t="s">
        <v>376</v>
      </c>
      <c r="E5" s="57" t="s">
        <v>60</v>
      </c>
      <c r="F5" s="58"/>
      <c r="G5" s="59"/>
    </row>
    <row r="6" ht="21.75" customHeight="1" spans="1:7">
      <c r="A6" s="60"/>
      <c r="B6" s="60"/>
      <c r="C6" s="60"/>
      <c r="D6" s="61"/>
      <c r="E6" s="62" t="str">
        <f>"2025"&amp;"年"</f>
        <v>2025年</v>
      </c>
      <c r="F6" s="56" t="str">
        <f>("2025"+1)&amp;"年"</f>
        <v>2026年</v>
      </c>
      <c r="G6" s="56" t="str">
        <f>("2025"+2)&amp;"年"</f>
        <v>2027年</v>
      </c>
    </row>
    <row r="7" ht="40.5" customHeight="1" spans="1:7">
      <c r="A7" s="63"/>
      <c r="B7" s="63"/>
      <c r="C7" s="63"/>
      <c r="D7" s="64"/>
      <c r="E7" s="65"/>
      <c r="F7" s="64" t="s">
        <v>59</v>
      </c>
      <c r="G7" s="64"/>
    </row>
    <row r="8" ht="15" customHeight="1" spans="1:7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</row>
    <row r="9" ht="17.25" customHeight="1" spans="1:7">
      <c r="A9" s="67" t="s">
        <v>72</v>
      </c>
      <c r="B9" s="68"/>
      <c r="C9" s="68"/>
      <c r="D9" s="68"/>
      <c r="E9" s="68">
        <v>150000</v>
      </c>
      <c r="F9" s="68"/>
      <c r="G9" s="68"/>
    </row>
    <row r="10" ht="18.75" customHeight="1" spans="1:7">
      <c r="A10" s="36"/>
      <c r="B10" s="69" t="s">
        <v>377</v>
      </c>
      <c r="C10" s="69" t="s">
        <v>248</v>
      </c>
      <c r="D10" s="36" t="s">
        <v>378</v>
      </c>
      <c r="E10" s="70">
        <v>16160</v>
      </c>
      <c r="F10" s="70"/>
      <c r="G10" s="70"/>
    </row>
    <row r="11" ht="18.75" customHeight="1" spans="1:7">
      <c r="A11" s="29"/>
      <c r="B11" s="69" t="s">
        <v>379</v>
      </c>
      <c r="C11" s="69" t="s">
        <v>253</v>
      </c>
      <c r="D11" s="36" t="s">
        <v>378</v>
      </c>
      <c r="E11" s="70">
        <v>10000</v>
      </c>
      <c r="F11" s="70"/>
      <c r="G11" s="70"/>
    </row>
    <row r="12" customHeight="1" spans="1:7">
      <c r="A12" s="29"/>
      <c r="B12" s="69" t="s">
        <v>379</v>
      </c>
      <c r="C12" s="69" t="s">
        <v>255</v>
      </c>
      <c r="D12" s="36" t="s">
        <v>378</v>
      </c>
      <c r="E12" s="70">
        <v>123840</v>
      </c>
      <c r="F12" s="70"/>
      <c r="G12" s="70"/>
    </row>
    <row r="13" customHeight="1" spans="1:7">
      <c r="A13" s="71" t="s">
        <v>57</v>
      </c>
      <c r="B13" s="72"/>
      <c r="C13" s="72"/>
      <c r="D13" s="73"/>
      <c r="E13" s="70">
        <v>150000</v>
      </c>
      <c r="F13" s="70"/>
      <c r="G13" s="70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P7" sqref="P7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38" t="s">
        <v>380</v>
      </c>
      <c r="J1" s="4"/>
    </row>
    <row r="2" s="2" customFormat="1" ht="47.1" customHeight="1" spans="1:10">
      <c r="A2" s="5" t="s">
        <v>381</v>
      </c>
      <c r="B2" s="5"/>
      <c r="C2" s="5"/>
      <c r="D2" s="5"/>
      <c r="E2" s="5"/>
      <c r="F2" s="5"/>
      <c r="G2" s="5"/>
      <c r="H2" s="5"/>
      <c r="I2" s="5"/>
      <c r="J2" s="39"/>
    </row>
    <row r="3" s="3" customFormat="1" ht="12" spans="1:10">
      <c r="A3" s="6" t="s">
        <v>165</v>
      </c>
      <c r="B3" s="7" t="s">
        <v>72</v>
      </c>
      <c r="C3" s="7"/>
      <c r="D3" s="7"/>
      <c r="E3" s="7"/>
      <c r="F3" s="8"/>
      <c r="G3" s="8"/>
      <c r="H3" s="8"/>
      <c r="I3" s="8" t="s">
        <v>2</v>
      </c>
      <c r="J3" s="40"/>
    </row>
    <row r="4" s="1" customFormat="1" ht="15" customHeight="1" spans="1:10">
      <c r="A4" s="9" t="s">
        <v>382</v>
      </c>
      <c r="B4" s="10" t="s">
        <v>73</v>
      </c>
      <c r="C4" s="11"/>
      <c r="D4" s="11"/>
      <c r="E4" s="12"/>
      <c r="F4" s="13" t="s">
        <v>383</v>
      </c>
      <c r="G4" s="12"/>
      <c r="H4" s="14" t="s">
        <v>72</v>
      </c>
      <c r="I4" s="11"/>
      <c r="J4" s="12"/>
    </row>
    <row r="5" s="1" customFormat="1" ht="17.25" customHeight="1" spans="1:10">
      <c r="A5" s="15" t="s">
        <v>384</v>
      </c>
      <c r="B5" s="16"/>
      <c r="C5" s="16"/>
      <c r="D5" s="16"/>
      <c r="E5" s="16"/>
      <c r="F5" s="16"/>
      <c r="G5" s="16"/>
      <c r="H5" s="16"/>
      <c r="I5" s="41"/>
      <c r="J5" s="42" t="s">
        <v>385</v>
      </c>
    </row>
    <row r="6" s="1" customFormat="1" ht="67.15" customHeight="1" spans="1:10">
      <c r="A6" s="17" t="s">
        <v>386</v>
      </c>
      <c r="B6" s="18" t="s">
        <v>387</v>
      </c>
      <c r="C6" s="19" t="s">
        <v>388</v>
      </c>
      <c r="D6" s="19"/>
      <c r="E6" s="19"/>
      <c r="F6" s="19"/>
      <c r="G6" s="19"/>
      <c r="H6" s="19"/>
      <c r="I6" s="19"/>
      <c r="J6" s="43" t="s">
        <v>389</v>
      </c>
    </row>
    <row r="7" s="1" customFormat="1" ht="70.5" customHeight="1" spans="1:10">
      <c r="A7" s="17"/>
      <c r="B7" s="18" t="str">
        <f>"总体绩效目标（"&amp;"2025"&amp;"-"&amp;("2025"+2)&amp;"年期间）"</f>
        <v>总体绩效目标（2025-2027年期间）</v>
      </c>
      <c r="C7" s="19" t="s">
        <v>390</v>
      </c>
      <c r="D7" s="19"/>
      <c r="E7" s="19"/>
      <c r="F7" s="19"/>
      <c r="G7" s="19"/>
      <c r="H7" s="19"/>
      <c r="I7" s="19"/>
      <c r="J7" s="43" t="s">
        <v>391</v>
      </c>
    </row>
    <row r="8" s="1" customFormat="1" ht="70.7" customHeight="1" spans="1:10">
      <c r="A8" s="18" t="s">
        <v>392</v>
      </c>
      <c r="B8" s="20" t="str">
        <f>"预算年度（"&amp;"2025"&amp;"年）绩效目标"</f>
        <v>预算年度（2025年）绩效目标</v>
      </c>
      <c r="C8" s="21" t="s">
        <v>393</v>
      </c>
      <c r="D8" s="21"/>
      <c r="E8" s="21"/>
      <c r="F8" s="21"/>
      <c r="G8" s="21"/>
      <c r="H8" s="21"/>
      <c r="I8" s="21"/>
      <c r="J8" s="44" t="s">
        <v>394</v>
      </c>
    </row>
    <row r="9" s="1" customFormat="1" ht="17.85" customHeight="1" spans="1:10">
      <c r="A9" s="22" t="s">
        <v>395</v>
      </c>
      <c r="B9" s="22"/>
      <c r="C9" s="22"/>
      <c r="D9" s="22"/>
      <c r="E9" s="22"/>
      <c r="F9" s="22"/>
      <c r="G9" s="22"/>
      <c r="H9" s="22"/>
      <c r="I9" s="22"/>
      <c r="J9" s="22"/>
    </row>
    <row r="10" s="1" customFormat="1" ht="17.85" customHeight="1" spans="1:10">
      <c r="A10" s="18" t="s">
        <v>396</v>
      </c>
      <c r="B10" s="18"/>
      <c r="C10" s="17" t="s">
        <v>397</v>
      </c>
      <c r="D10" s="17"/>
      <c r="E10" s="17"/>
      <c r="F10" s="17" t="s">
        <v>398</v>
      </c>
      <c r="G10" s="17"/>
      <c r="H10" s="17" t="s">
        <v>399</v>
      </c>
      <c r="I10" s="17"/>
      <c r="J10" s="17"/>
    </row>
    <row r="11" s="1" customFormat="1" ht="23.85" customHeight="1" spans="1:10">
      <c r="A11" s="18"/>
      <c r="B11" s="18"/>
      <c r="C11" s="17"/>
      <c r="D11" s="17"/>
      <c r="E11" s="17"/>
      <c r="F11" s="17"/>
      <c r="G11" s="17"/>
      <c r="H11" s="18" t="s">
        <v>400</v>
      </c>
      <c r="I11" s="18" t="s">
        <v>401</v>
      </c>
      <c r="J11" s="18" t="s">
        <v>402</v>
      </c>
    </row>
    <row r="12" s="1" customFormat="1" spans="1:10">
      <c r="A12" s="23" t="s">
        <v>57</v>
      </c>
      <c r="B12" s="24"/>
      <c r="C12" s="24"/>
      <c r="D12" s="24"/>
      <c r="E12" s="24"/>
      <c r="F12" s="24"/>
      <c r="G12" s="25"/>
      <c r="H12" s="26">
        <v>2291377.57</v>
      </c>
      <c r="I12" s="26">
        <v>2268377.57</v>
      </c>
      <c r="J12" s="26">
        <v>23000</v>
      </c>
    </row>
    <row r="13" s="1" customFormat="1" ht="21" customHeight="1" spans="1:10">
      <c r="A13" s="19" t="s">
        <v>403</v>
      </c>
      <c r="B13" s="27"/>
      <c r="C13" s="19" t="s">
        <v>404</v>
      </c>
      <c r="D13" s="27"/>
      <c r="E13" s="27"/>
      <c r="F13" s="27"/>
      <c r="G13" s="27"/>
      <c r="H13" s="28">
        <v>1944217.57</v>
      </c>
      <c r="I13" s="28">
        <v>1944217.57</v>
      </c>
      <c r="J13" s="28"/>
    </row>
    <row r="14" s="1" customFormat="1" ht="21" customHeight="1" spans="1:10">
      <c r="A14" s="19" t="s">
        <v>405</v>
      </c>
      <c r="B14" s="29"/>
      <c r="C14" s="19" t="s">
        <v>406</v>
      </c>
      <c r="D14" s="29"/>
      <c r="E14" s="29"/>
      <c r="F14" s="29"/>
      <c r="G14" s="29"/>
      <c r="H14" s="28">
        <v>347160</v>
      </c>
      <c r="I14" s="28">
        <v>324160</v>
      </c>
      <c r="J14" s="28">
        <v>23000</v>
      </c>
    </row>
    <row r="15" s="1" customFormat="1" ht="23" customHeight="1" spans="1:10">
      <c r="A15" s="22" t="s">
        <v>407</v>
      </c>
      <c r="B15" s="22"/>
      <c r="C15" s="22"/>
      <c r="D15" s="22"/>
      <c r="E15" s="22"/>
      <c r="F15" s="22"/>
      <c r="G15" s="22"/>
      <c r="H15" s="22"/>
      <c r="I15" s="22"/>
      <c r="J15" s="22"/>
    </row>
    <row r="16" s="1" customFormat="1" ht="409.5" hidden="1" customHeight="1" spans="1:10">
      <c r="A16" s="30" t="s">
        <v>408</v>
      </c>
      <c r="B16" s="30"/>
      <c r="C16" s="30"/>
      <c r="D16" s="30"/>
      <c r="E16" s="30"/>
      <c r="F16" s="30"/>
      <c r="G16" s="30"/>
      <c r="H16" s="31" t="s">
        <v>409</v>
      </c>
      <c r="I16" s="45" t="s">
        <v>269</v>
      </c>
      <c r="J16" s="31" t="s">
        <v>410</v>
      </c>
    </row>
    <row r="17" s="1" customFormat="1" ht="28" customHeight="1" spans="1:10">
      <c r="A17" s="32" t="s">
        <v>262</v>
      </c>
      <c r="B17" s="32" t="s">
        <v>411</v>
      </c>
      <c r="C17" s="33" t="s">
        <v>264</v>
      </c>
      <c r="D17" s="33" t="s">
        <v>265</v>
      </c>
      <c r="E17" s="33" t="s">
        <v>266</v>
      </c>
      <c r="F17" s="33" t="s">
        <v>267</v>
      </c>
      <c r="G17" s="33" t="s">
        <v>268</v>
      </c>
      <c r="H17" s="34"/>
      <c r="I17" s="34"/>
      <c r="J17" s="34"/>
    </row>
    <row r="18" s="1" customFormat="1" ht="21.6" customHeight="1" spans="1:10">
      <c r="A18" s="35" t="s">
        <v>271</v>
      </c>
      <c r="B18" s="35"/>
      <c r="C18" s="36"/>
      <c r="D18" s="35"/>
      <c r="E18" s="35"/>
      <c r="F18" s="35"/>
      <c r="G18" s="35"/>
      <c r="H18" s="37"/>
      <c r="I18" s="21"/>
      <c r="J18" s="37"/>
    </row>
    <row r="19" s="1" customFormat="1" spans="1:10">
      <c r="A19" s="35"/>
      <c r="B19" s="35" t="s">
        <v>272</v>
      </c>
      <c r="C19" s="36"/>
      <c r="D19" s="35"/>
      <c r="E19" s="35"/>
      <c r="F19" s="35"/>
      <c r="G19" s="35"/>
      <c r="H19" s="37"/>
      <c r="I19" s="21"/>
      <c r="J19" s="37"/>
    </row>
    <row r="20" s="1" customFormat="1" ht="22.5" spans="1:10">
      <c r="A20" s="35"/>
      <c r="B20" s="35"/>
      <c r="C20" s="36" t="s">
        <v>412</v>
      </c>
      <c r="D20" s="35" t="s">
        <v>274</v>
      </c>
      <c r="E20" s="35" t="s">
        <v>413</v>
      </c>
      <c r="F20" s="35" t="s">
        <v>294</v>
      </c>
      <c r="G20" s="35" t="s">
        <v>277</v>
      </c>
      <c r="H20" s="37" t="s">
        <v>414</v>
      </c>
      <c r="I20" s="21" t="s">
        <v>415</v>
      </c>
      <c r="J20" s="37" t="s">
        <v>416</v>
      </c>
    </row>
    <row r="21" s="1" customFormat="1" ht="22.5" spans="1:10">
      <c r="A21" s="35"/>
      <c r="B21" s="35"/>
      <c r="C21" s="36" t="s">
        <v>417</v>
      </c>
      <c r="D21" s="35" t="s">
        <v>274</v>
      </c>
      <c r="E21" s="35" t="s">
        <v>418</v>
      </c>
      <c r="F21" s="35" t="s">
        <v>419</v>
      </c>
      <c r="G21" s="35" t="s">
        <v>277</v>
      </c>
      <c r="H21" s="37" t="s">
        <v>414</v>
      </c>
      <c r="I21" s="21" t="s">
        <v>420</v>
      </c>
      <c r="J21" s="37" t="s">
        <v>421</v>
      </c>
    </row>
    <row r="22" s="1" customFormat="1" ht="45" spans="1:10">
      <c r="A22" s="35"/>
      <c r="B22" s="35"/>
      <c r="C22" s="36" t="s">
        <v>422</v>
      </c>
      <c r="D22" s="35" t="s">
        <v>274</v>
      </c>
      <c r="E22" s="35" t="s">
        <v>423</v>
      </c>
      <c r="F22" s="35" t="s">
        <v>276</v>
      </c>
      <c r="G22" s="35" t="s">
        <v>277</v>
      </c>
      <c r="H22" s="37" t="s">
        <v>414</v>
      </c>
      <c r="I22" s="21" t="s">
        <v>423</v>
      </c>
      <c r="J22" s="37" t="s">
        <v>424</v>
      </c>
    </row>
    <row r="23" s="1" customFormat="1" spans="1:10">
      <c r="A23" s="35"/>
      <c r="B23" s="35" t="s">
        <v>295</v>
      </c>
      <c r="C23" s="36"/>
      <c r="D23" s="35"/>
      <c r="E23" s="35"/>
      <c r="F23" s="35"/>
      <c r="G23" s="35"/>
      <c r="H23" s="37"/>
      <c r="I23" s="21"/>
      <c r="J23" s="37"/>
    </row>
    <row r="24" s="1" customFormat="1" ht="45" spans="1:10">
      <c r="A24" s="35"/>
      <c r="B24" s="35"/>
      <c r="C24" s="36" t="s">
        <v>425</v>
      </c>
      <c r="D24" s="35" t="s">
        <v>274</v>
      </c>
      <c r="E24" s="35" t="s">
        <v>426</v>
      </c>
      <c r="F24" s="35" t="s">
        <v>294</v>
      </c>
      <c r="G24" s="35" t="s">
        <v>289</v>
      </c>
      <c r="H24" s="37" t="s">
        <v>414</v>
      </c>
      <c r="I24" s="21" t="s">
        <v>426</v>
      </c>
      <c r="J24" s="37" t="s">
        <v>416</v>
      </c>
    </row>
    <row r="25" s="1" customFormat="1" spans="1:10">
      <c r="A25" s="35" t="s">
        <v>279</v>
      </c>
      <c r="B25" s="35"/>
      <c r="C25" s="36"/>
      <c r="D25" s="35"/>
      <c r="E25" s="35"/>
      <c r="F25" s="35"/>
      <c r="G25" s="35"/>
      <c r="H25" s="37"/>
      <c r="I25" s="21"/>
      <c r="J25" s="37"/>
    </row>
    <row r="26" s="1" customFormat="1" spans="1:10">
      <c r="A26" s="35"/>
      <c r="B26" s="35" t="s">
        <v>280</v>
      </c>
      <c r="C26" s="36"/>
      <c r="D26" s="35"/>
      <c r="E26" s="35"/>
      <c r="F26" s="35"/>
      <c r="G26" s="35"/>
      <c r="H26" s="37"/>
      <c r="I26" s="21"/>
      <c r="J26" s="37"/>
    </row>
    <row r="27" s="1" customFormat="1" ht="45" spans="1:10">
      <c r="A27" s="35"/>
      <c r="B27" s="35"/>
      <c r="C27" s="36" t="s">
        <v>427</v>
      </c>
      <c r="D27" s="35" t="s">
        <v>274</v>
      </c>
      <c r="E27" s="35" t="s">
        <v>428</v>
      </c>
      <c r="F27" s="35" t="s">
        <v>276</v>
      </c>
      <c r="G27" s="35" t="s">
        <v>289</v>
      </c>
      <c r="H27" s="37" t="s">
        <v>414</v>
      </c>
      <c r="I27" s="21" t="s">
        <v>428</v>
      </c>
      <c r="J27" s="37" t="s">
        <v>421</v>
      </c>
    </row>
    <row r="28" s="1" customFormat="1" ht="33.75" spans="1:10">
      <c r="A28" s="35"/>
      <c r="B28" s="35"/>
      <c r="C28" s="36" t="s">
        <v>429</v>
      </c>
      <c r="D28" s="35" t="s">
        <v>274</v>
      </c>
      <c r="E28" s="35" t="s">
        <v>430</v>
      </c>
      <c r="F28" s="35" t="s">
        <v>276</v>
      </c>
      <c r="G28" s="35" t="s">
        <v>289</v>
      </c>
      <c r="H28" s="37" t="s">
        <v>414</v>
      </c>
      <c r="I28" s="21" t="s">
        <v>430</v>
      </c>
      <c r="J28" s="37" t="s">
        <v>421</v>
      </c>
    </row>
    <row r="29" s="1" customFormat="1" spans="1:10">
      <c r="A29" s="35" t="s">
        <v>285</v>
      </c>
      <c r="B29" s="35"/>
      <c r="C29" s="36"/>
      <c r="D29" s="35"/>
      <c r="E29" s="35"/>
      <c r="F29" s="35"/>
      <c r="G29" s="35"/>
      <c r="H29" s="37"/>
      <c r="I29" s="21"/>
      <c r="J29" s="37"/>
    </row>
    <row r="30" s="1" customFormat="1" spans="1:10">
      <c r="A30" s="35"/>
      <c r="B30" s="35" t="s">
        <v>286</v>
      </c>
      <c r="C30" s="36"/>
      <c r="D30" s="35"/>
      <c r="E30" s="35"/>
      <c r="F30" s="35"/>
      <c r="G30" s="35"/>
      <c r="H30" s="37"/>
      <c r="I30" s="21"/>
      <c r="J30" s="37"/>
    </row>
    <row r="31" s="1" customFormat="1" ht="22.5" spans="1:10">
      <c r="A31" s="35"/>
      <c r="B31" s="35"/>
      <c r="C31" s="36" t="s">
        <v>431</v>
      </c>
      <c r="D31" s="35" t="s">
        <v>274</v>
      </c>
      <c r="E31" s="35" t="s">
        <v>301</v>
      </c>
      <c r="F31" s="35" t="s">
        <v>288</v>
      </c>
      <c r="G31" s="35" t="s">
        <v>289</v>
      </c>
      <c r="H31" s="37" t="s">
        <v>432</v>
      </c>
      <c r="I31" s="21" t="s">
        <v>301</v>
      </c>
      <c r="J31" s="37" t="s">
        <v>433</v>
      </c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</sheetData>
  <mergeCells count="23">
    <mergeCell ref="A2:I2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J15"/>
    <mergeCell ref="A16:G16"/>
    <mergeCell ref="A6:A7"/>
    <mergeCell ref="H16:H17"/>
    <mergeCell ref="I16:I17"/>
    <mergeCell ref="J16:J17"/>
    <mergeCell ref="A10:B11"/>
    <mergeCell ref="C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2025-03-17T03:37:16Z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