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<sst xmlns="http://schemas.openxmlformats.org/spreadsheetml/2006/main" count="807" uniqueCount="336">
  <si>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</si>
  <si>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</si>
  <si>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</si>
  <si>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</si>
  <si>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</si>
  <si>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</si>
  <si>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</si>
  <si>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</si>
  <si>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</si>
  <si>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</si>
  <si>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</si>
  <si>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</si>
  <si>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</si>
  <si>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</si>
  <si>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</si>
  <si>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</si>
  <si>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</si>
  <si>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</si>
  <si>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</si>
  <si>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</si>
  <si>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</si>
  <si>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</si>
  <si>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</si>
  <si>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</si>
  <si>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</si>
  <si>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</si>
  <si>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</si>
  <si>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</si>
  <si>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</si>
  <si>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</si>
  <si>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</si>
  <si>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</si>
  <si>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</si>
  <si>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</si>
  <si>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</si>
  <si>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</si>
  <si>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</si>
  <si>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</si>
  <si>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</si>
  <si>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</si>
  <si>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</si>
  <si>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</si>
  <si>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</si>
  <si>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</si>
  <si>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</si>
  <si>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</si>
  <si>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</si>
  <si>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</si>
  <si>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</si>
  <si>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</si>
  <si>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</si>
  <si>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</si>
  <si>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</si>
  <si>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</si>
  <si>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</si>
  <si>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</si>
  <si>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</si>
  <si>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</si>
  <si>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</si>
  <si>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</si>
  <si>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</si>
  <si>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</si>
  <si>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</si>
  <si>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</si>
  <si>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</si>
  <si>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</si>
  <si>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</si>
  <si>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昆明市晋宁区宝峰第一小学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</si>
  <si>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</si>
  <si>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</si>
  <si>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</si>
  <si>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</si>
  <si>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</si>
  <si>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</si>
  <si>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</si>
  <si>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</si>
  <si>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</si>
  <si>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</si>
  <si>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</si>
  <si>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</si>
  <si>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</si>
  <si>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</si>
  <si>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</si>
  <si>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</si>
  <si>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</si>
  <si>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</si>
  <si>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</si>
  <si>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</si>
  <si>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</si>
  <si>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</si>
  <si>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</si>
  <si>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</si>
  <si>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</si>
  <si>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</si>
  <si>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</si>
  <si>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</si>
  <si>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</si>
  <si>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</si>
  <si>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</si>
  <si>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</si>
  <si>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</si>
  <si>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</si>
  <si>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</si>
  <si>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</si>
  <si>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</si>
  <si>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</si>
  <si>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</si>
  <si>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</si>
  <si>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</si>
  <si>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</si>
  <si>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</si>
  <si>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</si>
  <si>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</si>
  <si>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</si>
  <si>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</si>
  <si>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</si>
  <si>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</si>
  <si>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</si>
  <si>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</si>
  <si>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</si>
  <si>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</si>
  <si>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</si>
  <si>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</si>
  <si>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</si>
  <si>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</si>
  <si>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</si>
  <si>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</si>
  <si>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</si>
  <si>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</si>
  <si>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</si>
  <si>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</si>
  <si>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</si>
  <si>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</si>
  <si>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</si>
  <si>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</si>
  <si>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</si>
  <si>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</si>
  <si>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</si>
  <si>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</si>
  <si>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</si>
  <si>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</si>
  <si>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</si>
  <si>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</si>
  <si>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</si>
  <si>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</si>
  <si>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</si>
  <si>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</si>
  <si>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</si>
  <si>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</si>
  <si>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</si>
  <si>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</si>
  <si>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</si>
  <si>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</si>
  <si>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</si>
  <si>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</si>
  <si>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</si>
  <si>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</si>
  <si>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</si>
  <si>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</si>
  <si>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</si>
  <si>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</si>
  <si>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</si>
  <si>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</si>
  <si>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</si>
  <si>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</si>
  <si>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</si>
  <si>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</si>
  <si>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</si>
  <si>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</si>
  <si>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</si>
  <si>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</si>
  <si>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</si>
  <si>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</si>
  <si>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</si>
  <si>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</si>
  <si>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</si>
  <si>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</si>
  <si>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</si>
  <si>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</si>
  <si>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</si>
  <si>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</si>
  <si>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</si>
  <si>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</si>
  <si>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</si>
  <si>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</si>
  <si>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</si>
  <si>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</si>
  <si>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</si>
  <si>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</si>
  <si>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530122210000000002807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</si>
  <si>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</si>
  <si>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</si>
  <si>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</si>
  <si>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</si>
  <si>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</si>
  <si>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</si>
  <si>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</si>
  <si>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</si>
  <si>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</si>
  <si>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530122210000000002808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</si>
  <si>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</si>
  <si>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</si>
  <si>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</si>
  <si>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</si>
  <si>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</si>
  <si>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</si>
  <si>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</si>
  <si>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</si>
  <si>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</si>
  <si>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530122210000000002809</t>
  </si>
  <si>
    <t>对个人和家庭的补助</t>
  </si>
  <si>
    <t>30305</t>
  </si>
  <si>
    <t>生活补助</t>
  </si>
  <si>
    <t>530122210000000002810</t>
  </si>
  <si>
    <t>30217</t>
  </si>
  <si>
    <t>530122210000000002811</t>
  </si>
  <si>
    <t>工会经费</t>
  </si>
  <si>
    <t>30228</t>
  </si>
  <si>
    <t>530122210000000002812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</si>
  <si>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</si>
  <si>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</si>
  <si>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</si>
  <si>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</si>
  <si>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</si>
  <si>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</si>
  <si>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</si>
  <si>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</si>
  <si>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</si>
  <si>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530122210000000003418</t>
  </si>
  <si>
    <t>30113</t>
  </si>
  <si>
    <t>530122231100001222398</t>
  </si>
  <si>
    <t>离退休人员支出</t>
  </si>
  <si>
    <t>530122231100001489572</t>
  </si>
  <si>
    <t>其他事业人员支出工资</t>
  </si>
  <si>
    <t>530122231100001489573</t>
  </si>
  <si>
    <t>事业人员绩效奖励</t>
  </si>
  <si>
    <t>530122241100002490938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</si>
  <si>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</si>
  <si>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</si>
  <si>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</si>
  <si>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</si>
  <si>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</si>
  <si>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</si>
  <si>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</si>
  <si>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</si>
  <si>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</si>
  <si>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说明：本单位2025年无部门项目支出预算，以空表公开。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</si>
  <si>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</si>
  <si>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</si>
  <si>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</si>
  <si>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</si>
  <si>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</si>
  <si>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</si>
  <si>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</si>
  <si>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</si>
  <si>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</si>
  <si>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说明：本单位2025年无部门项目支出绩效目标，以空表公开。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</si>
  <si>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</si>
  <si>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</si>
  <si>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</si>
  <si>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</si>
  <si>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</si>
  <si>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</si>
  <si>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</si>
  <si>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</si>
  <si>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</si>
  <si>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</si>
  <si>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</si>
  <si>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</si>
  <si>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</si>
  <si>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</si>
  <si>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</si>
  <si>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</si>
  <si>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</si>
  <si>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</si>
  <si>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</si>
  <si>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</si>
  <si>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</si>
  <si>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</si>
  <si>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</si>
  <si>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</si>
  <si>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</si>
  <si>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</si>
  <si>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</si>
  <si>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单位名称：昆明市晋宁区宝峰第一小学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</si>
  <si>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</si>
  <si>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</si>
  <si>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</si>
  <si>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</si>
  <si>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</si>
  <si>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</si>
  <si>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</si>
  <si>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</si>
  <si>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</si>
  <si>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</si>
  <si>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</si>
  <si>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</si>
  <si>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</si>
  <si>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A02240500 食品蒸煮机械</t>
  </si>
  <si>
    <t>蒸饭车（双开）</t>
  </si>
  <si>
    <t>台</t>
  </si>
  <si>
    <t>电灶</t>
  </si>
  <si>
    <t>蒸饭车（单开）</t>
  </si>
  <si>
    <t>A02240600 食品杀菌器械</t>
  </si>
  <si>
    <t>消毒柜</t>
  </si>
  <si>
    <t>预算11表</t>
  </si>
  <si>
    <t>上级补助</t>
  </si>
  <si>
    <t>备注：因我单位无提前下达的上级转移支付补助项目支出预算，该表以空表进行公开。</t>
  </si>
  <si>
    <t>项目级次</t>
  </si>
  <si>
    <t/>
  </si>
  <si>
    <t>说明：本单位2025年无项目中期规划预算，以空表公开。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</si>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</sst>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yyyy/mm/dd\ hh:mm:ss"/>
    <numFmt numFmtId="177" formatCode="#,##0.00;\-#,##0.00;;@"/>
    <numFmt numFmtId="178" formatCode="#,##0;\-#,##0;;@"/>
    <numFmt numFmtId="179" formatCode="hh:mm:ss"/>
    <numFmt numFmtId="180" formatCode="[$-10804]#,##0.00;\-#,##0.00;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1" formatCode="yyyy/mm/dd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21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7" fillId="0" borderId="17">
      <alignment horizontal="right" vertical="center"/>
    </xf>
    <xf numFmtId="0" fontId="29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1" fontId="27" fillId="0" borderId="1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3" borderId="27" applyNumberFormat="0" applyAlignment="0" applyProtection="0">
      <alignment vertical="center"/>
    </xf>
    <xf numFmtId="0" fontId="46" fillId="13" borderId="30" applyNumberFormat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0" fontId="27" fillId="0" borderId="17">
      <alignment horizontal="right" vertical="center"/>
    </xf>
    <xf numFmtId="0" fontId="29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7" fontId="27" fillId="0" borderId="17">
      <alignment horizontal="right" vertical="center"/>
    </xf>
    <xf numFmtId="49" fontId="27" fillId="0" borderId="17">
      <alignment horizontal="left" vertical="center" wrapText="1"/>
    </xf>
    <xf numFmtId="177" fontId="27" fillId="0" borderId="17">
      <alignment horizontal="right" vertical="center"/>
    </xf>
    <xf numFmtId="179" fontId="27" fillId="0" borderId="17">
      <alignment horizontal="right" vertical="center"/>
    </xf>
    <xf numFmtId="178" fontId="27" fillId="0" borderId="17">
      <alignment horizontal="right" vertical="center"/>
    </xf>
    <xf numFmtId="0" fontId="47" fillId="0" borderId="0"/>
    <xf numFmtId="0" fontId="27" fillId="0" borderId="0">
      <alignment vertical="top"/>
      <protection locked="0"/>
    </xf>
  </cellStyleXfs>
  <cellXfs count="303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0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/>
    <xf numFmtId="49" fontId="9" fillId="0" borderId="0" xfId="0" applyNumberFormat="1" applyFont="1"/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9" fillId="0" borderId="0" xfId="0" applyFont="1" applyAlignment="1" applyProtection="1">
      <alignment horizontal="right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13" fillId="0" borderId="17" xfId="54" applyFont="1" applyAlignment="1">
      <alignment horizontal="left" vertical="center"/>
    </xf>
    <xf numFmtId="177" fontId="13" fillId="0" borderId="17" xfId="54" applyFont="1">
      <alignment horizontal="right" vertical="center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177" fontId="13" fillId="0" borderId="17" xfId="0" applyNumberFormat="1" applyFont="1" applyBorder="1" applyAlignment="1">
      <alignment horizontal="righ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4" fontId="11" fillId="0" borderId="17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3" fillId="0" borderId="17" xfId="54" applyNumberFormat="1" applyFont="1" applyFill="1" applyBorder="1">
      <alignment horizontal="right" vertical="center"/>
    </xf>
    <xf numFmtId="0" fontId="11" fillId="2" borderId="0" xfId="0" applyFont="1" applyFill="1" applyAlignment="1" applyProtection="1">
      <alignment horizontal="right"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>
      <alignment vertical="top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1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9" fillId="2" borderId="17" xfId="0" applyFont="1" applyFill="1" applyBorder="1" applyAlignment="1" applyProtection="1">
      <alignment horizontal="right" vertical="center" wrapText="1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3" fontId="11" fillId="2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17" xfId="0" applyFont="1" applyBorder="1" applyAlignment="1">
      <alignment horizontal="left"/>
    </xf>
    <xf numFmtId="0" fontId="11" fillId="2" borderId="17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178" fontId="13" fillId="0" borderId="17" xfId="56" applyNumberFormat="1" applyFont="1" applyBorder="1" applyAlignment="1">
      <alignment horizontal="center" vertical="center"/>
    </xf>
    <xf numFmtId="178" fontId="13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>
      <alignment horizontal="left" vertical="center"/>
    </xf>
    <xf numFmtId="177" fontId="19" fillId="0" borderId="0" xfId="0" applyNumberFormat="1" applyFont="1" applyBorder="1" applyAlignment="1">
      <alignment horizontal="left" vertical="center"/>
    </xf>
    <xf numFmtId="0" fontId="20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20" fillId="0" borderId="0" xfId="58" applyNumberFormat="1" applyFont="1" applyFill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49" fontId="13" fillId="0" borderId="17" xfId="53" applyFont="1">
      <alignment horizontal="left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vertical="top"/>
    </xf>
    <xf numFmtId="0" fontId="12" fillId="0" borderId="15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9" fillId="0" borderId="0" xfId="0" applyFont="1" applyAlignment="1" applyProtection="1">
      <alignment vertical="top"/>
      <protection locked="0"/>
    </xf>
    <xf numFmtId="49" fontId="9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right"/>
    </xf>
    <xf numFmtId="0" fontId="15" fillId="2" borderId="17" xfId="0" applyFont="1" applyFill="1" applyBorder="1" applyAlignment="1" applyProtection="1">
      <alignment vertical="top" wrapText="1"/>
      <protection locked="0"/>
    </xf>
    <xf numFmtId="4" fontId="11" fillId="2" borderId="17" xfId="0" applyNumberFormat="1" applyFont="1" applyFill="1" applyBorder="1" applyAlignment="1">
      <alignment horizontal="right" vertical="top"/>
    </xf>
    <xf numFmtId="4" fontId="11" fillId="0" borderId="17" xfId="0" applyNumberFormat="1" applyFont="1" applyBorder="1" applyAlignment="1">
      <alignment horizontal="right" vertical="center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0" borderId="17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4" fontId="25" fillId="0" borderId="17" xfId="0" applyNumberFormat="1" applyFont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/>
    </xf>
    <xf numFmtId="49" fontId="13" fillId="0" borderId="17" xfId="53" applyFont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right" vertical="center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575" defaultRowHeight="12.75" customHeight="1" outlineLevelCol="3"/>
  <cols>
    <col min="1" max="4" width="41" style="45" customWidth="1"/>
    <col min="5" max="16384" width="8.575" style="45"/>
  </cols>
  <sheetData>
    <row r="1" s="45" customFormat="1" ht="15" customHeight="1" spans="1:4">
      <c r="A1" s="113"/>
      <c r="B1" s="113"/>
      <c r="C1" s="113"/>
      <c r="D1" s="133"/>
    </row>
    <row r="2" s="45" customFormat="1" ht="41.25" customHeight="1" spans="1:1">
      <c r="A2" s="108" t="str">
        <f>"2025"&amp;"年部门财务收支预算总表"</f>
        <v>2025年部门财务收支预算总表</v>
      </c>
    </row>
    <row r="3" s="45" customFormat="1" ht="17.25" customHeight="1" spans="1:4">
      <c r="A3" s="111" t="str">
        <f>"单位名称："&amp;"昆明市晋宁区宝峰第一小学"</f>
        <v>单位名称：昆明市晋宁区宝峰第一小学</v>
      </c>
      <c r="B3" s="276"/>
      <c r="D3" s="240" t="s">
        <v>0</v>
      </c>
    </row>
    <row r="4" s="45" customFormat="1" ht="23.25" customHeight="1" spans="1:4">
      <c r="A4" s="300" t="s">
        <v>1</v>
      </c>
      <c r="B4" s="301"/>
      <c r="C4" s="300" t="s">
        <v>2</v>
      </c>
      <c r="D4" s="301"/>
    </row>
    <row r="5" s="45" customFormat="1" ht="24" customHeight="1" spans="1:4">
      <c r="A5" s="300" t="s">
        <v>3</v>
      </c>
      <c r="B5" s="300" t="s">
        <v>4</v>
      </c>
      <c r="C5" s="300" t="s">
        <v>5</v>
      </c>
      <c r="D5" s="300" t="s">
        <v>4</v>
      </c>
    </row>
    <row r="6" s="45" customFormat="1" ht="17.25" customHeight="1" spans="1:4">
      <c r="A6" s="278" t="s">
        <v>6</v>
      </c>
      <c r="B6" s="66">
        <v>8221480.77</v>
      </c>
      <c r="C6" s="278" t="s">
        <v>7</v>
      </c>
      <c r="D6" s="66"/>
    </row>
    <row r="7" s="45" customFormat="1" ht="17.25" customHeight="1" spans="1:4">
      <c r="A7" s="278" t="s">
        <v>8</v>
      </c>
      <c r="B7" s="66"/>
      <c r="C7" s="278" t="s">
        <v>9</v>
      </c>
      <c r="D7" s="66"/>
    </row>
    <row r="8" s="45" customFormat="1" ht="17.25" customHeight="1" spans="1:4">
      <c r="A8" s="278" t="s">
        <v>10</v>
      </c>
      <c r="B8" s="66"/>
      <c r="C8" s="302" t="s">
        <v>11</v>
      </c>
      <c r="D8" s="66"/>
    </row>
    <row r="9" s="45" customFormat="1" ht="17.25" customHeight="1" spans="1:4">
      <c r="A9" s="278" t="s">
        <v>12</v>
      </c>
      <c r="B9" s="66"/>
      <c r="C9" s="302" t="s">
        <v>13</v>
      </c>
      <c r="D9" s="66"/>
    </row>
    <row r="10" s="45" customFormat="1" ht="17.25" customHeight="1" spans="1:4">
      <c r="A10" s="278" t="s">
        <v>14</v>
      </c>
      <c r="B10" s="66"/>
      <c r="C10" s="302" t="s">
        <v>15</v>
      </c>
      <c r="D10" s="66">
        <v>5785571.86</v>
      </c>
    </row>
    <row r="11" s="45" customFormat="1" ht="17.25" customHeight="1" spans="1:4">
      <c r="A11" s="278" t="s">
        <v>16</v>
      </c>
      <c r="B11" s="66"/>
      <c r="C11" s="302" t="s">
        <v>17</v>
      </c>
      <c r="D11" s="66"/>
    </row>
    <row r="12" s="45" customFormat="1" ht="17.25" customHeight="1" spans="1:4">
      <c r="A12" s="278" t="s">
        <v>18</v>
      </c>
      <c r="B12" s="66"/>
      <c r="C12" s="125" t="s">
        <v>19</v>
      </c>
      <c r="D12" s="66"/>
    </row>
    <row r="13" s="45" customFormat="1" ht="17.25" customHeight="1" spans="1:4">
      <c r="A13" s="278" t="s">
        <v>20</v>
      </c>
      <c r="B13" s="66"/>
      <c r="C13" s="125" t="s">
        <v>21</v>
      </c>
      <c r="D13" s="66">
        <v>1123443.6</v>
      </c>
    </row>
    <row r="14" s="45" customFormat="1" ht="17.25" customHeight="1" spans="1:4">
      <c r="A14" s="278" t="s">
        <v>22</v>
      </c>
      <c r="B14" s="66"/>
      <c r="C14" s="125" t="s">
        <v>23</v>
      </c>
      <c r="D14" s="66">
        <v>650619.71</v>
      </c>
    </row>
    <row r="15" s="45" customFormat="1" ht="17.25" customHeight="1" spans="1:4">
      <c r="A15" s="278" t="s">
        <v>24</v>
      </c>
      <c r="B15" s="69"/>
      <c r="C15" s="125" t="s">
        <v>25</v>
      </c>
      <c r="D15" s="66"/>
    </row>
    <row r="16" s="45" customFormat="1" ht="17.25" customHeight="1" spans="1:4">
      <c r="A16" s="247"/>
      <c r="B16" s="66"/>
      <c r="C16" s="125" t="s">
        <v>26</v>
      </c>
      <c r="D16" s="66"/>
    </row>
    <row r="17" s="45" customFormat="1" ht="17.25" customHeight="1" spans="1:4">
      <c r="A17" s="279"/>
      <c r="B17" s="66"/>
      <c r="C17" s="125" t="s">
        <v>27</v>
      </c>
      <c r="D17" s="66"/>
    </row>
    <row r="18" s="45" customFormat="1" ht="17.25" customHeight="1" spans="1:4">
      <c r="A18" s="279"/>
      <c r="B18" s="66"/>
      <c r="C18" s="125" t="s">
        <v>28</v>
      </c>
      <c r="D18" s="66"/>
    </row>
    <row r="19" s="45" customFormat="1" ht="17.25" customHeight="1" spans="1:4">
      <c r="A19" s="279"/>
      <c r="B19" s="66"/>
      <c r="C19" s="125" t="s">
        <v>29</v>
      </c>
      <c r="D19" s="66"/>
    </row>
    <row r="20" s="45" customFormat="1" ht="17.25" customHeight="1" spans="1:4">
      <c r="A20" s="279"/>
      <c r="B20" s="66"/>
      <c r="C20" s="125" t="s">
        <v>30</v>
      </c>
      <c r="D20" s="66"/>
    </row>
    <row r="21" s="45" customFormat="1" ht="17.25" customHeight="1" spans="1:4">
      <c r="A21" s="279"/>
      <c r="B21" s="66"/>
      <c r="C21" s="125" t="s">
        <v>31</v>
      </c>
      <c r="D21" s="66"/>
    </row>
    <row r="22" s="45" customFormat="1" ht="17.25" customHeight="1" spans="1:4">
      <c r="A22" s="279"/>
      <c r="B22" s="66"/>
      <c r="C22" s="125" t="s">
        <v>32</v>
      </c>
      <c r="D22" s="66"/>
    </row>
    <row r="23" s="45" customFormat="1" ht="17.25" customHeight="1" spans="1:4">
      <c r="A23" s="279"/>
      <c r="B23" s="66"/>
      <c r="C23" s="125" t="s">
        <v>33</v>
      </c>
      <c r="D23" s="66"/>
    </row>
    <row r="24" s="45" customFormat="1" ht="17.25" customHeight="1" spans="1:4">
      <c r="A24" s="279"/>
      <c r="B24" s="66"/>
      <c r="C24" s="125" t="s">
        <v>34</v>
      </c>
      <c r="D24" s="66">
        <v>661845.6</v>
      </c>
    </row>
    <row r="25" s="45" customFormat="1" ht="17.25" customHeight="1" spans="1:4">
      <c r="A25" s="279"/>
      <c r="B25" s="66"/>
      <c r="C25" s="125" t="s">
        <v>35</v>
      </c>
      <c r="D25" s="66"/>
    </row>
    <row r="26" s="45" customFormat="1" ht="17.25" customHeight="1" spans="1:4">
      <c r="A26" s="279"/>
      <c r="B26" s="66"/>
      <c r="C26" s="247" t="s">
        <v>36</v>
      </c>
      <c r="D26" s="66"/>
    </row>
    <row r="27" s="45" customFormat="1" ht="17.25" customHeight="1" spans="1:4">
      <c r="A27" s="279"/>
      <c r="B27" s="66"/>
      <c r="C27" s="125" t="s">
        <v>37</v>
      </c>
      <c r="D27" s="66"/>
    </row>
    <row r="28" s="45" customFormat="1" ht="16.5" customHeight="1" spans="1:4">
      <c r="A28" s="279"/>
      <c r="B28" s="66"/>
      <c r="C28" s="125" t="s">
        <v>38</v>
      </c>
      <c r="D28" s="66"/>
    </row>
    <row r="29" s="45" customFormat="1" ht="16.5" customHeight="1" spans="1:4">
      <c r="A29" s="279"/>
      <c r="B29" s="66"/>
      <c r="C29" s="247" t="s">
        <v>39</v>
      </c>
      <c r="D29" s="66"/>
    </row>
    <row r="30" s="45" customFormat="1" ht="17.25" customHeight="1" spans="1:4">
      <c r="A30" s="279"/>
      <c r="B30" s="66"/>
      <c r="C30" s="247" t="s">
        <v>40</v>
      </c>
      <c r="D30" s="66"/>
    </row>
    <row r="31" s="45" customFormat="1" ht="17.25" customHeight="1" spans="1:4">
      <c r="A31" s="279"/>
      <c r="B31" s="66"/>
      <c r="C31" s="125" t="s">
        <v>41</v>
      </c>
      <c r="D31" s="66"/>
    </row>
    <row r="32" s="45" customFormat="1" ht="16.5" customHeight="1" spans="1:4">
      <c r="A32" s="279" t="s">
        <v>42</v>
      </c>
      <c r="B32" s="66">
        <v>8221480.77</v>
      </c>
      <c r="C32" s="279" t="s">
        <v>43</v>
      </c>
      <c r="D32" s="66">
        <v>8221480.77</v>
      </c>
    </row>
    <row r="33" s="45" customFormat="1" ht="16.5" customHeight="1" spans="1:4">
      <c r="A33" s="247" t="s">
        <v>44</v>
      </c>
      <c r="B33" s="66"/>
      <c r="C33" s="247" t="s">
        <v>45</v>
      </c>
      <c r="D33" s="66"/>
    </row>
    <row r="34" s="45" customFormat="1" ht="16.5" customHeight="1" spans="1:4">
      <c r="A34" s="125" t="s">
        <v>46</v>
      </c>
      <c r="B34" s="69"/>
      <c r="C34" s="125" t="s">
        <v>46</v>
      </c>
      <c r="D34" s="69"/>
    </row>
    <row r="35" s="45" customFormat="1" ht="16.5" customHeight="1" spans="1:4">
      <c r="A35" s="125" t="s">
        <v>47</v>
      </c>
      <c r="B35" s="69"/>
      <c r="C35" s="125" t="s">
        <v>48</v>
      </c>
      <c r="D35" s="69"/>
    </row>
    <row r="36" s="45" customFormat="1" ht="16.5" customHeight="1" spans="1:4">
      <c r="A36" s="282" t="s">
        <v>49</v>
      </c>
      <c r="B36" s="66">
        <v>8221480.77</v>
      </c>
      <c r="C36" s="282" t="s">
        <v>50</v>
      </c>
      <c r="D36" s="66">
        <v>8221480.77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425" defaultRowHeight="36" customHeight="1"/>
  <cols>
    <col min="1" max="1" width="11.125" style="45" customWidth="1"/>
    <col min="2" max="2" width="21.125" style="45" customWidth="1"/>
    <col min="3" max="5" width="12.625" style="45" customWidth="1"/>
    <col min="6" max="20" width="4.75" style="45" customWidth="1"/>
    <col min="21" max="16384" width="8.425" style="45"/>
  </cols>
  <sheetData>
    <row r="1" s="45" customFormat="1" customHeight="1" spans="1:20">
      <c r="A1" s="289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="45" customFormat="1" customHeight="1" spans="1:20">
      <c r="A2" s="291" t="str">
        <f>"2025"&amp;"年部门收入预算表"</f>
        <v>2025年部门收入预算表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="45" customFormat="1" customHeight="1" spans="1:20">
      <c r="A3" s="292" t="str">
        <f>"单位名称："&amp;"昆明市晋宁区宝峰第一小学"</f>
        <v>单位名称：昆明市晋宁区宝峰第一小学</v>
      </c>
      <c r="B3" s="293"/>
      <c r="C3" s="294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9" t="s">
        <v>0</v>
      </c>
    </row>
    <row r="4" s="45" customFormat="1" customHeight="1" spans="1:20">
      <c r="A4" s="114" t="s">
        <v>51</v>
      </c>
      <c r="B4" s="114" t="s">
        <v>52</v>
      </c>
      <c r="C4" s="114" t="s">
        <v>53</v>
      </c>
      <c r="D4" s="114" t="s">
        <v>54</v>
      </c>
      <c r="E4" s="114"/>
      <c r="F4" s="114"/>
      <c r="G4" s="114"/>
      <c r="H4" s="114"/>
      <c r="I4" s="117"/>
      <c r="J4" s="114"/>
      <c r="K4" s="114"/>
      <c r="L4" s="114"/>
      <c r="M4" s="114"/>
      <c r="N4" s="114"/>
      <c r="O4" s="114" t="s">
        <v>44</v>
      </c>
      <c r="P4" s="114"/>
      <c r="Q4" s="114"/>
      <c r="R4" s="114"/>
      <c r="S4" s="114"/>
      <c r="T4" s="114"/>
    </row>
    <row r="5" s="45" customFormat="1" customHeight="1" spans="1:20">
      <c r="A5" s="114"/>
      <c r="B5" s="114"/>
      <c r="C5" s="114"/>
      <c r="D5" s="114" t="s">
        <v>55</v>
      </c>
      <c r="E5" s="114" t="s">
        <v>56</v>
      </c>
      <c r="F5" s="114" t="s">
        <v>57</v>
      </c>
      <c r="G5" s="114" t="s">
        <v>58</v>
      </c>
      <c r="H5" s="114" t="s">
        <v>59</v>
      </c>
      <c r="I5" s="117" t="s">
        <v>60</v>
      </c>
      <c r="J5" s="114"/>
      <c r="K5" s="114"/>
      <c r="L5" s="114"/>
      <c r="M5" s="114"/>
      <c r="N5" s="114"/>
      <c r="O5" s="114" t="s">
        <v>55</v>
      </c>
      <c r="P5" s="114" t="s">
        <v>56</v>
      </c>
      <c r="Q5" s="114" t="s">
        <v>57</v>
      </c>
      <c r="R5" s="114" t="s">
        <v>58</v>
      </c>
      <c r="S5" s="114" t="s">
        <v>59</v>
      </c>
      <c r="T5" s="114" t="s">
        <v>60</v>
      </c>
    </row>
    <row r="6" s="45" customFormat="1" customHeight="1" spans="1:20">
      <c r="A6" s="288"/>
      <c r="B6" s="288"/>
      <c r="C6" s="132"/>
      <c r="D6" s="132"/>
      <c r="E6" s="132"/>
      <c r="F6" s="132"/>
      <c r="G6" s="132"/>
      <c r="H6" s="132"/>
      <c r="I6" s="227" t="s">
        <v>55</v>
      </c>
      <c r="J6" s="114" t="s">
        <v>61</v>
      </c>
      <c r="K6" s="114" t="s">
        <v>62</v>
      </c>
      <c r="L6" s="114" t="s">
        <v>63</v>
      </c>
      <c r="M6" s="114" t="s">
        <v>64</v>
      </c>
      <c r="N6" s="114" t="s">
        <v>65</v>
      </c>
      <c r="O6" s="298"/>
      <c r="P6" s="298"/>
      <c r="Q6" s="298"/>
      <c r="R6" s="298"/>
      <c r="S6" s="298"/>
      <c r="T6" s="132"/>
    </row>
    <row r="7" s="45" customFormat="1" customHeight="1" spans="1:20">
      <c r="A7" s="296">
        <v>1</v>
      </c>
      <c r="B7" s="296">
        <v>2</v>
      </c>
      <c r="C7" s="296">
        <v>3</v>
      </c>
      <c r="D7" s="296">
        <v>4</v>
      </c>
      <c r="E7" s="296">
        <v>5</v>
      </c>
      <c r="F7" s="296">
        <v>6</v>
      </c>
      <c r="G7" s="296">
        <v>7</v>
      </c>
      <c r="H7" s="296">
        <v>8</v>
      </c>
      <c r="I7" s="227">
        <v>9</v>
      </c>
      <c r="J7" s="296">
        <v>10</v>
      </c>
      <c r="K7" s="296">
        <v>11</v>
      </c>
      <c r="L7" s="296">
        <v>12</v>
      </c>
      <c r="M7" s="296">
        <v>13</v>
      </c>
      <c r="N7" s="296">
        <v>14</v>
      </c>
      <c r="O7" s="296">
        <v>15</v>
      </c>
      <c r="P7" s="296">
        <v>16</v>
      </c>
      <c r="Q7" s="296">
        <v>17</v>
      </c>
      <c r="R7" s="296">
        <v>18</v>
      </c>
      <c r="S7" s="296">
        <v>19</v>
      </c>
      <c r="T7" s="296">
        <v>20</v>
      </c>
    </row>
    <row r="8" s="45" customFormat="1" customHeight="1" spans="1:20">
      <c r="A8" s="67" t="s">
        <v>66</v>
      </c>
      <c r="B8" s="67" t="s">
        <v>67</v>
      </c>
      <c r="C8" s="264">
        <v>8221480.77</v>
      </c>
      <c r="D8" s="264">
        <v>8221480.77</v>
      </c>
      <c r="E8" s="264">
        <v>8221480.77</v>
      </c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="45" customFormat="1" customHeight="1" spans="1:20">
      <c r="A9" s="297" t="s">
        <v>53</v>
      </c>
      <c r="B9" s="297"/>
      <c r="C9" s="264">
        <v>8221480.77</v>
      </c>
      <c r="D9" s="264">
        <v>8221480.77</v>
      </c>
      <c r="E9" s="264">
        <v>8221480.77</v>
      </c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4" defaultRowHeight="12.75" customHeight="1"/>
  <cols>
    <col min="1" max="1" width="11.875" style="45" customWidth="1"/>
    <col min="2" max="2" width="28.85" style="45" customWidth="1"/>
    <col min="3" max="5" width="12.75" style="45" customWidth="1"/>
    <col min="6" max="15" width="5.875" style="45" customWidth="1"/>
    <col min="16" max="16384" width="14" style="45"/>
  </cols>
  <sheetData>
    <row r="1" s="45" customFormat="1" ht="17.25" customHeight="1" spans="1:1">
      <c r="A1" s="113"/>
    </row>
    <row r="2" s="45" customFormat="1" ht="41.25" customHeight="1" spans="1:1">
      <c r="A2" s="108" t="str">
        <f>"2025"&amp;"年部门支出预算表"</f>
        <v>2025年部门支出预算表</v>
      </c>
    </row>
    <row r="3" s="45" customFormat="1" ht="17.25" customHeight="1" spans="1:15">
      <c r="A3" s="259" t="str">
        <f>"单位名称："&amp;"昆明市晋宁区宝峰第一小学"</f>
        <v>单位名称：昆明市晋宁区宝峰第一小学</v>
      </c>
      <c r="O3" s="113" t="s">
        <v>0</v>
      </c>
    </row>
    <row r="4" s="45" customFormat="1" ht="27" customHeight="1" spans="1:15">
      <c r="A4" s="284" t="s">
        <v>68</v>
      </c>
      <c r="B4" s="284" t="s">
        <v>69</v>
      </c>
      <c r="C4" s="284" t="s">
        <v>53</v>
      </c>
      <c r="D4" s="224" t="s">
        <v>56</v>
      </c>
      <c r="E4" s="224"/>
      <c r="F4" s="224"/>
      <c r="G4" s="224" t="s">
        <v>57</v>
      </c>
      <c r="H4" s="224" t="s">
        <v>58</v>
      </c>
      <c r="I4" s="224" t="s">
        <v>70</v>
      </c>
      <c r="J4" s="224" t="s">
        <v>60</v>
      </c>
      <c r="K4" s="224"/>
      <c r="L4" s="224"/>
      <c r="M4" s="224"/>
      <c r="N4" s="269"/>
      <c r="O4" s="269"/>
    </row>
    <row r="5" s="45" customFormat="1" ht="42" customHeight="1" spans="1:15">
      <c r="A5" s="285"/>
      <c r="B5" s="285"/>
      <c r="C5" s="224"/>
      <c r="D5" s="224" t="s">
        <v>55</v>
      </c>
      <c r="E5" s="224" t="s">
        <v>71</v>
      </c>
      <c r="F5" s="224" t="s">
        <v>72</v>
      </c>
      <c r="G5" s="224"/>
      <c r="H5" s="224"/>
      <c r="I5" s="255"/>
      <c r="J5" s="224" t="s">
        <v>55</v>
      </c>
      <c r="K5" s="255" t="s">
        <v>73</v>
      </c>
      <c r="L5" s="255" t="s">
        <v>74</v>
      </c>
      <c r="M5" s="255" t="s">
        <v>75</v>
      </c>
      <c r="N5" s="255" t="s">
        <v>76</v>
      </c>
      <c r="O5" s="255" t="s">
        <v>77</v>
      </c>
    </row>
    <row r="6" s="45" customFormat="1" ht="18" customHeight="1" spans="1:15">
      <c r="A6" s="120" t="s">
        <v>78</v>
      </c>
      <c r="B6" s="120" t="s">
        <v>79</v>
      </c>
      <c r="C6" s="120" t="s">
        <v>80</v>
      </c>
      <c r="D6" s="123" t="s">
        <v>81</v>
      </c>
      <c r="E6" s="123" t="s">
        <v>82</v>
      </c>
      <c r="F6" s="123" t="s">
        <v>83</v>
      </c>
      <c r="G6" s="123" t="s">
        <v>84</v>
      </c>
      <c r="H6" s="123" t="s">
        <v>85</v>
      </c>
      <c r="I6" s="123" t="s">
        <v>86</v>
      </c>
      <c r="J6" s="123" t="s">
        <v>87</v>
      </c>
      <c r="K6" s="123" t="s">
        <v>88</v>
      </c>
      <c r="L6" s="123" t="s">
        <v>89</v>
      </c>
      <c r="M6" s="123" t="s">
        <v>90</v>
      </c>
      <c r="N6" s="120" t="s">
        <v>91</v>
      </c>
      <c r="O6" s="123" t="s">
        <v>92</v>
      </c>
    </row>
    <row r="7" s="45" customFormat="1" ht="21" customHeight="1" spans="1:15">
      <c r="A7" s="124" t="s">
        <v>93</v>
      </c>
      <c r="B7" s="124" t="s">
        <v>94</v>
      </c>
      <c r="C7" s="263">
        <v>5785571.86</v>
      </c>
      <c r="D7" s="264">
        <v>5785571.86</v>
      </c>
      <c r="E7" s="264">
        <v>5785571.86</v>
      </c>
      <c r="F7" s="264"/>
      <c r="G7" s="264"/>
      <c r="H7" s="264"/>
      <c r="I7" s="264"/>
      <c r="J7" s="264"/>
      <c r="K7" s="264"/>
      <c r="L7" s="264"/>
      <c r="M7" s="264"/>
      <c r="N7" s="263"/>
      <c r="O7" s="263"/>
    </row>
    <row r="8" s="45" customFormat="1" ht="21" customHeight="1" spans="1:15">
      <c r="A8" s="286" t="s">
        <v>95</v>
      </c>
      <c r="B8" s="286" t="s">
        <v>96</v>
      </c>
      <c r="C8" s="263">
        <v>5785571.86</v>
      </c>
      <c r="D8" s="264">
        <v>5785571.86</v>
      </c>
      <c r="E8" s="264">
        <v>5785571.86</v>
      </c>
      <c r="F8" s="264"/>
      <c r="G8" s="264"/>
      <c r="H8" s="264"/>
      <c r="I8" s="264"/>
      <c r="J8" s="264"/>
      <c r="K8" s="264"/>
      <c r="L8" s="264"/>
      <c r="M8" s="264"/>
      <c r="N8" s="263"/>
      <c r="O8" s="263"/>
    </row>
    <row r="9" s="45" customFormat="1" ht="21" customHeight="1" spans="1:15">
      <c r="A9" s="287" t="s">
        <v>97</v>
      </c>
      <c r="B9" s="287" t="s">
        <v>98</v>
      </c>
      <c r="C9" s="263">
        <v>5785571.86</v>
      </c>
      <c r="D9" s="264">
        <v>5785571.86</v>
      </c>
      <c r="E9" s="264">
        <v>5785571.86</v>
      </c>
      <c r="F9" s="264"/>
      <c r="G9" s="264"/>
      <c r="H9" s="264"/>
      <c r="I9" s="264"/>
      <c r="J9" s="264"/>
      <c r="K9" s="264"/>
      <c r="L9" s="264"/>
      <c r="M9" s="264"/>
      <c r="N9" s="263"/>
      <c r="O9" s="263"/>
    </row>
    <row r="10" s="45" customFormat="1" ht="21" customHeight="1" spans="1:15">
      <c r="A10" s="124" t="s">
        <v>99</v>
      </c>
      <c r="B10" s="124" t="s">
        <v>100</v>
      </c>
      <c r="C10" s="263">
        <v>1123443.6</v>
      </c>
      <c r="D10" s="264">
        <v>1123443.6</v>
      </c>
      <c r="E10" s="264">
        <v>1123443.6</v>
      </c>
      <c r="F10" s="264"/>
      <c r="G10" s="264"/>
      <c r="H10" s="264"/>
      <c r="I10" s="264"/>
      <c r="J10" s="264"/>
      <c r="K10" s="264"/>
      <c r="L10" s="264"/>
      <c r="M10" s="264"/>
      <c r="N10" s="263"/>
      <c r="O10" s="263"/>
    </row>
    <row r="11" s="45" customFormat="1" ht="21" customHeight="1" spans="1:15">
      <c r="A11" s="286" t="s">
        <v>101</v>
      </c>
      <c r="B11" s="286" t="s">
        <v>102</v>
      </c>
      <c r="C11" s="263">
        <v>1095484.8</v>
      </c>
      <c r="D11" s="264">
        <v>1095484.8</v>
      </c>
      <c r="E11" s="264">
        <v>1095484.8</v>
      </c>
      <c r="F11" s="264"/>
      <c r="G11" s="264"/>
      <c r="H11" s="264"/>
      <c r="I11" s="264"/>
      <c r="J11" s="264"/>
      <c r="K11" s="264"/>
      <c r="L11" s="264"/>
      <c r="M11" s="264"/>
      <c r="N11" s="263"/>
      <c r="O11" s="263"/>
    </row>
    <row r="12" s="45" customFormat="1" ht="21" customHeight="1" spans="1:15">
      <c r="A12" s="287" t="s">
        <v>103</v>
      </c>
      <c r="B12" s="287" t="s">
        <v>104</v>
      </c>
      <c r="C12" s="263">
        <v>367200</v>
      </c>
      <c r="D12" s="264">
        <v>367200</v>
      </c>
      <c r="E12" s="264">
        <v>367200</v>
      </c>
      <c r="F12" s="264"/>
      <c r="G12" s="264"/>
      <c r="H12" s="264"/>
      <c r="I12" s="264"/>
      <c r="J12" s="264"/>
      <c r="K12" s="264"/>
      <c r="L12" s="264"/>
      <c r="M12" s="264"/>
      <c r="N12" s="263"/>
      <c r="O12" s="263"/>
    </row>
    <row r="13" s="45" customFormat="1" ht="21" customHeight="1" spans="1:15">
      <c r="A13" s="287" t="s">
        <v>105</v>
      </c>
      <c r="B13" s="287" t="s">
        <v>106</v>
      </c>
      <c r="C13" s="263">
        <v>728284.8</v>
      </c>
      <c r="D13" s="264">
        <v>728284.8</v>
      </c>
      <c r="E13" s="264">
        <v>728284.8</v>
      </c>
      <c r="F13" s="264"/>
      <c r="G13" s="264"/>
      <c r="H13" s="264"/>
      <c r="I13" s="264"/>
      <c r="J13" s="264"/>
      <c r="K13" s="264"/>
      <c r="L13" s="264"/>
      <c r="M13" s="264"/>
      <c r="N13" s="263"/>
      <c r="O13" s="263"/>
    </row>
    <row r="14" s="45" customFormat="1" ht="21" customHeight="1" spans="1:15">
      <c r="A14" s="286" t="s">
        <v>107</v>
      </c>
      <c r="B14" s="286" t="s">
        <v>108</v>
      </c>
      <c r="C14" s="263">
        <v>27958.8</v>
      </c>
      <c r="D14" s="264">
        <v>27958.8</v>
      </c>
      <c r="E14" s="264">
        <v>27958.8</v>
      </c>
      <c r="F14" s="264"/>
      <c r="G14" s="264"/>
      <c r="H14" s="264"/>
      <c r="I14" s="264"/>
      <c r="J14" s="264"/>
      <c r="K14" s="264"/>
      <c r="L14" s="264"/>
      <c r="M14" s="264"/>
      <c r="N14" s="263"/>
      <c r="O14" s="263"/>
    </row>
    <row r="15" s="45" customFormat="1" ht="21" customHeight="1" spans="1:15">
      <c r="A15" s="287" t="s">
        <v>109</v>
      </c>
      <c r="B15" s="287" t="s">
        <v>110</v>
      </c>
      <c r="C15" s="263">
        <v>27958.8</v>
      </c>
      <c r="D15" s="264">
        <v>27958.8</v>
      </c>
      <c r="E15" s="264">
        <v>27958.8</v>
      </c>
      <c r="F15" s="264"/>
      <c r="G15" s="264"/>
      <c r="H15" s="264"/>
      <c r="I15" s="264"/>
      <c r="J15" s="264"/>
      <c r="K15" s="264"/>
      <c r="L15" s="264"/>
      <c r="M15" s="264"/>
      <c r="N15" s="263"/>
      <c r="O15" s="263"/>
    </row>
    <row r="16" s="45" customFormat="1" ht="21" customHeight="1" spans="1:15">
      <c r="A16" s="124" t="s">
        <v>111</v>
      </c>
      <c r="B16" s="124" t="s">
        <v>112</v>
      </c>
      <c r="C16" s="263">
        <v>650619.71</v>
      </c>
      <c r="D16" s="264">
        <v>650619.71</v>
      </c>
      <c r="E16" s="264">
        <v>650619.71</v>
      </c>
      <c r="F16" s="264"/>
      <c r="G16" s="264"/>
      <c r="H16" s="264"/>
      <c r="I16" s="264"/>
      <c r="J16" s="264"/>
      <c r="K16" s="264"/>
      <c r="L16" s="264"/>
      <c r="M16" s="264"/>
      <c r="N16" s="263"/>
      <c r="O16" s="263"/>
    </row>
    <row r="17" s="45" customFormat="1" ht="21" customHeight="1" spans="1:15">
      <c r="A17" s="286" t="s">
        <v>113</v>
      </c>
      <c r="B17" s="286" t="s">
        <v>114</v>
      </c>
      <c r="C17" s="263">
        <v>650619.71</v>
      </c>
      <c r="D17" s="264">
        <v>650619.71</v>
      </c>
      <c r="E17" s="264">
        <v>650619.71</v>
      </c>
      <c r="F17" s="264"/>
      <c r="G17" s="264"/>
      <c r="H17" s="264"/>
      <c r="I17" s="264"/>
      <c r="J17" s="264"/>
      <c r="K17" s="264"/>
      <c r="L17" s="264"/>
      <c r="M17" s="264"/>
      <c r="N17" s="263"/>
      <c r="O17" s="263"/>
    </row>
    <row r="18" s="45" customFormat="1" ht="21" customHeight="1" spans="1:15">
      <c r="A18" s="287" t="s">
        <v>115</v>
      </c>
      <c r="B18" s="287" t="s">
        <v>116</v>
      </c>
      <c r="C18" s="263">
        <v>309536.22</v>
      </c>
      <c r="D18" s="264">
        <v>309536.22</v>
      </c>
      <c r="E18" s="264">
        <v>309536.22</v>
      </c>
      <c r="F18" s="264"/>
      <c r="G18" s="264"/>
      <c r="H18" s="264"/>
      <c r="I18" s="264"/>
      <c r="J18" s="264"/>
      <c r="K18" s="264"/>
      <c r="L18" s="264"/>
      <c r="M18" s="264"/>
      <c r="N18" s="263"/>
      <c r="O18" s="263"/>
    </row>
    <row r="19" s="45" customFormat="1" ht="21" customHeight="1" spans="1:15">
      <c r="A19" s="287" t="s">
        <v>117</v>
      </c>
      <c r="B19" s="287" t="s">
        <v>118</v>
      </c>
      <c r="C19" s="263">
        <v>297525</v>
      </c>
      <c r="D19" s="264">
        <v>297525</v>
      </c>
      <c r="E19" s="264">
        <v>297525</v>
      </c>
      <c r="F19" s="264"/>
      <c r="G19" s="264"/>
      <c r="H19" s="264"/>
      <c r="I19" s="264"/>
      <c r="J19" s="264"/>
      <c r="K19" s="264"/>
      <c r="L19" s="264"/>
      <c r="M19" s="264"/>
      <c r="N19" s="263"/>
      <c r="O19" s="263"/>
    </row>
    <row r="20" s="45" customFormat="1" ht="21" customHeight="1" spans="1:15">
      <c r="A20" s="287" t="s">
        <v>119</v>
      </c>
      <c r="B20" s="287" t="s">
        <v>120</v>
      </c>
      <c r="C20" s="263">
        <v>43558.49</v>
      </c>
      <c r="D20" s="264">
        <v>43558.49</v>
      </c>
      <c r="E20" s="264">
        <v>43558.49</v>
      </c>
      <c r="F20" s="264"/>
      <c r="G20" s="264"/>
      <c r="H20" s="264"/>
      <c r="I20" s="264"/>
      <c r="J20" s="264"/>
      <c r="K20" s="264"/>
      <c r="L20" s="264"/>
      <c r="M20" s="264"/>
      <c r="N20" s="263"/>
      <c r="O20" s="263"/>
    </row>
    <row r="21" s="45" customFormat="1" ht="21" customHeight="1" spans="1:15">
      <c r="A21" s="124" t="s">
        <v>121</v>
      </c>
      <c r="B21" s="124" t="s">
        <v>122</v>
      </c>
      <c r="C21" s="263">
        <v>661845.6</v>
      </c>
      <c r="D21" s="264">
        <v>661845.6</v>
      </c>
      <c r="E21" s="264">
        <v>661845.6</v>
      </c>
      <c r="F21" s="264"/>
      <c r="G21" s="264"/>
      <c r="H21" s="264"/>
      <c r="I21" s="264"/>
      <c r="J21" s="264"/>
      <c r="K21" s="264"/>
      <c r="L21" s="264"/>
      <c r="M21" s="264"/>
      <c r="N21" s="263"/>
      <c r="O21" s="263"/>
    </row>
    <row r="22" s="45" customFormat="1" ht="21" customHeight="1" spans="1:15">
      <c r="A22" s="286" t="s">
        <v>123</v>
      </c>
      <c r="B22" s="286" t="s">
        <v>124</v>
      </c>
      <c r="C22" s="263">
        <v>661845.6</v>
      </c>
      <c r="D22" s="264">
        <v>661845.6</v>
      </c>
      <c r="E22" s="264">
        <v>661845.6</v>
      </c>
      <c r="F22" s="264"/>
      <c r="G22" s="264"/>
      <c r="H22" s="264"/>
      <c r="I22" s="264"/>
      <c r="J22" s="264"/>
      <c r="K22" s="264"/>
      <c r="L22" s="264"/>
      <c r="M22" s="264"/>
      <c r="N22" s="263"/>
      <c r="O22" s="263"/>
    </row>
    <row r="23" s="45" customFormat="1" ht="21" customHeight="1" spans="1:15">
      <c r="A23" s="287" t="s">
        <v>125</v>
      </c>
      <c r="B23" s="287" t="s">
        <v>126</v>
      </c>
      <c r="C23" s="263">
        <v>661845.6</v>
      </c>
      <c r="D23" s="264">
        <v>661845.6</v>
      </c>
      <c r="E23" s="264">
        <v>661845.6</v>
      </c>
      <c r="F23" s="264"/>
      <c r="G23" s="264"/>
      <c r="H23" s="264"/>
      <c r="I23" s="264"/>
      <c r="J23" s="264"/>
      <c r="K23" s="264"/>
      <c r="L23" s="264"/>
      <c r="M23" s="264"/>
      <c r="N23" s="263"/>
      <c r="O23" s="263"/>
    </row>
    <row r="24" s="45" customFormat="1" ht="21" customHeight="1" spans="1:15">
      <c r="A24" s="120" t="s">
        <v>53</v>
      </c>
      <c r="B24" s="288"/>
      <c r="C24" s="264">
        <v>8221480.77</v>
      </c>
      <c r="D24" s="264">
        <v>8221480.77</v>
      </c>
      <c r="E24" s="264">
        <v>8221480.77</v>
      </c>
      <c r="F24" s="264"/>
      <c r="G24" s="264"/>
      <c r="H24" s="264"/>
      <c r="I24" s="264"/>
      <c r="J24" s="264"/>
      <c r="K24" s="264"/>
      <c r="L24" s="264"/>
      <c r="M24" s="264"/>
      <c r="N24" s="264"/>
      <c r="O24" s="264"/>
    </row>
  </sheetData>
  <mergeCells count="12">
    <mergeCell ref="A1:O1"/>
    <mergeCell ref="A2:O2"/>
    <mergeCell ref="A3:C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5" defaultRowHeight="12.75" customHeight="1" outlineLevelCol="3"/>
  <cols>
    <col min="1" max="4" width="35.575" style="45" customWidth="1"/>
    <col min="5" max="16384" width="8.575" style="45"/>
  </cols>
  <sheetData>
    <row r="1" s="45" customFormat="1" ht="15" customHeight="1" spans="1:4">
      <c r="A1" s="109"/>
      <c r="B1" s="113"/>
      <c r="C1" s="113"/>
      <c r="D1" s="113"/>
    </row>
    <row r="2" s="45" customFormat="1" ht="41.25" customHeight="1" spans="1:1">
      <c r="A2" s="108" t="str">
        <f>"2025"&amp;"年部门财政拨款收支预算总表"</f>
        <v>2025年部门财政拨款收支预算总表</v>
      </c>
    </row>
    <row r="3" s="45" customFormat="1" ht="17.25" customHeight="1" spans="1:4">
      <c r="A3" s="275" t="str">
        <f>"单位名称："&amp;"昆明市晋宁区宝峰第一小学"</f>
        <v>单位名称：昆明市晋宁区宝峰第一小学</v>
      </c>
      <c r="B3" s="276"/>
      <c r="D3" s="113" t="s">
        <v>0</v>
      </c>
    </row>
    <row r="4" s="45" customFormat="1" ht="17.25" customHeight="1" spans="1:4">
      <c r="A4" s="255" t="s">
        <v>1</v>
      </c>
      <c r="B4" s="277"/>
      <c r="C4" s="255" t="s">
        <v>2</v>
      </c>
      <c r="D4" s="277"/>
    </row>
    <row r="5" s="45" customFormat="1" ht="18.75" customHeight="1" spans="1:4">
      <c r="A5" s="255" t="s">
        <v>3</v>
      </c>
      <c r="B5" s="255" t="str">
        <f>"2025"&amp;"年预算"</f>
        <v>2025年预算</v>
      </c>
      <c r="C5" s="255" t="s">
        <v>5</v>
      </c>
      <c r="D5" s="255" t="str">
        <f>"2025"&amp;"年预算"</f>
        <v>2025年预算</v>
      </c>
    </row>
    <row r="6" s="45" customFormat="1" ht="16.5" customHeight="1" spans="1:4">
      <c r="A6" s="278" t="s">
        <v>127</v>
      </c>
      <c r="B6" s="128">
        <v>8221480.77</v>
      </c>
      <c r="C6" s="278" t="s">
        <v>128</v>
      </c>
      <c r="D6" s="128">
        <v>8221480.77</v>
      </c>
    </row>
    <row r="7" s="45" customFormat="1" ht="16.5" customHeight="1" spans="1:4">
      <c r="A7" s="278" t="s">
        <v>129</v>
      </c>
      <c r="B7" s="128">
        <v>8221480.77</v>
      </c>
      <c r="C7" s="278" t="s">
        <v>130</v>
      </c>
      <c r="D7" s="128"/>
    </row>
    <row r="8" s="45" customFormat="1" ht="16.5" customHeight="1" spans="1:4">
      <c r="A8" s="278" t="s">
        <v>131</v>
      </c>
      <c r="B8" s="128"/>
      <c r="C8" s="278" t="s">
        <v>132</v>
      </c>
      <c r="D8" s="128"/>
    </row>
    <row r="9" s="45" customFormat="1" ht="16.5" customHeight="1" spans="1:4">
      <c r="A9" s="278" t="s">
        <v>133</v>
      </c>
      <c r="B9" s="128"/>
      <c r="C9" s="278" t="s">
        <v>134</v>
      </c>
      <c r="D9" s="128"/>
    </row>
    <row r="10" s="45" customFormat="1" ht="16.5" customHeight="1" spans="1:4">
      <c r="A10" s="278" t="s">
        <v>135</v>
      </c>
      <c r="B10" s="128"/>
      <c r="C10" s="278" t="s">
        <v>136</v>
      </c>
      <c r="D10" s="128"/>
    </row>
    <row r="11" s="45" customFormat="1" ht="16.5" customHeight="1" spans="1:4">
      <c r="A11" s="278" t="s">
        <v>129</v>
      </c>
      <c r="B11" s="128"/>
      <c r="C11" s="278" t="s">
        <v>137</v>
      </c>
      <c r="D11" s="128">
        <v>5785571.86</v>
      </c>
    </row>
    <row r="12" s="45" customFormat="1" ht="16.5" customHeight="1" spans="1:4">
      <c r="A12" s="247" t="s">
        <v>131</v>
      </c>
      <c r="B12" s="263"/>
      <c r="C12" s="226" t="s">
        <v>138</v>
      </c>
      <c r="D12" s="263"/>
    </row>
    <row r="13" s="45" customFormat="1" ht="16.5" customHeight="1" spans="1:4">
      <c r="A13" s="247" t="s">
        <v>133</v>
      </c>
      <c r="B13" s="263"/>
      <c r="C13" s="226" t="s">
        <v>139</v>
      </c>
      <c r="D13" s="263"/>
    </row>
    <row r="14" s="45" customFormat="1" ht="16.5" customHeight="1" spans="1:4">
      <c r="A14" s="279"/>
      <c r="B14" s="280"/>
      <c r="C14" s="226" t="s">
        <v>140</v>
      </c>
      <c r="D14" s="263">
        <v>1123443.6</v>
      </c>
    </row>
    <row r="15" s="45" customFormat="1" ht="16.5" customHeight="1" spans="1:4">
      <c r="A15" s="279"/>
      <c r="B15" s="280"/>
      <c r="C15" s="226" t="s">
        <v>141</v>
      </c>
      <c r="D15" s="263">
        <v>650619.71</v>
      </c>
    </row>
    <row r="16" s="45" customFormat="1" ht="16.5" customHeight="1" spans="1:4">
      <c r="A16" s="279"/>
      <c r="B16" s="280"/>
      <c r="C16" s="226" t="s">
        <v>142</v>
      </c>
      <c r="D16" s="263"/>
    </row>
    <row r="17" s="45" customFormat="1" ht="16.5" customHeight="1" spans="1:4">
      <c r="A17" s="279"/>
      <c r="B17" s="280"/>
      <c r="C17" s="226" t="s">
        <v>143</v>
      </c>
      <c r="D17" s="263"/>
    </row>
    <row r="18" s="45" customFormat="1" ht="16.5" customHeight="1" spans="1:4">
      <c r="A18" s="279"/>
      <c r="B18" s="280"/>
      <c r="C18" s="226" t="s">
        <v>144</v>
      </c>
      <c r="D18" s="263"/>
    </row>
    <row r="19" s="45" customFormat="1" ht="16.5" customHeight="1" spans="1:4">
      <c r="A19" s="279"/>
      <c r="B19" s="280"/>
      <c r="C19" s="226" t="s">
        <v>145</v>
      </c>
      <c r="D19" s="263"/>
    </row>
    <row r="20" s="45" customFormat="1" ht="16.5" customHeight="1" spans="1:4">
      <c r="A20" s="279"/>
      <c r="B20" s="280"/>
      <c r="C20" s="226" t="s">
        <v>146</v>
      </c>
      <c r="D20" s="263"/>
    </row>
    <row r="21" s="45" customFormat="1" ht="16.5" customHeight="1" spans="1:4">
      <c r="A21" s="279"/>
      <c r="B21" s="280"/>
      <c r="C21" s="226" t="s">
        <v>147</v>
      </c>
      <c r="D21" s="263"/>
    </row>
    <row r="22" s="45" customFormat="1" ht="16.5" customHeight="1" spans="1:4">
      <c r="A22" s="279"/>
      <c r="B22" s="280"/>
      <c r="C22" s="226" t="s">
        <v>148</v>
      </c>
      <c r="D22" s="263"/>
    </row>
    <row r="23" s="45" customFormat="1" ht="16.5" customHeight="1" spans="1:4">
      <c r="A23" s="279"/>
      <c r="B23" s="280"/>
      <c r="C23" s="226" t="s">
        <v>149</v>
      </c>
      <c r="D23" s="263"/>
    </row>
    <row r="24" s="45" customFormat="1" ht="16.5" customHeight="1" spans="1:4">
      <c r="A24" s="279"/>
      <c r="B24" s="280"/>
      <c r="C24" s="226" t="s">
        <v>150</v>
      </c>
      <c r="D24" s="263"/>
    </row>
    <row r="25" s="45" customFormat="1" ht="16.5" customHeight="1" spans="1:4">
      <c r="A25" s="279"/>
      <c r="B25" s="280"/>
      <c r="C25" s="226" t="s">
        <v>151</v>
      </c>
      <c r="D25" s="263">
        <v>661845.6</v>
      </c>
    </row>
    <row r="26" s="45" customFormat="1" ht="16.5" customHeight="1" spans="1:4">
      <c r="A26" s="279"/>
      <c r="B26" s="280"/>
      <c r="C26" s="226" t="s">
        <v>152</v>
      </c>
      <c r="D26" s="263"/>
    </row>
    <row r="27" s="45" customFormat="1" ht="16.5" customHeight="1" spans="1:4">
      <c r="A27" s="279"/>
      <c r="B27" s="280"/>
      <c r="C27" s="226" t="s">
        <v>153</v>
      </c>
      <c r="D27" s="263"/>
    </row>
    <row r="28" s="45" customFormat="1" ht="16.5" customHeight="1" spans="1:4">
      <c r="A28" s="279"/>
      <c r="B28" s="280"/>
      <c r="C28" s="226" t="s">
        <v>154</v>
      </c>
      <c r="D28" s="263"/>
    </row>
    <row r="29" s="45" customFormat="1" ht="16.5" customHeight="1" spans="1:4">
      <c r="A29" s="279"/>
      <c r="B29" s="280"/>
      <c r="C29" s="226" t="s">
        <v>155</v>
      </c>
      <c r="D29" s="263"/>
    </row>
    <row r="30" s="45" customFormat="1" ht="16.5" customHeight="1" spans="1:4">
      <c r="A30" s="279"/>
      <c r="B30" s="280"/>
      <c r="C30" s="226" t="s">
        <v>156</v>
      </c>
      <c r="D30" s="263"/>
    </row>
    <row r="31" s="45" customFormat="1" ht="16.5" customHeight="1" spans="1:4">
      <c r="A31" s="279"/>
      <c r="B31" s="280"/>
      <c r="C31" s="247" t="s">
        <v>157</v>
      </c>
      <c r="D31" s="263"/>
    </row>
    <row r="32" s="45" customFormat="1" ht="16.5" customHeight="1" spans="1:4">
      <c r="A32" s="279"/>
      <c r="B32" s="280"/>
      <c r="C32" s="247" t="s">
        <v>158</v>
      </c>
      <c r="D32" s="263"/>
    </row>
    <row r="33" s="45" customFormat="1" ht="16.5" customHeight="1" spans="1:4">
      <c r="A33" s="279"/>
      <c r="B33" s="280"/>
      <c r="C33" s="126" t="s">
        <v>159</v>
      </c>
      <c r="D33" s="281"/>
    </row>
    <row r="34" s="45" customFormat="1" ht="15" customHeight="1" spans="1:4">
      <c r="A34" s="282" t="s">
        <v>49</v>
      </c>
      <c r="B34" s="283">
        <v>8221480.77</v>
      </c>
      <c r="C34" s="282" t="s">
        <v>50</v>
      </c>
      <c r="D34" s="283">
        <v>8221480.77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$1:G$1048576"/>
    </sheetView>
  </sheetViews>
  <sheetFormatPr defaultColWidth="9.14166666666667" defaultRowHeight="14.25" customHeight="1" outlineLevelCol="6"/>
  <cols>
    <col min="1" max="1" width="12" style="45" customWidth="1"/>
    <col min="2" max="2" width="30.125" style="45" customWidth="1"/>
    <col min="3" max="6" width="16.125" style="45" customWidth="1"/>
    <col min="7" max="7" width="10.5" style="45" customWidth="1"/>
  </cols>
  <sheetData>
    <row r="1" customHeight="1" spans="4:7">
      <c r="D1" s="230"/>
      <c r="F1" s="265"/>
      <c r="G1" s="240"/>
    </row>
    <row r="2" ht="30" customHeight="1" spans="1:7">
      <c r="A2" s="266" t="str">
        <f>"2025"&amp;"年一般公共预算支出预算表（按功能科目分类）"</f>
        <v>2025年一般公共预算支出预算表（按功能科目分类）</v>
      </c>
      <c r="B2" s="266"/>
      <c r="C2" s="266"/>
      <c r="D2" s="266"/>
      <c r="E2" s="266"/>
      <c r="F2" s="266"/>
      <c r="G2" s="266"/>
    </row>
    <row r="3" ht="41.25" customHeight="1" spans="1:7">
      <c r="A3" s="49" t="str">
        <f>"单位名称："&amp;"昆明市晋宁区宝峰第一小学"</f>
        <v>单位名称：昆明市晋宁区宝峰第一小学</v>
      </c>
      <c r="F3" s="267"/>
      <c r="G3" s="241" t="s">
        <v>0</v>
      </c>
    </row>
    <row r="4" ht="18" customHeight="1" spans="1:7">
      <c r="A4" s="268" t="s">
        <v>160</v>
      </c>
      <c r="B4" s="268"/>
      <c r="C4" s="224" t="s">
        <v>53</v>
      </c>
      <c r="D4" s="224" t="s">
        <v>71</v>
      </c>
      <c r="E4" s="269"/>
      <c r="F4" s="269"/>
      <c r="G4" s="269" t="s">
        <v>72</v>
      </c>
    </row>
    <row r="5" ht="20.25" customHeight="1" spans="1:7">
      <c r="A5" s="270" t="s">
        <v>68</v>
      </c>
      <c r="B5" s="270" t="s">
        <v>69</v>
      </c>
      <c r="C5" s="269"/>
      <c r="D5" s="269" t="s">
        <v>55</v>
      </c>
      <c r="E5" s="269" t="s">
        <v>161</v>
      </c>
      <c r="F5" s="269" t="s">
        <v>162</v>
      </c>
      <c r="G5" s="269"/>
    </row>
    <row r="6" ht="20.25" customHeight="1" spans="1:7">
      <c r="A6" s="129" t="s">
        <v>78</v>
      </c>
      <c r="B6" s="129" t="s">
        <v>79</v>
      </c>
      <c r="C6" s="129" t="s">
        <v>80</v>
      </c>
      <c r="D6" s="129" t="s">
        <v>81</v>
      </c>
      <c r="E6" s="129" t="s">
        <v>82</v>
      </c>
      <c r="F6" s="129" t="s">
        <v>83</v>
      </c>
      <c r="G6" s="129" t="s">
        <v>84</v>
      </c>
    </row>
    <row r="7" ht="15" customHeight="1" spans="1:7">
      <c r="A7" s="126" t="s">
        <v>93</v>
      </c>
      <c r="B7" s="126" t="s">
        <v>94</v>
      </c>
      <c r="C7" s="271">
        <v>5785571.86</v>
      </c>
      <c r="D7" s="272">
        <v>5785571.86</v>
      </c>
      <c r="E7" s="272">
        <v>5496441.26</v>
      </c>
      <c r="F7" s="272">
        <v>289130.6</v>
      </c>
      <c r="G7" s="272"/>
    </row>
    <row r="8" ht="18" customHeight="1" spans="1:7">
      <c r="A8" s="273" t="s">
        <v>95</v>
      </c>
      <c r="B8" s="273" t="s">
        <v>96</v>
      </c>
      <c r="C8" s="271">
        <v>5785571.86</v>
      </c>
      <c r="D8" s="272">
        <v>5785571.86</v>
      </c>
      <c r="E8" s="272">
        <v>5496441.26</v>
      </c>
      <c r="F8" s="272">
        <v>289130.6</v>
      </c>
      <c r="G8" s="272"/>
    </row>
    <row r="9" ht="18" customHeight="1" spans="1:7">
      <c r="A9" s="274" t="s">
        <v>97</v>
      </c>
      <c r="B9" s="274" t="s">
        <v>98</v>
      </c>
      <c r="C9" s="271">
        <v>5785571.86</v>
      </c>
      <c r="D9" s="272">
        <v>5785571.86</v>
      </c>
      <c r="E9" s="272">
        <v>5496441.26</v>
      </c>
      <c r="F9" s="272">
        <v>289130.6</v>
      </c>
      <c r="G9" s="272"/>
    </row>
    <row r="10" customHeight="1" spans="1:7">
      <c r="A10" s="126" t="s">
        <v>99</v>
      </c>
      <c r="B10" s="126" t="s">
        <v>100</v>
      </c>
      <c r="C10" s="271">
        <v>1123443.6</v>
      </c>
      <c r="D10" s="272">
        <v>1123443.6</v>
      </c>
      <c r="E10" s="272">
        <v>1101843.6</v>
      </c>
      <c r="F10" s="272">
        <v>21600</v>
      </c>
      <c r="G10" s="272"/>
    </row>
    <row r="11" customHeight="1" spans="1:7">
      <c r="A11" s="273" t="s">
        <v>101</v>
      </c>
      <c r="B11" s="273" t="s">
        <v>102</v>
      </c>
      <c r="C11" s="271">
        <v>1095484.8</v>
      </c>
      <c r="D11" s="272">
        <v>1095484.8</v>
      </c>
      <c r="E11" s="272">
        <v>1073884.8</v>
      </c>
      <c r="F11" s="272">
        <v>21600</v>
      </c>
      <c r="G11" s="272"/>
    </row>
    <row r="12" customHeight="1" spans="1:7">
      <c r="A12" s="274" t="s">
        <v>103</v>
      </c>
      <c r="B12" s="274" t="s">
        <v>104</v>
      </c>
      <c r="C12" s="271">
        <v>367200</v>
      </c>
      <c r="D12" s="272">
        <v>367200</v>
      </c>
      <c r="E12" s="272">
        <v>345600</v>
      </c>
      <c r="F12" s="272">
        <v>21600</v>
      </c>
      <c r="G12" s="272"/>
    </row>
    <row r="13" customHeight="1" spans="1:7">
      <c r="A13" s="274" t="s">
        <v>105</v>
      </c>
      <c r="B13" s="274" t="s">
        <v>106</v>
      </c>
      <c r="C13" s="271">
        <v>728284.8</v>
      </c>
      <c r="D13" s="272">
        <v>728284.8</v>
      </c>
      <c r="E13" s="272">
        <v>728284.8</v>
      </c>
      <c r="F13" s="272"/>
      <c r="G13" s="272"/>
    </row>
    <row r="14" customHeight="1" spans="1:7">
      <c r="A14" s="273" t="s">
        <v>107</v>
      </c>
      <c r="B14" s="273" t="s">
        <v>108</v>
      </c>
      <c r="C14" s="271">
        <v>27958.8</v>
      </c>
      <c r="D14" s="272">
        <v>27958.8</v>
      </c>
      <c r="E14" s="272">
        <v>27958.8</v>
      </c>
      <c r="F14" s="272"/>
      <c r="G14" s="272"/>
    </row>
    <row r="15" customHeight="1" spans="1:7">
      <c r="A15" s="274" t="s">
        <v>109</v>
      </c>
      <c r="B15" s="274" t="s">
        <v>110</v>
      </c>
      <c r="C15" s="271">
        <v>27958.8</v>
      </c>
      <c r="D15" s="272">
        <v>27958.8</v>
      </c>
      <c r="E15" s="272">
        <v>27958.8</v>
      </c>
      <c r="F15" s="272"/>
      <c r="G15" s="272"/>
    </row>
    <row r="16" customHeight="1" spans="1:7">
      <c r="A16" s="126" t="s">
        <v>111</v>
      </c>
      <c r="B16" s="126" t="s">
        <v>112</v>
      </c>
      <c r="C16" s="271">
        <v>650619.71</v>
      </c>
      <c r="D16" s="272">
        <v>650619.71</v>
      </c>
      <c r="E16" s="272">
        <v>650619.71</v>
      </c>
      <c r="F16" s="272"/>
      <c r="G16" s="272"/>
    </row>
    <row r="17" customHeight="1" spans="1:7">
      <c r="A17" s="273" t="s">
        <v>113</v>
      </c>
      <c r="B17" s="273" t="s">
        <v>114</v>
      </c>
      <c r="C17" s="271">
        <v>650619.71</v>
      </c>
      <c r="D17" s="272">
        <v>650619.71</v>
      </c>
      <c r="E17" s="272">
        <v>650619.71</v>
      </c>
      <c r="F17" s="272"/>
      <c r="G17" s="272"/>
    </row>
    <row r="18" customHeight="1" spans="1:7">
      <c r="A18" s="274" t="s">
        <v>115</v>
      </c>
      <c r="B18" s="274" t="s">
        <v>116</v>
      </c>
      <c r="C18" s="271">
        <v>309536.22</v>
      </c>
      <c r="D18" s="272">
        <v>309536.22</v>
      </c>
      <c r="E18" s="272">
        <v>309536.22</v>
      </c>
      <c r="F18" s="272"/>
      <c r="G18" s="272"/>
    </row>
    <row r="19" customHeight="1" spans="1:7">
      <c r="A19" s="274" t="s">
        <v>117</v>
      </c>
      <c r="B19" s="274" t="s">
        <v>118</v>
      </c>
      <c r="C19" s="271">
        <v>297525</v>
      </c>
      <c r="D19" s="272">
        <v>297525</v>
      </c>
      <c r="E19" s="272">
        <v>297525</v>
      </c>
      <c r="F19" s="272"/>
      <c r="G19" s="272"/>
    </row>
    <row r="20" customHeight="1" spans="1:7">
      <c r="A20" s="274" t="s">
        <v>119</v>
      </c>
      <c r="B20" s="274" t="s">
        <v>120</v>
      </c>
      <c r="C20" s="271">
        <v>43558.49</v>
      </c>
      <c r="D20" s="272">
        <v>43558.49</v>
      </c>
      <c r="E20" s="272">
        <v>43558.49</v>
      </c>
      <c r="F20" s="272"/>
      <c r="G20" s="272"/>
    </row>
    <row r="21" customHeight="1" spans="1:7">
      <c r="A21" s="126" t="s">
        <v>121</v>
      </c>
      <c r="B21" s="126" t="s">
        <v>122</v>
      </c>
      <c r="C21" s="271">
        <v>661845.6</v>
      </c>
      <c r="D21" s="272">
        <v>661845.6</v>
      </c>
      <c r="E21" s="272">
        <v>661845.6</v>
      </c>
      <c r="F21" s="272"/>
      <c r="G21" s="272"/>
    </row>
    <row r="22" customHeight="1" spans="1:7">
      <c r="A22" s="273" t="s">
        <v>123</v>
      </c>
      <c r="B22" s="273" t="s">
        <v>124</v>
      </c>
      <c r="C22" s="271">
        <v>661845.6</v>
      </c>
      <c r="D22" s="272">
        <v>661845.6</v>
      </c>
      <c r="E22" s="272">
        <v>661845.6</v>
      </c>
      <c r="F22" s="272"/>
      <c r="G22" s="272"/>
    </row>
    <row r="23" customHeight="1" spans="1:7">
      <c r="A23" s="274" t="s">
        <v>125</v>
      </c>
      <c r="B23" s="274" t="s">
        <v>126</v>
      </c>
      <c r="C23" s="271">
        <v>661845.6</v>
      </c>
      <c r="D23" s="272">
        <v>661845.6</v>
      </c>
      <c r="E23" s="272">
        <v>661845.6</v>
      </c>
      <c r="F23" s="272"/>
      <c r="G23" s="272"/>
    </row>
    <row r="24" customHeight="1" spans="1:7">
      <c r="A24" s="64" t="s">
        <v>163</v>
      </c>
      <c r="B24" s="64" t="s">
        <v>163</v>
      </c>
      <c r="C24" s="271">
        <v>8221480.77</v>
      </c>
      <c r="D24" s="272">
        <v>8221480.77</v>
      </c>
      <c r="E24" s="271">
        <v>7910750.17</v>
      </c>
      <c r="F24" s="271">
        <v>310730.6</v>
      </c>
      <c r="G24" s="271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425" defaultRowHeight="14.25" customHeight="1" outlineLevelRow="6" outlineLevelCol="5"/>
  <cols>
    <col min="1" max="6" width="28.1416666666667" style="45" customWidth="1"/>
    <col min="7" max="16384" width="10.425" style="45"/>
  </cols>
  <sheetData>
    <row r="1" s="45" customFormat="1" customHeight="1" spans="1:6">
      <c r="A1" s="110"/>
      <c r="B1" s="110"/>
      <c r="C1" s="110"/>
      <c r="D1" s="110"/>
      <c r="E1" s="109"/>
      <c r="F1" s="110"/>
    </row>
    <row r="2" s="45" customFormat="1" ht="41.25" customHeight="1" spans="1:6">
      <c r="A2" s="257" t="str">
        <f>"2025"&amp;"年一般公共预算“三公”经费支出预算表"</f>
        <v>2025年一般公共预算“三公”经费支出预算表</v>
      </c>
      <c r="B2" s="110"/>
      <c r="C2" s="110"/>
      <c r="D2" s="110"/>
      <c r="E2" s="109"/>
      <c r="F2" s="110"/>
    </row>
    <row r="3" s="45" customFormat="1" customHeight="1" spans="1:6">
      <c r="A3" s="258" t="str">
        <f>"单位名称："&amp;"昆明市晋宁区宝峰第一小学"</f>
        <v>单位名称：昆明市晋宁区宝峰第一小学</v>
      </c>
      <c r="B3" s="259"/>
      <c r="C3" s="133"/>
      <c r="D3" s="110"/>
      <c r="E3" s="109"/>
      <c r="F3" s="260" t="s">
        <v>0</v>
      </c>
    </row>
    <row r="4" s="45" customFormat="1" ht="27" customHeight="1" spans="1:6">
      <c r="A4" s="114" t="s">
        <v>164</v>
      </c>
      <c r="B4" s="114" t="s">
        <v>165</v>
      </c>
      <c r="C4" s="116" t="s">
        <v>166</v>
      </c>
      <c r="D4" s="114"/>
      <c r="E4" s="115"/>
      <c r="F4" s="114" t="s">
        <v>167</v>
      </c>
    </row>
    <row r="5" s="45" customFormat="1" ht="28.5" customHeight="1" spans="1:6">
      <c r="A5" s="261"/>
      <c r="B5" s="119"/>
      <c r="C5" s="115" t="s">
        <v>55</v>
      </c>
      <c r="D5" s="115" t="s">
        <v>168</v>
      </c>
      <c r="E5" s="115" t="s">
        <v>169</v>
      </c>
      <c r="F5" s="118"/>
    </row>
    <row r="6" s="45" customFormat="1" ht="17.25" customHeight="1" spans="1:6">
      <c r="A6" s="123" t="s">
        <v>78</v>
      </c>
      <c r="B6" s="123" t="s">
        <v>79</v>
      </c>
      <c r="C6" s="123" t="s">
        <v>80</v>
      </c>
      <c r="D6" s="123" t="s">
        <v>81</v>
      </c>
      <c r="E6" s="123" t="s">
        <v>82</v>
      </c>
      <c r="F6" s="123" t="s">
        <v>83</v>
      </c>
    </row>
    <row r="7" s="45" customFormat="1" ht="17.25" customHeight="1" spans="1:6">
      <c r="A7" s="262">
        <v>20000</v>
      </c>
      <c r="B7" s="263"/>
      <c r="C7" s="264"/>
      <c r="D7" s="264"/>
      <c r="E7" s="264"/>
      <c r="F7" s="264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workbookViewId="0">
      <pane ySplit="1" topLeftCell="A2" activePane="bottomLeft" state="frozen"/>
      <selection/>
      <selection pane="bottomLeft" activeCell="A1" sqref="A$1:X$1048576"/>
    </sheetView>
  </sheetViews>
  <sheetFormatPr defaultColWidth="9.14166666666667" defaultRowHeight="14.25" customHeight="1"/>
  <cols>
    <col min="1" max="1" width="17.625" style="45" customWidth="1"/>
    <col min="2" max="2" width="18.625" style="45" customWidth="1"/>
    <col min="3" max="3" width="16.625" style="45" customWidth="1"/>
    <col min="4" max="4" width="13" style="45" customWidth="1"/>
    <col min="5" max="5" width="6.875" style="45" customWidth="1"/>
    <col min="6" max="6" width="8" style="45" customWidth="1"/>
    <col min="7" max="7" width="6.5" style="45" customWidth="1"/>
    <col min="8" max="8" width="23" style="45" customWidth="1"/>
    <col min="9" max="10" width="11.875" style="45" customWidth="1"/>
    <col min="11" max="12" width="6" style="45" customWidth="1"/>
    <col min="13" max="13" width="13.625" style="45" customWidth="1"/>
    <col min="14" max="24" width="5.625" style="45" customWidth="1"/>
  </cols>
  <sheetData>
    <row r="1" customHeight="1" spans="2:24">
      <c r="B1" s="230"/>
      <c r="C1" s="242"/>
      <c r="E1" s="243"/>
      <c r="F1" s="243"/>
      <c r="G1" s="243"/>
      <c r="H1" s="243"/>
      <c r="I1" s="250"/>
      <c r="J1" s="250"/>
      <c r="K1" s="250"/>
      <c r="L1" s="250"/>
      <c r="M1" s="250"/>
      <c r="N1" s="250"/>
      <c r="R1" s="250"/>
      <c r="V1" s="242"/>
      <c r="X1" s="229"/>
    </row>
    <row r="2" ht="32" customHeight="1" spans="1:24">
      <c r="A2" s="222" t="str">
        <f>"2025"&amp;"年部门基本支出预算表"</f>
        <v>2025年部门基本支出预算表</v>
      </c>
      <c r="B2" s="48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48"/>
      <c r="P2" s="48"/>
      <c r="Q2" s="48"/>
      <c r="R2" s="222"/>
      <c r="S2" s="222"/>
      <c r="T2" s="222"/>
      <c r="U2" s="222"/>
      <c r="V2" s="222"/>
      <c r="W2" s="222"/>
      <c r="X2" s="222"/>
    </row>
    <row r="3" ht="45.75" customHeight="1" spans="1:24">
      <c r="A3" s="49" t="str">
        <f>"单位名称："&amp;"昆明市晋宁区宝峰第一小学"</f>
        <v>单位名称：昆明市晋宁区宝峰第一小学</v>
      </c>
      <c r="B3" s="50"/>
      <c r="C3" s="244"/>
      <c r="D3" s="244"/>
      <c r="E3" s="244"/>
      <c r="F3" s="244"/>
      <c r="G3" s="244"/>
      <c r="H3" s="244"/>
      <c r="I3" s="251"/>
      <c r="J3" s="251"/>
      <c r="K3" s="251"/>
      <c r="L3" s="251"/>
      <c r="M3" s="251"/>
      <c r="N3" s="251"/>
      <c r="O3" s="51"/>
      <c r="P3" s="51"/>
      <c r="Q3" s="51"/>
      <c r="R3" s="251"/>
      <c r="V3" s="242"/>
      <c r="X3" s="229" t="s">
        <v>0</v>
      </c>
    </row>
    <row r="4" ht="18.75" customHeight="1" spans="1:24">
      <c r="A4" s="53" t="s">
        <v>170</v>
      </c>
      <c r="B4" s="53" t="s">
        <v>171</v>
      </c>
      <c r="C4" s="53" t="s">
        <v>172</v>
      </c>
      <c r="D4" s="53" t="s">
        <v>173</v>
      </c>
      <c r="E4" s="53" t="s">
        <v>174</v>
      </c>
      <c r="F4" s="53" t="s">
        <v>175</v>
      </c>
      <c r="G4" s="53" t="s">
        <v>176</v>
      </c>
      <c r="H4" s="53" t="s">
        <v>177</v>
      </c>
      <c r="I4" s="252" t="s">
        <v>178</v>
      </c>
      <c r="J4" s="185" t="s">
        <v>178</v>
      </c>
      <c r="K4" s="185"/>
      <c r="L4" s="185"/>
      <c r="M4" s="185"/>
      <c r="N4" s="185"/>
      <c r="O4" s="56"/>
      <c r="P4" s="56"/>
      <c r="Q4" s="56"/>
      <c r="R4" s="178" t="s">
        <v>59</v>
      </c>
      <c r="S4" s="185" t="s">
        <v>60</v>
      </c>
      <c r="T4" s="185"/>
      <c r="U4" s="185"/>
      <c r="V4" s="185"/>
      <c r="W4" s="185"/>
      <c r="X4" s="186"/>
    </row>
    <row r="5" ht="18" customHeight="1" spans="1:24">
      <c r="A5" s="58"/>
      <c r="B5" s="231"/>
      <c r="C5" s="245"/>
      <c r="D5" s="58"/>
      <c r="E5" s="58"/>
      <c r="F5" s="58"/>
      <c r="G5" s="58"/>
      <c r="H5" s="58"/>
      <c r="I5" s="253" t="s">
        <v>179</v>
      </c>
      <c r="J5" s="252" t="s">
        <v>56</v>
      </c>
      <c r="K5" s="185"/>
      <c r="L5" s="185"/>
      <c r="M5" s="185"/>
      <c r="N5" s="186"/>
      <c r="O5" s="55" t="s">
        <v>180</v>
      </c>
      <c r="P5" s="56"/>
      <c r="Q5" s="57"/>
      <c r="R5" s="53" t="s">
        <v>59</v>
      </c>
      <c r="S5" s="252" t="s">
        <v>60</v>
      </c>
      <c r="T5" s="178" t="s">
        <v>61</v>
      </c>
      <c r="U5" s="185" t="s">
        <v>60</v>
      </c>
      <c r="V5" s="178" t="s">
        <v>63</v>
      </c>
      <c r="W5" s="178" t="s">
        <v>64</v>
      </c>
      <c r="X5" s="256" t="s">
        <v>65</v>
      </c>
    </row>
    <row r="6" ht="18" customHeight="1" spans="1:24">
      <c r="A6" s="231"/>
      <c r="B6" s="231"/>
      <c r="C6" s="231"/>
      <c r="D6" s="231"/>
      <c r="E6" s="231"/>
      <c r="F6" s="231"/>
      <c r="G6" s="231"/>
      <c r="H6" s="231"/>
      <c r="I6" s="231"/>
      <c r="J6" s="254" t="s">
        <v>181</v>
      </c>
      <c r="K6" s="53" t="s">
        <v>182</v>
      </c>
      <c r="L6" s="53" t="s">
        <v>183</v>
      </c>
      <c r="M6" s="53" t="s">
        <v>184</v>
      </c>
      <c r="N6" s="53" t="s">
        <v>185</v>
      </c>
      <c r="O6" s="53" t="s">
        <v>56</v>
      </c>
      <c r="P6" s="53" t="s">
        <v>57</v>
      </c>
      <c r="Q6" s="53" t="s">
        <v>58</v>
      </c>
      <c r="R6" s="231"/>
      <c r="S6" s="53" t="s">
        <v>55</v>
      </c>
      <c r="T6" s="53" t="s">
        <v>61</v>
      </c>
      <c r="U6" s="53" t="s">
        <v>186</v>
      </c>
      <c r="V6" s="53" t="s">
        <v>63</v>
      </c>
      <c r="W6" s="53" t="s">
        <v>64</v>
      </c>
      <c r="X6" s="53" t="s">
        <v>65</v>
      </c>
    </row>
    <row r="7" ht="19.5" customHeight="1" spans="1:24">
      <c r="A7" s="246"/>
      <c r="B7" s="63"/>
      <c r="C7" s="246"/>
      <c r="D7" s="246"/>
      <c r="E7" s="246"/>
      <c r="F7" s="246"/>
      <c r="G7" s="246"/>
      <c r="H7" s="246"/>
      <c r="I7" s="246"/>
      <c r="J7" s="255" t="s">
        <v>55</v>
      </c>
      <c r="K7" s="61" t="s">
        <v>187</v>
      </c>
      <c r="L7" s="61" t="s">
        <v>183</v>
      </c>
      <c r="M7" s="61" t="s">
        <v>184</v>
      </c>
      <c r="N7" s="61" t="s">
        <v>185</v>
      </c>
      <c r="O7" s="61" t="s">
        <v>183</v>
      </c>
      <c r="P7" s="61" t="s">
        <v>184</v>
      </c>
      <c r="Q7" s="61" t="s">
        <v>185</v>
      </c>
      <c r="R7" s="61" t="s">
        <v>59</v>
      </c>
      <c r="S7" s="61" t="s">
        <v>55</v>
      </c>
      <c r="T7" s="61" t="s">
        <v>61</v>
      </c>
      <c r="U7" s="61" t="s">
        <v>186</v>
      </c>
      <c r="V7" s="61" t="s">
        <v>63</v>
      </c>
      <c r="W7" s="61" t="s">
        <v>64</v>
      </c>
      <c r="X7" s="61" t="s">
        <v>65</v>
      </c>
    </row>
    <row r="8" ht="37.5" customHeight="1" spans="1:24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  <c r="X8" s="117">
        <v>24</v>
      </c>
    </row>
    <row r="9" customHeight="1" spans="1:24">
      <c r="A9" s="247" t="s">
        <v>188</v>
      </c>
      <c r="B9" s="247" t="s">
        <v>67</v>
      </c>
      <c r="C9" s="247" t="s">
        <v>189</v>
      </c>
      <c r="D9" s="247" t="s">
        <v>190</v>
      </c>
      <c r="E9" s="247" t="s">
        <v>97</v>
      </c>
      <c r="F9" s="247" t="s">
        <v>98</v>
      </c>
      <c r="G9" s="247" t="s">
        <v>191</v>
      </c>
      <c r="H9" s="247" t="s">
        <v>192</v>
      </c>
      <c r="I9" s="66">
        <v>1874808</v>
      </c>
      <c r="J9" s="66">
        <v>1874808</v>
      </c>
      <c r="K9" s="66"/>
      <c r="L9" s="66"/>
      <c r="M9" s="69">
        <v>1874808</v>
      </c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ht="20.25" customHeight="1" spans="1:24">
      <c r="A10" s="247" t="s">
        <v>188</v>
      </c>
      <c r="B10" s="247" t="s">
        <v>67</v>
      </c>
      <c r="C10" s="247" t="s">
        <v>189</v>
      </c>
      <c r="D10" s="247" t="s">
        <v>190</v>
      </c>
      <c r="E10" s="247" t="s">
        <v>97</v>
      </c>
      <c r="F10" s="247" t="s">
        <v>98</v>
      </c>
      <c r="G10" s="247" t="s">
        <v>193</v>
      </c>
      <c r="H10" s="247" t="s">
        <v>194</v>
      </c>
      <c r="I10" s="66">
        <v>207600</v>
      </c>
      <c r="J10" s="66">
        <v>207600</v>
      </c>
      <c r="K10" s="228"/>
      <c r="L10" s="228"/>
      <c r="M10" s="69">
        <v>207600</v>
      </c>
      <c r="N10" s="228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ht="17.25" customHeight="1" spans="1:24">
      <c r="A11" s="247" t="s">
        <v>188</v>
      </c>
      <c r="B11" s="247" t="s">
        <v>67</v>
      </c>
      <c r="C11" s="247" t="s">
        <v>189</v>
      </c>
      <c r="D11" s="247" t="s">
        <v>190</v>
      </c>
      <c r="E11" s="247" t="s">
        <v>97</v>
      </c>
      <c r="F11" s="247" t="s">
        <v>98</v>
      </c>
      <c r="G11" s="247" t="s">
        <v>193</v>
      </c>
      <c r="H11" s="247" t="s">
        <v>194</v>
      </c>
      <c r="I11" s="66">
        <v>120348</v>
      </c>
      <c r="J11" s="66">
        <v>120348</v>
      </c>
      <c r="K11" s="228"/>
      <c r="L11" s="228"/>
      <c r="M11" s="69">
        <v>120348</v>
      </c>
      <c r="N11" s="228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customHeight="1" spans="1:24">
      <c r="A12" s="247" t="s">
        <v>188</v>
      </c>
      <c r="B12" s="247" t="s">
        <v>67</v>
      </c>
      <c r="C12" s="247" t="s">
        <v>189</v>
      </c>
      <c r="D12" s="247" t="s">
        <v>190</v>
      </c>
      <c r="E12" s="247" t="s">
        <v>97</v>
      </c>
      <c r="F12" s="247" t="s">
        <v>98</v>
      </c>
      <c r="G12" s="247" t="s">
        <v>193</v>
      </c>
      <c r="H12" s="247" t="s">
        <v>194</v>
      </c>
      <c r="I12" s="66">
        <v>198000</v>
      </c>
      <c r="J12" s="66">
        <v>198000</v>
      </c>
      <c r="K12" s="228"/>
      <c r="L12" s="228"/>
      <c r="M12" s="69">
        <v>198000</v>
      </c>
      <c r="N12" s="228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customHeight="1" spans="1:24">
      <c r="A13" s="247" t="s">
        <v>188</v>
      </c>
      <c r="B13" s="247" t="s">
        <v>67</v>
      </c>
      <c r="C13" s="247" t="s">
        <v>189</v>
      </c>
      <c r="D13" s="247" t="s">
        <v>190</v>
      </c>
      <c r="E13" s="247" t="s">
        <v>97</v>
      </c>
      <c r="F13" s="247" t="s">
        <v>98</v>
      </c>
      <c r="G13" s="247" t="s">
        <v>195</v>
      </c>
      <c r="H13" s="247" t="s">
        <v>196</v>
      </c>
      <c r="I13" s="66">
        <v>156234</v>
      </c>
      <c r="J13" s="66">
        <v>156234</v>
      </c>
      <c r="K13" s="228"/>
      <c r="L13" s="228"/>
      <c r="M13" s="69">
        <v>156234</v>
      </c>
      <c r="N13" s="228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customHeight="1" spans="1:24">
      <c r="A14" s="247" t="s">
        <v>188</v>
      </c>
      <c r="B14" s="247" t="s">
        <v>67</v>
      </c>
      <c r="C14" s="247" t="s">
        <v>189</v>
      </c>
      <c r="D14" s="247" t="s">
        <v>190</v>
      </c>
      <c r="E14" s="247" t="s">
        <v>97</v>
      </c>
      <c r="F14" s="247" t="s">
        <v>98</v>
      </c>
      <c r="G14" s="247" t="s">
        <v>197</v>
      </c>
      <c r="H14" s="247" t="s">
        <v>198</v>
      </c>
      <c r="I14" s="66">
        <v>701844</v>
      </c>
      <c r="J14" s="66">
        <v>701844</v>
      </c>
      <c r="K14" s="228"/>
      <c r="L14" s="228"/>
      <c r="M14" s="69">
        <v>701844</v>
      </c>
      <c r="N14" s="228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customHeight="1" spans="1:24">
      <c r="A15" s="247" t="s">
        <v>188</v>
      </c>
      <c r="B15" s="247" t="s">
        <v>67</v>
      </c>
      <c r="C15" s="247" t="s">
        <v>189</v>
      </c>
      <c r="D15" s="247" t="s">
        <v>190</v>
      </c>
      <c r="E15" s="247" t="s">
        <v>97</v>
      </c>
      <c r="F15" s="247" t="s">
        <v>98</v>
      </c>
      <c r="G15" s="247" t="s">
        <v>197</v>
      </c>
      <c r="H15" s="247" t="s">
        <v>198</v>
      </c>
      <c r="I15" s="66">
        <v>362760</v>
      </c>
      <c r="J15" s="66">
        <v>362760</v>
      </c>
      <c r="K15" s="228"/>
      <c r="L15" s="228"/>
      <c r="M15" s="69">
        <v>362760</v>
      </c>
      <c r="N15" s="228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customHeight="1" spans="1:24">
      <c r="A16" s="247" t="s">
        <v>188</v>
      </c>
      <c r="B16" s="247" t="s">
        <v>67</v>
      </c>
      <c r="C16" s="247" t="s">
        <v>189</v>
      </c>
      <c r="D16" s="247" t="s">
        <v>190</v>
      </c>
      <c r="E16" s="247" t="s">
        <v>97</v>
      </c>
      <c r="F16" s="247" t="s">
        <v>98</v>
      </c>
      <c r="G16" s="247" t="s">
        <v>197</v>
      </c>
      <c r="H16" s="247" t="s">
        <v>198</v>
      </c>
      <c r="I16" s="66">
        <v>650820</v>
      </c>
      <c r="J16" s="66">
        <v>650820</v>
      </c>
      <c r="K16" s="228"/>
      <c r="L16" s="228"/>
      <c r="M16" s="69">
        <v>650820</v>
      </c>
      <c r="N16" s="228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customHeight="1" spans="1:24">
      <c r="A17" s="247" t="s">
        <v>188</v>
      </c>
      <c r="B17" s="247" t="s">
        <v>67</v>
      </c>
      <c r="C17" s="247" t="s">
        <v>199</v>
      </c>
      <c r="D17" s="247" t="s">
        <v>200</v>
      </c>
      <c r="E17" s="247" t="s">
        <v>105</v>
      </c>
      <c r="F17" s="247" t="s">
        <v>106</v>
      </c>
      <c r="G17" s="247" t="s">
        <v>201</v>
      </c>
      <c r="H17" s="247" t="s">
        <v>202</v>
      </c>
      <c r="I17" s="66">
        <v>728284.8</v>
      </c>
      <c r="J17" s="66">
        <v>728284.8</v>
      </c>
      <c r="K17" s="228"/>
      <c r="L17" s="228"/>
      <c r="M17" s="69">
        <v>728284.8</v>
      </c>
      <c r="N17" s="228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customHeight="1" spans="1:24">
      <c r="A18" s="247" t="s">
        <v>188</v>
      </c>
      <c r="B18" s="247" t="s">
        <v>67</v>
      </c>
      <c r="C18" s="247" t="s">
        <v>199</v>
      </c>
      <c r="D18" s="247" t="s">
        <v>200</v>
      </c>
      <c r="E18" s="247" t="s">
        <v>115</v>
      </c>
      <c r="F18" s="247" t="s">
        <v>116</v>
      </c>
      <c r="G18" s="247" t="s">
        <v>203</v>
      </c>
      <c r="H18" s="247" t="s">
        <v>204</v>
      </c>
      <c r="I18" s="66">
        <v>309536.22</v>
      </c>
      <c r="J18" s="66">
        <v>309536.22</v>
      </c>
      <c r="K18" s="228"/>
      <c r="L18" s="228"/>
      <c r="M18" s="69">
        <v>309536.22</v>
      </c>
      <c r="N18" s="228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customHeight="1" spans="1:24">
      <c r="A19" s="247" t="s">
        <v>188</v>
      </c>
      <c r="B19" s="247" t="s">
        <v>67</v>
      </c>
      <c r="C19" s="247" t="s">
        <v>199</v>
      </c>
      <c r="D19" s="247" t="s">
        <v>200</v>
      </c>
      <c r="E19" s="247" t="s">
        <v>117</v>
      </c>
      <c r="F19" s="247" t="s">
        <v>118</v>
      </c>
      <c r="G19" s="247" t="s">
        <v>205</v>
      </c>
      <c r="H19" s="247" t="s">
        <v>206</v>
      </c>
      <c r="I19" s="66">
        <v>101616</v>
      </c>
      <c r="J19" s="66">
        <v>101616</v>
      </c>
      <c r="K19" s="228"/>
      <c r="L19" s="228"/>
      <c r="M19" s="69">
        <v>101616</v>
      </c>
      <c r="N19" s="228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customHeight="1" spans="1:24">
      <c r="A20" s="247" t="s">
        <v>188</v>
      </c>
      <c r="B20" s="247" t="s">
        <v>67</v>
      </c>
      <c r="C20" s="247" t="s">
        <v>199</v>
      </c>
      <c r="D20" s="247" t="s">
        <v>200</v>
      </c>
      <c r="E20" s="247" t="s">
        <v>117</v>
      </c>
      <c r="F20" s="247" t="s">
        <v>118</v>
      </c>
      <c r="G20" s="247" t="s">
        <v>205</v>
      </c>
      <c r="H20" s="247" t="s">
        <v>206</v>
      </c>
      <c r="I20" s="66">
        <v>195909</v>
      </c>
      <c r="J20" s="66">
        <v>195909</v>
      </c>
      <c r="K20" s="228"/>
      <c r="L20" s="228"/>
      <c r="M20" s="69">
        <v>195909</v>
      </c>
      <c r="N20" s="228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customHeight="1" spans="1:24">
      <c r="A21" s="247" t="s">
        <v>188</v>
      </c>
      <c r="B21" s="247" t="s">
        <v>67</v>
      </c>
      <c r="C21" s="247" t="s">
        <v>199</v>
      </c>
      <c r="D21" s="247" t="s">
        <v>200</v>
      </c>
      <c r="E21" s="247" t="s">
        <v>97</v>
      </c>
      <c r="F21" s="247" t="s">
        <v>98</v>
      </c>
      <c r="G21" s="247" t="s">
        <v>207</v>
      </c>
      <c r="H21" s="247" t="s">
        <v>208</v>
      </c>
      <c r="I21" s="66">
        <v>27427.26</v>
      </c>
      <c r="J21" s="66">
        <v>27427.26</v>
      </c>
      <c r="K21" s="228"/>
      <c r="L21" s="228"/>
      <c r="M21" s="69">
        <v>27427.26</v>
      </c>
      <c r="N21" s="228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customHeight="1" spans="1:24">
      <c r="A22" s="247" t="s">
        <v>188</v>
      </c>
      <c r="B22" s="247" t="s">
        <v>67</v>
      </c>
      <c r="C22" s="247" t="s">
        <v>199</v>
      </c>
      <c r="D22" s="247" t="s">
        <v>200</v>
      </c>
      <c r="E22" s="247" t="s">
        <v>119</v>
      </c>
      <c r="F22" s="247" t="s">
        <v>120</v>
      </c>
      <c r="G22" s="247" t="s">
        <v>207</v>
      </c>
      <c r="H22" s="247" t="s">
        <v>208</v>
      </c>
      <c r="I22" s="66">
        <v>14105.45</v>
      </c>
      <c r="J22" s="66">
        <v>14105.45</v>
      </c>
      <c r="K22" s="228"/>
      <c r="L22" s="228"/>
      <c r="M22" s="69">
        <v>14105.45</v>
      </c>
      <c r="N22" s="228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customHeight="1" spans="1:24">
      <c r="A23" s="247" t="s">
        <v>188</v>
      </c>
      <c r="B23" s="247" t="s">
        <v>67</v>
      </c>
      <c r="C23" s="247" t="s">
        <v>199</v>
      </c>
      <c r="D23" s="247" t="s">
        <v>200</v>
      </c>
      <c r="E23" s="247" t="s">
        <v>119</v>
      </c>
      <c r="F23" s="247" t="s">
        <v>120</v>
      </c>
      <c r="G23" s="247" t="s">
        <v>207</v>
      </c>
      <c r="H23" s="247" t="s">
        <v>208</v>
      </c>
      <c r="I23" s="66">
        <v>12401.28</v>
      </c>
      <c r="J23" s="66">
        <v>12401.28</v>
      </c>
      <c r="K23" s="228"/>
      <c r="L23" s="228"/>
      <c r="M23" s="69">
        <v>12401.28</v>
      </c>
      <c r="N23" s="228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customHeight="1" spans="1:24">
      <c r="A24" s="247" t="s">
        <v>188</v>
      </c>
      <c r="B24" s="247" t="s">
        <v>67</v>
      </c>
      <c r="C24" s="247" t="s">
        <v>199</v>
      </c>
      <c r="D24" s="247" t="s">
        <v>200</v>
      </c>
      <c r="E24" s="247" t="s">
        <v>119</v>
      </c>
      <c r="F24" s="247" t="s">
        <v>120</v>
      </c>
      <c r="G24" s="247" t="s">
        <v>207</v>
      </c>
      <c r="H24" s="247" t="s">
        <v>208</v>
      </c>
      <c r="I24" s="66">
        <v>17051.76</v>
      </c>
      <c r="J24" s="66">
        <v>17051.76</v>
      </c>
      <c r="K24" s="228"/>
      <c r="L24" s="228"/>
      <c r="M24" s="69">
        <v>17051.76</v>
      </c>
      <c r="N24" s="228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customHeight="1" spans="1:24">
      <c r="A25" s="247" t="s">
        <v>188</v>
      </c>
      <c r="B25" s="247" t="s">
        <v>67</v>
      </c>
      <c r="C25" s="247" t="s">
        <v>209</v>
      </c>
      <c r="D25" s="247" t="s">
        <v>210</v>
      </c>
      <c r="E25" s="247" t="s">
        <v>109</v>
      </c>
      <c r="F25" s="247" t="s">
        <v>110</v>
      </c>
      <c r="G25" s="247" t="s">
        <v>211</v>
      </c>
      <c r="H25" s="247" t="s">
        <v>212</v>
      </c>
      <c r="I25" s="66">
        <v>27958.8</v>
      </c>
      <c r="J25" s="66">
        <v>27958.8</v>
      </c>
      <c r="K25" s="228"/>
      <c r="L25" s="228"/>
      <c r="M25" s="69">
        <v>27958.8</v>
      </c>
      <c r="N25" s="228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customHeight="1" spans="1:24">
      <c r="A26" s="247" t="s">
        <v>188</v>
      </c>
      <c r="B26" s="247" t="s">
        <v>67</v>
      </c>
      <c r="C26" s="247" t="s">
        <v>213</v>
      </c>
      <c r="D26" s="247" t="s">
        <v>167</v>
      </c>
      <c r="E26" s="247" t="s">
        <v>97</v>
      </c>
      <c r="F26" s="247" t="s">
        <v>98</v>
      </c>
      <c r="G26" s="247" t="s">
        <v>214</v>
      </c>
      <c r="H26" s="247" t="s">
        <v>167</v>
      </c>
      <c r="I26" s="66">
        <v>20000</v>
      </c>
      <c r="J26" s="66">
        <v>20000</v>
      </c>
      <c r="K26" s="228"/>
      <c r="L26" s="228"/>
      <c r="M26" s="69">
        <v>20000</v>
      </c>
      <c r="N26" s="228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customHeight="1" spans="1:24">
      <c r="A27" s="247" t="s">
        <v>188</v>
      </c>
      <c r="B27" s="247" t="s">
        <v>67</v>
      </c>
      <c r="C27" s="247" t="s">
        <v>215</v>
      </c>
      <c r="D27" s="247" t="s">
        <v>216</v>
      </c>
      <c r="E27" s="247" t="s">
        <v>97</v>
      </c>
      <c r="F27" s="247" t="s">
        <v>98</v>
      </c>
      <c r="G27" s="247" t="s">
        <v>217</v>
      </c>
      <c r="H27" s="247" t="s">
        <v>216</v>
      </c>
      <c r="I27" s="66">
        <v>94203.6</v>
      </c>
      <c r="J27" s="66">
        <v>94203.6</v>
      </c>
      <c r="K27" s="228"/>
      <c r="L27" s="228"/>
      <c r="M27" s="69">
        <v>94203.6</v>
      </c>
      <c r="N27" s="228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customHeight="1" spans="1:24">
      <c r="A28" s="247" t="s">
        <v>188</v>
      </c>
      <c r="B28" s="247" t="s">
        <v>67</v>
      </c>
      <c r="C28" s="247" t="s">
        <v>218</v>
      </c>
      <c r="D28" s="247" t="s">
        <v>219</v>
      </c>
      <c r="E28" s="247" t="s">
        <v>97</v>
      </c>
      <c r="F28" s="247" t="s">
        <v>98</v>
      </c>
      <c r="G28" s="247" t="s">
        <v>220</v>
      </c>
      <c r="H28" s="247" t="s">
        <v>221</v>
      </c>
      <c r="I28" s="66">
        <v>51045</v>
      </c>
      <c r="J28" s="66">
        <v>51045</v>
      </c>
      <c r="K28" s="228"/>
      <c r="L28" s="228"/>
      <c r="M28" s="69">
        <v>51045</v>
      </c>
      <c r="N28" s="228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customHeight="1" spans="1:24">
      <c r="A29" s="247" t="s">
        <v>188</v>
      </c>
      <c r="B29" s="247" t="s">
        <v>67</v>
      </c>
      <c r="C29" s="247" t="s">
        <v>218</v>
      </c>
      <c r="D29" s="247" t="s">
        <v>219</v>
      </c>
      <c r="E29" s="247" t="s">
        <v>97</v>
      </c>
      <c r="F29" s="247" t="s">
        <v>98</v>
      </c>
      <c r="G29" s="247" t="s">
        <v>220</v>
      </c>
      <c r="H29" s="247" t="s">
        <v>221</v>
      </c>
      <c r="I29" s="66">
        <v>14982</v>
      </c>
      <c r="J29" s="66">
        <v>14982</v>
      </c>
      <c r="K29" s="228"/>
      <c r="L29" s="228"/>
      <c r="M29" s="69">
        <v>14982</v>
      </c>
      <c r="N29" s="228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customHeight="1" spans="1:24">
      <c r="A30" s="247" t="s">
        <v>188</v>
      </c>
      <c r="B30" s="247" t="s">
        <v>67</v>
      </c>
      <c r="C30" s="247" t="s">
        <v>218</v>
      </c>
      <c r="D30" s="247" t="s">
        <v>219</v>
      </c>
      <c r="E30" s="247" t="s">
        <v>97</v>
      </c>
      <c r="F30" s="247" t="s">
        <v>98</v>
      </c>
      <c r="G30" s="247" t="s">
        <v>222</v>
      </c>
      <c r="H30" s="247" t="s">
        <v>223</v>
      </c>
      <c r="I30" s="66">
        <v>6600</v>
      </c>
      <c r="J30" s="66">
        <v>6600</v>
      </c>
      <c r="K30" s="228"/>
      <c r="L30" s="228"/>
      <c r="M30" s="69">
        <v>6600</v>
      </c>
      <c r="N30" s="228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customHeight="1" spans="1:24">
      <c r="A31" s="247" t="s">
        <v>188</v>
      </c>
      <c r="B31" s="247" t="s">
        <v>67</v>
      </c>
      <c r="C31" s="247" t="s">
        <v>218</v>
      </c>
      <c r="D31" s="247" t="s">
        <v>219</v>
      </c>
      <c r="E31" s="247" t="s">
        <v>97</v>
      </c>
      <c r="F31" s="247" t="s">
        <v>98</v>
      </c>
      <c r="G31" s="247" t="s">
        <v>224</v>
      </c>
      <c r="H31" s="247" t="s">
        <v>225</v>
      </c>
      <c r="I31" s="66">
        <v>9900</v>
      </c>
      <c r="J31" s="66">
        <v>9900</v>
      </c>
      <c r="K31" s="228"/>
      <c r="L31" s="228"/>
      <c r="M31" s="69">
        <v>9900</v>
      </c>
      <c r="N31" s="228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customHeight="1" spans="1:24">
      <c r="A32" s="247" t="s">
        <v>188</v>
      </c>
      <c r="B32" s="247" t="s">
        <v>67</v>
      </c>
      <c r="C32" s="247" t="s">
        <v>218</v>
      </c>
      <c r="D32" s="247" t="s">
        <v>219</v>
      </c>
      <c r="E32" s="247" t="s">
        <v>97</v>
      </c>
      <c r="F32" s="247" t="s">
        <v>98</v>
      </c>
      <c r="G32" s="247" t="s">
        <v>226</v>
      </c>
      <c r="H32" s="247" t="s">
        <v>227</v>
      </c>
      <c r="I32" s="66">
        <v>92400</v>
      </c>
      <c r="J32" s="66">
        <v>92400</v>
      </c>
      <c r="K32" s="228"/>
      <c r="L32" s="228"/>
      <c r="M32" s="69">
        <v>92400</v>
      </c>
      <c r="N32" s="228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customHeight="1" spans="1:24">
      <c r="A33" s="247" t="s">
        <v>188</v>
      </c>
      <c r="B33" s="247" t="s">
        <v>67</v>
      </c>
      <c r="C33" s="247" t="s">
        <v>218</v>
      </c>
      <c r="D33" s="247" t="s">
        <v>219</v>
      </c>
      <c r="E33" s="247" t="s">
        <v>103</v>
      </c>
      <c r="F33" s="247" t="s">
        <v>104</v>
      </c>
      <c r="G33" s="247" t="s">
        <v>226</v>
      </c>
      <c r="H33" s="247" t="s">
        <v>227</v>
      </c>
      <c r="I33" s="66">
        <v>21600</v>
      </c>
      <c r="J33" s="66">
        <v>21600</v>
      </c>
      <c r="K33" s="228"/>
      <c r="L33" s="228"/>
      <c r="M33" s="69">
        <v>21600</v>
      </c>
      <c r="N33" s="228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customHeight="1" spans="1:24">
      <c r="A34" s="247" t="s">
        <v>188</v>
      </c>
      <c r="B34" s="247" t="s">
        <v>67</v>
      </c>
      <c r="C34" s="247" t="s">
        <v>228</v>
      </c>
      <c r="D34" s="247" t="s">
        <v>126</v>
      </c>
      <c r="E34" s="247" t="s">
        <v>125</v>
      </c>
      <c r="F34" s="247" t="s">
        <v>126</v>
      </c>
      <c r="G34" s="247" t="s">
        <v>229</v>
      </c>
      <c r="H34" s="247" t="s">
        <v>126</v>
      </c>
      <c r="I34" s="66">
        <v>661845.6</v>
      </c>
      <c r="J34" s="66">
        <v>661845.6</v>
      </c>
      <c r="K34" s="228"/>
      <c r="L34" s="228"/>
      <c r="M34" s="69">
        <v>661845.6</v>
      </c>
      <c r="N34" s="228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customHeight="1" spans="1:24">
      <c r="A35" s="247" t="s">
        <v>188</v>
      </c>
      <c r="B35" s="247" t="s">
        <v>67</v>
      </c>
      <c r="C35" s="247" t="s">
        <v>230</v>
      </c>
      <c r="D35" s="247" t="s">
        <v>231</v>
      </c>
      <c r="E35" s="247" t="s">
        <v>103</v>
      </c>
      <c r="F35" s="247" t="s">
        <v>104</v>
      </c>
      <c r="G35" s="247" t="s">
        <v>211</v>
      </c>
      <c r="H35" s="247" t="s">
        <v>212</v>
      </c>
      <c r="I35" s="66">
        <v>345600</v>
      </c>
      <c r="J35" s="66">
        <v>345600</v>
      </c>
      <c r="K35" s="228"/>
      <c r="L35" s="228"/>
      <c r="M35" s="69">
        <v>345600</v>
      </c>
      <c r="N35" s="228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customHeight="1" spans="1:24">
      <c r="A36" s="247" t="s">
        <v>188</v>
      </c>
      <c r="B36" s="247" t="s">
        <v>67</v>
      </c>
      <c r="C36" s="247" t="s">
        <v>232</v>
      </c>
      <c r="D36" s="247" t="s">
        <v>233</v>
      </c>
      <c r="E36" s="247" t="s">
        <v>97</v>
      </c>
      <c r="F36" s="247" t="s">
        <v>98</v>
      </c>
      <c r="G36" s="247" t="s">
        <v>193</v>
      </c>
      <c r="H36" s="247" t="s">
        <v>194</v>
      </c>
      <c r="I36" s="66">
        <v>56000</v>
      </c>
      <c r="J36" s="66">
        <v>56000</v>
      </c>
      <c r="K36" s="228"/>
      <c r="L36" s="228"/>
      <c r="M36" s="69">
        <v>56000</v>
      </c>
      <c r="N36" s="228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customHeight="1" spans="1:24">
      <c r="A37" s="247" t="s">
        <v>188</v>
      </c>
      <c r="B37" s="247" t="s">
        <v>67</v>
      </c>
      <c r="C37" s="247" t="s">
        <v>234</v>
      </c>
      <c r="D37" s="247" t="s">
        <v>235</v>
      </c>
      <c r="E37" s="247" t="s">
        <v>97</v>
      </c>
      <c r="F37" s="247" t="s">
        <v>98</v>
      </c>
      <c r="G37" s="247" t="s">
        <v>195</v>
      </c>
      <c r="H37" s="247" t="s">
        <v>196</v>
      </c>
      <c r="I37" s="66">
        <v>297000</v>
      </c>
      <c r="J37" s="66">
        <v>297000</v>
      </c>
      <c r="K37" s="228"/>
      <c r="L37" s="228"/>
      <c r="M37" s="69">
        <v>297000</v>
      </c>
      <c r="N37" s="228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customHeight="1" spans="1:24">
      <c r="A38" s="247" t="s">
        <v>188</v>
      </c>
      <c r="B38" s="247" t="s">
        <v>67</v>
      </c>
      <c r="C38" s="247" t="s">
        <v>234</v>
      </c>
      <c r="D38" s="247" t="s">
        <v>235</v>
      </c>
      <c r="E38" s="247" t="s">
        <v>97</v>
      </c>
      <c r="F38" s="247" t="s">
        <v>98</v>
      </c>
      <c r="G38" s="247" t="s">
        <v>197</v>
      </c>
      <c r="H38" s="247" t="s">
        <v>198</v>
      </c>
      <c r="I38" s="66">
        <v>277200</v>
      </c>
      <c r="J38" s="66">
        <v>277200</v>
      </c>
      <c r="K38" s="228"/>
      <c r="L38" s="228"/>
      <c r="M38" s="69">
        <v>277200</v>
      </c>
      <c r="N38" s="228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customHeight="1" spans="1:24">
      <c r="A39" s="247" t="s">
        <v>188</v>
      </c>
      <c r="B39" s="247" t="s">
        <v>67</v>
      </c>
      <c r="C39" s="247" t="s">
        <v>234</v>
      </c>
      <c r="D39" s="247" t="s">
        <v>235</v>
      </c>
      <c r="E39" s="247" t="s">
        <v>97</v>
      </c>
      <c r="F39" s="247" t="s">
        <v>98</v>
      </c>
      <c r="G39" s="247" t="s">
        <v>197</v>
      </c>
      <c r="H39" s="247" t="s">
        <v>198</v>
      </c>
      <c r="I39" s="66">
        <v>316800</v>
      </c>
      <c r="J39" s="66">
        <v>316800</v>
      </c>
      <c r="K39" s="228"/>
      <c r="L39" s="228"/>
      <c r="M39" s="69">
        <v>316800</v>
      </c>
      <c r="N39" s="228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customHeight="1" spans="1:24">
      <c r="A40" s="247" t="s">
        <v>188</v>
      </c>
      <c r="B40" s="247" t="s">
        <v>67</v>
      </c>
      <c r="C40" s="247" t="s">
        <v>236</v>
      </c>
      <c r="D40" s="247" t="s">
        <v>237</v>
      </c>
      <c r="E40" s="247" t="s">
        <v>97</v>
      </c>
      <c r="F40" s="247" t="s">
        <v>98</v>
      </c>
      <c r="G40" s="247" t="s">
        <v>238</v>
      </c>
      <c r="H40" s="247" t="s">
        <v>239</v>
      </c>
      <c r="I40" s="66">
        <v>249600</v>
      </c>
      <c r="J40" s="66">
        <v>249600</v>
      </c>
      <c r="K40" s="228"/>
      <c r="L40" s="228"/>
      <c r="M40" s="69">
        <v>249600</v>
      </c>
      <c r="N40" s="228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customHeight="1" spans="1:24">
      <c r="A41" s="232" t="s">
        <v>163</v>
      </c>
      <c r="B41" s="233"/>
      <c r="C41" s="248"/>
      <c r="D41" s="248"/>
      <c r="E41" s="248"/>
      <c r="F41" s="248"/>
      <c r="G41" s="248"/>
      <c r="H41" s="249"/>
      <c r="I41" s="66">
        <v>8221480.77</v>
      </c>
      <c r="J41" s="66">
        <v>8221480.77</v>
      </c>
      <c r="K41" s="66"/>
      <c r="L41" s="66"/>
      <c r="M41" s="69">
        <v>8221480.77</v>
      </c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</sheetData>
  <mergeCells count="31">
    <mergeCell ref="A2:X2"/>
    <mergeCell ref="A3:H3"/>
    <mergeCell ref="I4:X4"/>
    <mergeCell ref="J5:N5"/>
    <mergeCell ref="O5:Q5"/>
    <mergeCell ref="S5:X5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4166666666667" defaultRowHeight="14.25" customHeight="1"/>
  <cols>
    <col min="1" max="1" width="10.2833333333333" style="45" customWidth="1"/>
    <col min="2" max="2" width="13.425" style="45" customWidth="1"/>
    <col min="3" max="3" width="32.85" style="45" customWidth="1"/>
    <col min="4" max="4" width="23.85" style="45" customWidth="1"/>
    <col min="5" max="5" width="11.1416666666667" style="45" customWidth="1"/>
    <col min="6" max="6" width="17.7083333333333" style="45" customWidth="1"/>
    <col min="7" max="7" width="9.85" style="45" customWidth="1"/>
    <col min="8" max="8" width="17.7083333333333" style="45" customWidth="1"/>
    <col min="9" max="13" width="20" style="45" customWidth="1"/>
    <col min="14" max="14" width="12.2833333333333" style="45" customWidth="1"/>
    <col min="15" max="15" width="12.7083333333333" style="45" customWidth="1"/>
    <col min="16" max="16" width="11.1416666666667" style="45" customWidth="1"/>
    <col min="17" max="21" width="19.85" style="45" customWidth="1"/>
    <col min="22" max="22" width="20" style="45" customWidth="1"/>
    <col min="23" max="23" width="19.85" style="45" customWidth="1"/>
    <col min="24" max="16384" width="9.14166666666667" style="45"/>
  </cols>
  <sheetData>
    <row r="1" s="45" customFormat="1" ht="13.5" customHeight="1" spans="2:23">
      <c r="B1" s="230"/>
      <c r="E1" s="46"/>
      <c r="F1" s="46"/>
      <c r="G1" s="46"/>
      <c r="H1" s="46"/>
      <c r="U1" s="230"/>
      <c r="W1" s="240"/>
    </row>
    <row r="2" s="45" customFormat="1" ht="46.5" customHeight="1" spans="1:23">
      <c r="A2" s="48" t="str">
        <f>"2025"&amp;"年部门项目支出预算表"</f>
        <v>2025年部门项目支出预算表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="45" customFormat="1" ht="13.5" customHeight="1" spans="1:23">
      <c r="A3" s="49" t="str">
        <f>"单位名称："&amp;"昆明市晋宁区宝峰第一小学"</f>
        <v>单位名称：昆明市晋宁区宝峰第一小学</v>
      </c>
      <c r="B3" s="50"/>
      <c r="C3" s="50"/>
      <c r="D3" s="50"/>
      <c r="E3" s="50"/>
      <c r="F3" s="50"/>
      <c r="G3" s="50"/>
      <c r="H3" s="50"/>
      <c r="I3" s="51"/>
      <c r="J3" s="51"/>
      <c r="K3" s="51"/>
      <c r="L3" s="51"/>
      <c r="M3" s="51"/>
      <c r="N3" s="51"/>
      <c r="O3" s="51"/>
      <c r="P3" s="51"/>
      <c r="Q3" s="51"/>
      <c r="U3" s="230"/>
      <c r="W3" s="241" t="s">
        <v>0</v>
      </c>
    </row>
    <row r="4" s="45" customFormat="1" ht="21.75" customHeight="1" spans="1:23">
      <c r="A4" s="53" t="s">
        <v>240</v>
      </c>
      <c r="B4" s="54" t="s">
        <v>172</v>
      </c>
      <c r="C4" s="53" t="s">
        <v>173</v>
      </c>
      <c r="D4" s="53" t="s">
        <v>241</v>
      </c>
      <c r="E4" s="54" t="s">
        <v>174</v>
      </c>
      <c r="F4" s="54" t="s">
        <v>175</v>
      </c>
      <c r="G4" s="54" t="s">
        <v>242</v>
      </c>
      <c r="H4" s="54" t="s">
        <v>243</v>
      </c>
      <c r="I4" s="235" t="s">
        <v>53</v>
      </c>
      <c r="J4" s="55" t="s">
        <v>244</v>
      </c>
      <c r="K4" s="56"/>
      <c r="L4" s="56"/>
      <c r="M4" s="57"/>
      <c r="N4" s="55" t="s">
        <v>180</v>
      </c>
      <c r="O4" s="56"/>
      <c r="P4" s="57"/>
      <c r="Q4" s="54" t="s">
        <v>59</v>
      </c>
      <c r="R4" s="55" t="s">
        <v>60</v>
      </c>
      <c r="S4" s="56"/>
      <c r="T4" s="56"/>
      <c r="U4" s="56"/>
      <c r="V4" s="56"/>
      <c r="W4" s="57"/>
    </row>
    <row r="5" s="45" customFormat="1" ht="21.75" customHeight="1" spans="1:23">
      <c r="A5" s="58"/>
      <c r="B5" s="231"/>
      <c r="C5" s="58"/>
      <c r="D5" s="58"/>
      <c r="E5" s="59"/>
      <c r="F5" s="59"/>
      <c r="G5" s="59"/>
      <c r="H5" s="59"/>
      <c r="I5" s="231"/>
      <c r="J5" s="236" t="s">
        <v>56</v>
      </c>
      <c r="K5" s="237"/>
      <c r="L5" s="54" t="s">
        <v>57</v>
      </c>
      <c r="M5" s="54" t="s">
        <v>58</v>
      </c>
      <c r="N5" s="54" t="s">
        <v>56</v>
      </c>
      <c r="O5" s="54" t="s">
        <v>57</v>
      </c>
      <c r="P5" s="54" t="s">
        <v>58</v>
      </c>
      <c r="Q5" s="59"/>
      <c r="R5" s="54" t="s">
        <v>55</v>
      </c>
      <c r="S5" s="54" t="s">
        <v>61</v>
      </c>
      <c r="T5" s="54" t="s">
        <v>186</v>
      </c>
      <c r="U5" s="54" t="s">
        <v>63</v>
      </c>
      <c r="V5" s="54" t="s">
        <v>64</v>
      </c>
      <c r="W5" s="54" t="s">
        <v>65</v>
      </c>
    </row>
    <row r="6" s="45" customFormat="1" ht="21" customHeight="1" spans="1:23">
      <c r="A6" s="231"/>
      <c r="B6" s="231"/>
      <c r="C6" s="231"/>
      <c r="D6" s="231"/>
      <c r="E6" s="231"/>
      <c r="F6" s="231"/>
      <c r="G6" s="231"/>
      <c r="H6" s="231"/>
      <c r="I6" s="231"/>
      <c r="J6" s="238" t="s">
        <v>55</v>
      </c>
      <c r="K6" s="239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</row>
    <row r="7" s="45" customFormat="1" ht="39.75" customHeight="1" spans="1:23">
      <c r="A7" s="61"/>
      <c r="B7" s="63"/>
      <c r="C7" s="61"/>
      <c r="D7" s="61"/>
      <c r="E7" s="62"/>
      <c r="F7" s="62"/>
      <c r="G7" s="62"/>
      <c r="H7" s="62"/>
      <c r="I7" s="63"/>
      <c r="J7" s="223" t="s">
        <v>55</v>
      </c>
      <c r="K7" s="223" t="s">
        <v>245</v>
      </c>
      <c r="L7" s="62"/>
      <c r="M7" s="62"/>
      <c r="N7" s="62"/>
      <c r="O7" s="62"/>
      <c r="P7" s="62"/>
      <c r="Q7" s="62"/>
      <c r="R7" s="62"/>
      <c r="S7" s="62"/>
      <c r="T7" s="62"/>
      <c r="U7" s="63"/>
      <c r="V7" s="62"/>
      <c r="W7" s="62"/>
    </row>
    <row r="8" s="45" customFormat="1" ht="15" customHeight="1" spans="1:23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64">
        <v>21</v>
      </c>
      <c r="V8" s="117">
        <v>22</v>
      </c>
      <c r="W8" s="64">
        <v>23</v>
      </c>
    </row>
    <row r="9" s="45" customFormat="1" ht="21.75" customHeight="1" spans="1:23">
      <c r="A9" s="226"/>
      <c r="B9" s="226"/>
      <c r="C9" s="226"/>
      <c r="D9" s="226"/>
      <c r="E9" s="226"/>
      <c r="F9" s="226"/>
      <c r="G9" s="226"/>
      <c r="H9" s="226"/>
      <c r="I9" s="66"/>
      <c r="J9" s="66"/>
      <c r="K9" s="69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="45" customFormat="1" ht="18.75" customHeight="1" spans="1:23">
      <c r="A10" s="232" t="s">
        <v>163</v>
      </c>
      <c r="B10" s="233"/>
      <c r="C10" s="233"/>
      <c r="D10" s="233"/>
      <c r="E10" s="233"/>
      <c r="F10" s="233"/>
      <c r="G10" s="233"/>
      <c r="H10" s="234"/>
      <c r="I10" s="66"/>
      <c r="J10" s="66"/>
      <c r="K10" s="69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="45" customFormat="1" customHeight="1" spans="1:1">
      <c r="A11" s="45" t="s">
        <v>246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2" customHeight="1" outlineLevelRow="7"/>
  <cols>
    <col min="1" max="1" width="34.2833333333333" style="45" customWidth="1"/>
    <col min="2" max="2" width="29" style="45" customWidth="1"/>
    <col min="3" max="6" width="23.575" style="45" customWidth="1"/>
    <col min="7" max="7" width="25.1416666666667" style="45" customWidth="1"/>
    <col min="8" max="9" width="23.575" style="45" customWidth="1"/>
    <col min="10" max="10" width="36.85" style="45" customWidth="1"/>
    <col min="11" max="16384" width="9.14166666666667" style="45"/>
  </cols>
  <sheetData>
    <row r="1" s="45" customFormat="1" ht="18" customHeight="1" spans="10:10">
      <c r="J1" s="229"/>
    </row>
    <row r="2" s="45" customFormat="1" ht="39.75" customHeight="1" spans="1:10">
      <c r="A2" s="221" t="str">
        <f>"2025"&amp;"年部门项目支出绩效目标表（本级）"</f>
        <v>2025年部门项目支出绩效目标表（本级）</v>
      </c>
      <c r="B2" s="48"/>
      <c r="C2" s="48"/>
      <c r="D2" s="48"/>
      <c r="E2" s="48"/>
      <c r="F2" s="222"/>
      <c r="G2" s="48"/>
      <c r="H2" s="222"/>
      <c r="I2" s="222"/>
      <c r="J2" s="48"/>
    </row>
    <row r="3" s="45" customFormat="1" ht="17.25" customHeight="1" spans="1:1">
      <c r="A3" s="49" t="str">
        <f>"单位名称："&amp;"昆明市晋宁区宝峰第一小学"</f>
        <v>单位名称：昆明市晋宁区宝峰第一小学</v>
      </c>
    </row>
    <row r="4" s="45" customFormat="1" ht="44.25" customHeight="1" spans="1:10">
      <c r="A4" s="223" t="s">
        <v>173</v>
      </c>
      <c r="B4" s="223" t="s">
        <v>247</v>
      </c>
      <c r="C4" s="223" t="s">
        <v>248</v>
      </c>
      <c r="D4" s="223" t="s">
        <v>249</v>
      </c>
      <c r="E4" s="223" t="s">
        <v>250</v>
      </c>
      <c r="F4" s="224" t="s">
        <v>251</v>
      </c>
      <c r="G4" s="223" t="s">
        <v>252</v>
      </c>
      <c r="H4" s="224" t="s">
        <v>253</v>
      </c>
      <c r="I4" s="224" t="s">
        <v>254</v>
      </c>
      <c r="J4" s="223" t="s">
        <v>255</v>
      </c>
    </row>
    <row r="5" s="45" customFormat="1" ht="18.75" customHeight="1" spans="1:10">
      <c r="A5" s="225">
        <v>1</v>
      </c>
      <c r="B5" s="225">
        <v>2</v>
      </c>
      <c r="C5" s="225">
        <v>3</v>
      </c>
      <c r="D5" s="225">
        <v>4</v>
      </c>
      <c r="E5" s="225">
        <v>5</v>
      </c>
      <c r="F5" s="117">
        <v>6</v>
      </c>
      <c r="G5" s="225">
        <v>7</v>
      </c>
      <c r="H5" s="117">
        <v>8</v>
      </c>
      <c r="I5" s="117">
        <v>9</v>
      </c>
      <c r="J5" s="225">
        <v>10</v>
      </c>
    </row>
    <row r="6" s="45" customFormat="1" ht="27.75" customHeight="1" spans="1:10">
      <c r="A6" s="126"/>
      <c r="B6" s="226"/>
      <c r="C6" s="226"/>
      <c r="D6" s="226"/>
      <c r="E6" s="122"/>
      <c r="F6" s="227"/>
      <c r="G6" s="122"/>
      <c r="H6" s="227"/>
      <c r="I6" s="227"/>
      <c r="J6" s="122"/>
    </row>
    <row r="7" s="45" customFormat="1" ht="30" customHeight="1" spans="1:10">
      <c r="A7" s="228"/>
      <c r="B7" s="228"/>
      <c r="C7" s="228"/>
      <c r="D7" s="228"/>
      <c r="E7" s="228"/>
      <c r="F7" s="228"/>
      <c r="G7" s="228"/>
      <c r="H7" s="228"/>
      <c r="I7" s="228"/>
      <c r="J7" s="228"/>
    </row>
    <row r="8" s="45" customFormat="1" customHeight="1" spans="1:1">
      <c r="A8" s="45" t="s">
        <v>256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5"/>
  <cols>
    <col min="1" max="1" width="32.1416666666667" style="73" customWidth="1"/>
    <col min="2" max="2" width="20.7083333333333" style="73" customWidth="1"/>
    <col min="3" max="3" width="32.1416666666667" style="73" customWidth="1"/>
    <col min="4" max="4" width="27.7083333333333" style="73" customWidth="1"/>
    <col min="5" max="6" width="36.7083333333333" style="73" customWidth="1"/>
    <col min="7" max="16384" width="9.14166666666667" style="73"/>
  </cols>
  <sheetData>
    <row r="1" customHeight="1" spans="1:6">
      <c r="A1" s="74"/>
      <c r="B1" s="74"/>
      <c r="C1" s="74"/>
      <c r="D1" s="74"/>
      <c r="E1" s="74"/>
      <c r="F1" s="74"/>
    </row>
    <row r="2" ht="12" customHeight="1" spans="1:6">
      <c r="A2" s="205">
        <v>1</v>
      </c>
      <c r="B2" s="206">
        <v>0</v>
      </c>
      <c r="C2" s="205">
        <v>1</v>
      </c>
      <c r="D2" s="207"/>
      <c r="E2" s="207"/>
      <c r="F2" s="208" t="s">
        <v>257</v>
      </c>
    </row>
    <row r="3" ht="42" customHeight="1" spans="1:6">
      <c r="A3" s="209" t="str">
        <f>"2025"&amp;"年部门政府性基金预算支出预算表"</f>
        <v>2025年部门政府性基金预算支出预算表</v>
      </c>
      <c r="B3" s="209" t="s">
        <v>258</v>
      </c>
      <c r="C3" s="210"/>
      <c r="D3" s="211"/>
      <c r="E3" s="211"/>
      <c r="F3" s="211"/>
    </row>
    <row r="4" ht="13.5" customHeight="1" spans="1:6">
      <c r="A4" s="77" t="str">
        <f>"单位名称："&amp;"昆明市晋宁区宝峰第一小学"</f>
        <v>单位名称：昆明市晋宁区宝峰第一小学</v>
      </c>
      <c r="B4" s="77" t="s">
        <v>259</v>
      </c>
      <c r="C4" s="205"/>
      <c r="D4" s="207"/>
      <c r="E4" s="207"/>
      <c r="F4" s="208" t="s">
        <v>0</v>
      </c>
    </row>
    <row r="5" ht="19.5" customHeight="1" spans="1:6">
      <c r="A5" s="212" t="s">
        <v>171</v>
      </c>
      <c r="B5" s="213" t="s">
        <v>68</v>
      </c>
      <c r="C5" s="212" t="s">
        <v>69</v>
      </c>
      <c r="D5" s="100" t="s">
        <v>260</v>
      </c>
      <c r="E5" s="101"/>
      <c r="F5" s="102"/>
    </row>
    <row r="6" ht="18.75" customHeight="1" spans="1:6">
      <c r="A6" s="214"/>
      <c r="B6" s="215"/>
      <c r="C6" s="214"/>
      <c r="D6" s="82" t="s">
        <v>53</v>
      </c>
      <c r="E6" s="100" t="s">
        <v>71</v>
      </c>
      <c r="F6" s="82" t="s">
        <v>72</v>
      </c>
    </row>
    <row r="7" ht="18.75" customHeight="1" spans="1:6">
      <c r="A7" s="137">
        <v>1</v>
      </c>
      <c r="B7" s="216" t="s">
        <v>79</v>
      </c>
      <c r="C7" s="137">
        <v>3</v>
      </c>
      <c r="D7" s="217">
        <v>4</v>
      </c>
      <c r="E7" s="217">
        <v>5</v>
      </c>
      <c r="F7" s="217">
        <v>6</v>
      </c>
    </row>
    <row r="8" ht="21" customHeight="1" spans="1:6">
      <c r="A8" s="91"/>
      <c r="B8" s="91"/>
      <c r="C8" s="91"/>
      <c r="D8" s="152"/>
      <c r="E8" s="152"/>
      <c r="F8" s="152"/>
    </row>
    <row r="9" ht="21" customHeight="1" spans="1:6">
      <c r="A9" s="91"/>
      <c r="B9" s="91"/>
      <c r="C9" s="91"/>
      <c r="D9" s="152"/>
      <c r="E9" s="152"/>
      <c r="F9" s="152"/>
    </row>
    <row r="10" ht="18.75" customHeight="1" spans="1:6">
      <c r="A10" s="218" t="s">
        <v>163</v>
      </c>
      <c r="B10" s="218" t="s">
        <v>163</v>
      </c>
      <c r="C10" s="219" t="s">
        <v>163</v>
      </c>
      <c r="D10" s="152"/>
      <c r="E10" s="152"/>
      <c r="F10" s="152"/>
    </row>
    <row r="11" ht="31" customHeight="1" spans="1:6">
      <c r="A11" s="220" t="s">
        <v>261</v>
      </c>
      <c r="B11" s="220"/>
      <c r="C11" s="220"/>
      <c r="D11" s="220"/>
      <c r="E11" s="220"/>
      <c r="F11" s="22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ht="15.75" customHeight="1" spans="2:19">
      <c r="B2" s="156"/>
      <c r="C2" s="156"/>
      <c r="R2" s="202"/>
      <c r="S2" s="202" t="s">
        <v>262</v>
      </c>
    </row>
    <row r="3" ht="41.25" customHeight="1" spans="1:19">
      <c r="A3" s="157" t="str">
        <f>"2025"&amp;"年部门政府采购预算表"</f>
        <v>2025年部门政府采购预算表</v>
      </c>
      <c r="B3" s="158"/>
      <c r="C3" s="158"/>
      <c r="D3" s="189"/>
      <c r="E3" s="189"/>
      <c r="F3" s="189"/>
      <c r="G3" s="189"/>
      <c r="H3" s="189"/>
      <c r="I3" s="189"/>
      <c r="J3" s="189"/>
      <c r="K3" s="189"/>
      <c r="L3" s="189"/>
      <c r="M3" s="158"/>
      <c r="N3" s="189"/>
      <c r="O3" s="189"/>
      <c r="P3" s="158"/>
      <c r="Q3" s="189"/>
      <c r="R3" s="158"/>
      <c r="S3" s="158"/>
    </row>
    <row r="4" ht="18.75" customHeight="1" spans="1:19">
      <c r="A4" s="190" t="str">
        <f>"单位名称："&amp;"昆明市晋宁区宝峰第一小学"</f>
        <v>单位名称：昆明市晋宁区宝峰第一小学</v>
      </c>
      <c r="B4" s="191"/>
      <c r="C4" s="191"/>
      <c r="D4" s="192"/>
      <c r="E4" s="192"/>
      <c r="F4" s="192"/>
      <c r="G4" s="192"/>
      <c r="H4" s="192"/>
      <c r="I4" s="192"/>
      <c r="J4" s="192"/>
      <c r="K4" s="192"/>
      <c r="L4" s="192"/>
      <c r="R4" s="203"/>
      <c r="S4" s="204" t="s">
        <v>0</v>
      </c>
    </row>
    <row r="5" ht="15.75" customHeight="1" spans="1:19">
      <c r="A5" s="54" t="s">
        <v>170</v>
      </c>
      <c r="B5" s="162" t="s">
        <v>171</v>
      </c>
      <c r="C5" s="162" t="s">
        <v>263</v>
      </c>
      <c r="D5" s="163" t="s">
        <v>264</v>
      </c>
      <c r="E5" s="163" t="s">
        <v>265</v>
      </c>
      <c r="F5" s="163" t="s">
        <v>266</v>
      </c>
      <c r="G5" s="163" t="s">
        <v>267</v>
      </c>
      <c r="H5" s="163" t="s">
        <v>268</v>
      </c>
      <c r="I5" s="177" t="s">
        <v>178</v>
      </c>
      <c r="J5" s="177"/>
      <c r="K5" s="177"/>
      <c r="L5" s="177"/>
      <c r="M5" s="178"/>
      <c r="N5" s="177"/>
      <c r="O5" s="177"/>
      <c r="P5" s="185"/>
      <c r="Q5" s="177"/>
      <c r="R5" s="178"/>
      <c r="S5" s="186"/>
    </row>
    <row r="6" ht="17.25" customHeight="1" spans="1:19">
      <c r="A6" s="59"/>
      <c r="B6" s="164"/>
      <c r="C6" s="164"/>
      <c r="D6" s="165"/>
      <c r="E6" s="165"/>
      <c r="F6" s="165"/>
      <c r="G6" s="165"/>
      <c r="H6" s="165"/>
      <c r="I6" s="165" t="s">
        <v>53</v>
      </c>
      <c r="J6" s="165" t="s">
        <v>56</v>
      </c>
      <c r="K6" s="165" t="s">
        <v>269</v>
      </c>
      <c r="L6" s="165" t="s">
        <v>270</v>
      </c>
      <c r="M6" s="179" t="s">
        <v>271</v>
      </c>
      <c r="N6" s="180" t="s">
        <v>272</v>
      </c>
      <c r="O6" s="180"/>
      <c r="P6" s="187"/>
      <c r="Q6" s="180"/>
      <c r="R6" s="188"/>
      <c r="S6" s="166"/>
    </row>
    <row r="7" ht="54" customHeight="1" spans="1:19">
      <c r="A7" s="62"/>
      <c r="B7" s="166"/>
      <c r="C7" s="166"/>
      <c r="D7" s="167"/>
      <c r="E7" s="167"/>
      <c r="F7" s="167"/>
      <c r="G7" s="167"/>
      <c r="H7" s="167"/>
      <c r="I7" s="167"/>
      <c r="J7" s="167" t="s">
        <v>55</v>
      </c>
      <c r="K7" s="167"/>
      <c r="L7" s="167"/>
      <c r="M7" s="181"/>
      <c r="N7" s="167" t="s">
        <v>55</v>
      </c>
      <c r="O7" s="167" t="s">
        <v>61</v>
      </c>
      <c r="P7" s="166" t="s">
        <v>62</v>
      </c>
      <c r="Q7" s="167" t="s">
        <v>63</v>
      </c>
      <c r="R7" s="181" t="s">
        <v>64</v>
      </c>
      <c r="S7" s="166" t="s">
        <v>65</v>
      </c>
    </row>
    <row r="8" ht="18" customHeight="1" spans="1:19">
      <c r="A8" s="193">
        <v>1</v>
      </c>
      <c r="B8" s="193" t="s">
        <v>79</v>
      </c>
      <c r="C8" s="194">
        <v>3</v>
      </c>
      <c r="D8" s="194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93">
        <v>14</v>
      </c>
      <c r="O8" s="193">
        <v>15</v>
      </c>
      <c r="P8" s="193">
        <v>16</v>
      </c>
      <c r="Q8" s="193">
        <v>17</v>
      </c>
      <c r="R8" s="193">
        <v>18</v>
      </c>
      <c r="S8" s="193">
        <v>19</v>
      </c>
    </row>
    <row r="9" ht="21" customHeight="1" spans="1:19">
      <c r="A9" s="168"/>
      <c r="B9" s="169"/>
      <c r="C9" s="169"/>
      <c r="D9" s="170"/>
      <c r="E9" s="170"/>
      <c r="F9" s="170"/>
      <c r="G9" s="195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ht="21" customHeight="1" spans="1:19">
      <c r="A10" s="171" t="s">
        <v>163</v>
      </c>
      <c r="B10" s="172"/>
      <c r="C10" s="172"/>
      <c r="D10" s="173"/>
      <c r="E10" s="173"/>
      <c r="F10" s="173"/>
      <c r="G10" s="196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ht="21" customHeight="1" spans="1:19">
      <c r="A11" s="197" t="s">
        <v>273</v>
      </c>
      <c r="B11" s="198"/>
      <c r="C11" s="198"/>
      <c r="D11" s="197"/>
      <c r="E11" s="197"/>
      <c r="F11" s="197"/>
      <c r="G11" s="199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customHeight="1" spans="1:17">
      <c r="A12" s="201" t="s">
        <v>274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F1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ht="16.5" customHeight="1" spans="1:20">
      <c r="A2" s="155"/>
      <c r="B2" s="156"/>
      <c r="C2" s="156"/>
      <c r="D2" s="156"/>
      <c r="E2" s="156"/>
      <c r="F2" s="156"/>
      <c r="G2" s="156"/>
      <c r="H2" s="155"/>
      <c r="I2" s="155"/>
      <c r="J2" s="155"/>
      <c r="K2" s="155"/>
      <c r="L2" s="155"/>
      <c r="M2" s="155"/>
      <c r="N2" s="174"/>
      <c r="O2" s="155"/>
      <c r="P2" s="155"/>
      <c r="Q2" s="156"/>
      <c r="R2" s="155"/>
      <c r="S2" s="183"/>
      <c r="T2" s="183" t="s">
        <v>275</v>
      </c>
    </row>
    <row r="3" ht="41.25" customHeight="1" spans="1:20">
      <c r="A3" s="157" t="str">
        <f>"2025"&amp;"年部门政府购买服务预算表"</f>
        <v>2025年部门政府购买服务预算表</v>
      </c>
      <c r="B3" s="158"/>
      <c r="C3" s="158"/>
      <c r="D3" s="158"/>
      <c r="E3" s="158"/>
      <c r="F3" s="158"/>
      <c r="G3" s="158"/>
      <c r="H3" s="159"/>
      <c r="I3" s="159"/>
      <c r="J3" s="159"/>
      <c r="K3" s="159"/>
      <c r="L3" s="159"/>
      <c r="M3" s="159"/>
      <c r="N3" s="175"/>
      <c r="O3" s="159"/>
      <c r="P3" s="159"/>
      <c r="Q3" s="158"/>
      <c r="R3" s="159"/>
      <c r="S3" s="175"/>
      <c r="T3" s="158"/>
    </row>
    <row r="4" ht="22.5" customHeight="1" spans="1:20">
      <c r="A4" s="160" t="str">
        <f>"单位名称："&amp;"昆明市晋宁区宝峰第一小学"</f>
        <v>单位名称：昆明市晋宁区宝峰第一小学</v>
      </c>
      <c r="B4" s="161"/>
      <c r="C4" s="161"/>
      <c r="D4" s="161"/>
      <c r="E4" s="161"/>
      <c r="F4" s="161"/>
      <c r="G4" s="161"/>
      <c r="H4" s="160"/>
      <c r="I4" s="160"/>
      <c r="J4" s="176"/>
      <c r="K4" s="176"/>
      <c r="L4" s="176"/>
      <c r="M4" s="176"/>
      <c r="N4" s="174"/>
      <c r="O4" s="155"/>
      <c r="P4" s="155"/>
      <c r="Q4" s="156"/>
      <c r="R4" s="155"/>
      <c r="S4" s="184"/>
      <c r="T4" s="183" t="s">
        <v>0</v>
      </c>
    </row>
    <row r="5" ht="24" customHeight="1" spans="1:20">
      <c r="A5" s="54" t="s">
        <v>170</v>
      </c>
      <c r="B5" s="162" t="s">
        <v>171</v>
      </c>
      <c r="C5" s="162" t="s">
        <v>263</v>
      </c>
      <c r="D5" s="162" t="s">
        <v>276</v>
      </c>
      <c r="E5" s="162" t="s">
        <v>277</v>
      </c>
      <c r="F5" s="162" t="s">
        <v>278</v>
      </c>
      <c r="G5" s="162" t="s">
        <v>279</v>
      </c>
      <c r="H5" s="163" t="s">
        <v>280</v>
      </c>
      <c r="I5" s="163" t="s">
        <v>281</v>
      </c>
      <c r="J5" s="177" t="s">
        <v>178</v>
      </c>
      <c r="K5" s="177"/>
      <c r="L5" s="177"/>
      <c r="M5" s="177"/>
      <c r="N5" s="178"/>
      <c r="O5" s="177"/>
      <c r="P5" s="177"/>
      <c r="Q5" s="185"/>
      <c r="R5" s="177"/>
      <c r="S5" s="178"/>
      <c r="T5" s="186"/>
    </row>
    <row r="6" ht="24" customHeight="1" spans="1:20">
      <c r="A6" s="59"/>
      <c r="B6" s="164"/>
      <c r="C6" s="164"/>
      <c r="D6" s="164"/>
      <c r="E6" s="164"/>
      <c r="F6" s="164"/>
      <c r="G6" s="164"/>
      <c r="H6" s="165"/>
      <c r="I6" s="165"/>
      <c r="J6" s="165" t="s">
        <v>53</v>
      </c>
      <c r="K6" s="165" t="s">
        <v>56</v>
      </c>
      <c r="L6" s="165" t="s">
        <v>269</v>
      </c>
      <c r="M6" s="165" t="s">
        <v>270</v>
      </c>
      <c r="N6" s="179" t="s">
        <v>271</v>
      </c>
      <c r="O6" s="180" t="s">
        <v>272</v>
      </c>
      <c r="P6" s="180"/>
      <c r="Q6" s="187"/>
      <c r="R6" s="180"/>
      <c r="S6" s="188"/>
      <c r="T6" s="166"/>
    </row>
    <row r="7" ht="54" customHeight="1" spans="1:20">
      <c r="A7" s="62"/>
      <c r="B7" s="166"/>
      <c r="C7" s="166"/>
      <c r="D7" s="166"/>
      <c r="E7" s="166"/>
      <c r="F7" s="166"/>
      <c r="G7" s="166"/>
      <c r="H7" s="167"/>
      <c r="I7" s="167"/>
      <c r="J7" s="167"/>
      <c r="K7" s="167" t="s">
        <v>55</v>
      </c>
      <c r="L7" s="167"/>
      <c r="M7" s="167"/>
      <c r="N7" s="181"/>
      <c r="O7" s="167" t="s">
        <v>55</v>
      </c>
      <c r="P7" s="167" t="s">
        <v>61</v>
      </c>
      <c r="Q7" s="166" t="s">
        <v>62</v>
      </c>
      <c r="R7" s="167" t="s">
        <v>63</v>
      </c>
      <c r="S7" s="181" t="s">
        <v>64</v>
      </c>
      <c r="T7" s="166" t="s">
        <v>65</v>
      </c>
    </row>
    <row r="8" ht="17.25" customHeight="1" spans="1:20">
      <c r="A8" s="63">
        <v>1</v>
      </c>
      <c r="B8" s="166">
        <v>2</v>
      </c>
      <c r="C8" s="63">
        <v>3</v>
      </c>
      <c r="D8" s="63">
        <v>4</v>
      </c>
      <c r="E8" s="166">
        <v>5</v>
      </c>
      <c r="F8" s="63">
        <v>6</v>
      </c>
      <c r="G8" s="63">
        <v>7</v>
      </c>
      <c r="H8" s="166">
        <v>8</v>
      </c>
      <c r="I8" s="63">
        <v>9</v>
      </c>
      <c r="J8" s="63">
        <v>10</v>
      </c>
      <c r="K8" s="166">
        <v>11</v>
      </c>
      <c r="L8" s="63">
        <v>12</v>
      </c>
      <c r="M8" s="63">
        <v>13</v>
      </c>
      <c r="N8" s="166">
        <v>14</v>
      </c>
      <c r="O8" s="63">
        <v>15</v>
      </c>
      <c r="P8" s="63">
        <v>16</v>
      </c>
      <c r="Q8" s="166">
        <v>17</v>
      </c>
      <c r="R8" s="63">
        <v>18</v>
      </c>
      <c r="S8" s="63">
        <v>19</v>
      </c>
      <c r="T8" s="63">
        <v>20</v>
      </c>
    </row>
    <row r="9" ht="21" customHeight="1" spans="1:20">
      <c r="A9" s="168"/>
      <c r="B9" s="169"/>
      <c r="C9" s="169"/>
      <c r="D9" s="169"/>
      <c r="E9" s="169"/>
      <c r="F9" s="169"/>
      <c r="G9" s="169"/>
      <c r="H9" s="170"/>
      <c r="I9" s="170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ht="21" customHeight="1" spans="1:20">
      <c r="A10" s="171" t="s">
        <v>163</v>
      </c>
      <c r="B10" s="172"/>
      <c r="C10" s="172"/>
      <c r="D10" s="172"/>
      <c r="E10" s="172"/>
      <c r="F10" s="172"/>
      <c r="G10" s="172"/>
      <c r="H10" s="173"/>
      <c r="I10" s="182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customHeight="1" spans="7:24">
      <c r="G11" s="141" t="s">
        <v>282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5" defaultRowHeight="14.25" customHeight="1" outlineLevelCol="4"/>
  <cols>
    <col min="1" max="1" width="44.25" style="73" customWidth="1"/>
    <col min="2" max="5" width="20" style="73" customWidth="1"/>
    <col min="6" max="16384" width="9.15" style="73"/>
  </cols>
  <sheetData>
    <row r="1" s="73" customFormat="1" customHeight="1" spans="1:5">
      <c r="A1" s="74"/>
      <c r="B1" s="74"/>
      <c r="C1" s="74"/>
      <c r="D1" s="74"/>
      <c r="E1" s="74"/>
    </row>
    <row r="2" s="73" customFormat="1" ht="17.25" customHeight="1" spans="4:5">
      <c r="D2" s="143"/>
      <c r="E2" s="98" t="s">
        <v>283</v>
      </c>
    </row>
    <row r="3" s="73" customFormat="1" ht="41.25" customHeight="1" spans="1:5">
      <c r="A3" s="144" t="str">
        <f>"2025"&amp;"年对下转移支付预算表"</f>
        <v>2025年对下转移支付预算表</v>
      </c>
      <c r="B3" s="76"/>
      <c r="C3" s="76"/>
      <c r="D3" s="76"/>
      <c r="E3" s="135"/>
    </row>
    <row r="4" s="73" customFormat="1" ht="18" customHeight="1" spans="1:5">
      <c r="A4" s="145" t="s">
        <v>284</v>
      </c>
      <c r="B4" s="146"/>
      <c r="C4" s="146"/>
      <c r="D4" s="147"/>
      <c r="E4" s="99" t="s">
        <v>0</v>
      </c>
    </row>
    <row r="5" s="73" customFormat="1" ht="19.5" customHeight="1" spans="1:5">
      <c r="A5" s="82" t="s">
        <v>285</v>
      </c>
      <c r="B5" s="100" t="s">
        <v>178</v>
      </c>
      <c r="C5" s="101"/>
      <c r="D5" s="101"/>
      <c r="E5" s="148" t="s">
        <v>286</v>
      </c>
    </row>
    <row r="6" s="73" customFormat="1" ht="40.5" customHeight="1" spans="1:5">
      <c r="A6" s="88"/>
      <c r="B6" s="85" t="s">
        <v>53</v>
      </c>
      <c r="C6" s="81" t="s">
        <v>56</v>
      </c>
      <c r="D6" s="149" t="s">
        <v>269</v>
      </c>
      <c r="E6" s="148"/>
    </row>
    <row r="7" s="73" customFormat="1" ht="19.5" customHeight="1" spans="1:5">
      <c r="A7" s="89">
        <v>1</v>
      </c>
      <c r="B7" s="89">
        <v>2</v>
      </c>
      <c r="C7" s="89">
        <v>3</v>
      </c>
      <c r="D7" s="150">
        <v>4</v>
      </c>
      <c r="E7" s="151">
        <v>24</v>
      </c>
    </row>
    <row r="8" s="73" customFormat="1" ht="19.5" customHeight="1" spans="1:5">
      <c r="A8" s="90"/>
      <c r="B8" s="152"/>
      <c r="C8" s="152"/>
      <c r="D8" s="152"/>
      <c r="E8" s="152"/>
    </row>
    <row r="9" s="73" customFormat="1" ht="19.5" customHeight="1" spans="1:5">
      <c r="A9" s="138"/>
      <c r="B9" s="152"/>
      <c r="C9" s="152"/>
      <c r="D9" s="152"/>
      <c r="E9" s="152"/>
    </row>
    <row r="10" s="73" customFormat="1" ht="34" customHeight="1" spans="1:1">
      <c r="A10" s="153" t="s">
        <v>287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73" customWidth="1"/>
    <col min="2" max="2" width="29" style="73" customWidth="1"/>
    <col min="3" max="5" width="23.575" style="73" customWidth="1"/>
    <col min="6" max="6" width="11.2833333333333" style="73" customWidth="1"/>
    <col min="7" max="7" width="25.1416666666667" style="73" customWidth="1"/>
    <col min="8" max="8" width="15.575" style="73" customWidth="1"/>
    <col min="9" max="9" width="13.425" style="73" customWidth="1"/>
    <col min="10" max="10" width="18.85" style="73" customWidth="1"/>
    <col min="11" max="16384" width="9.14166666666667" style="73"/>
  </cols>
  <sheetData>
    <row r="1" customHeight="1" spans="1:10">
      <c r="A1" s="74"/>
      <c r="B1" s="74"/>
      <c r="C1" s="74"/>
      <c r="D1" s="74"/>
      <c r="E1" s="74"/>
      <c r="F1" s="74"/>
      <c r="G1" s="74"/>
      <c r="H1" s="74"/>
      <c r="I1" s="74"/>
      <c r="J1" s="74"/>
    </row>
    <row r="2" ht="16.5" customHeight="1" spans="10:10">
      <c r="J2" s="98" t="s">
        <v>288</v>
      </c>
    </row>
    <row r="3" ht="41.25" customHeight="1" spans="1:10">
      <c r="A3" s="134" t="str">
        <f>"2025"&amp;"年对下转移支付绩效目标表"</f>
        <v>2025年对下转移支付绩效目标表</v>
      </c>
      <c r="B3" s="76"/>
      <c r="C3" s="76"/>
      <c r="D3" s="76"/>
      <c r="E3" s="76"/>
      <c r="F3" s="135"/>
      <c r="G3" s="76"/>
      <c r="H3" s="135"/>
      <c r="I3" s="135"/>
      <c r="J3" s="76"/>
    </row>
    <row r="4" ht="17.25" customHeight="1" spans="1:1">
      <c r="A4" s="77" t="str">
        <f>"单位名称："&amp;"昆明市晋宁区宝峰第一小学"</f>
        <v>单位名称：昆明市晋宁区宝峰第一小学</v>
      </c>
    </row>
    <row r="5" ht="44.25" customHeight="1" spans="1:10">
      <c r="A5" s="136" t="s">
        <v>285</v>
      </c>
      <c r="B5" s="136" t="s">
        <v>247</v>
      </c>
      <c r="C5" s="136" t="s">
        <v>248</v>
      </c>
      <c r="D5" s="136" t="s">
        <v>249</v>
      </c>
      <c r="E5" s="136" t="s">
        <v>250</v>
      </c>
      <c r="F5" s="137" t="s">
        <v>251</v>
      </c>
      <c r="G5" s="136" t="s">
        <v>252</v>
      </c>
      <c r="H5" s="137" t="s">
        <v>253</v>
      </c>
      <c r="I5" s="137" t="s">
        <v>254</v>
      </c>
      <c r="J5" s="136" t="s">
        <v>255</v>
      </c>
    </row>
    <row r="6" ht="14.2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7">
        <v>6</v>
      </c>
      <c r="G6" s="136">
        <v>7</v>
      </c>
      <c r="H6" s="137">
        <v>8</v>
      </c>
      <c r="I6" s="137">
        <v>9</v>
      </c>
      <c r="J6" s="136">
        <v>10</v>
      </c>
    </row>
    <row r="7" ht="42" customHeight="1" spans="1:10">
      <c r="A7" s="90"/>
      <c r="B7" s="138"/>
      <c r="C7" s="138"/>
      <c r="D7" s="138"/>
      <c r="E7" s="139"/>
      <c r="F7" s="140"/>
      <c r="G7" s="139"/>
      <c r="H7" s="140"/>
      <c r="I7" s="140"/>
      <c r="J7" s="139"/>
    </row>
    <row r="8" ht="42" customHeight="1" spans="1:10">
      <c r="A8" s="90"/>
      <c r="B8" s="91"/>
      <c r="C8" s="91"/>
      <c r="D8" s="91"/>
      <c r="E8" s="90"/>
      <c r="F8" s="91"/>
      <c r="G8" s="90"/>
      <c r="H8" s="91"/>
      <c r="I8" s="91"/>
      <c r="J8" s="90"/>
    </row>
    <row r="9" ht="45" customHeight="1" spans="1:3">
      <c r="A9" s="141" t="s">
        <v>289</v>
      </c>
      <c r="B9" s="142"/>
      <c r="C9" s="142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425" defaultRowHeight="14.25" customHeight="1"/>
  <cols>
    <col min="1" max="1" width="17.875" style="45" customWidth="1"/>
    <col min="2" max="2" width="19" style="45" customWidth="1"/>
    <col min="3" max="3" width="9.625" style="45" customWidth="1"/>
    <col min="4" max="4" width="20" style="45" customWidth="1"/>
    <col min="5" max="5" width="13.25" style="45" customWidth="1"/>
    <col min="6" max="6" width="13.625" style="45" customWidth="1"/>
    <col min="7" max="7" width="11.25" style="45" customWidth="1"/>
    <col min="8" max="8" width="12.875" style="45" customWidth="1"/>
    <col min="9" max="9" width="13.375" style="45" customWidth="1"/>
    <col min="10" max="16384" width="10.425" style="45"/>
  </cols>
  <sheetData>
    <row r="1" s="45" customFormat="1" customHeight="1" spans="1:9">
      <c r="A1" s="105"/>
      <c r="B1" s="106"/>
      <c r="C1" s="106"/>
      <c r="D1" s="107"/>
      <c r="E1" s="107"/>
      <c r="F1" s="107"/>
      <c r="G1" s="106"/>
      <c r="H1" s="106"/>
      <c r="I1" s="107"/>
    </row>
    <row r="2" s="45" customFormat="1" ht="41.25" customHeight="1" spans="1:9">
      <c r="A2" s="108" t="str">
        <f>"2025"&amp;"年新增资产配置预算表"</f>
        <v>2025年新增资产配置预算表</v>
      </c>
      <c r="B2" s="109"/>
      <c r="C2" s="109"/>
      <c r="D2" s="110"/>
      <c r="E2" s="110"/>
      <c r="F2" s="110"/>
      <c r="G2" s="109"/>
      <c r="H2" s="109"/>
      <c r="I2" s="110"/>
    </row>
    <row r="3" s="45" customFormat="1" customHeight="1" spans="1:9">
      <c r="A3" s="111" t="str">
        <f>"单位名称："&amp;"昆明市晋宁区宝峰第一小学"</f>
        <v>单位名称：昆明市晋宁区宝峰第一小学</v>
      </c>
      <c r="B3" s="112"/>
      <c r="C3" s="112"/>
      <c r="D3" s="113"/>
      <c r="F3" s="110"/>
      <c r="G3" s="109"/>
      <c r="H3" s="109"/>
      <c r="I3" s="133" t="s">
        <v>0</v>
      </c>
    </row>
    <row r="4" s="45" customFormat="1" ht="28.5" customHeight="1" spans="1:9">
      <c r="A4" s="114" t="s">
        <v>170</v>
      </c>
      <c r="B4" s="115" t="s">
        <v>171</v>
      </c>
      <c r="C4" s="116" t="s">
        <v>290</v>
      </c>
      <c r="D4" s="114" t="s">
        <v>291</v>
      </c>
      <c r="E4" s="114" t="s">
        <v>292</v>
      </c>
      <c r="F4" s="114" t="s">
        <v>293</v>
      </c>
      <c r="G4" s="115" t="s">
        <v>294</v>
      </c>
      <c r="H4" s="117"/>
      <c r="I4" s="114"/>
    </row>
    <row r="5" s="45" customFormat="1" ht="21" customHeight="1" spans="1:9">
      <c r="A5" s="116"/>
      <c r="B5" s="118"/>
      <c r="C5" s="118"/>
      <c r="D5" s="119"/>
      <c r="E5" s="118"/>
      <c r="F5" s="118"/>
      <c r="G5" s="115" t="s">
        <v>267</v>
      </c>
      <c r="H5" s="115" t="s">
        <v>295</v>
      </c>
      <c r="I5" s="115" t="s">
        <v>296</v>
      </c>
    </row>
    <row r="6" s="45" customFormat="1" ht="17.25" customHeight="1" spans="1:9">
      <c r="A6" s="120" t="s">
        <v>78</v>
      </c>
      <c r="B6" s="121" t="s">
        <v>79</v>
      </c>
      <c r="C6" s="120" t="s">
        <v>80</v>
      </c>
      <c r="D6" s="122" t="s">
        <v>81</v>
      </c>
      <c r="E6" s="120" t="s">
        <v>82</v>
      </c>
      <c r="F6" s="121" t="s">
        <v>83</v>
      </c>
      <c r="G6" s="123" t="s">
        <v>84</v>
      </c>
      <c r="H6" s="122" t="s">
        <v>85</v>
      </c>
      <c r="I6" s="122">
        <v>9</v>
      </c>
    </row>
    <row r="7" s="45" customFormat="1" ht="19.5" customHeight="1" spans="1:9">
      <c r="A7" s="124" t="s">
        <v>188</v>
      </c>
      <c r="B7" s="125" t="s">
        <v>67</v>
      </c>
      <c r="C7" s="125" t="s">
        <v>297</v>
      </c>
      <c r="D7" s="126" t="s">
        <v>298</v>
      </c>
      <c r="E7" s="67" t="s">
        <v>299</v>
      </c>
      <c r="F7" s="123" t="s">
        <v>300</v>
      </c>
      <c r="G7" s="127">
        <v>1</v>
      </c>
      <c r="H7" s="128">
        <v>5500</v>
      </c>
      <c r="I7" s="128">
        <v>5500</v>
      </c>
    </row>
    <row r="8" s="45" customFormat="1" ht="19.5" customHeight="1" spans="1:9">
      <c r="A8" s="124" t="s">
        <v>188</v>
      </c>
      <c r="B8" s="125" t="s">
        <v>67</v>
      </c>
      <c r="C8" s="125" t="s">
        <v>297</v>
      </c>
      <c r="D8" s="126" t="s">
        <v>298</v>
      </c>
      <c r="E8" s="67" t="s">
        <v>301</v>
      </c>
      <c r="F8" s="123" t="s">
        <v>300</v>
      </c>
      <c r="G8" s="127">
        <v>1</v>
      </c>
      <c r="H8" s="128">
        <v>15000</v>
      </c>
      <c r="I8" s="128">
        <v>15000</v>
      </c>
    </row>
    <row r="9" s="45" customFormat="1" ht="19.5" customHeight="1" spans="1:9">
      <c r="A9" s="124" t="s">
        <v>188</v>
      </c>
      <c r="B9" s="125" t="s">
        <v>67</v>
      </c>
      <c r="C9" s="125" t="s">
        <v>297</v>
      </c>
      <c r="D9" s="126" t="s">
        <v>298</v>
      </c>
      <c r="E9" s="67" t="s">
        <v>302</v>
      </c>
      <c r="F9" s="123" t="s">
        <v>300</v>
      </c>
      <c r="G9" s="127">
        <v>1</v>
      </c>
      <c r="H9" s="128">
        <v>3500</v>
      </c>
      <c r="I9" s="128">
        <v>3500</v>
      </c>
    </row>
    <row r="10" s="45" customFormat="1" ht="19.5" customHeight="1" spans="1:9">
      <c r="A10" s="124" t="s">
        <v>188</v>
      </c>
      <c r="B10" s="125" t="s">
        <v>67</v>
      </c>
      <c r="C10" s="125" t="s">
        <v>297</v>
      </c>
      <c r="D10" s="126" t="s">
        <v>303</v>
      </c>
      <c r="E10" s="67" t="s">
        <v>304</v>
      </c>
      <c r="F10" s="123" t="s">
        <v>300</v>
      </c>
      <c r="G10" s="127">
        <v>2</v>
      </c>
      <c r="H10" s="128">
        <v>2875</v>
      </c>
      <c r="I10" s="128">
        <v>5750</v>
      </c>
    </row>
    <row r="11" s="45" customFormat="1" ht="19.5" customHeight="1" spans="1:9">
      <c r="A11" s="129" t="s">
        <v>53</v>
      </c>
      <c r="B11" s="130"/>
      <c r="C11" s="130"/>
      <c r="D11" s="131"/>
      <c r="E11" s="132"/>
      <c r="F11" s="132"/>
      <c r="G11" s="127">
        <v>5</v>
      </c>
      <c r="H11" s="128">
        <v>26875</v>
      </c>
      <c r="I11" s="128">
        <v>29750</v>
      </c>
    </row>
  </sheetData>
  <mergeCells count="11">
    <mergeCell ref="A1:I1"/>
    <mergeCell ref="A2:I2"/>
    <mergeCell ref="A3:C3"/>
    <mergeCell ref="G4:I4"/>
    <mergeCell ref="A11:F11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19.2833333333333" style="73" customWidth="1"/>
    <col min="2" max="2" width="33.85" style="73" customWidth="1"/>
    <col min="3" max="3" width="23.85" style="73" customWidth="1"/>
    <col min="4" max="4" width="11.1416666666667" style="73" customWidth="1"/>
    <col min="5" max="5" width="17.7083333333333" style="73" customWidth="1"/>
    <col min="6" max="6" width="9.85" style="73" customWidth="1"/>
    <col min="7" max="7" width="17.7083333333333" style="73" customWidth="1"/>
    <col min="8" max="11" width="23.1416666666667" style="73" customWidth="1"/>
    <col min="12" max="16384" width="9.14166666666667" style="73"/>
  </cols>
  <sheetData>
    <row r="1" customHeight="1" spans="1:1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customHeight="1" spans="4:11">
      <c r="D2" s="75"/>
      <c r="E2" s="75"/>
      <c r="F2" s="75"/>
      <c r="G2" s="75"/>
      <c r="K2" s="98" t="s">
        <v>305</v>
      </c>
    </row>
    <row r="3" ht="41.25" customHeight="1" spans="1:11">
      <c r="A3" s="76" t="str">
        <f>"2025"&amp;"年上级转移支付补助项目支出预算表"</f>
        <v>2025年上级转移支付补助项目支出预算表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13.5" customHeight="1" spans="1:11">
      <c r="A4" s="77" t="str">
        <f>"单位名称："&amp;"昆明市晋宁区宝峰第一小学"</f>
        <v>单位名称：昆明市晋宁区宝峰第一小学</v>
      </c>
      <c r="B4" s="78"/>
      <c r="C4" s="78"/>
      <c r="D4" s="78"/>
      <c r="E4" s="78"/>
      <c r="F4" s="78"/>
      <c r="G4" s="78"/>
      <c r="H4" s="79"/>
      <c r="I4" s="79"/>
      <c r="J4" s="79"/>
      <c r="K4" s="99" t="s">
        <v>0</v>
      </c>
    </row>
    <row r="5" ht="21.75" customHeight="1" spans="1:11">
      <c r="A5" s="80" t="s">
        <v>240</v>
      </c>
      <c r="B5" s="80" t="s">
        <v>173</v>
      </c>
      <c r="C5" s="80" t="s">
        <v>241</v>
      </c>
      <c r="D5" s="81" t="s">
        <v>174</v>
      </c>
      <c r="E5" s="81" t="s">
        <v>175</v>
      </c>
      <c r="F5" s="81" t="s">
        <v>242</v>
      </c>
      <c r="G5" s="81" t="s">
        <v>243</v>
      </c>
      <c r="H5" s="82" t="s">
        <v>53</v>
      </c>
      <c r="I5" s="100" t="s">
        <v>306</v>
      </c>
      <c r="J5" s="101"/>
      <c r="K5" s="102"/>
    </row>
    <row r="6" ht="21.75" customHeight="1" spans="1:11">
      <c r="A6" s="83"/>
      <c r="B6" s="83"/>
      <c r="C6" s="83"/>
      <c r="D6" s="84"/>
      <c r="E6" s="84"/>
      <c r="F6" s="84"/>
      <c r="G6" s="84"/>
      <c r="H6" s="85"/>
      <c r="I6" s="81" t="s">
        <v>56</v>
      </c>
      <c r="J6" s="81" t="s">
        <v>57</v>
      </c>
      <c r="K6" s="81" t="s">
        <v>58</v>
      </c>
    </row>
    <row r="7" ht="40.5" customHeight="1" spans="1:11">
      <c r="A7" s="86"/>
      <c r="B7" s="86"/>
      <c r="C7" s="86"/>
      <c r="D7" s="87"/>
      <c r="E7" s="87"/>
      <c r="F7" s="87"/>
      <c r="G7" s="87"/>
      <c r="H7" s="88"/>
      <c r="I7" s="87" t="s">
        <v>55</v>
      </c>
      <c r="J7" s="87"/>
      <c r="K7" s="87"/>
    </row>
    <row r="8" ht="15" customHeight="1" spans="1:11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103">
        <v>10</v>
      </c>
      <c r="K8" s="103">
        <v>11</v>
      </c>
    </row>
    <row r="9" ht="18.75" customHeight="1" spans="1:11">
      <c r="A9" s="90"/>
      <c r="B9" s="91"/>
      <c r="C9" s="90"/>
      <c r="D9" s="90"/>
      <c r="E9" s="90"/>
      <c r="F9" s="90"/>
      <c r="G9" s="90"/>
      <c r="H9" s="92"/>
      <c r="I9" s="104"/>
      <c r="J9" s="104"/>
      <c r="K9" s="92"/>
    </row>
    <row r="10" ht="18.75" customHeight="1" spans="1:11">
      <c r="A10" s="91"/>
      <c r="B10" s="91"/>
      <c r="C10" s="91"/>
      <c r="D10" s="91"/>
      <c r="E10" s="91"/>
      <c r="F10" s="91"/>
      <c r="G10" s="91"/>
      <c r="H10" s="93"/>
      <c r="I10" s="93"/>
      <c r="J10" s="93"/>
      <c r="K10" s="92"/>
    </row>
    <row r="11" ht="18.75" customHeight="1" spans="1:11">
      <c r="A11" s="94" t="s">
        <v>163</v>
      </c>
      <c r="B11" s="95"/>
      <c r="C11" s="95"/>
      <c r="D11" s="95"/>
      <c r="E11" s="95"/>
      <c r="F11" s="95"/>
      <c r="G11" s="96"/>
      <c r="H11" s="93"/>
      <c r="I11" s="93"/>
      <c r="J11" s="93"/>
      <c r="K11" s="92"/>
    </row>
    <row r="12" customHeight="1" spans="1:1">
      <c r="A12" s="97" t="s">
        <v>307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4166666666667" defaultRowHeight="14.25" customHeight="1" outlineLevelCol="6"/>
  <cols>
    <col min="1" max="1" width="35.2833333333333" style="45" customWidth="1"/>
    <col min="2" max="4" width="28" style="45" customWidth="1"/>
    <col min="5" max="7" width="23.85" style="45" customWidth="1"/>
    <col min="8" max="16384" width="9.14166666666667" style="45"/>
  </cols>
  <sheetData>
    <row r="1" s="45" customFormat="1" ht="13.5" customHeight="1" spans="4:7">
      <c r="D1" s="46"/>
      <c r="G1" s="47"/>
    </row>
    <row r="2" s="45" customFormat="1" ht="41.25" customHeight="1" spans="1:7">
      <c r="A2" s="48" t="str">
        <f>"2025"&amp;"年部门项目中期规划预算表"</f>
        <v>2025年部门项目中期规划预算表</v>
      </c>
      <c r="B2" s="48"/>
      <c r="C2" s="48"/>
      <c r="D2" s="48"/>
      <c r="E2" s="48"/>
      <c r="F2" s="48"/>
      <c r="G2" s="48"/>
    </row>
    <row r="3" s="45" customFormat="1" ht="13.5" customHeight="1" spans="1:7">
      <c r="A3" s="49" t="str">
        <f>"单位名称："&amp;"昆明市晋宁区宝峰第一小学"</f>
        <v>单位名称：昆明市晋宁区宝峰第一小学</v>
      </c>
      <c r="B3" s="50"/>
      <c r="C3" s="50"/>
      <c r="D3" s="50"/>
      <c r="E3" s="51"/>
      <c r="F3" s="51"/>
      <c r="G3" s="52" t="s">
        <v>0</v>
      </c>
    </row>
    <row r="4" s="45" customFormat="1" ht="21.75" customHeight="1" spans="1:7">
      <c r="A4" s="53" t="s">
        <v>241</v>
      </c>
      <c r="B4" s="53" t="s">
        <v>240</v>
      </c>
      <c r="C4" s="53" t="s">
        <v>173</v>
      </c>
      <c r="D4" s="54" t="s">
        <v>308</v>
      </c>
      <c r="E4" s="55" t="s">
        <v>56</v>
      </c>
      <c r="F4" s="56"/>
      <c r="G4" s="57"/>
    </row>
    <row r="5" s="45" customFormat="1" ht="21.75" customHeight="1" spans="1:7">
      <c r="A5" s="58"/>
      <c r="B5" s="58"/>
      <c r="C5" s="58"/>
      <c r="D5" s="59"/>
      <c r="E5" s="60" t="str">
        <f>"2025"&amp;"年"</f>
        <v>2025年</v>
      </c>
      <c r="F5" s="60" t="str">
        <f>("2025"+1)&amp;"年"</f>
        <v>2026年</v>
      </c>
      <c r="G5" s="60" t="str">
        <f>("2025"+2)&amp;"年"</f>
        <v>2027年</v>
      </c>
    </row>
    <row r="6" s="45" customFormat="1" ht="40.5" customHeight="1" spans="1:7">
      <c r="A6" s="61"/>
      <c r="B6" s="61"/>
      <c r="C6" s="61"/>
      <c r="D6" s="62"/>
      <c r="E6" s="63"/>
      <c r="F6" s="63"/>
      <c r="G6" s="63"/>
    </row>
    <row r="7" s="45" customFormat="1" ht="15" customHeight="1" spans="1:7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</row>
    <row r="8" s="45" customFormat="1" customHeight="1" spans="1:7">
      <c r="A8" s="65"/>
      <c r="B8" s="66"/>
      <c r="C8" s="66"/>
      <c r="D8" s="66"/>
      <c r="E8" s="66"/>
      <c r="F8" s="66"/>
      <c r="G8" s="66"/>
    </row>
    <row r="9" s="45" customFormat="1" ht="17.25" customHeight="1" spans="1:7">
      <c r="A9" s="67"/>
      <c r="B9" s="68"/>
      <c r="C9" s="68"/>
      <c r="D9" s="67"/>
      <c r="E9" s="69"/>
      <c r="F9" s="69"/>
      <c r="G9" s="69"/>
    </row>
    <row r="10" s="45" customFormat="1" ht="18.75" customHeight="1" spans="1:7">
      <c r="A10" s="70" t="s">
        <v>53</v>
      </c>
      <c r="B10" s="71" t="s">
        <v>309</v>
      </c>
      <c r="C10" s="71"/>
      <c r="D10" s="72"/>
      <c r="E10" s="69"/>
      <c r="F10" s="69"/>
      <c r="G10" s="69"/>
    </row>
    <row r="11" s="45" customFormat="1" customHeight="1" spans="1:1">
      <c r="A11" s="45" t="s">
        <v>310</v>
      </c>
    </row>
  </sheetData>
  <mergeCells count="11"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N12" sqref="N12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9" t="s">
        <v>311</v>
      </c>
      <c r="J1" s="4"/>
    </row>
    <row r="2" s="2" customFormat="1" ht="47.1" customHeight="1" spans="1:10">
      <c r="A2" s="5" t="s">
        <v>312</v>
      </c>
      <c r="B2" s="5"/>
      <c r="C2" s="5"/>
      <c r="D2" s="5"/>
      <c r="E2" s="5"/>
      <c r="F2" s="5"/>
      <c r="G2" s="5"/>
      <c r="H2" s="5"/>
      <c r="I2" s="5"/>
      <c r="J2" s="40"/>
    </row>
    <row r="3" s="3" customFormat="1" ht="24" spans="1:10">
      <c r="A3" s="6" t="str">
        <f>"单位名称："&amp;"昆明市晋宁区宝峰第一小学"</f>
        <v>单位名称：昆明市晋宁区宝峰第一小学</v>
      </c>
      <c r="B3" s="7"/>
      <c r="C3" s="7"/>
      <c r="D3" s="7"/>
      <c r="E3" s="7"/>
      <c r="F3" s="8"/>
      <c r="G3" s="8"/>
      <c r="H3" s="8"/>
      <c r="I3" s="8" t="s">
        <v>0</v>
      </c>
      <c r="J3" s="41"/>
    </row>
    <row r="4" s="1" customFormat="1" ht="15" customHeight="1" spans="1:10">
      <c r="A4" s="9" t="s">
        <v>313</v>
      </c>
      <c r="B4" s="10"/>
      <c r="C4" s="11"/>
      <c r="D4" s="11"/>
      <c r="E4" s="12"/>
      <c r="F4" s="13" t="s">
        <v>314</v>
      </c>
      <c r="G4" s="10"/>
      <c r="H4" s="11"/>
      <c r="I4" s="12"/>
      <c r="J4" s="4"/>
    </row>
    <row r="5" s="1" customFormat="1" ht="17.25" customHeight="1" spans="1:10">
      <c r="A5" s="14"/>
      <c r="B5" s="13" t="s">
        <v>315</v>
      </c>
      <c r="C5" s="11"/>
      <c r="D5" s="11"/>
      <c r="E5" s="11"/>
      <c r="F5" s="11"/>
      <c r="G5" s="11"/>
      <c r="H5" s="12"/>
      <c r="I5" s="9" t="s">
        <v>316</v>
      </c>
      <c r="J5" s="4"/>
    </row>
    <row r="6" s="1" customFormat="1" ht="67.15" customHeight="1" spans="1:10">
      <c r="A6" s="9" t="s">
        <v>317</v>
      </c>
      <c r="B6" s="9" t="s">
        <v>318</v>
      </c>
      <c r="C6" s="15"/>
      <c r="D6" s="16"/>
      <c r="E6" s="16"/>
      <c r="F6" s="16"/>
      <c r="G6" s="16"/>
      <c r="H6" s="17"/>
      <c r="I6" s="42" t="s">
        <v>319</v>
      </c>
      <c r="J6" s="4"/>
    </row>
    <row r="7" s="1" customFormat="1" ht="70.5" customHeight="1" spans="1:10">
      <c r="A7" s="18"/>
      <c r="B7" s="9" t="s">
        <v>320</v>
      </c>
      <c r="C7" s="15"/>
      <c r="D7" s="16"/>
      <c r="E7" s="16"/>
      <c r="F7" s="16"/>
      <c r="G7" s="16"/>
      <c r="H7" s="17"/>
      <c r="I7" s="43" t="s">
        <v>321</v>
      </c>
      <c r="J7" s="4"/>
    </row>
    <row r="8" s="1" customFormat="1" ht="70.7" customHeight="1" spans="1:10">
      <c r="A8" s="9" t="s">
        <v>322</v>
      </c>
      <c r="B8" s="9" t="s">
        <v>323</v>
      </c>
      <c r="C8" s="15"/>
      <c r="D8" s="16"/>
      <c r="E8" s="16"/>
      <c r="F8" s="16"/>
      <c r="G8" s="16"/>
      <c r="H8" s="17"/>
      <c r="I8" s="44" t="s">
        <v>324</v>
      </c>
      <c r="J8" s="4"/>
    </row>
    <row r="9" s="1" customFormat="1" ht="17.85" customHeight="1" spans="1:10">
      <c r="A9" s="19"/>
      <c r="B9" s="20" t="s">
        <v>325</v>
      </c>
      <c r="C9" s="21"/>
      <c r="D9" s="21" t="s">
        <v>326</v>
      </c>
      <c r="E9" s="22"/>
      <c r="F9" s="21" t="s">
        <v>327</v>
      </c>
      <c r="G9" s="21"/>
      <c r="H9" s="21"/>
      <c r="I9" s="32" t="s">
        <v>316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328</v>
      </c>
      <c r="G10" s="9" t="s">
        <v>329</v>
      </c>
      <c r="H10" s="9" t="s">
        <v>330</v>
      </c>
      <c r="I10" s="24"/>
      <c r="J10" s="4"/>
    </row>
    <row r="11" s="1" customFormat="1" ht="23.85" customHeight="1" spans="1:10">
      <c r="A11" s="25" t="s">
        <v>331</v>
      </c>
      <c r="B11" s="9" t="s">
        <v>53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332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332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332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332</v>
      </c>
      <c r="J15" s="4"/>
    </row>
    <row r="16" s="1" customFormat="1" ht="409.5" hidden="1" customHeight="1" spans="1:10">
      <c r="A16" s="29" t="s">
        <v>333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248</v>
      </c>
      <c r="C18" s="36" t="s">
        <v>249</v>
      </c>
      <c r="D18" s="36" t="s">
        <v>250</v>
      </c>
      <c r="E18" s="36" t="s">
        <v>252</v>
      </c>
      <c r="F18" s="37" t="s">
        <v>334</v>
      </c>
      <c r="G18" s="37"/>
      <c r="H18" s="37"/>
      <c r="I18" s="36" t="s">
        <v>335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2025-03-17T03:15:39Z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