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8" r:id="rId13"/>
    <sheet name="对下转移支付绩效目标表09-2" sheetId="19" r:id="rId14"/>
    <sheet name="新增资产配置表10" sheetId="13" r:id="rId15"/>
    <sheet name="上级转移支付补助项目支出预算表11" sheetId="14" r:id="rId16"/>
    <sheet name="部门项目中期规划预算表12" sheetId="15" r:id="rId17"/>
    <sheet name="部门整体支出绩效目标表13 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<sst xmlns="http://schemas.openxmlformats.org/spreadsheetml/2006/main" count="1564" uniqueCount="516">
  <si>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</si>
  <si>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</si>
  <si>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</si>
  <si>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</si>
  <si>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</si>
  <si>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</si>
  <si>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</si>
  <si>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</si>
  <si>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</si>
  <si>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</si>
  <si>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</si>
  <si>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</si>
  <si>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</si>
  <si>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</si>
  <si>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</si>
  <si>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</si>
  <si>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</si>
  <si>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</si>
  <si>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</si>
  <si>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</si>
  <si>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</si>
  <si>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</si>
  <si>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</si>
  <si>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</si>
  <si>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</si>
  <si>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</si>
  <si>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</si>
  <si>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</si>
  <si>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</si>
  <si>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</si>
  <si>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</si>
  <si>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</si>
  <si>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</si>
  <si>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</si>
  <si>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</si>
  <si>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</si>
  <si>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</si>
  <si>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</si>
  <si>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</si>
  <si>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</si>
  <si>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</si>
  <si>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</si>
  <si>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</si>
  <si>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</si>
  <si>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</si>
  <si>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</si>
  <si>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</si>
  <si>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</si>
  <si>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</si>
  <si>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</si>
  <si>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</si>
  <si>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</si>
  <si>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</si>
  <si>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</si>
  <si>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</si>
  <si>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</si>
  <si>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</si>
  <si>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</si>
  <si>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</si>
  <si>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</si>
  <si>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</si>
  <si>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</si>
  <si>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</si>
  <si>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</si>
  <si>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</si>
  <si>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</si>
  <si>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</si>
  <si>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</si>
  <si>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200</t>
  </si>
  <si>
    <t>中国人民政治协商会议昆明市晋宁区委员会</t>
  </si>
  <si>
    <t>200001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</si>
  <si>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</si>
  <si>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</si>
  <si>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</si>
  <si>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</si>
  <si>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</si>
  <si>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</si>
  <si>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</si>
  <si>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</si>
  <si>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</si>
  <si>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</si>
  <si>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</si>
  <si>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</si>
  <si>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</si>
  <si>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</si>
  <si>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</si>
  <si>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</si>
  <si>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</si>
  <si>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</si>
  <si>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</si>
  <si>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</si>
  <si>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</si>
  <si>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</si>
  <si>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</si>
  <si>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</si>
  <si>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</si>
  <si>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</si>
  <si>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</si>
  <si>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</si>
  <si>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20102</t>
  </si>
  <si>
    <t>政协事务</t>
  </si>
  <si>
    <t>2010201</t>
  </si>
  <si>
    <t>行政运行</t>
  </si>
  <si>
    <t>2010206</t>
  </si>
  <si>
    <t>参政议政</t>
  </si>
  <si>
    <t>2010299</t>
  </si>
  <si>
    <t>其他政协事务支出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</si>
  <si>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</si>
  <si>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</si>
  <si>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</si>
  <si>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</si>
  <si>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</si>
  <si>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</si>
  <si>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</si>
  <si>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</si>
  <si>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</si>
  <si>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</si>
  <si>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</si>
  <si>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</si>
  <si>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</si>
  <si>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</si>
  <si>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</si>
  <si>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</si>
  <si>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</si>
  <si>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</si>
  <si>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</si>
  <si>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</si>
  <si>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</si>
  <si>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</si>
  <si>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</si>
  <si>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</si>
  <si>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</si>
  <si>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</si>
  <si>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</si>
  <si>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</si>
  <si>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</si>
  <si>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</si>
  <si>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</si>
  <si>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</si>
  <si>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</si>
  <si>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</si>
  <si>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</si>
  <si>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</si>
  <si>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</si>
  <si>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</si>
  <si>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</si>
  <si>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</si>
  <si>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</si>
  <si>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</si>
  <si>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</si>
  <si>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</si>
  <si>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</si>
  <si>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</si>
  <si>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</si>
  <si>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</si>
  <si>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</si>
  <si>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</si>
  <si>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</si>
  <si>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</si>
  <si>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</si>
  <si>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</si>
  <si>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</si>
  <si>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</si>
  <si>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</si>
  <si>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</si>
  <si>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</si>
  <si>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</si>
  <si>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</si>
  <si>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</si>
  <si>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</si>
  <si>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</si>
  <si>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</si>
  <si>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</si>
  <si>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</si>
  <si>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</si>
  <si>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</si>
  <si>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</si>
  <si>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</si>
  <si>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</si>
  <si>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</si>
  <si>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</si>
  <si>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</si>
  <si>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</si>
  <si>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</si>
  <si>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</si>
  <si>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</si>
  <si>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</si>
  <si>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</si>
  <si>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</si>
  <si>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</si>
  <si>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</si>
  <si>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</si>
  <si>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</si>
  <si>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</si>
  <si>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</si>
  <si>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</si>
  <si>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</si>
  <si>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</si>
  <si>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530122210000000002217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</si>
  <si>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</si>
  <si>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</si>
  <si>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</si>
  <si>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</si>
  <si>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</si>
  <si>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</si>
  <si>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</si>
  <si>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530122210000000002219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</si>
  <si>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</si>
  <si>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</si>
  <si>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</si>
  <si>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</si>
  <si>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</si>
  <si>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</si>
  <si>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</si>
  <si>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</si>
  <si>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</si>
  <si>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</si>
  <si>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</si>
  <si>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530122210000000002221</t>
  </si>
  <si>
    <t>公车购置及运维费</t>
  </si>
  <si>
    <t>30231</t>
  </si>
  <si>
    <t>公务用车运行维护费</t>
  </si>
  <si>
    <t>530122210000000002222</t>
  </si>
  <si>
    <t>30217</t>
  </si>
  <si>
    <t>530122210000000002224</t>
  </si>
  <si>
    <t>公务交通补贴</t>
  </si>
  <si>
    <t>30239</t>
  </si>
  <si>
    <t>其他交通费用</t>
  </si>
  <si>
    <t>530122210000000002225</t>
  </si>
  <si>
    <t>工会经费</t>
  </si>
  <si>
    <t>30228</t>
  </si>
  <si>
    <t>530122210000000002226</t>
  </si>
  <si>
    <t>一般公用经费</t>
  </si>
  <si>
    <t>30201</t>
  </si>
  <si>
    <t>办公费</t>
  </si>
  <si>
    <t>30211</t>
  </si>
  <si>
    <t>差旅费</t>
  </si>
  <si>
    <t>30215</t>
  </si>
  <si>
    <t>会议费</t>
  </si>
  <si>
    <t>30227</t>
  </si>
  <si>
    <t>委托业务费</t>
  </si>
  <si>
    <t>30229</t>
  </si>
  <si>
    <t>福利费</t>
  </si>
  <si>
    <t>530122210000000004019</t>
  </si>
  <si>
    <t>30113</t>
  </si>
  <si>
    <t>530122231100001230035</t>
  </si>
  <si>
    <t>离退休人员支出</t>
  </si>
  <si>
    <t>30305</t>
  </si>
  <si>
    <t>生活补助</t>
  </si>
  <si>
    <t>530122231100001432633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</si>
  <si>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</si>
  <si>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</si>
  <si>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</si>
  <si>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</si>
  <si>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</si>
  <si>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</si>
  <si>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</si>
  <si>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</si>
  <si>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</si>
  <si>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530122200000000000346</t>
  </si>
  <si>
    <t>远程协商平台运行维护专项资金</t>
  </si>
  <si>
    <t>530122200000000000355</t>
  </si>
  <si>
    <t>提案办理专项资金</t>
  </si>
  <si>
    <t>530122200000000000421</t>
  </si>
  <si>
    <t>委员活动专项经费</t>
  </si>
  <si>
    <t>530122200000000000426</t>
  </si>
  <si>
    <t>参政议政专项资金</t>
  </si>
  <si>
    <t>530122221100000304800</t>
  </si>
  <si>
    <t>2022年“协商在基层”专项资金</t>
  </si>
  <si>
    <t>530122221100000825515</t>
  </si>
  <si>
    <t>区政协财政拨款收入专项资金</t>
  </si>
  <si>
    <t>30216</t>
  </si>
  <si>
    <t>培训费</t>
  </si>
  <si>
    <t>530122221100000825746</t>
  </si>
  <si>
    <t>区政协非财政拨款收入专项资金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</si>
  <si>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</si>
  <si>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</si>
  <si>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</si>
  <si>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</si>
  <si>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</si>
  <si>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</si>
  <si>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</si>
  <si>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</si>
  <si>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</si>
  <si>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</si>
  <si>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对政治、经济文化和社会生活中的重要问题以及人民群众普遍关心的问题，开展调查研究，反映社情民意，进行协商讨论。通过调研报告、提案、建议案或其他形式，向中国共产党和国家机关提出意见和建议。</t>
  </si>
  <si>
    <t>产出指标</t>
  </si>
  <si>
    <t>数量指标</t>
  </si>
  <si>
    <t>组织政协委员参政议政，开展调研视察</t>
  </si>
  <si>
    <t>&gt;=</t>
  </si>
  <si>
    <t>次</t>
  </si>
  <si>
    <t>定量指标</t>
  </si>
  <si>
    <t>质量指标</t>
  </si>
  <si>
    <t>形成高质量提案报告</t>
  </si>
  <si>
    <t>件</t>
  </si>
  <si>
    <t>时效指标</t>
  </si>
  <si>
    <t>严格按照时间进度执行年度预算</t>
  </si>
  <si>
    <t>=</t>
  </si>
  <si>
    <t>98</t>
  </si>
  <si>
    <t>%</t>
  </si>
  <si>
    <t>定性指标</t>
  </si>
  <si>
    <t>效益指标</t>
  </si>
  <si>
    <t>社会效益</t>
  </si>
  <si>
    <t>发挥人民政协协调关系、汇聚力量、建言献策、服务大局重要作用。</t>
  </si>
  <si>
    <t>95</t>
  </si>
  <si>
    <t>满意度指标</t>
  </si>
  <si>
    <t>服务对象满意度</t>
  </si>
  <si>
    <t>晋宁区城乡居民对政协委员满意度； 政协委员对政协办公室工作满意度。</t>
  </si>
  <si>
    <t>实现云南政协系统网络议政、远程协商制度化、常态化发展，全省政协系统拟建设上下联动、内外互通、系统集成的“网络议政、远程协商”平台。</t>
  </si>
  <si>
    <t>组织政协机关工作人员及政协委员召开视频会议</t>
  </si>
  <si>
    <t>保证会议质量，签到率</t>
  </si>
  <si>
    <t>80</t>
  </si>
  <si>
    <t>严格按照时间进度执行年度预算。</t>
  </si>
  <si>
    <t>晋宁区城乡居民对政协委员满意度；政协委员对政协办公室工作满意度。</t>
  </si>
  <si>
    <t>开设课程门数</t>
  </si>
  <si>
    <t>门</t>
  </si>
  <si>
    <t>反映预算部门（单位）组织开展各类培训开设课程的数量。</t>
  </si>
  <si>
    <t>会议次数</t>
  </si>
  <si>
    <t>反映预算部门（单位）组织开展各类会议的总次数。</t>
  </si>
  <si>
    <t>组织培训期数</t>
  </si>
  <si>
    <t>反映预算部门（单位）组织开展各类培训的期数。</t>
  </si>
  <si>
    <t>会议人次</t>
  </si>
  <si>
    <t>300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</si>
  <si>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</si>
  <si>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</si>
  <si>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</si>
  <si>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</si>
  <si>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</si>
  <si>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培训参加人次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</si>
  <si>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</si>
  <si>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</si>
  <si>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</si>
  <si>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是否纳入年度计划</t>
  </si>
  <si>
    <t>是</t>
  </si>
  <si>
    <t>是/否</t>
  </si>
  <si>
    <t>反映会议是否纳入部门的年度计划。</t>
  </si>
  <si>
    <t>培训出勤率</t>
  </si>
  <si>
    <t>90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</si>
  <si>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</si>
  <si>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</si>
  <si>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</si>
  <si>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经济效益</t>
  </si>
  <si>
    <t>视频、电话会议占比</t>
  </si>
  <si>
    <t>20</t>
  </si>
  <si>
    <t>反映通过视频、电话等现代信息技术手段，组织开展会议的次数。预算年度计划采用视频、电话方式召开会议的次数。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</si>
  <si>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</si>
  <si>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</si>
  <si>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参会人员满意度</t>
  </si>
  <si>
    <t>反映参会人员对会议开展的满意度。参会人员满意度=（参会满意人数/问卷调查人数）*100%</t>
  </si>
  <si>
    <t>购置设备数量</t>
  </si>
  <si>
    <t>台（套）</t>
  </si>
  <si>
    <t>反映购置数量完成情况。</t>
  </si>
  <si>
    <t>购置计划完成率</t>
  </si>
  <si>
    <t>100</t>
  </si>
  <si>
    <t>反映部门购置计划执行情况购置计划执行情况。
购置计划完成率=（实际购置交付装备数量/计划购置交付装备数量）*100%。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</si>
  <si>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</si>
  <si>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</si>
  <si>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</si>
  <si>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</si>
  <si>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</si>
  <si>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</si>
  <si>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设备采购经济性</t>
  </si>
  <si>
    <t>14.35</t>
  </si>
  <si>
    <t>万元</t>
  </si>
  <si>
    <t>反映设备采购成本低于计划数所获得的经济效益。</t>
  </si>
  <si>
    <t>可持续影响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</si>
  <si>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</si>
  <si>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</si>
  <si>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</si>
  <si>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</si>
  <si>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</si>
  <si>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加大提案工作力度，积极完善政协委员提案办理“销号制度”，不断提高提案工作信息化水平，扩大提案办理协商公开度和参与面，提升提案办理质量和效果。</t>
  </si>
  <si>
    <t>落实重点提案办理</t>
  </si>
  <si>
    <t>个</t>
  </si>
  <si>
    <t>按质按量落实好重点提案办理工作</t>
  </si>
  <si>
    <t>促进了社会和谐稳定，确保晋宁区政协委员的正常履职工作，对晋宁经济、社会、文化发展等方面提出科学意见及建议。</t>
  </si>
  <si>
    <t>参加政协委员活动人数</t>
  </si>
  <si>
    <t>203</t>
  </si>
  <si>
    <t>人</t>
  </si>
  <si>
    <t>活动经费到位率</t>
  </si>
  <si>
    <t>按照“党政所需、群众所盼、政协所能”的要求，合理确定“协商在基层”协商议事内容。聚焦党政关注的要事，助推党委政府各项工作部署在基层落实；聚焦民生改善的实事，促进人民群众反映强烈、愿望迫切的问题诉求和实际困难得到解决；聚焦基层治理的难事，助力城乡经济社会发展中涉及民生关切的公共事务、公众利益问题逐步解决。主要用于2022年区政协“协商在基层”办公设施设备的更新（含信息化建设）、办公场地的修整，办公用房的修缮及开展“协商在基层”工作组织的各种培训、视察、调研等。</t>
  </si>
  <si>
    <t>设立委员工作室，加挂“协商在基层”议事室统一标识</t>
  </si>
  <si>
    <t>更新办公设备验收合格率</t>
  </si>
  <si>
    <t>检查任务及时完成率</t>
  </si>
  <si>
    <t>远程协商视频会议系统配置</t>
  </si>
  <si>
    <t>30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</si>
  <si>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</si>
  <si>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</si>
  <si>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</si>
  <si>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</si>
  <si>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</si>
  <si>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</si>
  <si>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</si>
  <si>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</si>
  <si>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</si>
  <si>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</si>
  <si>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</si>
  <si>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</si>
  <si>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</si>
  <si>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</si>
  <si>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</si>
  <si>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</si>
  <si>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</si>
  <si>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</si>
  <si>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</si>
  <si>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</si>
  <si>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</si>
  <si>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</si>
  <si>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</si>
  <si>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</si>
  <si>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</si>
  <si>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</si>
  <si>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</si>
  <si>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</si>
  <si>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</si>
  <si>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单位名称：中国人民政治协商会议昆明市晋宁区委员会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</si>
  <si>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</si>
  <si>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</si>
  <si>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</si>
  <si>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</si>
  <si>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</si>
  <si>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</si>
  <si>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</si>
  <si>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</si>
  <si>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</si>
  <si>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</si>
  <si>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</si>
  <si>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</si>
  <si>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</si>
  <si>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</si>
  <si>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</si>
  <si>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</si>
  <si>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备注:因我单位无提前下达的上级转移支付补助项目支出预算，该表以空表进行公示。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</si>
  <si>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</si>
  <si>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</si>
  <si>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</si>
  <si>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</si>
  <si>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</si>
  <si>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</si>
  <si>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</si>
  <si>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</si>
  <si>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</si>
  <si>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</si>
  <si>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</si>
  <si>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</si>
  <si>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 xml:space="preserve">根据政协章程和“三定”方案规定，区政协主要职能职责是：
1.负责区政协全体会议、常委会议、主席会议及其他重要会议、活动的组织服务工作；组织实施上述会议、活动决议、决定；
2.负责区政协委员开展调研、视察、专题协商等活动的统筹协调和服务保障工作；
3.组织学习统一战线和人民政协的理论、政策，提出人民政协履行职能的工作建议；整理、报送政协组织和政协委员履行职能职责形成的工作报告、建议和建议案；
4.负责区政协委员提案办理的协调和服务工作；
5.负责与区委、区人大、区政府等有关部门的工作联系；负责联系区各民主党派、工商联、人民团体、社会各界人士等工作；
6.承办区委交办的其他事项。
</t>
  </si>
  <si>
    <t>根据三定方案归纳</t>
  </si>
  <si>
    <t>2025年是全面贯彻落实中共二十大精神的开局之年，是实施“十四五”规划承上启下的关键一年。2025年，区政协工作的总体要求是：以习近平新时代中国特色社会主义思想为指导，深入学习贯彻中共二十大精神，紧扣区委中心大局，充分发挥专门协商机构作用，积极践行全过程人民民主，持续擦亮“协商在基层”履职品牌，推动建言资政更有用、凝聚共识更有效、增进团结更有力，为奋力谱写好中国式现代化晋宁篇章贡献政协智慧和力量。</t>
  </si>
  <si>
    <t>根据部门职责，中长期规划，各级党委，各级政府要求归纳</t>
  </si>
  <si>
    <t>部门年度目标</t>
  </si>
  <si>
    <t xml:space="preserve">1.根据区政协年初工作要点安排，围绕区委、区政府中心工作，认真组织开展调研、视察、专题协商、民主监督等工作，顺利完成年度工作目标任务，积极建睿智之言,献务实之策,出助推之力，为推进晋宁经济社会高质量发展贡献政协智慧和力量;
2.严格执行预算支出计划，保障政协机关人员经费正常支出，机构正常运转;
3.加强公共设施管理，保障区政协机关公共设施管护、保洁等等费用支出;
4.加强会议统筹，按政协章程及全区工作要求召开本年政协会议;
5.加强委员培训，通过学习，引导政协委员不断坚定理想信念，凝集思想共识，进一步提升政协委员综合素质和履职能力;
6.加强政协委员工作室、协商议事室等建设，认真做好委员联系联谊工作，不断增强政协委员凝聚力;
7.充分调动政协委员依法履职的积极性，发挥专项资金在政协委员提案、社情民意办理工作中的保障作用;
8.保障“协商在基层”工作正常开展，探索更好发挥专项专门协商机构作用，推动政协协商与基层协商有效衔接;
9.保障政协机关和全区政协委员活动及履职经费支出;
10.认真完成区委、区政府交办的各项重点工作任务。
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</si>
  <si>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</si>
  <si>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</si>
  <si>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</si>
  <si>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</si>
  <si>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</si>
  <si>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</si>
  <si>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</si>
  <si>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</si>
  <si>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</si>
  <si>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远程协商平台运行维护资金</t>
  </si>
  <si>
    <t>为搭建知情明权，协商议政平台，2025年利用远程平台召开民主协商会议。保障远程协商平台正常运行，每年进行定期维护。</t>
  </si>
  <si>
    <t xml:space="preserve"> 2022年“协商在基层”专项资金</t>
  </si>
  <si>
    <t>按照“党政所需、群众所盼、政协所能”的要求，合理确定“协商在基层”协商议事内容。聚焦党政关注的要事，助推党委政府各项工作部署在基层落实；聚焦民生改善的实事，促进人民群众反映强烈、愿望迫切的问题诉求和实际困难得到解决；聚焦基层治理的难事，助力城乡经济社会发展中涉及民生关切的公共事务、公众利益问题逐步解决。主要用于2025年区政协“协商在基层”办公设施设备的更新（含信息化建设）、办公场地的修整，办公用房的修缮及开展“协商在基层”工作组织的各种培训、视察、调研等。</t>
  </si>
  <si>
    <t>对政治、经济文化和社会生活中的重要问题以及人民群众普遍关心的问题，开展调查研究，反映社情民意，进行协商讨论。通过调研报告、提案、建议案或其他形式，向中国共产党和国家机关提出意见和建议。全年议政视察、调研、民主监督、专题协商、专题议政性常委会不少于15次。</t>
  </si>
  <si>
    <t>委员活动专项资金</t>
  </si>
  <si>
    <t>组织区政协委员深入开展专题调研，形成一批有深度、有质量、可操作的调研成果，为区委、区政府科学决策提供参考。</t>
  </si>
  <si>
    <t>认真贯彻落实新时代提案工作要求，坚持问题导向与民主协商有机统一，突出建言资政与凝聚共识双向发力，推动提案工作人效落实。</t>
  </si>
  <si>
    <t>保障政协机构正常运转。</t>
  </si>
  <si>
    <t>委员培训、调研、视察专项资金。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</si>
  <si>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</si>
  <si>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</si>
  <si>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</si>
  <si>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</si>
  <si>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</si>
  <si>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组织开展各类培训中参训人员的出勤情况。</t>
  </si>
  <si>
    <t>年度工作计划</t>
  </si>
  <si>
    <t>1000</t>
  </si>
  <si>
    <t>组织开展各类会议中的参训情况。</t>
  </si>
  <si>
    <t>年度工作计划。</t>
  </si>
  <si>
    <t>组织开展各类会议的总天数</t>
  </si>
  <si>
    <t>调研视察、民主监督次数</t>
  </si>
  <si>
    <t>组织委员参政议政、调研视察、民主监督的次数。</t>
  </si>
  <si>
    <t>“院坝协商”活动开展次数</t>
  </si>
  <si>
    <t>“院坝协商”活动开展次数。</t>
  </si>
  <si>
    <t>政协委员活动人数</t>
  </si>
  <si>
    <t>参加委员活动的人数。</t>
  </si>
  <si>
    <t>发布稿件数量</t>
  </si>
  <si>
    <t>篇</t>
  </si>
  <si>
    <t>通过相关媒体、网络等发布或推送稿件的篇数情况。</t>
  </si>
  <si>
    <t>调研视察成果转化率</t>
  </si>
  <si>
    <t>调研视察成果转换的情况。</t>
  </si>
  <si>
    <t>培训出勤情况。</t>
  </si>
  <si>
    <t>参会率</t>
  </si>
  <si>
    <t>参会率情况。</t>
  </si>
  <si>
    <t>及时率</t>
  </si>
  <si>
    <t>&lt;=</t>
  </si>
  <si>
    <t>时间差距情况。</t>
  </si>
  <si>
    <t>信息数据安全</t>
  </si>
  <si>
    <t>信息系统相关数据安全的保障情况。</t>
  </si>
  <si>
    <t>部门运转</t>
  </si>
  <si>
    <t>正常运转</t>
  </si>
  <si>
    <t>部门运转情况。</t>
  </si>
  <si>
    <t>工作任务及时完成率</t>
  </si>
  <si>
    <t>工作任务完成情况。</t>
  </si>
  <si>
    <t>研究成果采纳率</t>
  </si>
  <si>
    <t>提出的意见那间被采纳的情况。</t>
  </si>
  <si>
    <t>系统全年正常运行时长</t>
  </si>
  <si>
    <t>24</t>
  </si>
  <si>
    <t>小时</t>
  </si>
  <si>
    <t>信息系统全年正常运行时间情况。</t>
  </si>
  <si>
    <t>系统正常使用年限</t>
  </si>
  <si>
    <t>系统正常使用年限。</t>
  </si>
  <si>
    <t>服务对象对政策研究工作的整体满意情况。</t>
  </si>
  <si>
    <t>保用人员满意度</t>
  </si>
  <si>
    <t>使用对象对信息系统使用的满意度。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</si>
</sst>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5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176" fontId="43" fillId="0" borderId="1">
      <alignment horizontal="right" vertical="center"/>
    </xf>
    <xf numFmtId="177" fontId="43" fillId="0" borderId="1">
      <alignment horizontal="right" vertical="center"/>
    </xf>
    <xf numFmtId="10" fontId="43" fillId="0" borderId="1">
      <alignment horizontal="right" vertical="center"/>
    </xf>
    <xf numFmtId="178" fontId="43" fillId="0" borderId="1">
      <alignment horizontal="right" vertical="center"/>
    </xf>
    <xf numFmtId="49" fontId="43" fillId="0" borderId="1">
      <alignment horizontal="left" vertical="center" wrapText="1"/>
    </xf>
    <xf numFmtId="178" fontId="43" fillId="0" borderId="1">
      <alignment horizontal="right" vertical="center"/>
    </xf>
    <xf numFmtId="179" fontId="43" fillId="0" borderId="1">
      <alignment horizontal="right" vertical="center"/>
    </xf>
    <xf numFmtId="180" fontId="43" fillId="0" borderId="1">
      <alignment horizontal="right" vertical="center"/>
    </xf>
    <xf numFmtId="0" fontId="43" fillId="0" borderId="0">
      <alignment vertical="top"/>
      <protection locked="0"/>
    </xf>
    <xf numFmtId="0" fontId="44" fillId="0" borderId="0"/>
  </cellStyleXfs>
  <cellXfs count="26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3" applyFo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0" borderId="0" xfId="58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7" fillId="0" borderId="1" xfId="54" applyFont="1" applyAlignment="1">
      <alignment horizontal="left" vertical="center"/>
    </xf>
    <xf numFmtId="178" fontId="7" fillId="0" borderId="1" xfId="54" applyFo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78" fontId="7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>
      <alignment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4" fillId="0" borderId="0" xfId="58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80" fontId="7" fillId="0" borderId="1" xfId="56" applyFont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>
      <alignment horizontal="left" vertical="center"/>
    </xf>
    <xf numFmtId="178" fontId="17" fillId="0" borderId="0" xfId="0" applyNumberFormat="1" applyFont="1" applyBorder="1" applyAlignment="1">
      <alignment horizontal="left" vertical="center"/>
    </xf>
    <xf numFmtId="0" fontId="14" fillId="0" borderId="0" xfId="57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49" fontId="18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14" fillId="0" borderId="0" xfId="57" applyNumberFormat="1" applyFont="1" applyFill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49" fontId="7" fillId="0" borderId="1" xfId="53" applyFont="1" applyAlignment="1">
      <alignment horizontal="left" vertical="center" wrapText="1" indent="2"/>
    </xf>
    <xf numFmtId="0" fontId="3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49" fontId="7" fillId="0" borderId="1" xfId="53" applyFont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right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 quotePrefix="1">
      <alignment horizontal="righ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H12" sqref="H1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260" t="s">
        <v>0</v>
      </c>
      <c r="B1" s="260"/>
      <c r="C1" s="260"/>
      <c r="D1" s="260"/>
    </row>
    <row r="2" ht="41.25" customHeight="1" spans="1:1">
      <c r="A2" s="75" t="str">
        <f>"2025"&amp;"年部门财务收支预算总表"</f>
        <v>2025年部门财务收支预算总表</v>
      </c>
    </row>
    <row r="3" ht="17.25" customHeight="1" spans="1:4">
      <c r="A3" s="78" t="str">
        <f>"单位名称："&amp;"中国人民政治协商会议昆明市晋宁区委员会"</f>
        <v>单位名称：中国人民政治协商会议昆明市晋宁区委员会</v>
      </c>
      <c r="B3" s="237"/>
      <c r="D3" s="261" t="s">
        <v>1</v>
      </c>
    </row>
    <row r="4" ht="23.25" customHeight="1" spans="1:4">
      <c r="A4" s="262" t="s">
        <v>2</v>
      </c>
      <c r="B4" s="263"/>
      <c r="C4" s="262" t="s">
        <v>3</v>
      </c>
      <c r="D4" s="263"/>
    </row>
    <row r="5" ht="24" customHeight="1" spans="1:4">
      <c r="A5" s="262" t="s">
        <v>4</v>
      </c>
      <c r="B5" s="262" t="s">
        <v>5</v>
      </c>
      <c r="C5" s="262" t="s">
        <v>6</v>
      </c>
      <c r="D5" s="262" t="s">
        <v>5</v>
      </c>
    </row>
    <row r="6" ht="17.25" customHeight="1" spans="1:4">
      <c r="A6" s="239" t="s">
        <v>7</v>
      </c>
      <c r="B6" s="59">
        <v>14209167.48</v>
      </c>
      <c r="C6" s="239" t="s">
        <v>8</v>
      </c>
      <c r="D6" s="59">
        <v>11088627.95</v>
      </c>
    </row>
    <row r="7" ht="17.25" customHeight="1" spans="1:4">
      <c r="A7" s="239" t="s">
        <v>9</v>
      </c>
      <c r="B7" s="59"/>
      <c r="C7" s="239" t="s">
        <v>10</v>
      </c>
      <c r="D7" s="59"/>
    </row>
    <row r="8" ht="17.25" customHeight="1" spans="1:4">
      <c r="A8" s="239" t="s">
        <v>11</v>
      </c>
      <c r="B8" s="59"/>
      <c r="C8" s="264" t="s">
        <v>12</v>
      </c>
      <c r="D8" s="59"/>
    </row>
    <row r="9" ht="17.25" customHeight="1" spans="1:4">
      <c r="A9" s="239" t="s">
        <v>13</v>
      </c>
      <c r="B9" s="59"/>
      <c r="C9" s="264" t="s">
        <v>14</v>
      </c>
      <c r="D9" s="59"/>
    </row>
    <row r="10" ht="17.25" customHeight="1" spans="1:4">
      <c r="A10" s="239" t="s">
        <v>15</v>
      </c>
      <c r="B10" s="59">
        <v>992858.77</v>
      </c>
      <c r="C10" s="264" t="s">
        <v>16</v>
      </c>
      <c r="D10" s="59"/>
    </row>
    <row r="11" ht="17.25" customHeight="1" spans="1:4">
      <c r="A11" s="239" t="s">
        <v>17</v>
      </c>
      <c r="B11" s="59"/>
      <c r="C11" s="264" t="s">
        <v>18</v>
      </c>
      <c r="D11" s="59"/>
    </row>
    <row r="12" ht="17.25" customHeight="1" spans="1:4">
      <c r="A12" s="239" t="s">
        <v>19</v>
      </c>
      <c r="B12" s="59"/>
      <c r="C12" s="88" t="s">
        <v>20</v>
      </c>
      <c r="D12" s="59"/>
    </row>
    <row r="13" ht="17.25" customHeight="1" spans="1:4">
      <c r="A13" s="239" t="s">
        <v>21</v>
      </c>
      <c r="B13" s="59"/>
      <c r="C13" s="88" t="s">
        <v>22</v>
      </c>
      <c r="D13" s="59">
        <v>1870627.2</v>
      </c>
    </row>
    <row r="14" ht="17.25" customHeight="1" spans="1:4">
      <c r="A14" s="239" t="s">
        <v>23</v>
      </c>
      <c r="B14" s="59"/>
      <c r="C14" s="88" t="s">
        <v>24</v>
      </c>
      <c r="D14" s="59">
        <v>1099192.7</v>
      </c>
    </row>
    <row r="15" ht="17.25" customHeight="1" spans="1:4">
      <c r="A15" s="239" t="s">
        <v>25</v>
      </c>
      <c r="B15" s="61">
        <v>992858.77</v>
      </c>
      <c r="C15" s="88" t="s">
        <v>26</v>
      </c>
      <c r="D15" s="59"/>
    </row>
    <row r="16" ht="17.25" customHeight="1" spans="1:4">
      <c r="A16" s="21"/>
      <c r="B16" s="59"/>
      <c r="C16" s="88" t="s">
        <v>27</v>
      </c>
      <c r="D16" s="59"/>
    </row>
    <row r="17" ht="17.25" customHeight="1" spans="1:4">
      <c r="A17" s="240"/>
      <c r="B17" s="59"/>
      <c r="C17" s="88" t="s">
        <v>28</v>
      </c>
      <c r="D17" s="59"/>
    </row>
    <row r="18" ht="17.25" customHeight="1" spans="1:4">
      <c r="A18" s="240"/>
      <c r="B18" s="59"/>
      <c r="C18" s="88" t="s">
        <v>29</v>
      </c>
      <c r="D18" s="59"/>
    </row>
    <row r="19" ht="17.25" customHeight="1" spans="1:4">
      <c r="A19" s="240"/>
      <c r="B19" s="59"/>
      <c r="C19" s="88" t="s">
        <v>30</v>
      </c>
      <c r="D19" s="59"/>
    </row>
    <row r="20" ht="17.25" customHeight="1" spans="1:4">
      <c r="A20" s="240"/>
      <c r="B20" s="59"/>
      <c r="C20" s="88" t="s">
        <v>31</v>
      </c>
      <c r="D20" s="59"/>
    </row>
    <row r="21" ht="17.25" customHeight="1" spans="1:4">
      <c r="A21" s="240"/>
      <c r="B21" s="59"/>
      <c r="C21" s="88" t="s">
        <v>32</v>
      </c>
      <c r="D21" s="59"/>
    </row>
    <row r="22" ht="17.25" customHeight="1" spans="1:4">
      <c r="A22" s="240"/>
      <c r="B22" s="59"/>
      <c r="C22" s="88" t="s">
        <v>33</v>
      </c>
      <c r="D22" s="59"/>
    </row>
    <row r="23" ht="17.25" customHeight="1" spans="1:4">
      <c r="A23" s="240"/>
      <c r="B23" s="59"/>
      <c r="C23" s="88" t="s">
        <v>34</v>
      </c>
      <c r="D23" s="59"/>
    </row>
    <row r="24" ht="17.25" customHeight="1" spans="1:4">
      <c r="A24" s="240"/>
      <c r="B24" s="59"/>
      <c r="C24" s="88" t="s">
        <v>35</v>
      </c>
      <c r="D24" s="59">
        <v>1143578.4</v>
      </c>
    </row>
    <row r="25" ht="17.25" customHeight="1" spans="1:4">
      <c r="A25" s="240"/>
      <c r="B25" s="59"/>
      <c r="C25" s="88" t="s">
        <v>36</v>
      </c>
      <c r="D25" s="59"/>
    </row>
    <row r="26" ht="17.25" customHeight="1" spans="1:4">
      <c r="A26" s="240"/>
      <c r="B26" s="59"/>
      <c r="C26" s="21" t="s">
        <v>37</v>
      </c>
      <c r="D26" s="59"/>
    </row>
    <row r="27" ht="17.25" customHeight="1" spans="1:4">
      <c r="A27" s="240"/>
      <c r="B27" s="59"/>
      <c r="C27" s="88" t="s">
        <v>38</v>
      </c>
      <c r="D27" s="59"/>
    </row>
    <row r="28" ht="16.5" customHeight="1" spans="1:4">
      <c r="A28" s="240"/>
      <c r="B28" s="59"/>
      <c r="C28" s="88" t="s">
        <v>39</v>
      </c>
      <c r="D28" s="59"/>
    </row>
    <row r="29" ht="16.5" customHeight="1" spans="1:4">
      <c r="A29" s="240"/>
      <c r="B29" s="59"/>
      <c r="C29" s="21" t="s">
        <v>40</v>
      </c>
      <c r="D29" s="59"/>
    </row>
    <row r="30" ht="17.25" customHeight="1" spans="1:4">
      <c r="A30" s="240"/>
      <c r="B30" s="59"/>
      <c r="C30" s="21" t="s">
        <v>41</v>
      </c>
      <c r="D30" s="59"/>
    </row>
    <row r="31" ht="17.25" customHeight="1" spans="1:4">
      <c r="A31" s="240"/>
      <c r="B31" s="59"/>
      <c r="C31" s="88" t="s">
        <v>42</v>
      </c>
      <c r="D31" s="59"/>
    </row>
    <row r="32" ht="16.5" customHeight="1" spans="1:4">
      <c r="A32" s="240" t="s">
        <v>43</v>
      </c>
      <c r="B32" s="59">
        <v>15202026.25</v>
      </c>
      <c r="C32" s="240" t="s">
        <v>44</v>
      </c>
      <c r="D32" s="59">
        <v>15202026.25</v>
      </c>
    </row>
    <row r="33" ht="16.5" customHeight="1" spans="1:4">
      <c r="A33" s="21" t="s">
        <v>45</v>
      </c>
      <c r="B33" s="59"/>
      <c r="C33" s="21" t="s">
        <v>46</v>
      </c>
      <c r="D33" s="59"/>
    </row>
    <row r="34" ht="16.5" customHeight="1" spans="1:4">
      <c r="A34" s="88" t="s">
        <v>47</v>
      </c>
      <c r="B34" s="61"/>
      <c r="C34" s="88" t="s">
        <v>47</v>
      </c>
      <c r="D34" s="61"/>
    </row>
    <row r="35" ht="16.5" customHeight="1" spans="1:4">
      <c r="A35" s="88" t="s">
        <v>48</v>
      </c>
      <c r="B35" s="61"/>
      <c r="C35" s="88" t="s">
        <v>49</v>
      </c>
      <c r="D35" s="61"/>
    </row>
    <row r="36" ht="16.5" customHeight="1" spans="1:4">
      <c r="A36" s="243" t="s">
        <v>50</v>
      </c>
      <c r="B36" s="59">
        <v>15202026.25</v>
      </c>
      <c r="C36" s="243" t="s">
        <v>51</v>
      </c>
      <c r="D36" s="59">
        <v>15202026.25</v>
      </c>
    </row>
  </sheetData>
  <mergeCells count="5">
    <mergeCell ref="A1:D1"/>
    <mergeCell ref="A2:D2"/>
    <mergeCell ref="A3:B3"/>
    <mergeCell ref="A4:B4"/>
    <mergeCell ref="C4:D4"/>
  </mergeCells>
  <pageMargins left="0.75" right="0" top="0.196527777777778" bottom="0.118055555555556" header="0.5" footer="0.5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9" sqref="D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81">
        <v>1</v>
      </c>
      <c r="B1" s="182">
        <v>0</v>
      </c>
      <c r="C1" s="181">
        <v>1</v>
      </c>
      <c r="D1" s="183"/>
      <c r="E1" s="183"/>
      <c r="F1" s="184" t="s">
        <v>386</v>
      </c>
    </row>
    <row r="2" ht="42" customHeight="1" spans="1:6">
      <c r="A2" s="185" t="str">
        <f>"2025"&amp;"年部门政府性基金预算支出预算表"</f>
        <v>2025年部门政府性基金预算支出预算表</v>
      </c>
      <c r="B2" s="185" t="s">
        <v>387</v>
      </c>
      <c r="C2" s="186"/>
      <c r="D2" s="187"/>
      <c r="E2" s="187"/>
      <c r="F2" s="187"/>
    </row>
    <row r="3" ht="13.5" customHeight="1" spans="1:6">
      <c r="A3" s="45" t="str">
        <f>"单位名称："&amp;"中国人民政治协商会议昆明市晋宁区委员会"</f>
        <v>单位名称：中国人民政治协商会议昆明市晋宁区委员会</v>
      </c>
      <c r="B3" s="45" t="s">
        <v>388</v>
      </c>
      <c r="C3" s="181"/>
      <c r="D3" s="183"/>
      <c r="E3" s="183"/>
      <c r="F3" s="180" t="s">
        <v>1</v>
      </c>
    </row>
    <row r="4" ht="19.5" customHeight="1" spans="1:6">
      <c r="A4" s="188" t="s">
        <v>181</v>
      </c>
      <c r="B4" s="189" t="s">
        <v>72</v>
      </c>
      <c r="C4" s="188" t="s">
        <v>73</v>
      </c>
      <c r="D4" s="12" t="s">
        <v>389</v>
      </c>
      <c r="E4" s="13"/>
      <c r="F4" s="37"/>
    </row>
    <row r="5" ht="18.75" customHeight="1" spans="1:6">
      <c r="A5" s="190"/>
      <c r="B5" s="191"/>
      <c r="C5" s="190"/>
      <c r="D5" s="53" t="s">
        <v>55</v>
      </c>
      <c r="E5" s="12" t="s">
        <v>75</v>
      </c>
      <c r="F5" s="53" t="s">
        <v>76</v>
      </c>
    </row>
    <row r="6" ht="18.75" customHeight="1" spans="1:6">
      <c r="A6" s="192">
        <v>1</v>
      </c>
      <c r="B6" s="193" t="s">
        <v>83</v>
      </c>
      <c r="C6" s="192">
        <v>3</v>
      </c>
      <c r="D6" s="14">
        <v>4</v>
      </c>
      <c r="E6" s="14">
        <v>5</v>
      </c>
      <c r="F6" s="14">
        <v>6</v>
      </c>
    </row>
    <row r="7" ht="21" customHeight="1" spans="1:6">
      <c r="A7" s="33"/>
      <c r="B7" s="33"/>
      <c r="C7" s="33"/>
      <c r="D7" s="59"/>
      <c r="E7" s="59"/>
      <c r="F7" s="59"/>
    </row>
    <row r="8" ht="21" customHeight="1" spans="1:6">
      <c r="A8" s="33"/>
      <c r="B8" s="33"/>
      <c r="C8" s="33"/>
      <c r="D8" s="59"/>
      <c r="E8" s="59"/>
      <c r="F8" s="59"/>
    </row>
    <row r="9" ht="18.75" customHeight="1" spans="1:6">
      <c r="A9" s="194" t="s">
        <v>171</v>
      </c>
      <c r="B9" s="194" t="s">
        <v>171</v>
      </c>
      <c r="C9" s="195" t="s">
        <v>171</v>
      </c>
      <c r="D9" s="59"/>
      <c r="E9" s="59"/>
      <c r="F9" s="59"/>
    </row>
    <row r="10" s="71" customFormat="1" ht="31" customHeight="1" spans="1:6">
      <c r="A10" s="196" t="s">
        <v>390</v>
      </c>
      <c r="B10" s="196"/>
      <c r="C10" s="196"/>
      <c r="D10" s="196"/>
      <c r="E10" s="196"/>
      <c r="F10" s="196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I1" workbookViewId="0">
      <selection activeCell="S1" sqref="S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1"/>
      <c r="C1" s="131"/>
      <c r="R1" s="177"/>
      <c r="S1" s="178" t="s">
        <v>391</v>
      </c>
    </row>
    <row r="2" ht="41.25" customHeight="1" spans="1:19">
      <c r="A2" s="132" t="str">
        <f>"2025"&amp;"年部门政府采购预算表"</f>
        <v>2025年部门政府采购预算表</v>
      </c>
      <c r="B2" s="133"/>
      <c r="C2" s="133"/>
      <c r="D2" s="44"/>
      <c r="E2" s="44"/>
      <c r="F2" s="44"/>
      <c r="G2" s="44"/>
      <c r="H2" s="44"/>
      <c r="I2" s="44"/>
      <c r="J2" s="44"/>
      <c r="K2" s="44"/>
      <c r="L2" s="44"/>
      <c r="M2" s="133"/>
      <c r="N2" s="44"/>
      <c r="O2" s="44"/>
      <c r="P2" s="133"/>
      <c r="Q2" s="44"/>
      <c r="R2" s="133"/>
      <c r="S2" s="133"/>
    </row>
    <row r="3" ht="18.75" customHeight="1" spans="1:19">
      <c r="A3" s="167" t="str">
        <f>"单位名称："&amp;"中国人民政治协商会议昆明市晋宁区委员会"</f>
        <v>单位名称：中国人民政治协商会议昆明市晋宁区委员会</v>
      </c>
      <c r="B3" s="136"/>
      <c r="C3" s="136"/>
      <c r="D3" s="47"/>
      <c r="E3" s="47"/>
      <c r="F3" s="47"/>
      <c r="G3" s="47"/>
      <c r="H3" s="47"/>
      <c r="I3" s="47"/>
      <c r="J3" s="47"/>
      <c r="K3" s="47"/>
      <c r="L3" s="47"/>
      <c r="R3" s="179"/>
      <c r="S3" s="180" t="s">
        <v>1</v>
      </c>
    </row>
    <row r="4" ht="15.75" customHeight="1" spans="1:19">
      <c r="A4" s="50" t="s">
        <v>180</v>
      </c>
      <c r="B4" s="138" t="s">
        <v>181</v>
      </c>
      <c r="C4" s="138" t="s">
        <v>392</v>
      </c>
      <c r="D4" s="139" t="s">
        <v>393</v>
      </c>
      <c r="E4" s="139" t="s">
        <v>394</v>
      </c>
      <c r="F4" s="139" t="s">
        <v>395</v>
      </c>
      <c r="G4" s="139" t="s">
        <v>396</v>
      </c>
      <c r="H4" s="139" t="s">
        <v>397</v>
      </c>
      <c r="I4" s="154" t="s">
        <v>188</v>
      </c>
      <c r="J4" s="154"/>
      <c r="K4" s="154"/>
      <c r="L4" s="154"/>
      <c r="M4" s="155"/>
      <c r="N4" s="154"/>
      <c r="O4" s="154"/>
      <c r="P4" s="163"/>
      <c r="Q4" s="154"/>
      <c r="R4" s="155"/>
      <c r="S4" s="164"/>
    </row>
    <row r="5" ht="17.25" customHeight="1" spans="1:19">
      <c r="A5" s="52"/>
      <c r="B5" s="140"/>
      <c r="C5" s="140"/>
      <c r="D5" s="141"/>
      <c r="E5" s="141"/>
      <c r="F5" s="141"/>
      <c r="G5" s="141"/>
      <c r="H5" s="141"/>
      <c r="I5" s="141" t="s">
        <v>55</v>
      </c>
      <c r="J5" s="141" t="s">
        <v>58</v>
      </c>
      <c r="K5" s="141" t="s">
        <v>398</v>
      </c>
      <c r="L5" s="141" t="s">
        <v>399</v>
      </c>
      <c r="M5" s="156" t="s">
        <v>400</v>
      </c>
      <c r="N5" s="157" t="s">
        <v>401</v>
      </c>
      <c r="O5" s="157"/>
      <c r="P5" s="165"/>
      <c r="Q5" s="157"/>
      <c r="R5" s="166"/>
      <c r="S5" s="142"/>
    </row>
    <row r="6" ht="54" customHeight="1" spans="1:19">
      <c r="A6" s="55"/>
      <c r="B6" s="142"/>
      <c r="C6" s="142"/>
      <c r="D6" s="143"/>
      <c r="E6" s="143"/>
      <c r="F6" s="143"/>
      <c r="G6" s="143"/>
      <c r="H6" s="143"/>
      <c r="I6" s="143"/>
      <c r="J6" s="143" t="s">
        <v>57</v>
      </c>
      <c r="K6" s="143"/>
      <c r="L6" s="143"/>
      <c r="M6" s="158"/>
      <c r="N6" s="143" t="s">
        <v>57</v>
      </c>
      <c r="O6" s="143" t="s">
        <v>63</v>
      </c>
      <c r="P6" s="142" t="s">
        <v>64</v>
      </c>
      <c r="Q6" s="143" t="s">
        <v>65</v>
      </c>
      <c r="R6" s="158" t="s">
        <v>66</v>
      </c>
      <c r="S6" s="142" t="s">
        <v>67</v>
      </c>
    </row>
    <row r="7" ht="18" customHeight="1" spans="1:19">
      <c r="A7" s="168">
        <v>1</v>
      </c>
      <c r="B7" s="168" t="s">
        <v>83</v>
      </c>
      <c r="C7" s="169">
        <v>3</v>
      </c>
      <c r="D7" s="169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</row>
    <row r="8" ht="21" customHeight="1" spans="1:19">
      <c r="A8" s="144" t="s">
        <v>69</v>
      </c>
      <c r="B8" s="145" t="s">
        <v>69</v>
      </c>
      <c r="C8" s="145" t="s">
        <v>232</v>
      </c>
      <c r="D8" s="146" t="s">
        <v>402</v>
      </c>
      <c r="E8" s="146" t="s">
        <v>402</v>
      </c>
      <c r="F8" s="146" t="s">
        <v>403</v>
      </c>
      <c r="G8" s="170">
        <v>50</v>
      </c>
      <c r="H8" s="59">
        <v>9000</v>
      </c>
      <c r="I8" s="59">
        <v>9000</v>
      </c>
      <c r="J8" s="59">
        <v>9000</v>
      </c>
      <c r="K8" s="59"/>
      <c r="L8" s="59"/>
      <c r="M8" s="59"/>
      <c r="N8" s="59"/>
      <c r="O8" s="59"/>
      <c r="P8" s="61"/>
      <c r="Q8" s="61"/>
      <c r="R8" s="59"/>
      <c r="S8" s="59"/>
    </row>
    <row r="9" ht="21" customHeight="1" spans="1:19">
      <c r="A9" s="147" t="s">
        <v>171</v>
      </c>
      <c r="B9" s="148"/>
      <c r="C9" s="148"/>
      <c r="D9" s="150"/>
      <c r="E9" s="150"/>
      <c r="F9" s="150"/>
      <c r="G9" s="171"/>
      <c r="H9" s="59">
        <v>9000</v>
      </c>
      <c r="I9" s="59">
        <v>9000</v>
      </c>
      <c r="J9" s="59">
        <v>9000</v>
      </c>
      <c r="K9" s="59"/>
      <c r="L9" s="59"/>
      <c r="M9" s="59"/>
      <c r="N9" s="59"/>
      <c r="O9" s="59"/>
      <c r="P9" s="61"/>
      <c r="Q9" s="61"/>
      <c r="R9" s="59"/>
      <c r="S9" s="59"/>
    </row>
    <row r="10" s="129" customFormat="1" ht="21" customHeight="1" spans="1:19">
      <c r="A10" s="172" t="s">
        <v>404</v>
      </c>
      <c r="B10" s="173"/>
      <c r="C10" s="173"/>
      <c r="D10" s="172"/>
      <c r="E10" s="172"/>
      <c r="F10" s="172"/>
      <c r="G10" s="174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</row>
    <row r="11" s="129" customFormat="1" customHeight="1" spans="1:17">
      <c r="A11" s="176" t="s">
        <v>405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</row>
  </sheetData>
  <mergeCells count="20">
    <mergeCell ref="A2:S2"/>
    <mergeCell ref="A3:H3"/>
    <mergeCell ref="I4:S4"/>
    <mergeCell ref="N5:S5"/>
    <mergeCell ref="A9:G9"/>
    <mergeCell ref="A10:S10"/>
    <mergeCell ref="A11:Q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156944444444444" right="0.156944444444444" top="1" bottom="1" header="0.5" footer="0.5"/>
  <pageSetup paperSize="9" scale="3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K1" workbookViewId="0">
      <selection activeCell="T1" sqref="T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0"/>
      <c r="B1" s="131"/>
      <c r="C1" s="131"/>
      <c r="D1" s="131"/>
      <c r="E1" s="131"/>
      <c r="F1" s="131"/>
      <c r="G1" s="131"/>
      <c r="H1" s="130"/>
      <c r="I1" s="130"/>
      <c r="J1" s="130"/>
      <c r="K1" s="130"/>
      <c r="L1" s="130"/>
      <c r="M1" s="130"/>
      <c r="N1" s="152"/>
      <c r="O1" s="130"/>
      <c r="P1" s="130"/>
      <c r="Q1" s="131"/>
      <c r="R1" s="130"/>
      <c r="S1" s="160"/>
      <c r="T1" s="161" t="s">
        <v>406</v>
      </c>
    </row>
    <row r="2" ht="41.25" customHeight="1" spans="1:20">
      <c r="A2" s="132" t="str">
        <f>"2025"&amp;"年部门政府购买服务预算表"</f>
        <v>2025年部门政府购买服务预算表</v>
      </c>
      <c r="B2" s="133"/>
      <c r="C2" s="133"/>
      <c r="D2" s="133"/>
      <c r="E2" s="133"/>
      <c r="F2" s="133"/>
      <c r="G2" s="133"/>
      <c r="H2" s="134"/>
      <c r="I2" s="134"/>
      <c r="J2" s="134"/>
      <c r="K2" s="134"/>
      <c r="L2" s="134"/>
      <c r="M2" s="134"/>
      <c r="N2" s="153"/>
      <c r="O2" s="134"/>
      <c r="P2" s="134"/>
      <c r="Q2" s="133"/>
      <c r="R2" s="134"/>
      <c r="S2" s="153"/>
      <c r="T2" s="133"/>
    </row>
    <row r="3" ht="22.5" customHeight="1" spans="1:20">
      <c r="A3" s="135" t="str">
        <f>"单位名称："&amp;"中国人民政治协商会议昆明市晋宁区委员会"</f>
        <v>单位名称：中国人民政治协商会议昆明市晋宁区委员会</v>
      </c>
      <c r="B3" s="136"/>
      <c r="C3" s="136"/>
      <c r="D3" s="136"/>
      <c r="E3" s="136"/>
      <c r="F3" s="136"/>
      <c r="G3" s="136"/>
      <c r="H3" s="137"/>
      <c r="I3" s="137"/>
      <c r="J3" s="137"/>
      <c r="K3" s="137"/>
      <c r="L3" s="137"/>
      <c r="M3" s="137"/>
      <c r="N3" s="152"/>
      <c r="O3" s="130"/>
      <c r="P3" s="130"/>
      <c r="Q3" s="131"/>
      <c r="R3" s="130"/>
      <c r="S3" s="162"/>
      <c r="T3" s="160" t="s">
        <v>1</v>
      </c>
    </row>
    <row r="4" ht="24" customHeight="1" spans="1:20">
      <c r="A4" s="50" t="s">
        <v>180</v>
      </c>
      <c r="B4" s="138" t="s">
        <v>181</v>
      </c>
      <c r="C4" s="138" t="s">
        <v>392</v>
      </c>
      <c r="D4" s="138" t="s">
        <v>407</v>
      </c>
      <c r="E4" s="138" t="s">
        <v>408</v>
      </c>
      <c r="F4" s="138" t="s">
        <v>409</v>
      </c>
      <c r="G4" s="138" t="s">
        <v>410</v>
      </c>
      <c r="H4" s="139" t="s">
        <v>411</v>
      </c>
      <c r="I4" s="139" t="s">
        <v>412</v>
      </c>
      <c r="J4" s="154" t="s">
        <v>188</v>
      </c>
      <c r="K4" s="154"/>
      <c r="L4" s="154"/>
      <c r="M4" s="154"/>
      <c r="N4" s="155"/>
      <c r="O4" s="154"/>
      <c r="P4" s="154"/>
      <c r="Q4" s="163"/>
      <c r="R4" s="154"/>
      <c r="S4" s="155"/>
      <c r="T4" s="164"/>
    </row>
    <row r="5" ht="24" customHeight="1" spans="1:20">
      <c r="A5" s="52"/>
      <c r="B5" s="140"/>
      <c r="C5" s="140"/>
      <c r="D5" s="140"/>
      <c r="E5" s="140"/>
      <c r="F5" s="140"/>
      <c r="G5" s="140"/>
      <c r="H5" s="141"/>
      <c r="I5" s="141"/>
      <c r="J5" s="141" t="s">
        <v>55</v>
      </c>
      <c r="K5" s="141" t="s">
        <v>58</v>
      </c>
      <c r="L5" s="141" t="s">
        <v>398</v>
      </c>
      <c r="M5" s="141" t="s">
        <v>399</v>
      </c>
      <c r="N5" s="156" t="s">
        <v>400</v>
      </c>
      <c r="O5" s="157" t="s">
        <v>401</v>
      </c>
      <c r="P5" s="157"/>
      <c r="Q5" s="165"/>
      <c r="R5" s="157"/>
      <c r="S5" s="166"/>
      <c r="T5" s="142"/>
    </row>
    <row r="6" ht="54" customHeight="1" spans="1:20">
      <c r="A6" s="55"/>
      <c r="B6" s="142"/>
      <c r="C6" s="142"/>
      <c r="D6" s="142"/>
      <c r="E6" s="142"/>
      <c r="F6" s="142"/>
      <c r="G6" s="142"/>
      <c r="H6" s="143"/>
      <c r="I6" s="143"/>
      <c r="J6" s="143"/>
      <c r="K6" s="143" t="s">
        <v>57</v>
      </c>
      <c r="L6" s="143"/>
      <c r="M6" s="143"/>
      <c r="N6" s="158"/>
      <c r="O6" s="143" t="s">
        <v>57</v>
      </c>
      <c r="P6" s="143" t="s">
        <v>63</v>
      </c>
      <c r="Q6" s="142" t="s">
        <v>64</v>
      </c>
      <c r="R6" s="143" t="s">
        <v>65</v>
      </c>
      <c r="S6" s="158" t="s">
        <v>66</v>
      </c>
      <c r="T6" s="142" t="s">
        <v>67</v>
      </c>
    </row>
    <row r="7" ht="17.25" customHeight="1" spans="1:20">
      <c r="A7" s="56">
        <v>1</v>
      </c>
      <c r="B7" s="142">
        <v>2</v>
      </c>
      <c r="C7" s="56">
        <v>3</v>
      </c>
      <c r="D7" s="56">
        <v>4</v>
      </c>
      <c r="E7" s="142">
        <v>5</v>
      </c>
      <c r="F7" s="56">
        <v>6</v>
      </c>
      <c r="G7" s="56">
        <v>7</v>
      </c>
      <c r="H7" s="142">
        <v>8</v>
      </c>
      <c r="I7" s="56">
        <v>9</v>
      </c>
      <c r="J7" s="56">
        <v>10</v>
      </c>
      <c r="K7" s="142">
        <v>11</v>
      </c>
      <c r="L7" s="56">
        <v>12</v>
      </c>
      <c r="M7" s="56">
        <v>13</v>
      </c>
      <c r="N7" s="142">
        <v>14</v>
      </c>
      <c r="O7" s="56">
        <v>15</v>
      </c>
      <c r="P7" s="56">
        <v>16</v>
      </c>
      <c r="Q7" s="142">
        <v>17</v>
      </c>
      <c r="R7" s="56">
        <v>18</v>
      </c>
      <c r="S7" s="56">
        <v>19</v>
      </c>
      <c r="T7" s="56">
        <v>20</v>
      </c>
    </row>
    <row r="8" ht="21" customHeight="1" spans="1:20">
      <c r="A8" s="144"/>
      <c r="B8" s="145"/>
      <c r="C8" s="145"/>
      <c r="D8" s="145"/>
      <c r="E8" s="145"/>
      <c r="F8" s="145"/>
      <c r="G8" s="145"/>
      <c r="H8" s="146"/>
      <c r="I8" s="146"/>
      <c r="J8" s="59"/>
      <c r="K8" s="59"/>
      <c r="L8" s="59"/>
      <c r="M8" s="59"/>
      <c r="N8" s="59"/>
      <c r="O8" s="59"/>
      <c r="P8" s="59"/>
      <c r="Q8" s="61"/>
      <c r="R8" s="61"/>
      <c r="S8" s="59"/>
      <c r="T8" s="59"/>
    </row>
    <row r="9" ht="21" customHeight="1" spans="1:20">
      <c r="A9" s="147" t="s">
        <v>171</v>
      </c>
      <c r="B9" s="148"/>
      <c r="C9" s="148"/>
      <c r="D9" s="149"/>
      <c r="E9" s="149"/>
      <c r="F9" s="149"/>
      <c r="G9" s="148"/>
      <c r="H9" s="150"/>
      <c r="I9" s="159"/>
      <c r="J9" s="59"/>
      <c r="K9" s="59"/>
      <c r="L9" s="59"/>
      <c r="M9" s="59"/>
      <c r="N9" s="59"/>
      <c r="O9" s="59"/>
      <c r="P9" s="59"/>
      <c r="Q9" s="61"/>
      <c r="R9" s="61"/>
      <c r="S9" s="59"/>
      <c r="T9" s="59"/>
    </row>
    <row r="10" s="129" customFormat="1" customHeight="1" spans="2:24">
      <c r="B10" s="151" t="s">
        <v>413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</sheetData>
  <mergeCells count="20">
    <mergeCell ref="A2:T2"/>
    <mergeCell ref="A3:I3"/>
    <mergeCell ref="J4:T4"/>
    <mergeCell ref="O5:T5"/>
    <mergeCell ref="A9:I9"/>
    <mergeCell ref="B10:X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156944444444444" right="0.118055555555556" top="1" bottom="1" header="0.5" footer="0.5"/>
  <pageSetup paperSize="9" scale="2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31" sqref="E31"/>
    </sheetView>
  </sheetViews>
  <sheetFormatPr defaultColWidth="9.15" defaultRowHeight="14.25" customHeight="1" outlineLevelCol="4"/>
  <cols>
    <col min="1" max="1" width="44.25" style="71" customWidth="1"/>
    <col min="2" max="5" width="20" style="71" customWidth="1"/>
    <col min="6" max="16384" width="9.15" style="71"/>
  </cols>
  <sheetData>
    <row r="1" s="71" customFormat="1" customHeight="1" spans="1:5">
      <c r="A1" s="96"/>
      <c r="B1" s="96"/>
      <c r="C1" s="96"/>
      <c r="D1" s="96"/>
      <c r="E1" s="96"/>
    </row>
    <row r="2" s="71" customFormat="1" ht="17.25" customHeight="1" spans="4:5">
      <c r="D2" s="110"/>
      <c r="E2" s="43" t="s">
        <v>414</v>
      </c>
    </row>
    <row r="3" s="71" customFormat="1" ht="41.25" customHeight="1" spans="1:5">
      <c r="A3" s="111" t="str">
        <f>"2025"&amp;"年对下转移支付预算表"</f>
        <v>2025年对下转移支付预算表</v>
      </c>
      <c r="B3" s="98"/>
      <c r="C3" s="98"/>
      <c r="D3" s="98"/>
      <c r="E3" s="99"/>
    </row>
    <row r="4" s="71" customFormat="1" ht="18" customHeight="1" spans="1:5">
      <c r="A4" s="112" t="s">
        <v>415</v>
      </c>
      <c r="B4" s="113"/>
      <c r="C4" s="113"/>
      <c r="D4" s="114"/>
      <c r="E4" s="115" t="s">
        <v>1</v>
      </c>
    </row>
    <row r="5" s="71" customFormat="1" ht="19.5" customHeight="1" spans="1:5">
      <c r="A5" s="116" t="s">
        <v>416</v>
      </c>
      <c r="B5" s="117" t="s">
        <v>188</v>
      </c>
      <c r="C5" s="118"/>
      <c r="D5" s="118"/>
      <c r="E5" s="119" t="s">
        <v>417</v>
      </c>
    </row>
    <row r="6" s="71" customFormat="1" ht="40.5" customHeight="1" spans="1:5">
      <c r="A6" s="120"/>
      <c r="B6" s="121" t="s">
        <v>55</v>
      </c>
      <c r="C6" s="122" t="s">
        <v>58</v>
      </c>
      <c r="D6" s="123" t="s">
        <v>398</v>
      </c>
      <c r="E6" s="119"/>
    </row>
    <row r="7" s="71" customFormat="1" ht="19.5" customHeight="1" spans="1:5">
      <c r="A7" s="124">
        <v>1</v>
      </c>
      <c r="B7" s="124">
        <v>2</v>
      </c>
      <c r="C7" s="124">
        <v>3</v>
      </c>
      <c r="D7" s="125">
        <v>4</v>
      </c>
      <c r="E7" s="126">
        <v>24</v>
      </c>
    </row>
    <row r="8" s="71" customFormat="1" ht="19.5" customHeight="1" spans="1:5">
      <c r="A8" s="103"/>
      <c r="B8" s="127"/>
      <c r="C8" s="127"/>
      <c r="D8" s="127"/>
      <c r="E8" s="127"/>
    </row>
    <row r="9" s="71" customFormat="1" ht="19.5" customHeight="1" spans="1:5">
      <c r="A9" s="104"/>
      <c r="B9" s="127"/>
      <c r="C9" s="127"/>
      <c r="D9" s="127"/>
      <c r="E9" s="127"/>
    </row>
    <row r="10" s="71" customFormat="1" ht="34" customHeight="1" spans="1:1">
      <c r="A10" s="128" t="s">
        <v>418</v>
      </c>
    </row>
  </sheetData>
  <mergeCells count="5">
    <mergeCell ref="A3:E3"/>
    <mergeCell ref="A4:D4"/>
    <mergeCell ref="B5:D5"/>
    <mergeCell ref="A5:A6"/>
    <mergeCell ref="E5:E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20" sqref="F20"/>
    </sheetView>
  </sheetViews>
  <sheetFormatPr defaultColWidth="9.14166666666667" defaultRowHeight="12" customHeight="1"/>
  <cols>
    <col min="1" max="1" width="55.375" style="71" customWidth="1"/>
    <col min="2" max="2" width="29" style="71" customWidth="1"/>
    <col min="3" max="5" width="23.575" style="71" customWidth="1"/>
    <col min="6" max="6" width="11.2833333333333" style="71" customWidth="1"/>
    <col min="7" max="7" width="25.1416666666667" style="71" customWidth="1"/>
    <col min="8" max="8" width="15.575" style="71" customWidth="1"/>
    <col min="9" max="9" width="13.425" style="71" customWidth="1"/>
    <col min="10" max="10" width="18.85" style="71" customWidth="1"/>
    <col min="11" max="16384" width="9.14166666666667" style="71"/>
  </cols>
  <sheetData>
    <row r="1" s="71" customFormat="1" customHeight="1" spans="1:10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="71" customFormat="1" ht="16.5" customHeight="1" spans="10:10">
      <c r="J2" s="43" t="s">
        <v>419</v>
      </c>
    </row>
    <row r="3" s="71" customFormat="1" ht="41.25" customHeight="1" spans="1:10">
      <c r="A3" s="97" t="str">
        <f>"2025"&amp;"年对下转移支付绩效目标表"</f>
        <v>2025年对下转移支付绩效目标表</v>
      </c>
      <c r="B3" s="98"/>
      <c r="C3" s="98"/>
      <c r="D3" s="98"/>
      <c r="E3" s="98"/>
      <c r="F3" s="99"/>
      <c r="G3" s="98"/>
      <c r="H3" s="99"/>
      <c r="I3" s="99"/>
      <c r="J3" s="98"/>
    </row>
    <row r="4" s="71" customFormat="1" ht="17.25" customHeight="1" spans="1:1">
      <c r="A4" s="100" t="s">
        <v>415</v>
      </c>
    </row>
    <row r="5" s="71" customFormat="1" ht="44.25" customHeight="1" spans="1:10">
      <c r="A5" s="101" t="s">
        <v>416</v>
      </c>
      <c r="B5" s="101" t="s">
        <v>276</v>
      </c>
      <c r="C5" s="101" t="s">
        <v>277</v>
      </c>
      <c r="D5" s="101" t="s">
        <v>278</v>
      </c>
      <c r="E5" s="101" t="s">
        <v>279</v>
      </c>
      <c r="F5" s="102" t="s">
        <v>280</v>
      </c>
      <c r="G5" s="101" t="s">
        <v>281</v>
      </c>
      <c r="H5" s="102" t="s">
        <v>282</v>
      </c>
      <c r="I5" s="102" t="s">
        <v>283</v>
      </c>
      <c r="J5" s="101" t="s">
        <v>284</v>
      </c>
    </row>
    <row r="6" s="71" customFormat="1" ht="14.25" customHeight="1" spans="1:10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2">
        <v>6</v>
      </c>
      <c r="G6" s="101">
        <v>7</v>
      </c>
      <c r="H6" s="102">
        <v>8</v>
      </c>
      <c r="I6" s="102">
        <v>9</v>
      </c>
      <c r="J6" s="101">
        <v>10</v>
      </c>
    </row>
    <row r="7" s="71" customFormat="1" ht="42" customHeight="1" spans="1:10">
      <c r="A7" s="103"/>
      <c r="B7" s="104"/>
      <c r="C7" s="104"/>
      <c r="D7" s="104"/>
      <c r="E7" s="105"/>
      <c r="F7" s="106"/>
      <c r="G7" s="105"/>
      <c r="H7" s="106"/>
      <c r="I7" s="106"/>
      <c r="J7" s="105"/>
    </row>
    <row r="8" s="71" customFormat="1" ht="42" customHeight="1" spans="1:10">
      <c r="A8" s="103"/>
      <c r="B8" s="107"/>
      <c r="C8" s="107"/>
      <c r="D8" s="107"/>
      <c r="E8" s="103"/>
      <c r="F8" s="107"/>
      <c r="G8" s="103"/>
      <c r="H8" s="107"/>
      <c r="I8" s="107"/>
      <c r="J8" s="103"/>
    </row>
    <row r="9" s="71" customFormat="1" ht="45" customHeight="1" spans="1:3">
      <c r="A9" s="108" t="s">
        <v>420</v>
      </c>
      <c r="B9" s="109"/>
      <c r="C9" s="109"/>
    </row>
  </sheetData>
  <mergeCells count="2">
    <mergeCell ref="A3:J3"/>
    <mergeCell ref="A4:H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3" sqref="A3:C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8" width="26.2833333333333" customWidth="1"/>
    <col min="9" max="9" width="23.7" customWidth="1"/>
  </cols>
  <sheetData>
    <row r="1" customHeight="1" spans="1:9">
      <c r="A1" s="72" t="s">
        <v>421</v>
      </c>
      <c r="B1" s="73"/>
      <c r="C1" s="73"/>
      <c r="D1" s="74"/>
      <c r="E1" s="74"/>
      <c r="F1" s="74"/>
      <c r="G1" s="73"/>
      <c r="H1" s="73"/>
      <c r="I1" s="74"/>
    </row>
    <row r="2" ht="41.25" customHeight="1" spans="1:9">
      <c r="A2" s="75" t="str">
        <f>"2025"&amp;"年新增资产配置预算表"</f>
        <v>2025年新增资产配置预算表</v>
      </c>
      <c r="B2" s="76"/>
      <c r="C2" s="76"/>
      <c r="D2" s="77"/>
      <c r="E2" s="77"/>
      <c r="F2" s="77"/>
      <c r="G2" s="76"/>
      <c r="H2" s="76"/>
      <c r="I2" s="77"/>
    </row>
    <row r="3" customHeight="1" spans="1:9">
      <c r="A3" s="78" t="str">
        <f>"单位名称："&amp;"中国人民政治协商会议昆明市晋宁区委员会"</f>
        <v>单位名称：中国人民政治协商会议昆明市晋宁区委员会</v>
      </c>
      <c r="B3" s="79"/>
      <c r="C3" s="79"/>
      <c r="D3" s="80"/>
      <c r="F3" s="77"/>
      <c r="G3" s="76"/>
      <c r="H3" s="76"/>
      <c r="I3" s="95" t="s">
        <v>1</v>
      </c>
    </row>
    <row r="4" ht="28.5" customHeight="1" spans="1:9">
      <c r="A4" s="68" t="s">
        <v>180</v>
      </c>
      <c r="B4" s="81" t="s">
        <v>181</v>
      </c>
      <c r="C4" s="82" t="s">
        <v>422</v>
      </c>
      <c r="D4" s="68" t="s">
        <v>423</v>
      </c>
      <c r="E4" s="68" t="s">
        <v>424</v>
      </c>
      <c r="F4" s="68" t="s">
        <v>425</v>
      </c>
      <c r="G4" s="81" t="s">
        <v>426</v>
      </c>
      <c r="H4" s="70"/>
      <c r="I4" s="68"/>
    </row>
    <row r="5" ht="21" customHeight="1" spans="1:9">
      <c r="A5" s="82"/>
      <c r="B5" s="83"/>
      <c r="C5" s="83"/>
      <c r="D5" s="84"/>
      <c r="E5" s="83"/>
      <c r="F5" s="83"/>
      <c r="G5" s="81" t="s">
        <v>396</v>
      </c>
      <c r="H5" s="81" t="s">
        <v>427</v>
      </c>
      <c r="I5" s="81" t="s">
        <v>428</v>
      </c>
    </row>
    <row r="6" ht="17.25" customHeight="1" spans="1:9">
      <c r="A6" s="85" t="s">
        <v>82</v>
      </c>
      <c r="B6" s="32" t="s">
        <v>83</v>
      </c>
      <c r="C6" s="85" t="s">
        <v>84</v>
      </c>
      <c r="D6" s="34" t="s">
        <v>85</v>
      </c>
      <c r="E6" s="85" t="s">
        <v>86</v>
      </c>
      <c r="F6" s="32" t="s">
        <v>87</v>
      </c>
      <c r="G6" s="86" t="s">
        <v>88</v>
      </c>
      <c r="H6" s="34" t="s">
        <v>89</v>
      </c>
      <c r="I6" s="34">
        <v>9</v>
      </c>
    </row>
    <row r="7" ht="19.5" customHeight="1" spans="1:9">
      <c r="A7" s="87"/>
      <c r="B7" s="88"/>
      <c r="C7" s="88"/>
      <c r="D7" s="18"/>
      <c r="E7" s="33"/>
      <c r="F7" s="86"/>
      <c r="G7" s="89"/>
      <c r="H7" s="90"/>
      <c r="I7" s="90"/>
    </row>
    <row r="8" ht="19.5" customHeight="1" spans="1:9">
      <c r="A8" s="20" t="s">
        <v>55</v>
      </c>
      <c r="B8" s="91"/>
      <c r="C8" s="91"/>
      <c r="D8" s="92"/>
      <c r="E8" s="93"/>
      <c r="F8" s="93"/>
      <c r="G8" s="89"/>
      <c r="H8" s="90"/>
      <c r="I8" s="90"/>
    </row>
    <row r="9" s="71" customFormat="1" customHeight="1" spans="1:8">
      <c r="A9" s="94" t="s">
        <v>429</v>
      </c>
      <c r="B9" s="94"/>
      <c r="C9" s="94"/>
      <c r="D9" s="94"/>
      <c r="E9" s="94"/>
      <c r="F9" s="94"/>
      <c r="G9" s="94"/>
      <c r="H9" s="94"/>
    </row>
  </sheetData>
  <mergeCells count="12">
    <mergeCell ref="A1:I1"/>
    <mergeCell ref="A2:I2"/>
    <mergeCell ref="A3:C3"/>
    <mergeCell ref="G4:I4"/>
    <mergeCell ref="A8:F8"/>
    <mergeCell ref="A9:H9"/>
    <mergeCell ref="A4:A5"/>
    <mergeCell ref="B4:B5"/>
    <mergeCell ref="C4:C5"/>
    <mergeCell ref="D4:D5"/>
    <mergeCell ref="E4:E5"/>
    <mergeCell ref="F4:F5"/>
  </mergeCells>
  <pageMargins left="0.75" right="0.0388888888888889" top="1" bottom="1" header="0.5" footer="0.5"/>
  <pageSetup paperSize="9" scale="5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" sqref="$A1:$XFD1048576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ht="13.5" customHeight="1" spans="4:11">
      <c r="D1" s="42"/>
      <c r="E1" s="42"/>
      <c r="F1" s="42"/>
      <c r="G1" s="42"/>
      <c r="K1" s="43" t="s">
        <v>430</v>
      </c>
    </row>
    <row r="2" ht="41.25" customHeight="1" spans="1:11">
      <c r="A2" s="44" t="str">
        <f>"2025"&amp;"年上级转移支付补助项目支出预算表"</f>
        <v>2025年上级转移支付补助项目支出预算表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3.5" customHeight="1" spans="1:11">
      <c r="A3" s="45" t="str">
        <f>"单位名称："&amp;"中国人民政治协商会议昆明市晋宁区委员会"</f>
        <v>单位名称：中国人民政治协商会议昆明市晋宁区委员会</v>
      </c>
      <c r="B3" s="46"/>
      <c r="C3" s="46"/>
      <c r="D3" s="46"/>
      <c r="E3" s="46"/>
      <c r="F3" s="46"/>
      <c r="G3" s="46"/>
      <c r="H3" s="47"/>
      <c r="I3" s="47"/>
      <c r="J3" s="47"/>
      <c r="K3" s="48" t="s">
        <v>1</v>
      </c>
    </row>
    <row r="4" ht="21.75" customHeight="1" spans="1:11">
      <c r="A4" s="65" t="s">
        <v>252</v>
      </c>
      <c r="B4" s="65" t="s">
        <v>183</v>
      </c>
      <c r="C4" s="65" t="s">
        <v>253</v>
      </c>
      <c r="D4" s="17" t="s">
        <v>184</v>
      </c>
      <c r="E4" s="17" t="s">
        <v>185</v>
      </c>
      <c r="F4" s="17" t="s">
        <v>254</v>
      </c>
      <c r="G4" s="17" t="s">
        <v>255</v>
      </c>
      <c r="H4" s="38" t="s">
        <v>55</v>
      </c>
      <c r="I4" s="14" t="s">
        <v>431</v>
      </c>
      <c r="J4" s="14"/>
      <c r="K4" s="14"/>
    </row>
    <row r="5" ht="21.75" customHeight="1" spans="1:11">
      <c r="A5" s="65"/>
      <c r="B5" s="65"/>
      <c r="C5" s="65"/>
      <c r="D5" s="17"/>
      <c r="E5" s="17"/>
      <c r="F5" s="17"/>
      <c r="G5" s="17"/>
      <c r="H5" s="14"/>
      <c r="I5" s="17" t="s">
        <v>58</v>
      </c>
      <c r="J5" s="17" t="s">
        <v>59</v>
      </c>
      <c r="K5" s="17" t="s">
        <v>60</v>
      </c>
    </row>
    <row r="6" ht="40.5" customHeight="1" spans="1:11">
      <c r="A6" s="66"/>
      <c r="B6" s="66"/>
      <c r="C6" s="66"/>
      <c r="D6" s="17"/>
      <c r="E6" s="17"/>
      <c r="F6" s="17"/>
      <c r="G6" s="17"/>
      <c r="H6" s="14"/>
      <c r="I6" s="17" t="s">
        <v>57</v>
      </c>
      <c r="J6" s="17"/>
      <c r="K6" s="17"/>
    </row>
    <row r="7" ht="20.25" customHeight="1" spans="1:11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70">
        <v>10</v>
      </c>
      <c r="K7" s="70">
        <v>11</v>
      </c>
    </row>
    <row r="8" ht="18" customHeight="1" spans="1:11">
      <c r="A8" s="67"/>
      <c r="B8" s="26"/>
      <c r="C8" s="67"/>
      <c r="D8" s="67"/>
      <c r="E8" s="67"/>
      <c r="F8" s="67"/>
      <c r="G8" s="67"/>
      <c r="H8" s="59"/>
      <c r="I8" s="59"/>
      <c r="J8" s="59"/>
      <c r="K8" s="59"/>
    </row>
    <row r="9" ht="24" customHeight="1" spans="1:11">
      <c r="A9" s="18"/>
      <c r="B9" s="33"/>
      <c r="C9" s="18"/>
      <c r="D9" s="18"/>
      <c r="E9" s="18"/>
      <c r="F9" s="18"/>
      <c r="G9" s="18"/>
      <c r="H9" s="59"/>
      <c r="I9" s="59"/>
      <c r="J9" s="59"/>
      <c r="K9" s="59"/>
    </row>
    <row r="10" ht="18.75" customHeight="1" spans="1:11">
      <c r="A10" s="68" t="s">
        <v>171</v>
      </c>
      <c r="B10" s="22"/>
      <c r="C10" s="22"/>
      <c r="D10" s="22"/>
      <c r="E10" s="22"/>
      <c r="F10" s="22"/>
      <c r="G10" s="22"/>
      <c r="H10" s="59"/>
      <c r="I10" s="59"/>
      <c r="J10" s="59"/>
      <c r="K10" s="59"/>
    </row>
    <row r="11" customHeight="1" spans="1:11">
      <c r="A11" s="69" t="s">
        <v>432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</sheetData>
  <mergeCells count="17">
    <mergeCell ref="A2:K2"/>
    <mergeCell ref="A3:G3"/>
    <mergeCell ref="H3:J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G1" sqref="G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2"/>
      <c r="G1" s="43" t="s">
        <v>433</v>
      </c>
    </row>
    <row r="2" ht="41.25" customHeight="1" spans="1:7">
      <c r="A2" s="44" t="str">
        <f>"2025"&amp;"年部门项目中期规划预算表"</f>
        <v>2025年部门项目中期规划预算表</v>
      </c>
      <c r="B2" s="44"/>
      <c r="C2" s="44"/>
      <c r="D2" s="44"/>
      <c r="E2" s="44"/>
      <c r="F2" s="44"/>
      <c r="G2" s="44"/>
    </row>
    <row r="3" ht="13.5" customHeight="1" spans="1:7">
      <c r="A3" s="45" t="str">
        <f>"单位名称："&amp;"中国人民政治协商会议昆明市晋宁区委员会"</f>
        <v>单位名称：中国人民政治协商会议昆明市晋宁区委员会</v>
      </c>
      <c r="B3" s="46"/>
      <c r="C3" s="46"/>
      <c r="D3" s="46"/>
      <c r="E3" s="47"/>
      <c r="F3" s="47"/>
      <c r="G3" s="48" t="s">
        <v>1</v>
      </c>
    </row>
    <row r="4" ht="21.75" customHeight="1" spans="1:7">
      <c r="A4" s="49" t="s">
        <v>253</v>
      </c>
      <c r="B4" s="49" t="s">
        <v>252</v>
      </c>
      <c r="C4" s="49" t="s">
        <v>183</v>
      </c>
      <c r="D4" s="50" t="s">
        <v>434</v>
      </c>
      <c r="E4" s="12" t="s">
        <v>58</v>
      </c>
      <c r="F4" s="13"/>
      <c r="G4" s="37"/>
    </row>
    <row r="5" ht="21.75" customHeight="1" spans="1:7">
      <c r="A5" s="51"/>
      <c r="B5" s="51"/>
      <c r="C5" s="51"/>
      <c r="D5" s="52"/>
      <c r="E5" s="53" t="str">
        <f>"2025"&amp;"年"</f>
        <v>2025年</v>
      </c>
      <c r="F5" s="53" t="str">
        <f>("2025"+1)&amp;"年"</f>
        <v>2026年</v>
      </c>
      <c r="G5" s="53" t="str">
        <f>("2025"+2)&amp;"年"</f>
        <v>2027年</v>
      </c>
    </row>
    <row r="6" ht="40.5" customHeight="1" spans="1:7">
      <c r="A6" s="54"/>
      <c r="B6" s="54"/>
      <c r="C6" s="54"/>
      <c r="D6" s="55"/>
      <c r="E6" s="56"/>
      <c r="F6" s="56"/>
      <c r="G6" s="56"/>
    </row>
    <row r="7" ht="15" customHeight="1" spans="1:7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</row>
    <row r="8" customHeight="1" spans="1:7">
      <c r="A8" s="58" t="s">
        <v>69</v>
      </c>
      <c r="B8" s="59"/>
      <c r="C8" s="59"/>
      <c r="D8" s="59"/>
      <c r="E8" s="59">
        <v>500000</v>
      </c>
      <c r="F8" s="59"/>
      <c r="G8" s="59"/>
    </row>
    <row r="9" ht="17.25" customHeight="1" spans="1:7">
      <c r="A9" s="33"/>
      <c r="B9" s="60" t="s">
        <v>435</v>
      </c>
      <c r="C9" s="60" t="s">
        <v>260</v>
      </c>
      <c r="D9" s="33" t="s">
        <v>436</v>
      </c>
      <c r="E9" s="61">
        <v>21800</v>
      </c>
      <c r="F9" s="61"/>
      <c r="G9" s="61"/>
    </row>
    <row r="10" ht="17.25" customHeight="1" spans="1:7">
      <c r="A10" s="26"/>
      <c r="B10" s="60" t="s">
        <v>435</v>
      </c>
      <c r="C10" s="60" t="s">
        <v>262</v>
      </c>
      <c r="D10" s="33" t="s">
        <v>436</v>
      </c>
      <c r="E10" s="61">
        <v>185200</v>
      </c>
      <c r="F10" s="61"/>
      <c r="G10" s="61"/>
    </row>
    <row r="11" ht="17.25" customHeight="1" spans="1:7">
      <c r="A11" s="26"/>
      <c r="B11" s="60" t="s">
        <v>435</v>
      </c>
      <c r="C11" s="60" t="s">
        <v>264</v>
      </c>
      <c r="D11" s="33" t="s">
        <v>436</v>
      </c>
      <c r="E11" s="61">
        <v>160000</v>
      </c>
      <c r="F11" s="61"/>
      <c r="G11" s="61"/>
    </row>
    <row r="12" ht="17.25" customHeight="1" spans="1:7">
      <c r="A12" s="26"/>
      <c r="B12" s="60" t="s">
        <v>435</v>
      </c>
      <c r="C12" s="60" t="s">
        <v>266</v>
      </c>
      <c r="D12" s="33" t="s">
        <v>436</v>
      </c>
      <c r="E12" s="61">
        <v>100000</v>
      </c>
      <c r="F12" s="61"/>
      <c r="G12" s="61"/>
    </row>
    <row r="13" ht="17.25" customHeight="1" spans="1:7">
      <c r="A13" s="26"/>
      <c r="B13" s="60" t="s">
        <v>435</v>
      </c>
      <c r="C13" s="60" t="s">
        <v>268</v>
      </c>
      <c r="D13" s="33" t="s">
        <v>436</v>
      </c>
      <c r="E13" s="61">
        <v>33000</v>
      </c>
      <c r="F13" s="61"/>
      <c r="G13" s="61"/>
    </row>
    <row r="14" ht="18.75" customHeight="1" spans="1:7">
      <c r="A14" s="62" t="s">
        <v>55</v>
      </c>
      <c r="B14" s="63" t="s">
        <v>437</v>
      </c>
      <c r="C14" s="63"/>
      <c r="D14" s="64"/>
      <c r="E14" s="61">
        <v>500000</v>
      </c>
      <c r="F14" s="61"/>
      <c r="G14" s="61"/>
    </row>
  </sheetData>
  <mergeCells count="11">
    <mergeCell ref="A2:G2"/>
    <mergeCell ref="A3:F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156944444444444" right="0.196527777777778" top="1" bottom="1" header="0.5" footer="0.5"/>
  <pageSetup paperSize="9" scale="7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9"/>
  <sheetViews>
    <sheetView showZeros="0" topLeftCell="A20" workbookViewId="0">
      <selection activeCell="K6" sqref="K6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 t="s">
        <v>438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"单位名称："&amp;"中国人民政治协商会议昆明市晋宁区委员会"</f>
        <v>单位名称：中国人民政治协商会议昆明市晋宁区委员会</v>
      </c>
      <c r="B3" s="3"/>
      <c r="C3" s="4"/>
      <c r="D3" s="5"/>
      <c r="E3" s="5"/>
      <c r="F3" s="5"/>
      <c r="G3" s="5"/>
      <c r="H3" s="5"/>
      <c r="I3" s="5"/>
      <c r="J3" s="265" t="s">
        <v>1</v>
      </c>
    </row>
    <row r="4" ht="30" customHeight="1" spans="1:10">
      <c r="A4" s="6" t="s">
        <v>439</v>
      </c>
      <c r="B4" s="7" t="s">
        <v>70</v>
      </c>
      <c r="C4" s="8"/>
      <c r="D4" s="8"/>
      <c r="E4" s="9"/>
      <c r="F4" s="10" t="s">
        <v>440</v>
      </c>
      <c r="G4" s="9"/>
      <c r="H4" s="11" t="s">
        <v>69</v>
      </c>
      <c r="I4" s="8"/>
      <c r="J4" s="9"/>
    </row>
    <row r="5" ht="32.25" customHeight="1" spans="1:10">
      <c r="A5" s="12" t="s">
        <v>441</v>
      </c>
      <c r="B5" s="13"/>
      <c r="C5" s="13"/>
      <c r="D5" s="13"/>
      <c r="E5" s="13"/>
      <c r="F5" s="13"/>
      <c r="G5" s="13"/>
      <c r="H5" s="13"/>
      <c r="I5" s="37"/>
      <c r="J5" s="38" t="s">
        <v>442</v>
      </c>
    </row>
    <row r="6" ht="99.75" customHeight="1" spans="1:10">
      <c r="A6" s="14" t="s">
        <v>443</v>
      </c>
      <c r="B6" s="15" t="s">
        <v>444</v>
      </c>
      <c r="C6" s="16" t="s">
        <v>445</v>
      </c>
      <c r="D6" s="16"/>
      <c r="E6" s="16"/>
      <c r="F6" s="16"/>
      <c r="G6" s="16"/>
      <c r="H6" s="16"/>
      <c r="I6" s="16"/>
      <c r="J6" s="39" t="s">
        <v>446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447</v>
      </c>
      <c r="D7" s="16"/>
      <c r="E7" s="16"/>
      <c r="F7" s="16"/>
      <c r="G7" s="16"/>
      <c r="H7" s="16"/>
      <c r="I7" s="16"/>
      <c r="J7" s="39" t="s">
        <v>448</v>
      </c>
    </row>
    <row r="8" ht="75" customHeight="1" spans="1:10">
      <c r="A8" s="15" t="s">
        <v>449</v>
      </c>
      <c r="B8" s="17" t="str">
        <f>"预算年度（"&amp;"2025"&amp;"年）绩效目标"</f>
        <v>预算年度（2025年）绩效目标</v>
      </c>
      <c r="C8" s="18" t="s">
        <v>450</v>
      </c>
      <c r="D8" s="18"/>
      <c r="E8" s="18"/>
      <c r="F8" s="18"/>
      <c r="G8" s="18"/>
      <c r="H8" s="18"/>
      <c r="I8" s="18"/>
      <c r="J8" s="40" t="s">
        <v>451</v>
      </c>
    </row>
    <row r="9" ht="32.25" customHeight="1" spans="1:10">
      <c r="A9" s="19" t="s">
        <v>452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453</v>
      </c>
      <c r="B10" s="15"/>
      <c r="C10" s="14" t="s">
        <v>454</v>
      </c>
      <c r="D10" s="14"/>
      <c r="E10" s="14"/>
      <c r="F10" s="14" t="s">
        <v>455</v>
      </c>
      <c r="G10" s="14"/>
      <c r="H10" s="14" t="s">
        <v>456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457</v>
      </c>
      <c r="I11" s="15" t="s">
        <v>458</v>
      </c>
      <c r="J11" s="15" t="s">
        <v>459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1492858.77</v>
      </c>
      <c r="I12" s="23">
        <v>500000</v>
      </c>
      <c r="J12" s="23">
        <v>992858.77</v>
      </c>
    </row>
    <row r="13" ht="34.5" customHeight="1" spans="1:10">
      <c r="A13" s="16" t="s">
        <v>460</v>
      </c>
      <c r="B13" s="24"/>
      <c r="C13" s="16" t="s">
        <v>461</v>
      </c>
      <c r="D13" s="24"/>
      <c r="E13" s="24"/>
      <c r="F13" s="24"/>
      <c r="G13" s="24"/>
      <c r="H13" s="25">
        <v>21800</v>
      </c>
      <c r="I13" s="25">
        <v>21800</v>
      </c>
      <c r="J13" s="25"/>
    </row>
    <row r="14" ht="34.5" customHeight="1" spans="1:10">
      <c r="A14" s="16" t="s">
        <v>462</v>
      </c>
      <c r="B14" s="26"/>
      <c r="C14" s="16" t="s">
        <v>463</v>
      </c>
      <c r="D14" s="26"/>
      <c r="E14" s="26"/>
      <c r="F14" s="26"/>
      <c r="G14" s="26"/>
      <c r="H14" s="25">
        <v>33000</v>
      </c>
      <c r="I14" s="25">
        <v>33000</v>
      </c>
      <c r="J14" s="25"/>
    </row>
    <row r="15" ht="34.5" customHeight="1" spans="1:10">
      <c r="A15" s="16" t="s">
        <v>266</v>
      </c>
      <c r="B15" s="26"/>
      <c r="C15" s="16" t="s">
        <v>464</v>
      </c>
      <c r="D15" s="26"/>
      <c r="E15" s="26"/>
      <c r="F15" s="26"/>
      <c r="G15" s="26"/>
      <c r="H15" s="25">
        <v>100000</v>
      </c>
      <c r="I15" s="25">
        <v>100000</v>
      </c>
      <c r="J15" s="25"/>
    </row>
    <row r="16" ht="34.5" customHeight="1" spans="1:10">
      <c r="A16" s="16" t="s">
        <v>465</v>
      </c>
      <c r="B16" s="26"/>
      <c r="C16" s="16" t="s">
        <v>466</v>
      </c>
      <c r="D16" s="26"/>
      <c r="E16" s="26"/>
      <c r="F16" s="26"/>
      <c r="G16" s="26"/>
      <c r="H16" s="25">
        <v>160000</v>
      </c>
      <c r="I16" s="25">
        <v>160000</v>
      </c>
      <c r="J16" s="25"/>
    </row>
    <row r="17" ht="34.5" customHeight="1" spans="1:10">
      <c r="A17" s="16" t="s">
        <v>262</v>
      </c>
      <c r="B17" s="26"/>
      <c r="C17" s="16" t="s">
        <v>467</v>
      </c>
      <c r="D17" s="26"/>
      <c r="E17" s="26"/>
      <c r="F17" s="26"/>
      <c r="G17" s="26"/>
      <c r="H17" s="25">
        <v>185200</v>
      </c>
      <c r="I17" s="25">
        <v>185200</v>
      </c>
      <c r="J17" s="25"/>
    </row>
    <row r="18" ht="34.5" customHeight="1" spans="1:10">
      <c r="A18" s="16" t="s">
        <v>274</v>
      </c>
      <c r="B18" s="26"/>
      <c r="C18" s="16" t="s">
        <v>468</v>
      </c>
      <c r="D18" s="26"/>
      <c r="E18" s="26"/>
      <c r="F18" s="26"/>
      <c r="G18" s="26"/>
      <c r="H18" s="25">
        <v>8071.77</v>
      </c>
      <c r="I18" s="25"/>
      <c r="J18" s="25">
        <v>8071.77</v>
      </c>
    </row>
    <row r="19" ht="34.5" customHeight="1" spans="1:10">
      <c r="A19" s="16" t="s">
        <v>270</v>
      </c>
      <c r="B19" s="26"/>
      <c r="C19" s="16" t="s">
        <v>469</v>
      </c>
      <c r="D19" s="26"/>
      <c r="E19" s="26"/>
      <c r="F19" s="26"/>
      <c r="G19" s="26"/>
      <c r="H19" s="25">
        <v>984787</v>
      </c>
      <c r="I19" s="25"/>
      <c r="J19" s="25">
        <v>984787</v>
      </c>
    </row>
    <row r="20" ht="32.25" customHeight="1" spans="1:10">
      <c r="A20" s="19" t="s">
        <v>470</v>
      </c>
      <c r="B20" s="19"/>
      <c r="C20" s="19"/>
      <c r="D20" s="19"/>
      <c r="E20" s="19"/>
      <c r="F20" s="19"/>
      <c r="G20" s="19"/>
      <c r="H20" s="19"/>
      <c r="I20" s="19"/>
      <c r="J20" s="19"/>
    </row>
    <row r="21" ht="32.25" customHeight="1" spans="1:10">
      <c r="A21" s="27" t="s">
        <v>471</v>
      </c>
      <c r="B21" s="27"/>
      <c r="C21" s="27"/>
      <c r="D21" s="27"/>
      <c r="E21" s="27"/>
      <c r="F21" s="27"/>
      <c r="G21" s="27"/>
      <c r="H21" s="28" t="s">
        <v>472</v>
      </c>
      <c r="I21" s="41" t="s">
        <v>284</v>
      </c>
      <c r="J21" s="28" t="s">
        <v>473</v>
      </c>
    </row>
    <row r="22" ht="36" customHeight="1" spans="1:10">
      <c r="A22" s="29" t="s">
        <v>277</v>
      </c>
      <c r="B22" s="29" t="s">
        <v>474</v>
      </c>
      <c r="C22" s="30" t="s">
        <v>279</v>
      </c>
      <c r="D22" s="30" t="s">
        <v>280</v>
      </c>
      <c r="E22" s="30" t="s">
        <v>281</v>
      </c>
      <c r="F22" s="30" t="s">
        <v>282</v>
      </c>
      <c r="G22" s="30" t="s">
        <v>283</v>
      </c>
      <c r="H22" s="31"/>
      <c r="I22" s="31"/>
      <c r="J22" s="31"/>
    </row>
    <row r="23" ht="32.25" customHeight="1" spans="1:10">
      <c r="A23" s="32" t="s">
        <v>286</v>
      </c>
      <c r="B23" s="32"/>
      <c r="C23" s="33"/>
      <c r="D23" s="32"/>
      <c r="E23" s="32"/>
      <c r="F23" s="32"/>
      <c r="G23" s="32"/>
      <c r="H23" s="34"/>
      <c r="I23" s="18"/>
      <c r="J23" s="34"/>
    </row>
    <row r="24" ht="32.25" customHeight="1" spans="1:10">
      <c r="A24" s="32"/>
      <c r="B24" s="32" t="s">
        <v>287</v>
      </c>
      <c r="C24" s="33"/>
      <c r="D24" s="32"/>
      <c r="E24" s="32"/>
      <c r="F24" s="32"/>
      <c r="G24" s="32"/>
      <c r="H24" s="34"/>
      <c r="I24" s="18"/>
      <c r="J24" s="34"/>
    </row>
    <row r="25" ht="32.25" customHeight="1" spans="1:10">
      <c r="A25" s="32"/>
      <c r="B25" s="32"/>
      <c r="C25" s="33" t="s">
        <v>317</v>
      </c>
      <c r="D25" s="32" t="s">
        <v>289</v>
      </c>
      <c r="E25" s="32" t="s">
        <v>385</v>
      </c>
      <c r="F25" s="32" t="s">
        <v>290</v>
      </c>
      <c r="G25" s="32" t="s">
        <v>291</v>
      </c>
      <c r="H25" s="34" t="s">
        <v>353</v>
      </c>
      <c r="I25" s="18" t="s">
        <v>475</v>
      </c>
      <c r="J25" s="34" t="s">
        <v>476</v>
      </c>
    </row>
    <row r="26" ht="32.25" customHeight="1" spans="1:10">
      <c r="A26" s="32"/>
      <c r="B26" s="32"/>
      <c r="C26" s="33" t="s">
        <v>321</v>
      </c>
      <c r="D26" s="32" t="s">
        <v>289</v>
      </c>
      <c r="E26" s="32" t="s">
        <v>477</v>
      </c>
      <c r="F26" s="32" t="s">
        <v>323</v>
      </c>
      <c r="G26" s="32" t="s">
        <v>291</v>
      </c>
      <c r="H26" s="34" t="s">
        <v>353</v>
      </c>
      <c r="I26" s="18" t="s">
        <v>478</v>
      </c>
      <c r="J26" s="34" t="s">
        <v>479</v>
      </c>
    </row>
    <row r="27" ht="32.25" customHeight="1" spans="1:10">
      <c r="A27" s="32"/>
      <c r="B27" s="32"/>
      <c r="C27" s="33" t="s">
        <v>325</v>
      </c>
      <c r="D27" s="32" t="s">
        <v>289</v>
      </c>
      <c r="E27" s="32" t="s">
        <v>343</v>
      </c>
      <c r="F27" s="32" t="s">
        <v>326</v>
      </c>
      <c r="G27" s="32" t="s">
        <v>291</v>
      </c>
      <c r="H27" s="34" t="s">
        <v>353</v>
      </c>
      <c r="I27" s="18" t="s">
        <v>480</v>
      </c>
      <c r="J27" s="34" t="s">
        <v>476</v>
      </c>
    </row>
    <row r="28" ht="32.25" customHeight="1" spans="1:10">
      <c r="A28" s="32"/>
      <c r="B28" s="32"/>
      <c r="C28" s="33" t="s">
        <v>481</v>
      </c>
      <c r="D28" s="32" t="s">
        <v>289</v>
      </c>
      <c r="E28" s="32" t="s">
        <v>86</v>
      </c>
      <c r="F28" s="32" t="s">
        <v>290</v>
      </c>
      <c r="G28" s="32" t="s">
        <v>291</v>
      </c>
      <c r="H28" s="34" t="s">
        <v>353</v>
      </c>
      <c r="I28" s="18" t="s">
        <v>482</v>
      </c>
      <c r="J28" s="34" t="s">
        <v>476</v>
      </c>
    </row>
    <row r="29" ht="32.25" customHeight="1" spans="1:10">
      <c r="A29" s="32"/>
      <c r="B29" s="32"/>
      <c r="C29" s="33" t="s">
        <v>483</v>
      </c>
      <c r="D29" s="32" t="s">
        <v>289</v>
      </c>
      <c r="E29" s="32" t="s">
        <v>89</v>
      </c>
      <c r="F29" s="32" t="s">
        <v>290</v>
      </c>
      <c r="G29" s="32" t="s">
        <v>291</v>
      </c>
      <c r="H29" s="34" t="s">
        <v>353</v>
      </c>
      <c r="I29" s="18" t="s">
        <v>484</v>
      </c>
      <c r="J29" s="34" t="s">
        <v>476</v>
      </c>
    </row>
    <row r="30" ht="32.25" customHeight="1" spans="1:10">
      <c r="A30" s="32"/>
      <c r="B30" s="32"/>
      <c r="C30" s="33" t="s">
        <v>485</v>
      </c>
      <c r="D30" s="32" t="s">
        <v>289</v>
      </c>
      <c r="E30" s="32" t="s">
        <v>68</v>
      </c>
      <c r="F30" s="32" t="s">
        <v>378</v>
      </c>
      <c r="G30" s="32" t="s">
        <v>291</v>
      </c>
      <c r="H30" s="34" t="s">
        <v>353</v>
      </c>
      <c r="I30" s="18" t="s">
        <v>486</v>
      </c>
      <c r="J30" s="34" t="s">
        <v>476</v>
      </c>
    </row>
    <row r="31" ht="32.25" customHeight="1" spans="1:10">
      <c r="A31" s="32"/>
      <c r="B31" s="32"/>
      <c r="C31" s="33" t="s">
        <v>487</v>
      </c>
      <c r="D31" s="32" t="s">
        <v>289</v>
      </c>
      <c r="E31" s="32" t="s">
        <v>353</v>
      </c>
      <c r="F31" s="32" t="s">
        <v>488</v>
      </c>
      <c r="G31" s="32" t="s">
        <v>291</v>
      </c>
      <c r="H31" s="34" t="s">
        <v>353</v>
      </c>
      <c r="I31" s="18" t="s">
        <v>489</v>
      </c>
      <c r="J31" s="34" t="s">
        <v>476</v>
      </c>
    </row>
    <row r="32" ht="32.25" customHeight="1" spans="1:10">
      <c r="A32" s="32"/>
      <c r="B32" s="32" t="s">
        <v>292</v>
      </c>
      <c r="C32" s="33"/>
      <c r="D32" s="32"/>
      <c r="E32" s="32"/>
      <c r="F32" s="32"/>
      <c r="G32" s="32"/>
      <c r="H32" s="34"/>
      <c r="I32" s="18"/>
      <c r="J32" s="34"/>
    </row>
    <row r="33" ht="32.25" customHeight="1" spans="1:10">
      <c r="A33" s="32"/>
      <c r="B33" s="32"/>
      <c r="C33" s="33" t="s">
        <v>490</v>
      </c>
      <c r="D33" s="32" t="s">
        <v>289</v>
      </c>
      <c r="E33" s="32" t="s">
        <v>311</v>
      </c>
      <c r="F33" s="32" t="s">
        <v>299</v>
      </c>
      <c r="G33" s="32" t="s">
        <v>291</v>
      </c>
      <c r="H33" s="34" t="s">
        <v>353</v>
      </c>
      <c r="I33" s="18" t="s">
        <v>491</v>
      </c>
      <c r="J33" s="34" t="s">
        <v>476</v>
      </c>
    </row>
    <row r="34" ht="32.25" customHeight="1" spans="1:10">
      <c r="A34" s="32"/>
      <c r="B34" s="32"/>
      <c r="C34" s="33" t="s">
        <v>336</v>
      </c>
      <c r="D34" s="32" t="s">
        <v>289</v>
      </c>
      <c r="E34" s="32" t="s">
        <v>337</v>
      </c>
      <c r="F34" s="32" t="s">
        <v>299</v>
      </c>
      <c r="G34" s="32" t="s">
        <v>291</v>
      </c>
      <c r="H34" s="34" t="s">
        <v>353</v>
      </c>
      <c r="I34" s="18" t="s">
        <v>492</v>
      </c>
      <c r="J34" s="34" t="s">
        <v>476</v>
      </c>
    </row>
    <row r="35" ht="32.25" customHeight="1" spans="1:10">
      <c r="A35" s="32"/>
      <c r="B35" s="32"/>
      <c r="C35" s="33" t="s">
        <v>493</v>
      </c>
      <c r="D35" s="32" t="s">
        <v>289</v>
      </c>
      <c r="E35" s="32" t="s">
        <v>337</v>
      </c>
      <c r="F35" s="32" t="s">
        <v>299</v>
      </c>
      <c r="G35" s="32" t="s">
        <v>291</v>
      </c>
      <c r="H35" s="34" t="s">
        <v>353</v>
      </c>
      <c r="I35" s="18" t="s">
        <v>494</v>
      </c>
      <c r="J35" s="34" t="s">
        <v>476</v>
      </c>
    </row>
    <row r="36" ht="32.25" customHeight="1" spans="1:10">
      <c r="A36" s="32"/>
      <c r="B36" s="32"/>
      <c r="C36" s="33" t="s">
        <v>495</v>
      </c>
      <c r="D36" s="32" t="s">
        <v>496</v>
      </c>
      <c r="E36" s="32" t="s">
        <v>82</v>
      </c>
      <c r="F36" s="32" t="s">
        <v>326</v>
      </c>
      <c r="G36" s="32" t="s">
        <v>291</v>
      </c>
      <c r="H36" s="34" t="s">
        <v>353</v>
      </c>
      <c r="I36" s="18" t="s">
        <v>497</v>
      </c>
      <c r="J36" s="34" t="s">
        <v>476</v>
      </c>
    </row>
    <row r="37" ht="32.25" customHeight="1" spans="1:10">
      <c r="A37" s="32"/>
      <c r="B37" s="32"/>
      <c r="C37" s="33" t="s">
        <v>498</v>
      </c>
      <c r="D37" s="32" t="s">
        <v>297</v>
      </c>
      <c r="E37" s="32" t="s">
        <v>353</v>
      </c>
      <c r="F37" s="32" t="s">
        <v>299</v>
      </c>
      <c r="G37" s="32" t="s">
        <v>291</v>
      </c>
      <c r="H37" s="34" t="s">
        <v>353</v>
      </c>
      <c r="I37" s="18" t="s">
        <v>499</v>
      </c>
      <c r="J37" s="34" t="s">
        <v>476</v>
      </c>
    </row>
    <row r="38" ht="32.25" customHeight="1" spans="1:10">
      <c r="A38" s="32" t="s">
        <v>301</v>
      </c>
      <c r="B38" s="32"/>
      <c r="C38" s="33"/>
      <c r="D38" s="32"/>
      <c r="E38" s="32"/>
      <c r="F38" s="32"/>
      <c r="G38" s="32"/>
      <c r="H38" s="34"/>
      <c r="I38" s="18"/>
      <c r="J38" s="34"/>
    </row>
    <row r="39" ht="32.25" customHeight="1" spans="1:10">
      <c r="A39" s="32"/>
      <c r="B39" s="32" t="s">
        <v>302</v>
      </c>
      <c r="C39" s="33"/>
      <c r="D39" s="32"/>
      <c r="E39" s="32"/>
      <c r="F39" s="32"/>
      <c r="G39" s="32"/>
      <c r="H39" s="34"/>
      <c r="I39" s="18"/>
      <c r="J39" s="34"/>
    </row>
    <row r="40" ht="32.25" customHeight="1" spans="1:10">
      <c r="A40" s="32"/>
      <c r="B40" s="32"/>
      <c r="C40" s="33" t="s">
        <v>500</v>
      </c>
      <c r="D40" s="32" t="s">
        <v>297</v>
      </c>
      <c r="E40" s="32" t="s">
        <v>501</v>
      </c>
      <c r="F40" s="32" t="s">
        <v>367</v>
      </c>
      <c r="G40" s="32" t="s">
        <v>291</v>
      </c>
      <c r="H40" s="34" t="s">
        <v>353</v>
      </c>
      <c r="I40" s="18" t="s">
        <v>502</v>
      </c>
      <c r="J40" s="34" t="s">
        <v>476</v>
      </c>
    </row>
    <row r="41" ht="32.25" customHeight="1" spans="1:10">
      <c r="A41" s="32"/>
      <c r="B41" s="32"/>
      <c r="C41" s="33" t="s">
        <v>503</v>
      </c>
      <c r="D41" s="32" t="s">
        <v>297</v>
      </c>
      <c r="E41" s="32" t="s">
        <v>353</v>
      </c>
      <c r="F41" s="32" t="s">
        <v>299</v>
      </c>
      <c r="G41" s="32" t="s">
        <v>291</v>
      </c>
      <c r="H41" s="34" t="s">
        <v>353</v>
      </c>
      <c r="I41" s="18" t="s">
        <v>504</v>
      </c>
      <c r="J41" s="34" t="s">
        <v>476</v>
      </c>
    </row>
    <row r="42" ht="32.25" customHeight="1" spans="1:10">
      <c r="A42" s="32"/>
      <c r="B42" s="32"/>
      <c r="C42" s="33" t="s">
        <v>505</v>
      </c>
      <c r="D42" s="32" t="s">
        <v>289</v>
      </c>
      <c r="E42" s="32" t="s">
        <v>337</v>
      </c>
      <c r="F42" s="32" t="s">
        <v>299</v>
      </c>
      <c r="G42" s="32" t="s">
        <v>291</v>
      </c>
      <c r="H42" s="34" t="s">
        <v>353</v>
      </c>
      <c r="I42" s="18" t="s">
        <v>506</v>
      </c>
      <c r="J42" s="34" t="s">
        <v>476</v>
      </c>
    </row>
    <row r="43" ht="32.25" customHeight="1" spans="1:10">
      <c r="A43" s="32"/>
      <c r="B43" s="32"/>
      <c r="C43" s="33" t="s">
        <v>507</v>
      </c>
      <c r="D43" s="32" t="s">
        <v>289</v>
      </c>
      <c r="E43" s="32" t="s">
        <v>508</v>
      </c>
      <c r="F43" s="32" t="s">
        <v>509</v>
      </c>
      <c r="G43" s="32" t="s">
        <v>291</v>
      </c>
      <c r="H43" s="34" t="s">
        <v>353</v>
      </c>
      <c r="I43" s="18" t="s">
        <v>510</v>
      </c>
      <c r="J43" s="34" t="s">
        <v>476</v>
      </c>
    </row>
    <row r="44" ht="32.25" customHeight="1" spans="1:10">
      <c r="A44" s="32"/>
      <c r="B44" s="32" t="s">
        <v>365</v>
      </c>
      <c r="C44" s="33"/>
      <c r="D44" s="32"/>
      <c r="E44" s="32"/>
      <c r="F44" s="32"/>
      <c r="G44" s="32"/>
      <c r="H44" s="34"/>
      <c r="I44" s="18"/>
      <c r="J44" s="34"/>
    </row>
    <row r="45" ht="32.25" customHeight="1" spans="1:10">
      <c r="A45" s="32"/>
      <c r="B45" s="32"/>
      <c r="C45" s="33" t="s">
        <v>511</v>
      </c>
      <c r="D45" s="32" t="s">
        <v>289</v>
      </c>
      <c r="E45" s="32" t="s">
        <v>82</v>
      </c>
      <c r="F45" s="32" t="s">
        <v>367</v>
      </c>
      <c r="G45" s="32" t="s">
        <v>291</v>
      </c>
      <c r="H45" s="34" t="s">
        <v>353</v>
      </c>
      <c r="I45" s="18" t="s">
        <v>512</v>
      </c>
      <c r="J45" s="34" t="s">
        <v>476</v>
      </c>
    </row>
    <row r="46" ht="32.25" customHeight="1" spans="1:10">
      <c r="A46" s="32" t="s">
        <v>305</v>
      </c>
      <c r="B46" s="32"/>
      <c r="C46" s="33"/>
      <c r="D46" s="32"/>
      <c r="E46" s="32"/>
      <c r="F46" s="32"/>
      <c r="G46" s="32"/>
      <c r="H46" s="34"/>
      <c r="I46" s="18"/>
      <c r="J46" s="34"/>
    </row>
    <row r="47" ht="32.25" customHeight="1" spans="1:10">
      <c r="A47" s="32"/>
      <c r="B47" s="32" t="s">
        <v>306</v>
      </c>
      <c r="C47" s="33"/>
      <c r="D47" s="32"/>
      <c r="E47" s="32"/>
      <c r="F47" s="32"/>
      <c r="G47" s="32"/>
      <c r="H47" s="34"/>
      <c r="I47" s="18"/>
      <c r="J47" s="34"/>
    </row>
    <row r="48" ht="32.25" customHeight="1" spans="1:10">
      <c r="A48" s="32"/>
      <c r="B48" s="32"/>
      <c r="C48" s="33" t="s">
        <v>306</v>
      </c>
      <c r="D48" s="32" t="s">
        <v>289</v>
      </c>
      <c r="E48" s="32" t="s">
        <v>337</v>
      </c>
      <c r="F48" s="32" t="s">
        <v>299</v>
      </c>
      <c r="G48" s="32" t="s">
        <v>291</v>
      </c>
      <c r="H48" s="34" t="s">
        <v>353</v>
      </c>
      <c r="I48" s="18" t="s">
        <v>513</v>
      </c>
      <c r="J48" s="34" t="s">
        <v>476</v>
      </c>
    </row>
    <row r="49" ht="32.25" customHeight="1" spans="1:10">
      <c r="A49" s="32"/>
      <c r="B49" s="32"/>
      <c r="C49" s="33" t="s">
        <v>514</v>
      </c>
      <c r="D49" s="32" t="s">
        <v>289</v>
      </c>
      <c r="E49" s="32" t="s">
        <v>337</v>
      </c>
      <c r="F49" s="32" t="s">
        <v>299</v>
      </c>
      <c r="G49" s="32" t="s">
        <v>291</v>
      </c>
      <c r="H49" s="34" t="s">
        <v>353</v>
      </c>
      <c r="I49" s="18" t="s">
        <v>515</v>
      </c>
      <c r="J49" s="34" t="s">
        <v>476</v>
      </c>
    </row>
  </sheetData>
  <mergeCells count="41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J20"/>
    <mergeCell ref="A21:G21"/>
    <mergeCell ref="A6:A7"/>
    <mergeCell ref="H21:H22"/>
    <mergeCell ref="I21:I22"/>
    <mergeCell ref="J21:J22"/>
    <mergeCell ref="A10:B11"/>
    <mergeCell ref="C10:G11"/>
  </mergeCells>
  <pageMargins left="0.236111111111111" right="0.196527777777778" top="1" bottom="0.196527777777778" header="0.5" footer="0.5"/>
  <pageSetup paperSize="9" scale="4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39" sqref="A39"/>
    </sheetView>
  </sheetViews>
  <sheetFormatPr defaultColWidth="8.425" defaultRowHeight="12.75" customHeight="1"/>
  <cols>
    <col min="1" max="1" width="26.575" customWidth="1"/>
    <col min="2" max="2" width="39.7083333333333" customWidth="1"/>
    <col min="3" max="3" width="20.2833333333333" customWidth="1"/>
    <col min="4" max="5" width="20.7083333333333" customWidth="1"/>
    <col min="6" max="6" width="19.1416666666667" customWidth="1"/>
    <col min="7" max="7" width="24.575" customWidth="1"/>
    <col min="8" max="8" width="20.425" customWidth="1"/>
    <col min="9" max="9" width="22.7083333333333" customWidth="1"/>
    <col min="10" max="10" width="25" customWidth="1"/>
    <col min="11" max="11" width="20.2833333333333" customWidth="1"/>
    <col min="12" max="12" width="20.575" customWidth="1"/>
    <col min="13" max="13" width="25.7083333333333" customWidth="1"/>
    <col min="14" max="14" width="19" customWidth="1"/>
    <col min="15" max="16" width="23.85" customWidth="1"/>
    <col min="17" max="17" width="24.1416666666667" customWidth="1"/>
    <col min="18" max="18" width="27.575" customWidth="1"/>
    <col min="19" max="19" width="21.1416666666667" customWidth="1"/>
    <col min="20" max="20" width="32.425" customWidth="1"/>
  </cols>
  <sheetData>
    <row r="1" ht="17.25" customHeight="1" spans="1:20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57" t="s">
        <v>52</v>
      </c>
      <c r="N1" s="257"/>
      <c r="O1" s="257"/>
      <c r="P1" s="257"/>
      <c r="Q1" s="257"/>
      <c r="R1" s="257"/>
      <c r="S1" s="257"/>
      <c r="T1" s="257"/>
    </row>
    <row r="2" ht="41.25" customHeight="1" spans="1:20">
      <c r="A2" s="248" t="str">
        <f>"2025"&amp;"年部门收入预算表"</f>
        <v>2025年部门收入预算表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</row>
    <row r="3" ht="17.25" customHeight="1" spans="1:20">
      <c r="A3" s="250" t="str">
        <f>"单位名称："&amp;"中国人民政治协商会议昆明市晋宁区委员会"</f>
        <v>单位名称：中国人民政治协商会议昆明市晋宁区委员会</v>
      </c>
      <c r="B3" s="251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9" t="s">
        <v>1</v>
      </c>
    </row>
    <row r="4" ht="21.75" customHeight="1" spans="1:20">
      <c r="A4" s="68" t="s">
        <v>53</v>
      </c>
      <c r="B4" s="68" t="s">
        <v>54</v>
      </c>
      <c r="C4" s="68" t="s">
        <v>55</v>
      </c>
      <c r="D4" s="68" t="s">
        <v>56</v>
      </c>
      <c r="E4" s="68"/>
      <c r="F4" s="68"/>
      <c r="G4" s="68"/>
      <c r="H4" s="68"/>
      <c r="I4" s="70"/>
      <c r="J4" s="68"/>
      <c r="K4" s="68"/>
      <c r="L4" s="68"/>
      <c r="M4" s="68"/>
      <c r="N4" s="68"/>
      <c r="O4" s="68" t="s">
        <v>45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57</v>
      </c>
      <c r="E5" s="68" t="s">
        <v>58</v>
      </c>
      <c r="F5" s="68" t="s">
        <v>59</v>
      </c>
      <c r="G5" s="68" t="s">
        <v>60</v>
      </c>
      <c r="H5" s="68" t="s">
        <v>61</v>
      </c>
      <c r="I5" s="70" t="s">
        <v>62</v>
      </c>
      <c r="J5" s="68"/>
      <c r="K5" s="68"/>
      <c r="L5" s="68"/>
      <c r="M5" s="68"/>
      <c r="N5" s="68"/>
      <c r="O5" s="68" t="s">
        <v>57</v>
      </c>
      <c r="P5" s="68" t="s">
        <v>58</v>
      </c>
      <c r="Q5" s="68" t="s">
        <v>59</v>
      </c>
      <c r="R5" s="68" t="s">
        <v>60</v>
      </c>
      <c r="S5" s="68" t="s">
        <v>61</v>
      </c>
      <c r="T5" s="68" t="s">
        <v>62</v>
      </c>
    </row>
    <row r="6" ht="30" customHeight="1" spans="1:20">
      <c r="A6" s="22"/>
      <c r="B6" s="22"/>
      <c r="C6" s="93"/>
      <c r="D6" s="93"/>
      <c r="E6" s="93"/>
      <c r="F6" s="93"/>
      <c r="G6" s="93"/>
      <c r="H6" s="93"/>
      <c r="I6" s="200" t="s">
        <v>57</v>
      </c>
      <c r="J6" s="68" t="s">
        <v>63</v>
      </c>
      <c r="K6" s="68" t="s">
        <v>64</v>
      </c>
      <c r="L6" s="68" t="s">
        <v>65</v>
      </c>
      <c r="M6" s="68" t="s">
        <v>66</v>
      </c>
      <c r="N6" s="68" t="s">
        <v>67</v>
      </c>
      <c r="O6" s="258"/>
      <c r="P6" s="258"/>
      <c r="Q6" s="258"/>
      <c r="R6" s="258"/>
      <c r="S6" s="258"/>
      <c r="T6" s="93"/>
    </row>
    <row r="7" ht="15" customHeight="1" spans="1:20">
      <c r="A7" s="254">
        <v>1</v>
      </c>
      <c r="B7" s="254">
        <v>2</v>
      </c>
      <c r="C7" s="254">
        <v>3</v>
      </c>
      <c r="D7" s="254">
        <v>4</v>
      </c>
      <c r="E7" s="254">
        <v>5</v>
      </c>
      <c r="F7" s="254">
        <v>6</v>
      </c>
      <c r="G7" s="254">
        <v>7</v>
      </c>
      <c r="H7" s="254">
        <v>8</v>
      </c>
      <c r="I7" s="200">
        <v>9</v>
      </c>
      <c r="J7" s="254">
        <v>10</v>
      </c>
      <c r="K7" s="254">
        <v>11</v>
      </c>
      <c r="L7" s="254">
        <v>12</v>
      </c>
      <c r="M7" s="254">
        <v>13</v>
      </c>
      <c r="N7" s="254">
        <v>14</v>
      </c>
      <c r="O7" s="254">
        <v>15</v>
      </c>
      <c r="P7" s="254">
        <v>16</v>
      </c>
      <c r="Q7" s="254">
        <v>17</v>
      </c>
      <c r="R7" s="254">
        <v>18</v>
      </c>
      <c r="S7" s="254">
        <v>19</v>
      </c>
      <c r="T7" s="254">
        <v>20</v>
      </c>
    </row>
    <row r="8" ht="18" customHeight="1" spans="1:20">
      <c r="A8" s="33" t="s">
        <v>68</v>
      </c>
      <c r="B8" s="33" t="s">
        <v>69</v>
      </c>
      <c r="C8" s="23">
        <v>15202026.25</v>
      </c>
      <c r="D8" s="23">
        <v>15202026.25</v>
      </c>
      <c r="E8" s="23">
        <v>14209167.48</v>
      </c>
      <c r="F8" s="23"/>
      <c r="G8" s="23"/>
      <c r="H8" s="23"/>
      <c r="I8" s="23">
        <v>992858.77</v>
      </c>
      <c r="J8" s="23"/>
      <c r="K8" s="23"/>
      <c r="L8" s="23"/>
      <c r="M8" s="23"/>
      <c r="N8" s="23">
        <v>992858.77</v>
      </c>
      <c r="O8" s="23"/>
      <c r="P8" s="23"/>
      <c r="Q8" s="23"/>
      <c r="R8" s="23"/>
      <c r="S8" s="23"/>
      <c r="T8" s="23"/>
    </row>
    <row r="9" ht="18" customHeight="1" spans="1:20">
      <c r="A9" s="255" t="s">
        <v>70</v>
      </c>
      <c r="B9" s="255" t="s">
        <v>69</v>
      </c>
      <c r="C9" s="23">
        <v>15202026.25</v>
      </c>
      <c r="D9" s="23">
        <v>15202026.25</v>
      </c>
      <c r="E9" s="23">
        <v>14209167.48</v>
      </c>
      <c r="F9" s="23"/>
      <c r="G9" s="23"/>
      <c r="H9" s="23"/>
      <c r="I9" s="23">
        <v>992858.77</v>
      </c>
      <c r="J9" s="23"/>
      <c r="K9" s="23"/>
      <c r="L9" s="23"/>
      <c r="M9" s="23"/>
      <c r="N9" s="23">
        <v>992858.77</v>
      </c>
      <c r="O9" s="23"/>
      <c r="P9" s="23"/>
      <c r="Q9" s="23"/>
      <c r="R9" s="23"/>
      <c r="S9" s="23"/>
      <c r="T9" s="23"/>
    </row>
    <row r="10" ht="18" customHeight="1" spans="1:20">
      <c r="A10" s="256" t="s">
        <v>55</v>
      </c>
      <c r="B10" s="256"/>
      <c r="C10" s="23">
        <v>15202026.25</v>
      </c>
      <c r="D10" s="23">
        <v>15202026.25</v>
      </c>
      <c r="E10" s="23">
        <v>14209167.48</v>
      </c>
      <c r="F10" s="23"/>
      <c r="G10" s="23"/>
      <c r="H10" s="23"/>
      <c r="I10" s="23">
        <v>992858.77</v>
      </c>
      <c r="J10" s="23"/>
      <c r="K10" s="23"/>
      <c r="L10" s="23"/>
      <c r="M10" s="23"/>
      <c r="N10" s="23">
        <v>992858.77</v>
      </c>
      <c r="O10" s="23"/>
      <c r="P10" s="23"/>
      <c r="Q10" s="23"/>
      <c r="R10" s="23"/>
      <c r="S10" s="23"/>
      <c r="T10" s="23"/>
    </row>
  </sheetData>
  <mergeCells count="21">
    <mergeCell ref="M1:T1"/>
    <mergeCell ref="A2:T2"/>
    <mergeCell ref="A3:B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0784722222222222" right="0.0784722222222222" top="1" bottom="1" header="0.5" footer="0.5"/>
  <pageSetup paperSize="9" scale="3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topLeftCell="C1" workbookViewId="0">
      <selection activeCell="A1" sqref="A1:O1"/>
    </sheetView>
  </sheetViews>
  <sheetFormatPr defaultColWidth="14" defaultRowHeight="12.75" customHeight="1"/>
  <cols>
    <col min="1" max="1" width="14.85" customWidth="1"/>
    <col min="2" max="2" width="28.85" customWidth="1"/>
    <col min="3" max="3" width="19.2833333333333" customWidth="1"/>
    <col min="4" max="4" width="20.2833333333333" customWidth="1"/>
    <col min="5" max="5" width="17" customWidth="1"/>
    <col min="6" max="6" width="22" customWidth="1"/>
    <col min="7" max="7" width="16" customWidth="1"/>
    <col min="8" max="8" width="16.2833333333333" customWidth="1"/>
    <col min="9" max="9" width="15.7083333333333" customWidth="1"/>
    <col min="10" max="10" width="18.575" customWidth="1"/>
    <col min="11" max="11" width="16.7083333333333" customWidth="1"/>
    <col min="12" max="12" width="16.2833333333333" customWidth="1"/>
  </cols>
  <sheetData>
    <row r="1" ht="17.25" customHeight="1" spans="1:15">
      <c r="A1" s="235" t="s">
        <v>71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41.25" customHeight="1" spans="1:1">
      <c r="A2" s="75" t="str">
        <f>"2025"&amp;"年部门支出预算表"</f>
        <v>2025年部门支出预算表</v>
      </c>
    </row>
    <row r="3" ht="17.25" customHeight="1" spans="1:15">
      <c r="A3" s="225" t="str">
        <f>"单位名称："&amp;"中国人民政治协商会议昆明市晋宁区委员会"</f>
        <v>单位名称：中国人民政治协商会议昆明市晋宁区委员会</v>
      </c>
      <c r="O3" s="80" t="s">
        <v>1</v>
      </c>
    </row>
    <row r="4" ht="27" customHeight="1" spans="1:15">
      <c r="A4" s="38" t="s">
        <v>72</v>
      </c>
      <c r="B4" s="38" t="s">
        <v>73</v>
      </c>
      <c r="C4" s="38" t="s">
        <v>55</v>
      </c>
      <c r="D4" s="192" t="s">
        <v>58</v>
      </c>
      <c r="E4" s="192"/>
      <c r="F4" s="192"/>
      <c r="G4" s="192" t="s">
        <v>59</v>
      </c>
      <c r="H4" s="192" t="s">
        <v>60</v>
      </c>
      <c r="I4" s="192" t="s">
        <v>74</v>
      </c>
      <c r="J4" s="192" t="s">
        <v>62</v>
      </c>
      <c r="K4" s="192"/>
      <c r="L4" s="192"/>
      <c r="M4" s="192"/>
      <c r="N4" s="14"/>
      <c r="O4" s="14"/>
    </row>
    <row r="5" ht="42" customHeight="1" spans="1:15">
      <c r="A5" s="66"/>
      <c r="B5" s="66"/>
      <c r="C5" s="192"/>
      <c r="D5" s="192" t="s">
        <v>57</v>
      </c>
      <c r="E5" s="192" t="s">
        <v>75</v>
      </c>
      <c r="F5" s="192" t="s">
        <v>76</v>
      </c>
      <c r="G5" s="192"/>
      <c r="H5" s="192"/>
      <c r="I5" s="65"/>
      <c r="J5" s="192" t="s">
        <v>57</v>
      </c>
      <c r="K5" s="65" t="s">
        <v>77</v>
      </c>
      <c r="L5" s="65" t="s">
        <v>78</v>
      </c>
      <c r="M5" s="65" t="s">
        <v>79</v>
      </c>
      <c r="N5" s="65" t="s">
        <v>80</v>
      </c>
      <c r="O5" s="65" t="s">
        <v>81</v>
      </c>
    </row>
    <row r="6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ht="21" customHeight="1" spans="1:15">
      <c r="A7" s="87" t="s">
        <v>97</v>
      </c>
      <c r="B7" s="87" t="s">
        <v>98</v>
      </c>
      <c r="C7" s="25">
        <v>11088627.95</v>
      </c>
      <c r="D7" s="23">
        <v>10095769.18</v>
      </c>
      <c r="E7" s="23">
        <v>9595769.18</v>
      </c>
      <c r="F7" s="23">
        <v>500000</v>
      </c>
      <c r="G7" s="23"/>
      <c r="H7" s="23"/>
      <c r="I7" s="23"/>
      <c r="J7" s="23">
        <v>992858.77</v>
      </c>
      <c r="K7" s="23"/>
      <c r="L7" s="23"/>
      <c r="M7" s="23"/>
      <c r="N7" s="25"/>
      <c r="O7" s="25">
        <v>992858.77</v>
      </c>
    </row>
    <row r="8" ht="21" customHeight="1" spans="1:15">
      <c r="A8" s="245" t="s">
        <v>99</v>
      </c>
      <c r="B8" s="245" t="s">
        <v>100</v>
      </c>
      <c r="C8" s="25">
        <v>11088627.95</v>
      </c>
      <c r="D8" s="23">
        <v>10095769.18</v>
      </c>
      <c r="E8" s="23">
        <v>9595769.18</v>
      </c>
      <c r="F8" s="23">
        <v>500000</v>
      </c>
      <c r="G8" s="23"/>
      <c r="H8" s="23"/>
      <c r="I8" s="23"/>
      <c r="J8" s="23">
        <v>992858.77</v>
      </c>
      <c r="K8" s="23"/>
      <c r="L8" s="23"/>
      <c r="M8" s="23"/>
      <c r="N8" s="25"/>
      <c r="O8" s="25">
        <v>992858.77</v>
      </c>
    </row>
    <row r="9" ht="21" customHeight="1" spans="1:15">
      <c r="A9" s="246" t="s">
        <v>101</v>
      </c>
      <c r="B9" s="246" t="s">
        <v>102</v>
      </c>
      <c r="C9" s="25">
        <v>10588627.95</v>
      </c>
      <c r="D9" s="23">
        <v>9595769.18</v>
      </c>
      <c r="E9" s="23">
        <v>9595769.18</v>
      </c>
      <c r="F9" s="23"/>
      <c r="G9" s="23"/>
      <c r="H9" s="23"/>
      <c r="I9" s="23"/>
      <c r="J9" s="23">
        <v>992858.77</v>
      </c>
      <c r="K9" s="23"/>
      <c r="L9" s="23"/>
      <c r="M9" s="23"/>
      <c r="N9" s="25"/>
      <c r="O9" s="25">
        <v>992858.77</v>
      </c>
    </row>
    <row r="10" ht="21" customHeight="1" spans="1:15">
      <c r="A10" s="246" t="s">
        <v>103</v>
      </c>
      <c r="B10" s="246" t="s">
        <v>104</v>
      </c>
      <c r="C10" s="25">
        <v>100000</v>
      </c>
      <c r="D10" s="23">
        <v>100000</v>
      </c>
      <c r="E10" s="23"/>
      <c r="F10" s="23">
        <v>100000</v>
      </c>
      <c r="G10" s="23"/>
      <c r="H10" s="23"/>
      <c r="I10" s="23"/>
      <c r="J10" s="23"/>
      <c r="K10" s="23"/>
      <c r="L10" s="23"/>
      <c r="M10" s="23"/>
      <c r="N10" s="25"/>
      <c r="O10" s="25"/>
    </row>
    <row r="11" ht="21" customHeight="1" spans="1:15">
      <c r="A11" s="246" t="s">
        <v>105</v>
      </c>
      <c r="B11" s="246" t="s">
        <v>106</v>
      </c>
      <c r="C11" s="25">
        <v>400000</v>
      </c>
      <c r="D11" s="23">
        <v>400000</v>
      </c>
      <c r="E11" s="23"/>
      <c r="F11" s="23">
        <v>400000</v>
      </c>
      <c r="G11" s="23"/>
      <c r="H11" s="23"/>
      <c r="I11" s="23"/>
      <c r="J11" s="23"/>
      <c r="K11" s="23"/>
      <c r="L11" s="23"/>
      <c r="M11" s="23"/>
      <c r="N11" s="25"/>
      <c r="O11" s="25"/>
    </row>
    <row r="12" ht="21" customHeight="1" spans="1:15">
      <c r="A12" s="87" t="s">
        <v>107</v>
      </c>
      <c r="B12" s="87" t="s">
        <v>108</v>
      </c>
      <c r="C12" s="25">
        <v>1870627.2</v>
      </c>
      <c r="D12" s="23">
        <v>1870627.2</v>
      </c>
      <c r="E12" s="23">
        <v>1870627.2</v>
      </c>
      <c r="F12" s="23"/>
      <c r="G12" s="23"/>
      <c r="H12" s="23"/>
      <c r="I12" s="23"/>
      <c r="J12" s="23"/>
      <c r="K12" s="23"/>
      <c r="L12" s="23"/>
      <c r="M12" s="23"/>
      <c r="N12" s="25"/>
      <c r="O12" s="25"/>
    </row>
    <row r="13" ht="21" customHeight="1" spans="1:15">
      <c r="A13" s="245" t="s">
        <v>109</v>
      </c>
      <c r="B13" s="245" t="s">
        <v>110</v>
      </c>
      <c r="C13" s="25">
        <v>1870627.2</v>
      </c>
      <c r="D13" s="23">
        <v>1870627.2</v>
      </c>
      <c r="E13" s="23">
        <v>1870627.2</v>
      </c>
      <c r="F13" s="23"/>
      <c r="G13" s="23"/>
      <c r="H13" s="23"/>
      <c r="I13" s="23"/>
      <c r="J13" s="23"/>
      <c r="K13" s="23"/>
      <c r="L13" s="23"/>
      <c r="M13" s="23"/>
      <c r="N13" s="25"/>
      <c r="O13" s="25"/>
    </row>
    <row r="14" ht="21" customHeight="1" spans="1:15">
      <c r="A14" s="246" t="s">
        <v>111</v>
      </c>
      <c r="B14" s="246" t="s">
        <v>112</v>
      </c>
      <c r="C14" s="25">
        <v>612000</v>
      </c>
      <c r="D14" s="23">
        <v>612000</v>
      </c>
      <c r="E14" s="23">
        <v>612000</v>
      </c>
      <c r="F14" s="23"/>
      <c r="G14" s="23"/>
      <c r="H14" s="23"/>
      <c r="I14" s="23"/>
      <c r="J14" s="23"/>
      <c r="K14" s="23"/>
      <c r="L14" s="23"/>
      <c r="M14" s="23"/>
      <c r="N14" s="25"/>
      <c r="O14" s="25"/>
    </row>
    <row r="15" ht="21" customHeight="1" spans="1:15">
      <c r="A15" s="246" t="s">
        <v>113</v>
      </c>
      <c r="B15" s="246" t="s">
        <v>114</v>
      </c>
      <c r="C15" s="25">
        <v>1078627.2</v>
      </c>
      <c r="D15" s="23">
        <v>1078627.2</v>
      </c>
      <c r="E15" s="23">
        <v>1078627.2</v>
      </c>
      <c r="F15" s="23"/>
      <c r="G15" s="23"/>
      <c r="H15" s="23"/>
      <c r="I15" s="23"/>
      <c r="J15" s="23"/>
      <c r="K15" s="23"/>
      <c r="L15" s="23"/>
      <c r="M15" s="23"/>
      <c r="N15" s="25"/>
      <c r="O15" s="25"/>
    </row>
    <row r="16" ht="21" customHeight="1" spans="1:15">
      <c r="A16" s="246" t="s">
        <v>115</v>
      </c>
      <c r="B16" s="246" t="s">
        <v>116</v>
      </c>
      <c r="C16" s="25">
        <v>180000</v>
      </c>
      <c r="D16" s="23">
        <v>180000</v>
      </c>
      <c r="E16" s="23">
        <v>180000</v>
      </c>
      <c r="F16" s="23"/>
      <c r="G16" s="23"/>
      <c r="H16" s="23"/>
      <c r="I16" s="23"/>
      <c r="J16" s="23"/>
      <c r="K16" s="23"/>
      <c r="L16" s="23"/>
      <c r="M16" s="23"/>
      <c r="N16" s="25"/>
      <c r="O16" s="25"/>
    </row>
    <row r="17" ht="21" customHeight="1" spans="1:15">
      <c r="A17" s="87" t="s">
        <v>117</v>
      </c>
      <c r="B17" s="87" t="s">
        <v>118</v>
      </c>
      <c r="C17" s="25">
        <v>1099192.7</v>
      </c>
      <c r="D17" s="23">
        <v>1099192.7</v>
      </c>
      <c r="E17" s="23">
        <v>1099192.7</v>
      </c>
      <c r="F17" s="23"/>
      <c r="G17" s="23"/>
      <c r="H17" s="23"/>
      <c r="I17" s="23"/>
      <c r="J17" s="23"/>
      <c r="K17" s="23"/>
      <c r="L17" s="23"/>
      <c r="M17" s="23"/>
      <c r="N17" s="25"/>
      <c r="O17" s="25"/>
    </row>
    <row r="18" ht="21" customHeight="1" spans="1:15">
      <c r="A18" s="245" t="s">
        <v>119</v>
      </c>
      <c r="B18" s="245" t="s">
        <v>120</v>
      </c>
      <c r="C18" s="25">
        <v>1099192.7</v>
      </c>
      <c r="D18" s="23">
        <v>1099192.7</v>
      </c>
      <c r="E18" s="23">
        <v>1099192.7</v>
      </c>
      <c r="F18" s="23"/>
      <c r="G18" s="23"/>
      <c r="H18" s="23"/>
      <c r="I18" s="23"/>
      <c r="J18" s="23"/>
      <c r="K18" s="23"/>
      <c r="L18" s="23"/>
      <c r="M18" s="23"/>
      <c r="N18" s="25"/>
      <c r="O18" s="25"/>
    </row>
    <row r="19" ht="21" customHeight="1" spans="1:15">
      <c r="A19" s="246" t="s">
        <v>121</v>
      </c>
      <c r="B19" s="246" t="s">
        <v>122</v>
      </c>
      <c r="C19" s="25">
        <v>532572.18</v>
      </c>
      <c r="D19" s="23">
        <v>532572.18</v>
      </c>
      <c r="E19" s="23">
        <v>532572.18</v>
      </c>
      <c r="F19" s="23"/>
      <c r="G19" s="23"/>
      <c r="H19" s="23"/>
      <c r="I19" s="23"/>
      <c r="J19" s="23"/>
      <c r="K19" s="23"/>
      <c r="L19" s="23"/>
      <c r="M19" s="23"/>
      <c r="N19" s="25"/>
      <c r="O19" s="25"/>
    </row>
    <row r="20" ht="21" customHeight="1" spans="1:15">
      <c r="A20" s="246" t="s">
        <v>123</v>
      </c>
      <c r="B20" s="246" t="s">
        <v>124</v>
      </c>
      <c r="C20" s="25">
        <v>506431</v>
      </c>
      <c r="D20" s="23">
        <v>506431</v>
      </c>
      <c r="E20" s="23">
        <v>506431</v>
      </c>
      <c r="F20" s="23"/>
      <c r="G20" s="23"/>
      <c r="H20" s="23"/>
      <c r="I20" s="23"/>
      <c r="J20" s="23"/>
      <c r="K20" s="23"/>
      <c r="L20" s="23"/>
      <c r="M20" s="23"/>
      <c r="N20" s="25"/>
      <c r="O20" s="25"/>
    </row>
    <row r="21" ht="21" customHeight="1" spans="1:15">
      <c r="A21" s="246" t="s">
        <v>125</v>
      </c>
      <c r="B21" s="246" t="s">
        <v>126</v>
      </c>
      <c r="C21" s="25">
        <v>60189.52</v>
      </c>
      <c r="D21" s="23">
        <v>60189.52</v>
      </c>
      <c r="E21" s="23">
        <v>60189.52</v>
      </c>
      <c r="F21" s="23"/>
      <c r="G21" s="23"/>
      <c r="H21" s="23"/>
      <c r="I21" s="23"/>
      <c r="J21" s="23"/>
      <c r="K21" s="23"/>
      <c r="L21" s="23"/>
      <c r="M21" s="23"/>
      <c r="N21" s="25"/>
      <c r="O21" s="25"/>
    </row>
    <row r="22" ht="21" customHeight="1" spans="1:15">
      <c r="A22" s="87" t="s">
        <v>127</v>
      </c>
      <c r="B22" s="87" t="s">
        <v>128</v>
      </c>
      <c r="C22" s="25">
        <v>1143578.4</v>
      </c>
      <c r="D22" s="23">
        <v>1143578.4</v>
      </c>
      <c r="E22" s="23">
        <v>1143578.4</v>
      </c>
      <c r="F22" s="23"/>
      <c r="G22" s="23"/>
      <c r="H22" s="23"/>
      <c r="I22" s="23"/>
      <c r="J22" s="23"/>
      <c r="K22" s="23"/>
      <c r="L22" s="23"/>
      <c r="M22" s="23"/>
      <c r="N22" s="25"/>
      <c r="O22" s="25"/>
    </row>
    <row r="23" ht="21" customHeight="1" spans="1:15">
      <c r="A23" s="245" t="s">
        <v>129</v>
      </c>
      <c r="B23" s="245" t="s">
        <v>130</v>
      </c>
      <c r="C23" s="25">
        <v>1143578.4</v>
      </c>
      <c r="D23" s="23">
        <v>1143578.4</v>
      </c>
      <c r="E23" s="23">
        <v>1143578.4</v>
      </c>
      <c r="F23" s="23"/>
      <c r="G23" s="23"/>
      <c r="H23" s="23"/>
      <c r="I23" s="23"/>
      <c r="J23" s="23"/>
      <c r="K23" s="23"/>
      <c r="L23" s="23"/>
      <c r="M23" s="23"/>
      <c r="N23" s="25"/>
      <c r="O23" s="25"/>
    </row>
    <row r="24" ht="21" customHeight="1" spans="1:15">
      <c r="A24" s="246" t="s">
        <v>131</v>
      </c>
      <c r="B24" s="246" t="s">
        <v>132</v>
      </c>
      <c r="C24" s="25">
        <v>1143578.4</v>
      </c>
      <c r="D24" s="23">
        <v>1143578.4</v>
      </c>
      <c r="E24" s="23">
        <v>1143578.4</v>
      </c>
      <c r="F24" s="23"/>
      <c r="G24" s="23"/>
      <c r="H24" s="23"/>
      <c r="I24" s="23"/>
      <c r="J24" s="23"/>
      <c r="K24" s="23"/>
      <c r="L24" s="23"/>
      <c r="M24" s="23"/>
      <c r="N24" s="25"/>
      <c r="O24" s="25"/>
    </row>
    <row r="25" ht="21" customHeight="1" spans="1:15">
      <c r="A25" s="85" t="s">
        <v>55</v>
      </c>
      <c r="B25" s="22"/>
      <c r="C25" s="23">
        <v>15202026.25</v>
      </c>
      <c r="D25" s="23">
        <v>14209167.48</v>
      </c>
      <c r="E25" s="23">
        <v>13709167.48</v>
      </c>
      <c r="F25" s="23">
        <v>500000</v>
      </c>
      <c r="G25" s="23"/>
      <c r="H25" s="23"/>
      <c r="I25" s="23"/>
      <c r="J25" s="23">
        <v>992858.77</v>
      </c>
      <c r="K25" s="23"/>
      <c r="L25" s="23"/>
      <c r="M25" s="23"/>
      <c r="N25" s="23"/>
      <c r="O25" s="23">
        <v>992858.77</v>
      </c>
    </row>
  </sheetData>
  <mergeCells count="12">
    <mergeCell ref="A1:O1"/>
    <mergeCell ref="A2:O2"/>
    <mergeCell ref="A3:C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156944444444444" right="0.156944444444444" top="1" bottom="1" header="0.5" footer="0.5"/>
  <pageSetup paperSize="9" scale="5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topLeftCell="A2" workbookViewId="0">
      <selection activeCell="G10" sqref="G10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6"/>
      <c r="B1" s="80"/>
      <c r="C1" s="80"/>
      <c r="D1" s="235" t="s">
        <v>133</v>
      </c>
    </row>
    <row r="2" ht="41.25" customHeight="1" spans="1:1">
      <c r="A2" s="75" t="str">
        <f>"2025"&amp;"年部门财政拨款收支预算总表"</f>
        <v>2025年部门财政拨款收支预算总表</v>
      </c>
    </row>
    <row r="3" ht="17.25" customHeight="1" spans="1:4">
      <c r="A3" s="236" t="str">
        <f>"单位名称："&amp;"中国人民政治协商会议昆明市晋宁区委员会"</f>
        <v>单位名称：中国人民政治协商会议昆明市晋宁区委员会</v>
      </c>
      <c r="B3" s="237"/>
      <c r="D3" s="80" t="s">
        <v>1</v>
      </c>
    </row>
    <row r="4" ht="17.25" customHeight="1" spans="1:4">
      <c r="A4" s="65" t="s">
        <v>2</v>
      </c>
      <c r="B4" s="238"/>
      <c r="C4" s="65" t="s">
        <v>3</v>
      </c>
      <c r="D4" s="238"/>
    </row>
    <row r="5" ht="18.75" customHeight="1" spans="1:4">
      <c r="A5" s="65" t="s">
        <v>4</v>
      </c>
      <c r="B5" s="65" t="str">
        <f t="shared" ref="B5:D5" si="0">"2025"&amp;"年预算"</f>
        <v>2025年预算</v>
      </c>
      <c r="C5" s="65" t="s">
        <v>6</v>
      </c>
      <c r="D5" s="65" t="str">
        <f t="shared" si="0"/>
        <v>2025年预算</v>
      </c>
    </row>
    <row r="6" ht="16.5" customHeight="1" spans="1:4">
      <c r="A6" s="239" t="s">
        <v>134</v>
      </c>
      <c r="B6" s="90">
        <v>14209167.48</v>
      </c>
      <c r="C6" s="239" t="s">
        <v>135</v>
      </c>
      <c r="D6" s="90">
        <v>14209167.48</v>
      </c>
    </row>
    <row r="7" ht="16.5" customHeight="1" spans="1:4">
      <c r="A7" s="239" t="s">
        <v>136</v>
      </c>
      <c r="B7" s="90">
        <v>14209167.48</v>
      </c>
      <c r="C7" s="239" t="s">
        <v>137</v>
      </c>
      <c r="D7" s="90">
        <v>10095769.18</v>
      </c>
    </row>
    <row r="8" ht="16.5" customHeight="1" spans="1:4">
      <c r="A8" s="239" t="s">
        <v>138</v>
      </c>
      <c r="B8" s="90"/>
      <c r="C8" s="239" t="s">
        <v>139</v>
      </c>
      <c r="D8" s="90"/>
    </row>
    <row r="9" ht="16.5" customHeight="1" spans="1:4">
      <c r="A9" s="239" t="s">
        <v>140</v>
      </c>
      <c r="B9" s="90"/>
      <c r="C9" s="239" t="s">
        <v>141</v>
      </c>
      <c r="D9" s="90"/>
    </row>
    <row r="10" ht="16.5" customHeight="1" spans="1:4">
      <c r="A10" s="239" t="s">
        <v>142</v>
      </c>
      <c r="B10" s="90"/>
      <c r="C10" s="239" t="s">
        <v>143</v>
      </c>
      <c r="D10" s="90"/>
    </row>
    <row r="11" ht="16.5" customHeight="1" spans="1:4">
      <c r="A11" s="239" t="s">
        <v>136</v>
      </c>
      <c r="B11" s="90"/>
      <c r="C11" s="239" t="s">
        <v>144</v>
      </c>
      <c r="D11" s="90"/>
    </row>
    <row r="12" ht="16.5" customHeight="1" spans="1:4">
      <c r="A12" s="21" t="s">
        <v>138</v>
      </c>
      <c r="B12" s="25"/>
      <c r="C12" s="199" t="s">
        <v>145</v>
      </c>
      <c r="D12" s="25"/>
    </row>
    <row r="13" ht="16.5" customHeight="1" spans="1:4">
      <c r="A13" s="21" t="s">
        <v>140</v>
      </c>
      <c r="B13" s="25"/>
      <c r="C13" s="199" t="s">
        <v>146</v>
      </c>
      <c r="D13" s="25"/>
    </row>
    <row r="14" ht="16.5" customHeight="1" spans="1:4">
      <c r="A14" s="240"/>
      <c r="B14" s="241"/>
      <c r="C14" s="199" t="s">
        <v>147</v>
      </c>
      <c r="D14" s="25">
        <v>1870627.2</v>
      </c>
    </row>
    <row r="15" ht="16.5" customHeight="1" spans="1:4">
      <c r="A15" s="240"/>
      <c r="B15" s="241"/>
      <c r="C15" s="199" t="s">
        <v>148</v>
      </c>
      <c r="D15" s="25">
        <v>1099192.7</v>
      </c>
    </row>
    <row r="16" ht="16.5" customHeight="1" spans="1:4">
      <c r="A16" s="240"/>
      <c r="B16" s="241"/>
      <c r="C16" s="199" t="s">
        <v>149</v>
      </c>
      <c r="D16" s="25"/>
    </row>
    <row r="17" ht="16.5" customHeight="1" spans="1:4">
      <c r="A17" s="240"/>
      <c r="B17" s="241"/>
      <c r="C17" s="199" t="s">
        <v>150</v>
      </c>
      <c r="D17" s="25"/>
    </row>
    <row r="18" ht="16.5" customHeight="1" spans="1:4">
      <c r="A18" s="240"/>
      <c r="B18" s="241"/>
      <c r="C18" s="199" t="s">
        <v>151</v>
      </c>
      <c r="D18" s="25"/>
    </row>
    <row r="19" ht="16.5" customHeight="1" spans="1:4">
      <c r="A19" s="240"/>
      <c r="B19" s="241"/>
      <c r="C19" s="199" t="s">
        <v>152</v>
      </c>
      <c r="D19" s="25"/>
    </row>
    <row r="20" ht="16.5" customHeight="1" spans="1:4">
      <c r="A20" s="240"/>
      <c r="B20" s="241"/>
      <c r="C20" s="199" t="s">
        <v>153</v>
      </c>
      <c r="D20" s="25"/>
    </row>
    <row r="21" ht="16.5" customHeight="1" spans="1:4">
      <c r="A21" s="240"/>
      <c r="B21" s="241"/>
      <c r="C21" s="199" t="s">
        <v>154</v>
      </c>
      <c r="D21" s="25"/>
    </row>
    <row r="22" ht="16.5" customHeight="1" spans="1:4">
      <c r="A22" s="240"/>
      <c r="B22" s="241"/>
      <c r="C22" s="199" t="s">
        <v>155</v>
      </c>
      <c r="D22" s="25"/>
    </row>
    <row r="23" ht="16.5" customHeight="1" spans="1:4">
      <c r="A23" s="240"/>
      <c r="B23" s="241"/>
      <c r="C23" s="199" t="s">
        <v>156</v>
      </c>
      <c r="D23" s="25"/>
    </row>
    <row r="24" ht="16.5" customHeight="1" spans="1:4">
      <c r="A24" s="240"/>
      <c r="B24" s="241"/>
      <c r="C24" s="199" t="s">
        <v>157</v>
      </c>
      <c r="D24" s="25"/>
    </row>
    <row r="25" ht="16.5" customHeight="1" spans="1:4">
      <c r="A25" s="240"/>
      <c r="B25" s="241"/>
      <c r="C25" s="199" t="s">
        <v>158</v>
      </c>
      <c r="D25" s="25">
        <v>1143578.4</v>
      </c>
    </row>
    <row r="26" ht="16.5" customHeight="1" spans="1:4">
      <c r="A26" s="240"/>
      <c r="B26" s="241"/>
      <c r="C26" s="199" t="s">
        <v>159</v>
      </c>
      <c r="D26" s="25"/>
    </row>
    <row r="27" ht="16.5" customHeight="1" spans="1:4">
      <c r="A27" s="240"/>
      <c r="B27" s="241"/>
      <c r="C27" s="199" t="s">
        <v>160</v>
      </c>
      <c r="D27" s="25"/>
    </row>
    <row r="28" ht="16.5" customHeight="1" spans="1:4">
      <c r="A28" s="240"/>
      <c r="B28" s="241"/>
      <c r="C28" s="199" t="s">
        <v>161</v>
      </c>
      <c r="D28" s="25"/>
    </row>
    <row r="29" ht="16.5" customHeight="1" spans="1:4">
      <c r="A29" s="240"/>
      <c r="B29" s="241"/>
      <c r="C29" s="199" t="s">
        <v>162</v>
      </c>
      <c r="D29" s="25"/>
    </row>
    <row r="30" ht="16.5" customHeight="1" spans="1:4">
      <c r="A30" s="240"/>
      <c r="B30" s="241"/>
      <c r="C30" s="199" t="s">
        <v>163</v>
      </c>
      <c r="D30" s="25"/>
    </row>
    <row r="31" ht="16.5" customHeight="1" spans="1:4">
      <c r="A31" s="240"/>
      <c r="B31" s="241"/>
      <c r="C31" s="21" t="s">
        <v>164</v>
      </c>
      <c r="D31" s="25"/>
    </row>
    <row r="32" ht="16.5" customHeight="1" spans="1:4">
      <c r="A32" s="240"/>
      <c r="B32" s="241"/>
      <c r="C32" s="21" t="s">
        <v>165</v>
      </c>
      <c r="D32" s="25"/>
    </row>
    <row r="33" ht="16.5" customHeight="1" spans="1:4">
      <c r="A33" s="240"/>
      <c r="B33" s="241"/>
      <c r="C33" s="18" t="s">
        <v>166</v>
      </c>
      <c r="D33" s="242"/>
    </row>
    <row r="34" ht="15" customHeight="1" spans="1:4">
      <c r="A34" s="243" t="s">
        <v>50</v>
      </c>
      <c r="B34" s="244">
        <v>14209167.48</v>
      </c>
      <c r="C34" s="243" t="s">
        <v>51</v>
      </c>
      <c r="D34" s="244">
        <v>14209167.48</v>
      </c>
    </row>
  </sheetData>
  <mergeCells count="4">
    <mergeCell ref="A2:D2"/>
    <mergeCell ref="A3:B3"/>
    <mergeCell ref="A4:B4"/>
    <mergeCell ref="C4:D4"/>
  </mergeCells>
  <pageMargins left="0.472222222222222" right="0.0388888888888889" top="0.156944444444444" bottom="0.118055555555556" header="0.5" footer="0.5"/>
  <pageSetup paperSize="9" scale="9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K24" sqref="K2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203"/>
      <c r="F1" s="229"/>
      <c r="G1" s="230" t="s">
        <v>167</v>
      </c>
    </row>
    <row r="2" ht="41.25" customHeight="1" spans="1:7">
      <c r="A2" s="187" t="str">
        <f>"2025"&amp;"年一般公共预算支出预算表（按功能科目分类）"</f>
        <v>2025年一般公共预算支出预算表（按功能科目分类）</v>
      </c>
      <c r="B2" s="187"/>
      <c r="C2" s="187"/>
      <c r="D2" s="187"/>
      <c r="E2" s="187"/>
      <c r="F2" s="187"/>
      <c r="G2" s="187"/>
    </row>
    <row r="3" ht="18" customHeight="1" spans="1:7">
      <c r="A3" s="45" t="str">
        <f>"单位名称："&amp;"中国人民政治协商会议昆明市晋宁区委员会"</f>
        <v>单位名称：中国人民政治协商会议昆明市晋宁区委员会</v>
      </c>
      <c r="F3" s="183"/>
      <c r="G3" s="180" t="s">
        <v>1</v>
      </c>
    </row>
    <row r="4" ht="20.25" customHeight="1" spans="1:7">
      <c r="A4" s="15" t="s">
        <v>168</v>
      </c>
      <c r="B4" s="15"/>
      <c r="C4" s="192" t="s">
        <v>55</v>
      </c>
      <c r="D4" s="192" t="s">
        <v>75</v>
      </c>
      <c r="E4" s="14"/>
      <c r="F4" s="14"/>
      <c r="G4" s="14" t="s">
        <v>76</v>
      </c>
    </row>
    <row r="5" ht="20.25" customHeight="1" spans="1:7">
      <c r="A5" s="231" t="s">
        <v>72</v>
      </c>
      <c r="B5" s="231" t="s">
        <v>73</v>
      </c>
      <c r="C5" s="14"/>
      <c r="D5" s="14" t="s">
        <v>57</v>
      </c>
      <c r="E5" s="14" t="s">
        <v>169</v>
      </c>
      <c r="F5" s="14" t="s">
        <v>170</v>
      </c>
      <c r="G5" s="14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232">
        <v>10095769.18</v>
      </c>
      <c r="D7" s="233">
        <v>9595769.18</v>
      </c>
      <c r="E7" s="233">
        <v>8174148.78</v>
      </c>
      <c r="F7" s="233">
        <v>1421620.4</v>
      </c>
      <c r="G7" s="233">
        <v>500000</v>
      </c>
    </row>
    <row r="8" ht="18" customHeight="1" spans="1:7">
      <c r="A8" s="201" t="s">
        <v>99</v>
      </c>
      <c r="B8" s="201" t="s">
        <v>100</v>
      </c>
      <c r="C8" s="232">
        <v>10095769.18</v>
      </c>
      <c r="D8" s="233">
        <v>9595769.18</v>
      </c>
      <c r="E8" s="233">
        <v>8174148.78</v>
      </c>
      <c r="F8" s="233">
        <v>1421620.4</v>
      </c>
      <c r="G8" s="233">
        <v>500000</v>
      </c>
    </row>
    <row r="9" ht="18" customHeight="1" spans="1:7">
      <c r="A9" s="234" t="s">
        <v>101</v>
      </c>
      <c r="B9" s="234" t="s">
        <v>102</v>
      </c>
      <c r="C9" s="232">
        <v>9595769.18</v>
      </c>
      <c r="D9" s="233">
        <v>9595769.18</v>
      </c>
      <c r="E9" s="233">
        <v>8174148.78</v>
      </c>
      <c r="F9" s="233">
        <v>1421620.4</v>
      </c>
      <c r="G9" s="233"/>
    </row>
    <row r="10" ht="18" customHeight="1" spans="1:7">
      <c r="A10" s="234" t="s">
        <v>103</v>
      </c>
      <c r="B10" s="234" t="s">
        <v>104</v>
      </c>
      <c r="C10" s="232">
        <v>100000</v>
      </c>
      <c r="D10" s="233"/>
      <c r="E10" s="233"/>
      <c r="F10" s="233"/>
      <c r="G10" s="233">
        <v>100000</v>
      </c>
    </row>
    <row r="11" ht="18" customHeight="1" spans="1:7">
      <c r="A11" s="234" t="s">
        <v>105</v>
      </c>
      <c r="B11" s="234" t="s">
        <v>106</v>
      </c>
      <c r="C11" s="232">
        <v>400000</v>
      </c>
      <c r="D11" s="233"/>
      <c r="E11" s="233"/>
      <c r="F11" s="233"/>
      <c r="G11" s="233">
        <v>400000</v>
      </c>
    </row>
    <row r="12" ht="18" customHeight="1" spans="1:7">
      <c r="A12" s="18" t="s">
        <v>107</v>
      </c>
      <c r="B12" s="18" t="s">
        <v>108</v>
      </c>
      <c r="C12" s="232">
        <v>1870627.2</v>
      </c>
      <c r="D12" s="233">
        <v>1870627.2</v>
      </c>
      <c r="E12" s="233">
        <v>1834627.2</v>
      </c>
      <c r="F12" s="233">
        <v>36000</v>
      </c>
      <c r="G12" s="233"/>
    </row>
    <row r="13" ht="18" customHeight="1" spans="1:7">
      <c r="A13" s="201" t="s">
        <v>109</v>
      </c>
      <c r="B13" s="201" t="s">
        <v>110</v>
      </c>
      <c r="C13" s="232">
        <v>1870627.2</v>
      </c>
      <c r="D13" s="233">
        <v>1870627.2</v>
      </c>
      <c r="E13" s="233">
        <v>1834627.2</v>
      </c>
      <c r="F13" s="233">
        <v>36000</v>
      </c>
      <c r="G13" s="233"/>
    </row>
    <row r="14" ht="18" customHeight="1" spans="1:7">
      <c r="A14" s="234" t="s">
        <v>111</v>
      </c>
      <c r="B14" s="234" t="s">
        <v>112</v>
      </c>
      <c r="C14" s="232">
        <v>612000</v>
      </c>
      <c r="D14" s="233">
        <v>612000</v>
      </c>
      <c r="E14" s="233">
        <v>576000</v>
      </c>
      <c r="F14" s="233">
        <v>36000</v>
      </c>
      <c r="G14" s="233"/>
    </row>
    <row r="15" ht="18" customHeight="1" spans="1:7">
      <c r="A15" s="234" t="s">
        <v>113</v>
      </c>
      <c r="B15" s="234" t="s">
        <v>114</v>
      </c>
      <c r="C15" s="232">
        <v>1078627.2</v>
      </c>
      <c r="D15" s="233">
        <v>1078627.2</v>
      </c>
      <c r="E15" s="233">
        <v>1078627.2</v>
      </c>
      <c r="F15" s="233"/>
      <c r="G15" s="233"/>
    </row>
    <row r="16" ht="18" customHeight="1" spans="1:7">
      <c r="A16" s="234" t="s">
        <v>115</v>
      </c>
      <c r="B16" s="234" t="s">
        <v>116</v>
      </c>
      <c r="C16" s="232">
        <v>180000</v>
      </c>
      <c r="D16" s="233">
        <v>180000</v>
      </c>
      <c r="E16" s="233">
        <v>180000</v>
      </c>
      <c r="F16" s="233"/>
      <c r="G16" s="233"/>
    </row>
    <row r="17" ht="18" customHeight="1" spans="1:7">
      <c r="A17" s="18" t="s">
        <v>117</v>
      </c>
      <c r="B17" s="18" t="s">
        <v>118</v>
      </c>
      <c r="C17" s="232">
        <v>1099192.7</v>
      </c>
      <c r="D17" s="233">
        <v>1099192.7</v>
      </c>
      <c r="E17" s="233">
        <v>1099192.7</v>
      </c>
      <c r="F17" s="233"/>
      <c r="G17" s="233"/>
    </row>
    <row r="18" ht="18" customHeight="1" spans="1:7">
      <c r="A18" s="201" t="s">
        <v>119</v>
      </c>
      <c r="B18" s="201" t="s">
        <v>120</v>
      </c>
      <c r="C18" s="232">
        <v>1099192.7</v>
      </c>
      <c r="D18" s="233">
        <v>1099192.7</v>
      </c>
      <c r="E18" s="233">
        <v>1099192.7</v>
      </c>
      <c r="F18" s="233"/>
      <c r="G18" s="233"/>
    </row>
    <row r="19" ht="18" customHeight="1" spans="1:7">
      <c r="A19" s="234" t="s">
        <v>121</v>
      </c>
      <c r="B19" s="234" t="s">
        <v>122</v>
      </c>
      <c r="C19" s="232">
        <v>532572.18</v>
      </c>
      <c r="D19" s="233">
        <v>532572.18</v>
      </c>
      <c r="E19" s="233">
        <v>532572.18</v>
      </c>
      <c r="F19" s="233"/>
      <c r="G19" s="233"/>
    </row>
    <row r="20" ht="18" customHeight="1" spans="1:7">
      <c r="A20" s="234" t="s">
        <v>123</v>
      </c>
      <c r="B20" s="234" t="s">
        <v>124</v>
      </c>
      <c r="C20" s="232">
        <v>506431</v>
      </c>
      <c r="D20" s="233">
        <v>506431</v>
      </c>
      <c r="E20" s="233">
        <v>506431</v>
      </c>
      <c r="F20" s="233"/>
      <c r="G20" s="233"/>
    </row>
    <row r="21" ht="18" customHeight="1" spans="1:7">
      <c r="A21" s="234" t="s">
        <v>125</v>
      </c>
      <c r="B21" s="234" t="s">
        <v>126</v>
      </c>
      <c r="C21" s="232">
        <v>60189.52</v>
      </c>
      <c r="D21" s="233">
        <v>60189.52</v>
      </c>
      <c r="E21" s="233">
        <v>60189.52</v>
      </c>
      <c r="F21" s="233"/>
      <c r="G21" s="233"/>
    </row>
    <row r="22" ht="18" customHeight="1" spans="1:7">
      <c r="A22" s="18" t="s">
        <v>127</v>
      </c>
      <c r="B22" s="18" t="s">
        <v>128</v>
      </c>
      <c r="C22" s="232">
        <v>1143578.4</v>
      </c>
      <c r="D22" s="233">
        <v>1143578.4</v>
      </c>
      <c r="E22" s="233">
        <v>1143578.4</v>
      </c>
      <c r="F22" s="233"/>
      <c r="G22" s="233"/>
    </row>
    <row r="23" ht="18" customHeight="1" spans="1:7">
      <c r="A23" s="201" t="s">
        <v>129</v>
      </c>
      <c r="B23" s="201" t="s">
        <v>130</v>
      </c>
      <c r="C23" s="232">
        <v>1143578.4</v>
      </c>
      <c r="D23" s="233">
        <v>1143578.4</v>
      </c>
      <c r="E23" s="233">
        <v>1143578.4</v>
      </c>
      <c r="F23" s="233"/>
      <c r="G23" s="233"/>
    </row>
    <row r="24" ht="18" customHeight="1" spans="1:7">
      <c r="A24" s="234" t="s">
        <v>131</v>
      </c>
      <c r="B24" s="234" t="s">
        <v>132</v>
      </c>
      <c r="C24" s="232">
        <v>1143578.4</v>
      </c>
      <c r="D24" s="233">
        <v>1143578.4</v>
      </c>
      <c r="E24" s="233">
        <v>1143578.4</v>
      </c>
      <c r="F24" s="233"/>
      <c r="G24" s="233"/>
    </row>
    <row r="25" ht="18" customHeight="1" spans="1:7">
      <c r="A25" s="57" t="s">
        <v>171</v>
      </c>
      <c r="B25" s="57" t="s">
        <v>171</v>
      </c>
      <c r="C25" s="232">
        <v>14209167.48</v>
      </c>
      <c r="D25" s="233">
        <v>13709167.48</v>
      </c>
      <c r="E25" s="232">
        <v>12251547.08</v>
      </c>
      <c r="F25" s="232">
        <v>1457620.4</v>
      </c>
      <c r="G25" s="232">
        <v>500000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196527777777778" right="0.156944444444444" top="1" bottom="1" header="0.5" footer="0.5"/>
  <pageSetup paperSize="9" scale="7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E27" sqref="E2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7"/>
      <c r="B1" s="77"/>
      <c r="C1" s="77"/>
      <c r="D1" s="77"/>
      <c r="E1" s="76"/>
      <c r="F1" s="223" t="s">
        <v>172</v>
      </c>
    </row>
    <row r="2" ht="41.25" customHeight="1" spans="1:6">
      <c r="A2" s="224" t="str">
        <f>"2025"&amp;"年一般公共预算“三公”经费支出预算表"</f>
        <v>2025年一般公共预算“三公”经费支出预算表</v>
      </c>
      <c r="B2" s="77"/>
      <c r="C2" s="77"/>
      <c r="D2" s="77"/>
      <c r="E2" s="76"/>
      <c r="F2" s="77"/>
    </row>
    <row r="3" customHeight="1" spans="1:6">
      <c r="A3" s="167" t="str">
        <f>"单位名称："&amp;"中国人民政治协商会议昆明市晋宁区委员会"</f>
        <v>单位名称：中国人民政治协商会议昆明市晋宁区委员会</v>
      </c>
      <c r="B3" s="225"/>
      <c r="C3" s="95"/>
      <c r="D3" s="77"/>
      <c r="E3" s="76"/>
      <c r="F3" s="226" t="s">
        <v>1</v>
      </c>
    </row>
    <row r="4" ht="27" customHeight="1" spans="1:6">
      <c r="A4" s="68" t="s">
        <v>173</v>
      </c>
      <c r="B4" s="68" t="s">
        <v>174</v>
      </c>
      <c r="C4" s="82" t="s">
        <v>175</v>
      </c>
      <c r="D4" s="68"/>
      <c r="E4" s="81"/>
      <c r="F4" s="68" t="s">
        <v>176</v>
      </c>
    </row>
    <row r="5" ht="28.5" customHeight="1" spans="1:6">
      <c r="A5" s="227"/>
      <c r="B5" s="84"/>
      <c r="C5" s="81" t="s">
        <v>57</v>
      </c>
      <c r="D5" s="81" t="s">
        <v>177</v>
      </c>
      <c r="E5" s="81" t="s">
        <v>178</v>
      </c>
      <c r="F5" s="83"/>
    </row>
    <row r="6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ht="17.25" customHeight="1" spans="1:6">
      <c r="A7" s="228">
        <v>110000</v>
      </c>
      <c r="B7" s="25"/>
      <c r="C7" s="23">
        <v>60000</v>
      </c>
      <c r="D7" s="23"/>
      <c r="E7" s="23">
        <v>60000</v>
      </c>
      <c r="F7" s="23">
        <v>50000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156944444444444" right="0.0388888888888889" top="1" bottom="1" header="0.5" footer="0.5"/>
  <pageSetup paperSize="9" scale="8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view="pageBreakPreview" zoomScaleNormal="100" topLeftCell="D1" workbookViewId="0">
      <selection activeCell="V22" sqref="V2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203"/>
      <c r="C1" s="214"/>
      <c r="E1" s="215"/>
      <c r="F1" s="215"/>
      <c r="G1" s="215"/>
      <c r="H1" s="215"/>
      <c r="I1" s="131"/>
      <c r="J1" s="131"/>
      <c r="K1" s="131"/>
      <c r="L1" s="131"/>
      <c r="M1" s="131"/>
      <c r="N1" s="131"/>
      <c r="R1" s="131"/>
      <c r="V1" s="214"/>
      <c r="X1" s="178" t="s">
        <v>179</v>
      </c>
    </row>
    <row r="2" ht="45.75" customHeight="1" spans="1:24">
      <c r="A2" s="133" t="str">
        <f>"2025"&amp;"年部门基本支出预算表"</f>
        <v>2025年部门基本支出预算表</v>
      </c>
      <c r="B2" s="44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44"/>
      <c r="P2" s="44"/>
      <c r="Q2" s="44"/>
      <c r="R2" s="133"/>
      <c r="S2" s="133"/>
      <c r="T2" s="133"/>
      <c r="U2" s="133"/>
      <c r="V2" s="133"/>
      <c r="W2" s="133"/>
      <c r="X2" s="133"/>
    </row>
    <row r="3" ht="18.75" customHeight="1" spans="1:24">
      <c r="A3" s="45" t="str">
        <f>"单位名称："&amp;"中国人民政治协商会议昆明市晋宁区委员会"</f>
        <v>单位名称：中国人民政治协商会议昆明市晋宁区委员会</v>
      </c>
      <c r="B3" s="46"/>
      <c r="C3" s="216"/>
      <c r="D3" s="216"/>
      <c r="E3" s="216"/>
      <c r="F3" s="216"/>
      <c r="G3" s="216"/>
      <c r="H3" s="216"/>
      <c r="I3" s="136"/>
      <c r="J3" s="136"/>
      <c r="K3" s="136"/>
      <c r="L3" s="136"/>
      <c r="M3" s="136"/>
      <c r="N3" s="136"/>
      <c r="O3" s="47"/>
      <c r="P3" s="47"/>
      <c r="Q3" s="47"/>
      <c r="R3" s="136"/>
      <c r="V3" s="214"/>
      <c r="X3" s="177" t="s">
        <v>1</v>
      </c>
    </row>
    <row r="4" ht="18" customHeight="1" spans="1:24">
      <c r="A4" s="49" t="s">
        <v>180</v>
      </c>
      <c r="B4" s="49" t="s">
        <v>181</v>
      </c>
      <c r="C4" s="49" t="s">
        <v>182</v>
      </c>
      <c r="D4" s="49" t="s">
        <v>183</v>
      </c>
      <c r="E4" s="49" t="s">
        <v>184</v>
      </c>
      <c r="F4" s="49" t="s">
        <v>185</v>
      </c>
      <c r="G4" s="49" t="s">
        <v>186</v>
      </c>
      <c r="H4" s="49" t="s">
        <v>187</v>
      </c>
      <c r="I4" s="220" t="s">
        <v>188</v>
      </c>
      <c r="J4" s="163" t="s">
        <v>188</v>
      </c>
      <c r="K4" s="163"/>
      <c r="L4" s="163"/>
      <c r="M4" s="163"/>
      <c r="N4" s="163"/>
      <c r="O4" s="13"/>
      <c r="P4" s="13"/>
      <c r="Q4" s="13"/>
      <c r="R4" s="155" t="s">
        <v>61</v>
      </c>
      <c r="S4" s="163" t="s">
        <v>62</v>
      </c>
      <c r="T4" s="163"/>
      <c r="U4" s="163"/>
      <c r="V4" s="163"/>
      <c r="W4" s="163"/>
      <c r="X4" s="164"/>
    </row>
    <row r="5" ht="18" customHeight="1" spans="1:24">
      <c r="A5" s="51"/>
      <c r="B5" s="204"/>
      <c r="C5" s="190"/>
      <c r="D5" s="51"/>
      <c r="E5" s="51"/>
      <c r="F5" s="51"/>
      <c r="G5" s="51"/>
      <c r="H5" s="51"/>
      <c r="I5" s="188" t="s">
        <v>189</v>
      </c>
      <c r="J5" s="220" t="s">
        <v>58</v>
      </c>
      <c r="K5" s="163"/>
      <c r="L5" s="163"/>
      <c r="M5" s="163"/>
      <c r="N5" s="164"/>
      <c r="O5" s="12" t="s">
        <v>190</v>
      </c>
      <c r="P5" s="13"/>
      <c r="Q5" s="37"/>
      <c r="R5" s="49" t="s">
        <v>61</v>
      </c>
      <c r="S5" s="220" t="s">
        <v>62</v>
      </c>
      <c r="T5" s="155" t="s">
        <v>63</v>
      </c>
      <c r="U5" s="163" t="s">
        <v>62</v>
      </c>
      <c r="V5" s="155" t="s">
        <v>65</v>
      </c>
      <c r="W5" s="155" t="s">
        <v>66</v>
      </c>
      <c r="X5" s="222" t="s">
        <v>67</v>
      </c>
    </row>
    <row r="6" ht="19.5" customHeight="1" spans="1:24">
      <c r="A6" s="204"/>
      <c r="B6" s="204"/>
      <c r="C6" s="204"/>
      <c r="D6" s="204"/>
      <c r="E6" s="204"/>
      <c r="F6" s="204"/>
      <c r="G6" s="204"/>
      <c r="H6" s="204"/>
      <c r="I6" s="204"/>
      <c r="J6" s="221" t="s">
        <v>191</v>
      </c>
      <c r="K6" s="49" t="s">
        <v>192</v>
      </c>
      <c r="L6" s="49" t="s">
        <v>193</v>
      </c>
      <c r="M6" s="49" t="s">
        <v>194</v>
      </c>
      <c r="N6" s="49" t="s">
        <v>195</v>
      </c>
      <c r="O6" s="49" t="s">
        <v>58</v>
      </c>
      <c r="P6" s="49" t="s">
        <v>59</v>
      </c>
      <c r="Q6" s="49" t="s">
        <v>60</v>
      </c>
      <c r="R6" s="204"/>
      <c r="S6" s="49" t="s">
        <v>57</v>
      </c>
      <c r="T6" s="49" t="s">
        <v>63</v>
      </c>
      <c r="U6" s="49" t="s">
        <v>196</v>
      </c>
      <c r="V6" s="49" t="s">
        <v>65</v>
      </c>
      <c r="W6" s="49" t="s">
        <v>66</v>
      </c>
      <c r="X6" s="49" t="s">
        <v>67</v>
      </c>
    </row>
    <row r="7" ht="37.5" customHeight="1" spans="1:24">
      <c r="A7" s="217"/>
      <c r="B7" s="56"/>
      <c r="C7" s="217"/>
      <c r="D7" s="217"/>
      <c r="E7" s="217"/>
      <c r="F7" s="217"/>
      <c r="G7" s="217"/>
      <c r="H7" s="217"/>
      <c r="I7" s="217"/>
      <c r="J7" s="65" t="s">
        <v>57</v>
      </c>
      <c r="K7" s="54" t="s">
        <v>197</v>
      </c>
      <c r="L7" s="54" t="s">
        <v>193</v>
      </c>
      <c r="M7" s="54" t="s">
        <v>194</v>
      </c>
      <c r="N7" s="54" t="s">
        <v>195</v>
      </c>
      <c r="O7" s="54" t="s">
        <v>193</v>
      </c>
      <c r="P7" s="54" t="s">
        <v>194</v>
      </c>
      <c r="Q7" s="54" t="s">
        <v>195</v>
      </c>
      <c r="R7" s="54" t="s">
        <v>61</v>
      </c>
      <c r="S7" s="54" t="s">
        <v>57</v>
      </c>
      <c r="T7" s="54" t="s">
        <v>63</v>
      </c>
      <c r="U7" s="54" t="s">
        <v>196</v>
      </c>
      <c r="V7" s="54" t="s">
        <v>65</v>
      </c>
      <c r="W7" s="54" t="s">
        <v>66</v>
      </c>
      <c r="X7" s="54" t="s">
        <v>67</v>
      </c>
    </row>
    <row r="8" customHeight="1" spans="1:24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70">
        <v>9</v>
      </c>
      <c r="J8" s="70">
        <v>10</v>
      </c>
      <c r="K8" s="70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0">
        <v>21</v>
      </c>
      <c r="V8" s="70">
        <v>22</v>
      </c>
      <c r="W8" s="70">
        <v>23</v>
      </c>
      <c r="X8" s="70">
        <v>24</v>
      </c>
    </row>
    <row r="9" ht="20.25" customHeight="1" spans="1:24">
      <c r="A9" s="21" t="s">
        <v>69</v>
      </c>
      <c r="B9" s="21" t="s">
        <v>69</v>
      </c>
      <c r="C9" s="21" t="s">
        <v>198</v>
      </c>
      <c r="D9" s="21" t="s">
        <v>199</v>
      </c>
      <c r="E9" s="21" t="s">
        <v>101</v>
      </c>
      <c r="F9" s="21" t="s">
        <v>102</v>
      </c>
      <c r="G9" s="21" t="s">
        <v>200</v>
      </c>
      <c r="H9" s="21" t="s">
        <v>201</v>
      </c>
      <c r="I9" s="59">
        <v>2775480</v>
      </c>
      <c r="J9" s="59">
        <v>2775480</v>
      </c>
      <c r="K9" s="59"/>
      <c r="L9" s="59"/>
      <c r="M9" s="61">
        <v>2775480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ht="20.25" customHeight="1" spans="1:24">
      <c r="A10" s="21" t="s">
        <v>69</v>
      </c>
      <c r="B10" s="21" t="s">
        <v>69</v>
      </c>
      <c r="C10" s="21" t="s">
        <v>198</v>
      </c>
      <c r="D10" s="21" t="s">
        <v>199</v>
      </c>
      <c r="E10" s="21" t="s">
        <v>101</v>
      </c>
      <c r="F10" s="21" t="s">
        <v>102</v>
      </c>
      <c r="G10" s="21" t="s">
        <v>202</v>
      </c>
      <c r="H10" s="21" t="s">
        <v>203</v>
      </c>
      <c r="I10" s="59">
        <v>3680580</v>
      </c>
      <c r="J10" s="59">
        <v>3680580</v>
      </c>
      <c r="K10" s="26"/>
      <c r="L10" s="26"/>
      <c r="M10" s="61">
        <v>3680580</v>
      </c>
      <c r="N10" s="26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ht="20.25" customHeight="1" spans="1:24">
      <c r="A11" s="21" t="s">
        <v>69</v>
      </c>
      <c r="B11" s="21" t="s">
        <v>69</v>
      </c>
      <c r="C11" s="21" t="s">
        <v>198</v>
      </c>
      <c r="D11" s="21" t="s">
        <v>199</v>
      </c>
      <c r="E11" s="21" t="s">
        <v>101</v>
      </c>
      <c r="F11" s="21" t="s">
        <v>102</v>
      </c>
      <c r="G11" s="21" t="s">
        <v>204</v>
      </c>
      <c r="H11" s="21" t="s">
        <v>205</v>
      </c>
      <c r="I11" s="59">
        <v>231290</v>
      </c>
      <c r="J11" s="59">
        <v>231290</v>
      </c>
      <c r="K11" s="26"/>
      <c r="L11" s="26"/>
      <c r="M11" s="61">
        <v>231290</v>
      </c>
      <c r="N11" s="26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ht="20.25" customHeight="1" spans="1:24">
      <c r="A12" s="21" t="s">
        <v>69</v>
      </c>
      <c r="B12" s="21" t="s">
        <v>69</v>
      </c>
      <c r="C12" s="21" t="s">
        <v>206</v>
      </c>
      <c r="D12" s="21" t="s">
        <v>207</v>
      </c>
      <c r="E12" s="21" t="s">
        <v>113</v>
      </c>
      <c r="F12" s="21" t="s">
        <v>114</v>
      </c>
      <c r="G12" s="21" t="s">
        <v>208</v>
      </c>
      <c r="H12" s="21" t="s">
        <v>209</v>
      </c>
      <c r="I12" s="59">
        <v>1078627.2</v>
      </c>
      <c r="J12" s="59">
        <v>1078627.2</v>
      </c>
      <c r="K12" s="26"/>
      <c r="L12" s="26"/>
      <c r="M12" s="61">
        <v>1078627.2</v>
      </c>
      <c r="N12" s="26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ht="20.25" customHeight="1" spans="1:24">
      <c r="A13" s="21" t="s">
        <v>69</v>
      </c>
      <c r="B13" s="21" t="s">
        <v>69</v>
      </c>
      <c r="C13" s="21" t="s">
        <v>206</v>
      </c>
      <c r="D13" s="21" t="s">
        <v>207</v>
      </c>
      <c r="E13" s="21" t="s">
        <v>115</v>
      </c>
      <c r="F13" s="21" t="s">
        <v>116</v>
      </c>
      <c r="G13" s="21" t="s">
        <v>210</v>
      </c>
      <c r="H13" s="21" t="s">
        <v>211</v>
      </c>
      <c r="I13" s="59">
        <v>180000</v>
      </c>
      <c r="J13" s="59">
        <v>180000</v>
      </c>
      <c r="K13" s="26"/>
      <c r="L13" s="26"/>
      <c r="M13" s="61">
        <v>180000</v>
      </c>
      <c r="N13" s="26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ht="20.25" customHeight="1" spans="1:24">
      <c r="A14" s="21" t="s">
        <v>69</v>
      </c>
      <c r="B14" s="21" t="s">
        <v>69</v>
      </c>
      <c r="C14" s="21" t="s">
        <v>206</v>
      </c>
      <c r="D14" s="21" t="s">
        <v>207</v>
      </c>
      <c r="E14" s="21" t="s">
        <v>121</v>
      </c>
      <c r="F14" s="21" t="s">
        <v>122</v>
      </c>
      <c r="G14" s="21" t="s">
        <v>212</v>
      </c>
      <c r="H14" s="21" t="s">
        <v>213</v>
      </c>
      <c r="I14" s="59">
        <v>532572.18</v>
      </c>
      <c r="J14" s="59">
        <v>532572.18</v>
      </c>
      <c r="K14" s="26"/>
      <c r="L14" s="26"/>
      <c r="M14" s="61">
        <v>532572.18</v>
      </c>
      <c r="N14" s="26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ht="20.25" customHeight="1" spans="1:24">
      <c r="A15" s="21" t="s">
        <v>69</v>
      </c>
      <c r="B15" s="21" t="s">
        <v>69</v>
      </c>
      <c r="C15" s="21" t="s">
        <v>206</v>
      </c>
      <c r="D15" s="21" t="s">
        <v>207</v>
      </c>
      <c r="E15" s="21" t="s">
        <v>123</v>
      </c>
      <c r="F15" s="21" t="s">
        <v>124</v>
      </c>
      <c r="G15" s="21" t="s">
        <v>214</v>
      </c>
      <c r="H15" s="21" t="s">
        <v>215</v>
      </c>
      <c r="I15" s="59">
        <v>169360</v>
      </c>
      <c r="J15" s="59">
        <v>169360</v>
      </c>
      <c r="K15" s="26"/>
      <c r="L15" s="26"/>
      <c r="M15" s="61">
        <v>169360</v>
      </c>
      <c r="N15" s="26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ht="20.25" customHeight="1" spans="1:24">
      <c r="A16" s="21" t="s">
        <v>69</v>
      </c>
      <c r="B16" s="21" t="s">
        <v>69</v>
      </c>
      <c r="C16" s="21" t="s">
        <v>206</v>
      </c>
      <c r="D16" s="21" t="s">
        <v>207</v>
      </c>
      <c r="E16" s="21" t="s">
        <v>123</v>
      </c>
      <c r="F16" s="21" t="s">
        <v>124</v>
      </c>
      <c r="G16" s="21" t="s">
        <v>214</v>
      </c>
      <c r="H16" s="21" t="s">
        <v>215</v>
      </c>
      <c r="I16" s="59">
        <v>337071</v>
      </c>
      <c r="J16" s="59">
        <v>337071</v>
      </c>
      <c r="K16" s="26"/>
      <c r="L16" s="26"/>
      <c r="M16" s="61">
        <v>337071</v>
      </c>
      <c r="N16" s="26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ht="20.25" customHeight="1" spans="1:24">
      <c r="A17" s="21" t="s">
        <v>69</v>
      </c>
      <c r="B17" s="21" t="s">
        <v>69</v>
      </c>
      <c r="C17" s="21" t="s">
        <v>206</v>
      </c>
      <c r="D17" s="21" t="s">
        <v>207</v>
      </c>
      <c r="E17" s="21" t="s">
        <v>101</v>
      </c>
      <c r="F17" s="21" t="s">
        <v>102</v>
      </c>
      <c r="G17" s="21" t="s">
        <v>216</v>
      </c>
      <c r="H17" s="21" t="s">
        <v>217</v>
      </c>
      <c r="I17" s="59">
        <v>3038.78</v>
      </c>
      <c r="J17" s="59">
        <v>3038.78</v>
      </c>
      <c r="K17" s="26"/>
      <c r="L17" s="26"/>
      <c r="M17" s="61">
        <v>3038.78</v>
      </c>
      <c r="N17" s="26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ht="20.25" customHeight="1" spans="1:24">
      <c r="A18" s="21" t="s">
        <v>69</v>
      </c>
      <c r="B18" s="21" t="s">
        <v>69</v>
      </c>
      <c r="C18" s="21" t="s">
        <v>206</v>
      </c>
      <c r="D18" s="21" t="s">
        <v>207</v>
      </c>
      <c r="E18" s="21" t="s">
        <v>125</v>
      </c>
      <c r="F18" s="21" t="s">
        <v>126</v>
      </c>
      <c r="G18" s="21" t="s">
        <v>216</v>
      </c>
      <c r="H18" s="21" t="s">
        <v>217</v>
      </c>
      <c r="I18" s="59">
        <v>12134.56</v>
      </c>
      <c r="J18" s="59">
        <v>12134.56</v>
      </c>
      <c r="K18" s="26"/>
      <c r="L18" s="26"/>
      <c r="M18" s="61">
        <v>12134.56</v>
      </c>
      <c r="N18" s="26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ht="20.25" customHeight="1" spans="1:24">
      <c r="A19" s="21" t="s">
        <v>69</v>
      </c>
      <c r="B19" s="21" t="s">
        <v>69</v>
      </c>
      <c r="C19" s="21" t="s">
        <v>206</v>
      </c>
      <c r="D19" s="21" t="s">
        <v>207</v>
      </c>
      <c r="E19" s="21" t="s">
        <v>125</v>
      </c>
      <c r="F19" s="21" t="s">
        <v>126</v>
      </c>
      <c r="G19" s="21" t="s">
        <v>216</v>
      </c>
      <c r="H19" s="21" t="s">
        <v>217</v>
      </c>
      <c r="I19" s="59">
        <v>20668.8</v>
      </c>
      <c r="J19" s="59">
        <v>20668.8</v>
      </c>
      <c r="K19" s="26"/>
      <c r="L19" s="26"/>
      <c r="M19" s="61">
        <v>20668.8</v>
      </c>
      <c r="N19" s="26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ht="20.25" customHeight="1" spans="1:24">
      <c r="A20" s="21" t="s">
        <v>69</v>
      </c>
      <c r="B20" s="21" t="s">
        <v>69</v>
      </c>
      <c r="C20" s="21" t="s">
        <v>206</v>
      </c>
      <c r="D20" s="21" t="s">
        <v>207</v>
      </c>
      <c r="E20" s="21" t="s">
        <v>125</v>
      </c>
      <c r="F20" s="21" t="s">
        <v>126</v>
      </c>
      <c r="G20" s="21" t="s">
        <v>216</v>
      </c>
      <c r="H20" s="21" t="s">
        <v>217</v>
      </c>
      <c r="I20" s="59">
        <v>27386.16</v>
      </c>
      <c r="J20" s="59">
        <v>27386.16</v>
      </c>
      <c r="K20" s="26"/>
      <c r="L20" s="26"/>
      <c r="M20" s="61">
        <v>27386.16</v>
      </c>
      <c r="N20" s="26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ht="20.25" customHeight="1" spans="1:24">
      <c r="A21" s="21" t="s">
        <v>69</v>
      </c>
      <c r="B21" s="21" t="s">
        <v>69</v>
      </c>
      <c r="C21" s="21" t="s">
        <v>218</v>
      </c>
      <c r="D21" s="21" t="s">
        <v>219</v>
      </c>
      <c r="E21" s="21" t="s">
        <v>101</v>
      </c>
      <c r="F21" s="21" t="s">
        <v>102</v>
      </c>
      <c r="G21" s="21" t="s">
        <v>220</v>
      </c>
      <c r="H21" s="21" t="s">
        <v>221</v>
      </c>
      <c r="I21" s="59">
        <v>60000</v>
      </c>
      <c r="J21" s="59">
        <v>60000</v>
      </c>
      <c r="K21" s="26"/>
      <c r="L21" s="26"/>
      <c r="M21" s="61">
        <v>60000</v>
      </c>
      <c r="N21" s="26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ht="20.25" customHeight="1" spans="1:24">
      <c r="A22" s="21" t="s">
        <v>69</v>
      </c>
      <c r="B22" s="21" t="s">
        <v>69</v>
      </c>
      <c r="C22" s="21" t="s">
        <v>222</v>
      </c>
      <c r="D22" s="21" t="s">
        <v>176</v>
      </c>
      <c r="E22" s="21" t="s">
        <v>101</v>
      </c>
      <c r="F22" s="21" t="s">
        <v>102</v>
      </c>
      <c r="G22" s="21" t="s">
        <v>223</v>
      </c>
      <c r="H22" s="21" t="s">
        <v>176</v>
      </c>
      <c r="I22" s="59">
        <v>50000</v>
      </c>
      <c r="J22" s="59">
        <v>50000</v>
      </c>
      <c r="K22" s="26"/>
      <c r="L22" s="26"/>
      <c r="M22" s="61">
        <v>50000</v>
      </c>
      <c r="N22" s="26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ht="20.25" customHeight="1" spans="1:24">
      <c r="A23" s="21" t="s">
        <v>69</v>
      </c>
      <c r="B23" s="21" t="s">
        <v>69</v>
      </c>
      <c r="C23" s="21" t="s">
        <v>224</v>
      </c>
      <c r="D23" s="21" t="s">
        <v>225</v>
      </c>
      <c r="E23" s="21" t="s">
        <v>101</v>
      </c>
      <c r="F23" s="21" t="s">
        <v>102</v>
      </c>
      <c r="G23" s="21" t="s">
        <v>226</v>
      </c>
      <c r="H23" s="21" t="s">
        <v>227</v>
      </c>
      <c r="I23" s="59">
        <v>547800</v>
      </c>
      <c r="J23" s="59">
        <v>547800</v>
      </c>
      <c r="K23" s="26"/>
      <c r="L23" s="26"/>
      <c r="M23" s="61">
        <v>547800</v>
      </c>
      <c r="N23" s="26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ht="20.25" customHeight="1" spans="1:24">
      <c r="A24" s="21" t="s">
        <v>69</v>
      </c>
      <c r="B24" s="21" t="s">
        <v>69</v>
      </c>
      <c r="C24" s="21" t="s">
        <v>228</v>
      </c>
      <c r="D24" s="21" t="s">
        <v>229</v>
      </c>
      <c r="E24" s="21" t="s">
        <v>101</v>
      </c>
      <c r="F24" s="21" t="s">
        <v>102</v>
      </c>
      <c r="G24" s="21" t="s">
        <v>230</v>
      </c>
      <c r="H24" s="21" t="s">
        <v>229</v>
      </c>
      <c r="I24" s="59">
        <v>148196.4</v>
      </c>
      <c r="J24" s="59">
        <v>148196.4</v>
      </c>
      <c r="K24" s="26"/>
      <c r="L24" s="26"/>
      <c r="M24" s="61">
        <v>148196.4</v>
      </c>
      <c r="N24" s="26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ht="20.25" customHeight="1" spans="1:24">
      <c r="A25" s="21" t="s">
        <v>69</v>
      </c>
      <c r="B25" s="21" t="s">
        <v>69</v>
      </c>
      <c r="C25" s="21" t="s">
        <v>231</v>
      </c>
      <c r="D25" s="21" t="s">
        <v>232</v>
      </c>
      <c r="E25" s="21" t="s">
        <v>101</v>
      </c>
      <c r="F25" s="21" t="s">
        <v>102</v>
      </c>
      <c r="G25" s="21" t="s">
        <v>233</v>
      </c>
      <c r="H25" s="21" t="s">
        <v>234</v>
      </c>
      <c r="I25" s="59">
        <v>9000</v>
      </c>
      <c r="J25" s="59">
        <v>9000</v>
      </c>
      <c r="K25" s="26"/>
      <c r="L25" s="26"/>
      <c r="M25" s="61">
        <v>9000</v>
      </c>
      <c r="N25" s="26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ht="20.25" customHeight="1" spans="1:24">
      <c r="A26" s="21" t="s">
        <v>69</v>
      </c>
      <c r="B26" s="21" t="s">
        <v>69</v>
      </c>
      <c r="C26" s="21" t="s">
        <v>231</v>
      </c>
      <c r="D26" s="21" t="s">
        <v>232</v>
      </c>
      <c r="E26" s="21" t="s">
        <v>101</v>
      </c>
      <c r="F26" s="21" t="s">
        <v>102</v>
      </c>
      <c r="G26" s="21" t="s">
        <v>233</v>
      </c>
      <c r="H26" s="21" t="s">
        <v>234</v>
      </c>
      <c r="I26" s="59">
        <v>155724</v>
      </c>
      <c r="J26" s="59">
        <v>155724</v>
      </c>
      <c r="K26" s="26"/>
      <c r="L26" s="26"/>
      <c r="M26" s="61">
        <v>155724</v>
      </c>
      <c r="N26" s="26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ht="20.25" customHeight="1" spans="1:24">
      <c r="A27" s="21" t="s">
        <v>69</v>
      </c>
      <c r="B27" s="21" t="s">
        <v>69</v>
      </c>
      <c r="C27" s="21" t="s">
        <v>231</v>
      </c>
      <c r="D27" s="21" t="s">
        <v>232</v>
      </c>
      <c r="E27" s="21" t="s">
        <v>101</v>
      </c>
      <c r="F27" s="21" t="s">
        <v>102</v>
      </c>
      <c r="G27" s="21" t="s">
        <v>235</v>
      </c>
      <c r="H27" s="21" t="s">
        <v>236</v>
      </c>
      <c r="I27" s="59">
        <v>132500</v>
      </c>
      <c r="J27" s="59">
        <v>132500</v>
      </c>
      <c r="K27" s="26"/>
      <c r="L27" s="26"/>
      <c r="M27" s="61">
        <v>132500</v>
      </c>
      <c r="N27" s="26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ht="20.25" customHeight="1" spans="1:24">
      <c r="A28" s="21" t="s">
        <v>69</v>
      </c>
      <c r="B28" s="21" t="s">
        <v>69</v>
      </c>
      <c r="C28" s="21" t="s">
        <v>231</v>
      </c>
      <c r="D28" s="21" t="s">
        <v>232</v>
      </c>
      <c r="E28" s="21" t="s">
        <v>101</v>
      </c>
      <c r="F28" s="21" t="s">
        <v>102</v>
      </c>
      <c r="G28" s="21" t="s">
        <v>237</v>
      </c>
      <c r="H28" s="21" t="s">
        <v>238</v>
      </c>
      <c r="I28" s="59">
        <v>100000</v>
      </c>
      <c r="J28" s="59">
        <v>100000</v>
      </c>
      <c r="K28" s="26"/>
      <c r="L28" s="26"/>
      <c r="M28" s="61">
        <v>100000</v>
      </c>
      <c r="N28" s="26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ht="20.25" customHeight="1" spans="1:24">
      <c r="A29" s="21" t="s">
        <v>69</v>
      </c>
      <c r="B29" s="21" t="s">
        <v>69</v>
      </c>
      <c r="C29" s="21" t="s">
        <v>231</v>
      </c>
      <c r="D29" s="21" t="s">
        <v>232</v>
      </c>
      <c r="E29" s="21" t="s">
        <v>101</v>
      </c>
      <c r="F29" s="21" t="s">
        <v>102</v>
      </c>
      <c r="G29" s="21" t="s">
        <v>239</v>
      </c>
      <c r="H29" s="21" t="s">
        <v>240</v>
      </c>
      <c r="I29" s="59">
        <v>70000</v>
      </c>
      <c r="J29" s="59">
        <v>70000</v>
      </c>
      <c r="K29" s="26"/>
      <c r="L29" s="26"/>
      <c r="M29" s="61">
        <v>70000</v>
      </c>
      <c r="N29" s="26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ht="20.25" customHeight="1" spans="1:24">
      <c r="A30" s="21" t="s">
        <v>69</v>
      </c>
      <c r="B30" s="21" t="s">
        <v>69</v>
      </c>
      <c r="C30" s="21" t="s">
        <v>231</v>
      </c>
      <c r="D30" s="21" t="s">
        <v>232</v>
      </c>
      <c r="E30" s="21" t="s">
        <v>101</v>
      </c>
      <c r="F30" s="21" t="s">
        <v>102</v>
      </c>
      <c r="G30" s="21" t="s">
        <v>241</v>
      </c>
      <c r="H30" s="21" t="s">
        <v>242</v>
      </c>
      <c r="I30" s="59">
        <v>148400</v>
      </c>
      <c r="J30" s="59">
        <v>148400</v>
      </c>
      <c r="K30" s="26"/>
      <c r="L30" s="26"/>
      <c r="M30" s="61">
        <v>148400</v>
      </c>
      <c r="N30" s="26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ht="20.25" customHeight="1" spans="1:24">
      <c r="A31" s="21" t="s">
        <v>69</v>
      </c>
      <c r="B31" s="21" t="s">
        <v>69</v>
      </c>
      <c r="C31" s="21" t="s">
        <v>231</v>
      </c>
      <c r="D31" s="21" t="s">
        <v>232</v>
      </c>
      <c r="E31" s="21" t="s">
        <v>111</v>
      </c>
      <c r="F31" s="21" t="s">
        <v>112</v>
      </c>
      <c r="G31" s="21" t="s">
        <v>241</v>
      </c>
      <c r="H31" s="21" t="s">
        <v>242</v>
      </c>
      <c r="I31" s="59">
        <v>36000</v>
      </c>
      <c r="J31" s="59">
        <v>36000</v>
      </c>
      <c r="K31" s="26"/>
      <c r="L31" s="26"/>
      <c r="M31" s="61">
        <v>36000</v>
      </c>
      <c r="N31" s="26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ht="20.25" customHeight="1" spans="1:24">
      <c r="A32" s="21" t="s">
        <v>69</v>
      </c>
      <c r="B32" s="21" t="s">
        <v>69</v>
      </c>
      <c r="C32" s="21" t="s">
        <v>243</v>
      </c>
      <c r="D32" s="21" t="s">
        <v>132</v>
      </c>
      <c r="E32" s="21" t="s">
        <v>131</v>
      </c>
      <c r="F32" s="21" t="s">
        <v>132</v>
      </c>
      <c r="G32" s="21" t="s">
        <v>244</v>
      </c>
      <c r="H32" s="21" t="s">
        <v>132</v>
      </c>
      <c r="I32" s="59">
        <v>1143578.4</v>
      </c>
      <c r="J32" s="59">
        <v>1143578.4</v>
      </c>
      <c r="K32" s="26"/>
      <c r="L32" s="26"/>
      <c r="M32" s="61">
        <v>1143578.4</v>
      </c>
      <c r="N32" s="26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ht="20.25" customHeight="1" spans="1:24">
      <c r="A33" s="21" t="s">
        <v>69</v>
      </c>
      <c r="B33" s="21" t="s">
        <v>69</v>
      </c>
      <c r="C33" s="21" t="s">
        <v>245</v>
      </c>
      <c r="D33" s="21" t="s">
        <v>246</v>
      </c>
      <c r="E33" s="21" t="s">
        <v>111</v>
      </c>
      <c r="F33" s="21" t="s">
        <v>112</v>
      </c>
      <c r="G33" s="21" t="s">
        <v>247</v>
      </c>
      <c r="H33" s="21" t="s">
        <v>248</v>
      </c>
      <c r="I33" s="59">
        <v>576000</v>
      </c>
      <c r="J33" s="59">
        <v>576000</v>
      </c>
      <c r="K33" s="26"/>
      <c r="L33" s="26"/>
      <c r="M33" s="61">
        <v>576000</v>
      </c>
      <c r="N33" s="26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ht="20.25" customHeight="1" spans="1:24">
      <c r="A34" s="21" t="s">
        <v>69</v>
      </c>
      <c r="B34" s="21" t="s">
        <v>69</v>
      </c>
      <c r="C34" s="21" t="s">
        <v>249</v>
      </c>
      <c r="D34" s="21" t="s">
        <v>250</v>
      </c>
      <c r="E34" s="21" t="s">
        <v>101</v>
      </c>
      <c r="F34" s="21" t="s">
        <v>102</v>
      </c>
      <c r="G34" s="21" t="s">
        <v>204</v>
      </c>
      <c r="H34" s="21" t="s">
        <v>205</v>
      </c>
      <c r="I34" s="59">
        <v>530000</v>
      </c>
      <c r="J34" s="59">
        <v>530000</v>
      </c>
      <c r="K34" s="26"/>
      <c r="L34" s="26"/>
      <c r="M34" s="61">
        <v>530000</v>
      </c>
      <c r="N34" s="26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ht="20.25" customHeight="1" spans="1:24">
      <c r="A35" s="21" t="s">
        <v>69</v>
      </c>
      <c r="B35" s="21" t="s">
        <v>69</v>
      </c>
      <c r="C35" s="21" t="s">
        <v>249</v>
      </c>
      <c r="D35" s="21" t="s">
        <v>250</v>
      </c>
      <c r="E35" s="21" t="s">
        <v>101</v>
      </c>
      <c r="F35" s="21" t="s">
        <v>102</v>
      </c>
      <c r="G35" s="21" t="s">
        <v>204</v>
      </c>
      <c r="H35" s="21" t="s">
        <v>205</v>
      </c>
      <c r="I35" s="59">
        <v>953760</v>
      </c>
      <c r="J35" s="59">
        <v>953760</v>
      </c>
      <c r="K35" s="26"/>
      <c r="L35" s="26"/>
      <c r="M35" s="61">
        <v>953760</v>
      </c>
      <c r="N35" s="26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ht="17.25" customHeight="1" spans="1:24">
      <c r="A36" s="205" t="s">
        <v>171</v>
      </c>
      <c r="B36" s="206"/>
      <c r="C36" s="218"/>
      <c r="D36" s="218"/>
      <c r="E36" s="218"/>
      <c r="F36" s="218"/>
      <c r="G36" s="218"/>
      <c r="H36" s="219"/>
      <c r="I36" s="59">
        <v>13709167.48</v>
      </c>
      <c r="J36" s="59">
        <v>13709167.48</v>
      </c>
      <c r="K36" s="59"/>
      <c r="L36" s="59"/>
      <c r="M36" s="61">
        <v>13709167.48</v>
      </c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</sheetData>
  <mergeCells count="31">
    <mergeCell ref="A2:X2"/>
    <mergeCell ref="A3:H3"/>
    <mergeCell ref="I4:X4"/>
    <mergeCell ref="J5:N5"/>
    <mergeCell ref="O5:Q5"/>
    <mergeCell ref="S5:X5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156944444444444" right="0.0388888888888889" top="1" bottom="1" header="0.5" footer="0.5"/>
  <pageSetup paperSize="9" scale="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K1" workbookViewId="0">
      <selection activeCell="S28" sqref="S2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203"/>
      <c r="E1" s="42"/>
      <c r="F1" s="42"/>
      <c r="G1" s="42"/>
      <c r="H1" s="42"/>
      <c r="U1" s="203"/>
      <c r="W1" s="213" t="s">
        <v>251</v>
      </c>
    </row>
    <row r="2" ht="46.5" customHeight="1" spans="1:23">
      <c r="A2" s="44" t="str">
        <f>"2025"&amp;"年部门项目支出预算表"</f>
        <v>2025年部门项目支出预算表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45" t="str">
        <f>"单位名称："&amp;"中国人民政治协商会议昆明市晋宁区委员会"</f>
        <v>单位名称：中国人民政治协商会议昆明市晋宁区委员会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U3" s="203"/>
      <c r="W3" s="180" t="s">
        <v>1</v>
      </c>
    </row>
    <row r="4" ht="21.75" customHeight="1" spans="1:23">
      <c r="A4" s="49" t="s">
        <v>252</v>
      </c>
      <c r="B4" s="50" t="s">
        <v>182</v>
      </c>
      <c r="C4" s="49" t="s">
        <v>183</v>
      </c>
      <c r="D4" s="49" t="s">
        <v>253</v>
      </c>
      <c r="E4" s="50" t="s">
        <v>184</v>
      </c>
      <c r="F4" s="50" t="s">
        <v>185</v>
      </c>
      <c r="G4" s="50" t="s">
        <v>254</v>
      </c>
      <c r="H4" s="50" t="s">
        <v>255</v>
      </c>
      <c r="I4" s="208" t="s">
        <v>55</v>
      </c>
      <c r="J4" s="12" t="s">
        <v>256</v>
      </c>
      <c r="K4" s="13"/>
      <c r="L4" s="13"/>
      <c r="M4" s="37"/>
      <c r="N4" s="12" t="s">
        <v>190</v>
      </c>
      <c r="O4" s="13"/>
      <c r="P4" s="37"/>
      <c r="Q4" s="50" t="s">
        <v>61</v>
      </c>
      <c r="R4" s="12" t="s">
        <v>62</v>
      </c>
      <c r="S4" s="13"/>
      <c r="T4" s="13"/>
      <c r="U4" s="13"/>
      <c r="V4" s="13"/>
      <c r="W4" s="37"/>
    </row>
    <row r="5" ht="21.75" customHeight="1" spans="1:23">
      <c r="A5" s="51"/>
      <c r="B5" s="204"/>
      <c r="C5" s="51"/>
      <c r="D5" s="51"/>
      <c r="E5" s="52"/>
      <c r="F5" s="52"/>
      <c r="G5" s="52"/>
      <c r="H5" s="52"/>
      <c r="I5" s="204"/>
      <c r="J5" s="209" t="s">
        <v>58</v>
      </c>
      <c r="K5" s="210"/>
      <c r="L5" s="50" t="s">
        <v>59</v>
      </c>
      <c r="M5" s="50" t="s">
        <v>60</v>
      </c>
      <c r="N5" s="50" t="s">
        <v>58</v>
      </c>
      <c r="O5" s="50" t="s">
        <v>59</v>
      </c>
      <c r="P5" s="50" t="s">
        <v>60</v>
      </c>
      <c r="Q5" s="52"/>
      <c r="R5" s="50" t="s">
        <v>57</v>
      </c>
      <c r="S5" s="50" t="s">
        <v>63</v>
      </c>
      <c r="T5" s="50" t="s">
        <v>196</v>
      </c>
      <c r="U5" s="50" t="s">
        <v>65</v>
      </c>
      <c r="V5" s="50" t="s">
        <v>66</v>
      </c>
      <c r="W5" s="50" t="s">
        <v>67</v>
      </c>
    </row>
    <row r="6" ht="21" customHeight="1" spans="1:23">
      <c r="A6" s="204"/>
      <c r="B6" s="204"/>
      <c r="C6" s="204"/>
      <c r="D6" s="204"/>
      <c r="E6" s="204"/>
      <c r="F6" s="204"/>
      <c r="G6" s="204"/>
      <c r="H6" s="204"/>
      <c r="I6" s="204"/>
      <c r="J6" s="211" t="s">
        <v>57</v>
      </c>
      <c r="K6" s="212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</row>
    <row r="7" ht="39.75" customHeight="1" spans="1:23">
      <c r="A7" s="54"/>
      <c r="B7" s="56"/>
      <c r="C7" s="54"/>
      <c r="D7" s="54"/>
      <c r="E7" s="55"/>
      <c r="F7" s="55"/>
      <c r="G7" s="55"/>
      <c r="H7" s="55"/>
      <c r="I7" s="56"/>
      <c r="J7" s="17" t="s">
        <v>57</v>
      </c>
      <c r="K7" s="17" t="s">
        <v>257</v>
      </c>
      <c r="L7" s="55"/>
      <c r="M7" s="55"/>
      <c r="N7" s="55"/>
      <c r="O7" s="55"/>
      <c r="P7" s="55"/>
      <c r="Q7" s="55"/>
      <c r="R7" s="55"/>
      <c r="S7" s="55"/>
      <c r="T7" s="55"/>
      <c r="U7" s="56"/>
      <c r="V7" s="55"/>
      <c r="W7" s="55"/>
    </row>
    <row r="8" ht="15" customHeight="1" spans="1:23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57">
        <v>21</v>
      </c>
      <c r="V8" s="70">
        <v>22</v>
      </c>
      <c r="W8" s="57">
        <v>23</v>
      </c>
    </row>
    <row r="9" ht="21.75" customHeight="1" spans="1:23">
      <c r="A9" s="199" t="s">
        <v>258</v>
      </c>
      <c r="B9" s="199" t="s">
        <v>259</v>
      </c>
      <c r="C9" s="199" t="s">
        <v>260</v>
      </c>
      <c r="D9" s="199" t="s">
        <v>69</v>
      </c>
      <c r="E9" s="199" t="s">
        <v>105</v>
      </c>
      <c r="F9" s="199" t="s">
        <v>106</v>
      </c>
      <c r="G9" s="199" t="s">
        <v>233</v>
      </c>
      <c r="H9" s="199" t="s">
        <v>234</v>
      </c>
      <c r="I9" s="59">
        <v>21800</v>
      </c>
      <c r="J9" s="59">
        <v>21800</v>
      </c>
      <c r="K9" s="61">
        <v>21800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ht="21.75" customHeight="1" spans="1:23">
      <c r="A10" s="199" t="s">
        <v>258</v>
      </c>
      <c r="B10" s="199" t="s">
        <v>261</v>
      </c>
      <c r="C10" s="199" t="s">
        <v>262</v>
      </c>
      <c r="D10" s="199" t="s">
        <v>69</v>
      </c>
      <c r="E10" s="199" t="s">
        <v>105</v>
      </c>
      <c r="F10" s="199" t="s">
        <v>106</v>
      </c>
      <c r="G10" s="199" t="s">
        <v>233</v>
      </c>
      <c r="H10" s="199" t="s">
        <v>234</v>
      </c>
      <c r="I10" s="59">
        <v>185200</v>
      </c>
      <c r="J10" s="59">
        <v>185200</v>
      </c>
      <c r="K10" s="61">
        <v>185200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ht="21.75" customHeight="1" spans="1:23">
      <c r="A11" s="199" t="s">
        <v>258</v>
      </c>
      <c r="B11" s="199" t="s">
        <v>263</v>
      </c>
      <c r="C11" s="199" t="s">
        <v>264</v>
      </c>
      <c r="D11" s="199" t="s">
        <v>69</v>
      </c>
      <c r="E11" s="199" t="s">
        <v>105</v>
      </c>
      <c r="F11" s="199" t="s">
        <v>106</v>
      </c>
      <c r="G11" s="199" t="s">
        <v>233</v>
      </c>
      <c r="H11" s="199" t="s">
        <v>234</v>
      </c>
      <c r="I11" s="59">
        <v>160000</v>
      </c>
      <c r="J11" s="59">
        <v>160000</v>
      </c>
      <c r="K11" s="61">
        <v>160000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ht="21.75" customHeight="1" spans="1:23">
      <c r="A12" s="199" t="s">
        <v>258</v>
      </c>
      <c r="B12" s="199" t="s">
        <v>265</v>
      </c>
      <c r="C12" s="199" t="s">
        <v>266</v>
      </c>
      <c r="D12" s="199" t="s">
        <v>69</v>
      </c>
      <c r="E12" s="199" t="s">
        <v>103</v>
      </c>
      <c r="F12" s="199" t="s">
        <v>104</v>
      </c>
      <c r="G12" s="199" t="s">
        <v>233</v>
      </c>
      <c r="H12" s="199" t="s">
        <v>234</v>
      </c>
      <c r="I12" s="59">
        <v>100000</v>
      </c>
      <c r="J12" s="59">
        <v>100000</v>
      </c>
      <c r="K12" s="61">
        <v>100000</v>
      </c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ht="21.75" customHeight="1" spans="1:23">
      <c r="A13" s="199" t="s">
        <v>258</v>
      </c>
      <c r="B13" s="199" t="s">
        <v>267</v>
      </c>
      <c r="C13" s="199" t="s">
        <v>268</v>
      </c>
      <c r="D13" s="199" t="s">
        <v>69</v>
      </c>
      <c r="E13" s="199" t="s">
        <v>105</v>
      </c>
      <c r="F13" s="199" t="s">
        <v>106</v>
      </c>
      <c r="G13" s="199" t="s">
        <v>233</v>
      </c>
      <c r="H13" s="199" t="s">
        <v>234</v>
      </c>
      <c r="I13" s="59">
        <v>33000</v>
      </c>
      <c r="J13" s="59">
        <v>33000</v>
      </c>
      <c r="K13" s="61">
        <v>33000</v>
      </c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ht="21.75" customHeight="1" spans="1:23">
      <c r="A14" s="199" t="s">
        <v>258</v>
      </c>
      <c r="B14" s="199" t="s">
        <v>269</v>
      </c>
      <c r="C14" s="199" t="s">
        <v>270</v>
      </c>
      <c r="D14" s="199" t="s">
        <v>69</v>
      </c>
      <c r="E14" s="199" t="s">
        <v>101</v>
      </c>
      <c r="F14" s="199" t="s">
        <v>102</v>
      </c>
      <c r="G14" s="199" t="s">
        <v>233</v>
      </c>
      <c r="H14" s="199" t="s">
        <v>234</v>
      </c>
      <c r="I14" s="59">
        <v>443779</v>
      </c>
      <c r="J14" s="59"/>
      <c r="K14" s="61"/>
      <c r="L14" s="59"/>
      <c r="M14" s="59"/>
      <c r="N14" s="59"/>
      <c r="O14" s="59"/>
      <c r="P14" s="59"/>
      <c r="Q14" s="59"/>
      <c r="R14" s="59">
        <v>443779</v>
      </c>
      <c r="S14" s="59"/>
      <c r="T14" s="59"/>
      <c r="U14" s="59"/>
      <c r="V14" s="59"/>
      <c r="W14" s="59">
        <v>443779</v>
      </c>
    </row>
    <row r="15" ht="21.75" customHeight="1" spans="1:23">
      <c r="A15" s="199" t="s">
        <v>258</v>
      </c>
      <c r="B15" s="199" t="s">
        <v>269</v>
      </c>
      <c r="C15" s="199" t="s">
        <v>270</v>
      </c>
      <c r="D15" s="199" t="s">
        <v>69</v>
      </c>
      <c r="E15" s="199" t="s">
        <v>101</v>
      </c>
      <c r="F15" s="199" t="s">
        <v>102</v>
      </c>
      <c r="G15" s="199" t="s">
        <v>271</v>
      </c>
      <c r="H15" s="199" t="s">
        <v>272</v>
      </c>
      <c r="I15" s="59">
        <v>541008</v>
      </c>
      <c r="J15" s="59"/>
      <c r="K15" s="61"/>
      <c r="L15" s="59"/>
      <c r="M15" s="59"/>
      <c r="N15" s="59"/>
      <c r="O15" s="59"/>
      <c r="P15" s="59"/>
      <c r="Q15" s="59"/>
      <c r="R15" s="59">
        <v>541008</v>
      </c>
      <c r="S15" s="59"/>
      <c r="T15" s="59"/>
      <c r="U15" s="59"/>
      <c r="V15" s="59"/>
      <c r="W15" s="59">
        <v>541008</v>
      </c>
    </row>
    <row r="16" ht="21.75" customHeight="1" spans="1:23">
      <c r="A16" s="199" t="s">
        <v>258</v>
      </c>
      <c r="B16" s="199" t="s">
        <v>273</v>
      </c>
      <c r="C16" s="199" t="s">
        <v>274</v>
      </c>
      <c r="D16" s="199" t="s">
        <v>69</v>
      </c>
      <c r="E16" s="199" t="s">
        <v>101</v>
      </c>
      <c r="F16" s="199" t="s">
        <v>102</v>
      </c>
      <c r="G16" s="199" t="s">
        <v>233</v>
      </c>
      <c r="H16" s="199" t="s">
        <v>234</v>
      </c>
      <c r="I16" s="59">
        <v>8071.77</v>
      </c>
      <c r="J16" s="59"/>
      <c r="K16" s="61"/>
      <c r="L16" s="59"/>
      <c r="M16" s="59"/>
      <c r="N16" s="59"/>
      <c r="O16" s="59"/>
      <c r="P16" s="59"/>
      <c r="Q16" s="59"/>
      <c r="R16" s="59">
        <v>8071.77</v>
      </c>
      <c r="S16" s="59"/>
      <c r="T16" s="59"/>
      <c r="U16" s="59"/>
      <c r="V16" s="59"/>
      <c r="W16" s="59">
        <v>8071.77</v>
      </c>
    </row>
    <row r="17" ht="18.75" customHeight="1" spans="1:23">
      <c r="A17" s="205" t="s">
        <v>171</v>
      </c>
      <c r="B17" s="206"/>
      <c r="C17" s="206"/>
      <c r="D17" s="206"/>
      <c r="E17" s="206"/>
      <c r="F17" s="206"/>
      <c r="G17" s="206"/>
      <c r="H17" s="207"/>
      <c r="I17" s="59">
        <v>1492858.77</v>
      </c>
      <c r="J17" s="59">
        <v>500000</v>
      </c>
      <c r="K17" s="61">
        <v>500000</v>
      </c>
      <c r="L17" s="59"/>
      <c r="M17" s="59"/>
      <c r="N17" s="59"/>
      <c r="O17" s="59"/>
      <c r="P17" s="59"/>
      <c r="Q17" s="59"/>
      <c r="R17" s="59">
        <v>992858.77</v>
      </c>
      <c r="S17" s="59"/>
      <c r="T17" s="59"/>
      <c r="U17" s="59"/>
      <c r="V17" s="59"/>
      <c r="W17" s="59">
        <v>992858.77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0784722222222222" right="0.0388888888888889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1"/>
  <sheetViews>
    <sheetView showZeros="0" topLeftCell="D1" workbookViewId="0">
      <selection activeCell="L6" sqref="L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6" width="23.575" customWidth="1"/>
    <col min="7" max="7" width="25.1416666666667" customWidth="1"/>
    <col min="8" max="9" width="23.575" customWidth="1"/>
    <col min="10" max="10" width="36.85" customWidth="1"/>
  </cols>
  <sheetData>
    <row r="1" ht="18" customHeight="1" spans="10:10">
      <c r="J1" s="43" t="s">
        <v>275</v>
      </c>
    </row>
    <row r="2" ht="39.75" customHeight="1" spans="1:10">
      <c r="A2" s="197" t="str">
        <f>"2025"&amp;"年部门项目支出绩效目标表（本级）"</f>
        <v>2025年部门项目支出绩效目标表（本级）</v>
      </c>
      <c r="B2" s="44"/>
      <c r="C2" s="44"/>
      <c r="D2" s="44"/>
      <c r="E2" s="44"/>
      <c r="F2" s="133"/>
      <c r="G2" s="44"/>
      <c r="H2" s="133"/>
      <c r="I2" s="133"/>
      <c r="J2" s="44"/>
    </row>
    <row r="3" ht="17.25" customHeight="1" spans="1:1">
      <c r="A3" s="45" t="str">
        <f>"单位名称："&amp;"中国人民政治协商会议昆明市晋宁区委员会"</f>
        <v>单位名称：中国人民政治协商会议昆明市晋宁区委员会</v>
      </c>
    </row>
    <row r="4" ht="44.25" customHeight="1" spans="1:10">
      <c r="A4" s="17" t="s">
        <v>183</v>
      </c>
      <c r="B4" s="17" t="s">
        <v>276</v>
      </c>
      <c r="C4" s="17" t="s">
        <v>277</v>
      </c>
      <c r="D4" s="17" t="s">
        <v>278</v>
      </c>
      <c r="E4" s="17" t="s">
        <v>279</v>
      </c>
      <c r="F4" s="192" t="s">
        <v>280</v>
      </c>
      <c r="G4" s="17" t="s">
        <v>281</v>
      </c>
      <c r="H4" s="192" t="s">
        <v>282</v>
      </c>
      <c r="I4" s="192" t="s">
        <v>283</v>
      </c>
      <c r="J4" s="17" t="s">
        <v>284</v>
      </c>
    </row>
    <row r="5" ht="18.75" customHeight="1" spans="1:10">
      <c r="A5" s="198">
        <v>1</v>
      </c>
      <c r="B5" s="198">
        <v>2</v>
      </c>
      <c r="C5" s="198">
        <v>3</v>
      </c>
      <c r="D5" s="198">
        <v>4</v>
      </c>
      <c r="E5" s="198">
        <v>5</v>
      </c>
      <c r="F5" s="70">
        <v>6</v>
      </c>
      <c r="G5" s="198">
        <v>7</v>
      </c>
      <c r="H5" s="70">
        <v>8</v>
      </c>
      <c r="I5" s="70">
        <v>9</v>
      </c>
      <c r="J5" s="198">
        <v>10</v>
      </c>
    </row>
    <row r="6" ht="27.75" customHeight="1" spans="1:10">
      <c r="A6" s="18" t="s">
        <v>69</v>
      </c>
      <c r="B6" s="199"/>
      <c r="C6" s="199"/>
      <c r="D6" s="199"/>
      <c r="E6" s="34"/>
      <c r="F6" s="200"/>
      <c r="G6" s="34"/>
      <c r="H6" s="200"/>
      <c r="I6" s="200"/>
      <c r="J6" s="34"/>
    </row>
    <row r="7" ht="30" customHeight="1" spans="1:10">
      <c r="A7" s="201" t="s">
        <v>69</v>
      </c>
      <c r="B7" s="26"/>
      <c r="C7" s="26"/>
      <c r="D7" s="26"/>
      <c r="E7" s="26"/>
      <c r="F7" s="26"/>
      <c r="G7" s="26"/>
      <c r="H7" s="26"/>
      <c r="I7" s="26"/>
      <c r="J7" s="26"/>
    </row>
    <row r="8" ht="30" customHeight="1" spans="1:10">
      <c r="A8" s="202" t="s">
        <v>266</v>
      </c>
      <c r="B8" s="26" t="s">
        <v>285</v>
      </c>
      <c r="C8" s="26" t="s">
        <v>286</v>
      </c>
      <c r="D8" s="26" t="s">
        <v>287</v>
      </c>
      <c r="E8" s="26" t="s">
        <v>288</v>
      </c>
      <c r="F8" s="26" t="s">
        <v>289</v>
      </c>
      <c r="G8" s="26" t="s">
        <v>84</v>
      </c>
      <c r="H8" s="26" t="s">
        <v>290</v>
      </c>
      <c r="I8" s="26" t="s">
        <v>291</v>
      </c>
      <c r="J8" s="26" t="s">
        <v>288</v>
      </c>
    </row>
    <row r="9" ht="30" customHeight="1" spans="1:10">
      <c r="A9" s="202" t="s">
        <v>266</v>
      </c>
      <c r="B9" s="26" t="s">
        <v>285</v>
      </c>
      <c r="C9" s="26" t="s">
        <v>286</v>
      </c>
      <c r="D9" s="26" t="s">
        <v>292</v>
      </c>
      <c r="E9" s="26" t="s">
        <v>293</v>
      </c>
      <c r="F9" s="26" t="s">
        <v>289</v>
      </c>
      <c r="G9" s="26" t="s">
        <v>84</v>
      </c>
      <c r="H9" s="26" t="s">
        <v>294</v>
      </c>
      <c r="I9" s="26" t="s">
        <v>291</v>
      </c>
      <c r="J9" s="26" t="s">
        <v>293</v>
      </c>
    </row>
    <row r="10" ht="30" customHeight="1" spans="1:10">
      <c r="A10" s="202" t="s">
        <v>266</v>
      </c>
      <c r="B10" s="26" t="s">
        <v>285</v>
      </c>
      <c r="C10" s="26" t="s">
        <v>286</v>
      </c>
      <c r="D10" s="26" t="s">
        <v>295</v>
      </c>
      <c r="E10" s="26" t="s">
        <v>296</v>
      </c>
      <c r="F10" s="26" t="s">
        <v>297</v>
      </c>
      <c r="G10" s="26" t="s">
        <v>298</v>
      </c>
      <c r="H10" s="26" t="s">
        <v>299</v>
      </c>
      <c r="I10" s="26" t="s">
        <v>300</v>
      </c>
      <c r="J10" s="26" t="s">
        <v>296</v>
      </c>
    </row>
    <row r="11" ht="30" customHeight="1" spans="1:10">
      <c r="A11" s="202" t="s">
        <v>266</v>
      </c>
      <c r="B11" s="26" t="s">
        <v>285</v>
      </c>
      <c r="C11" s="26" t="s">
        <v>301</v>
      </c>
      <c r="D11" s="26" t="s">
        <v>302</v>
      </c>
      <c r="E11" s="26" t="s">
        <v>303</v>
      </c>
      <c r="F11" s="26" t="s">
        <v>289</v>
      </c>
      <c r="G11" s="26" t="s">
        <v>304</v>
      </c>
      <c r="H11" s="26" t="s">
        <v>299</v>
      </c>
      <c r="I11" s="26" t="s">
        <v>300</v>
      </c>
      <c r="J11" s="26" t="s">
        <v>303</v>
      </c>
    </row>
    <row r="12" ht="30" customHeight="1" spans="1:10">
      <c r="A12" s="202" t="s">
        <v>266</v>
      </c>
      <c r="B12" s="26" t="s">
        <v>285</v>
      </c>
      <c r="C12" s="26" t="s">
        <v>305</v>
      </c>
      <c r="D12" s="26" t="s">
        <v>306</v>
      </c>
      <c r="E12" s="26" t="s">
        <v>307</v>
      </c>
      <c r="F12" s="26" t="s">
        <v>289</v>
      </c>
      <c r="G12" s="26" t="s">
        <v>298</v>
      </c>
      <c r="H12" s="26" t="s">
        <v>299</v>
      </c>
      <c r="I12" s="26" t="s">
        <v>300</v>
      </c>
      <c r="J12" s="26" t="s">
        <v>307</v>
      </c>
    </row>
    <row r="13" ht="30" customHeight="1" spans="1:10">
      <c r="A13" s="202" t="s">
        <v>260</v>
      </c>
      <c r="B13" s="26" t="s">
        <v>308</v>
      </c>
      <c r="C13" s="26" t="s">
        <v>286</v>
      </c>
      <c r="D13" s="26" t="s">
        <v>287</v>
      </c>
      <c r="E13" s="26" t="s">
        <v>309</v>
      </c>
      <c r="F13" s="26" t="s">
        <v>289</v>
      </c>
      <c r="G13" s="26" t="s">
        <v>84</v>
      </c>
      <c r="H13" s="26" t="s">
        <v>290</v>
      </c>
      <c r="I13" s="26" t="s">
        <v>291</v>
      </c>
      <c r="J13" s="26" t="s">
        <v>309</v>
      </c>
    </row>
    <row r="14" ht="30" customHeight="1" spans="1:10">
      <c r="A14" s="202" t="s">
        <v>260</v>
      </c>
      <c r="B14" s="26" t="s">
        <v>308</v>
      </c>
      <c r="C14" s="26" t="s">
        <v>286</v>
      </c>
      <c r="D14" s="26" t="s">
        <v>292</v>
      </c>
      <c r="E14" s="26" t="s">
        <v>310</v>
      </c>
      <c r="F14" s="26" t="s">
        <v>289</v>
      </c>
      <c r="G14" s="26" t="s">
        <v>311</v>
      </c>
      <c r="H14" s="26" t="s">
        <v>299</v>
      </c>
      <c r="I14" s="26" t="s">
        <v>300</v>
      </c>
      <c r="J14" s="26" t="s">
        <v>310</v>
      </c>
    </row>
    <row r="15" ht="30" customHeight="1" spans="1:10">
      <c r="A15" s="202" t="s">
        <v>260</v>
      </c>
      <c r="B15" s="26" t="s">
        <v>308</v>
      </c>
      <c r="C15" s="26" t="s">
        <v>286</v>
      </c>
      <c r="D15" s="26" t="s">
        <v>295</v>
      </c>
      <c r="E15" s="26" t="s">
        <v>312</v>
      </c>
      <c r="F15" s="26" t="s">
        <v>297</v>
      </c>
      <c r="G15" s="26" t="s">
        <v>298</v>
      </c>
      <c r="H15" s="26" t="s">
        <v>299</v>
      </c>
      <c r="I15" s="26" t="s">
        <v>300</v>
      </c>
      <c r="J15" s="26" t="s">
        <v>312</v>
      </c>
    </row>
    <row r="16" ht="30" customHeight="1" spans="1:10">
      <c r="A16" s="202" t="s">
        <v>260</v>
      </c>
      <c r="B16" s="26" t="s">
        <v>308</v>
      </c>
      <c r="C16" s="26" t="s">
        <v>301</v>
      </c>
      <c r="D16" s="26" t="s">
        <v>302</v>
      </c>
      <c r="E16" s="26" t="s">
        <v>303</v>
      </c>
      <c r="F16" s="26" t="s">
        <v>289</v>
      </c>
      <c r="G16" s="26" t="s">
        <v>304</v>
      </c>
      <c r="H16" s="26" t="s">
        <v>299</v>
      </c>
      <c r="I16" s="26" t="s">
        <v>300</v>
      </c>
      <c r="J16" s="26" t="s">
        <v>303</v>
      </c>
    </row>
    <row r="17" ht="30" customHeight="1" spans="1:10">
      <c r="A17" s="202" t="s">
        <v>260</v>
      </c>
      <c r="B17" s="26" t="s">
        <v>308</v>
      </c>
      <c r="C17" s="26" t="s">
        <v>305</v>
      </c>
      <c r="D17" s="26" t="s">
        <v>306</v>
      </c>
      <c r="E17" s="26" t="s">
        <v>313</v>
      </c>
      <c r="F17" s="26" t="s">
        <v>289</v>
      </c>
      <c r="G17" s="26" t="s">
        <v>298</v>
      </c>
      <c r="H17" s="26" t="s">
        <v>299</v>
      </c>
      <c r="I17" s="26" t="s">
        <v>300</v>
      </c>
      <c r="J17" s="26" t="s">
        <v>313</v>
      </c>
    </row>
    <row r="18" ht="30" customHeight="1" spans="1:10">
      <c r="A18" s="202" t="s">
        <v>274</v>
      </c>
      <c r="B18" s="26" t="s">
        <v>274</v>
      </c>
      <c r="C18" s="26" t="s">
        <v>286</v>
      </c>
      <c r="D18" s="26" t="s">
        <v>287</v>
      </c>
      <c r="E18" s="26" t="s">
        <v>314</v>
      </c>
      <c r="F18" s="26" t="s">
        <v>297</v>
      </c>
      <c r="G18" s="26" t="s">
        <v>85</v>
      </c>
      <c r="H18" s="26" t="s">
        <v>315</v>
      </c>
      <c r="I18" s="26" t="s">
        <v>300</v>
      </c>
      <c r="J18" s="26" t="s">
        <v>316</v>
      </c>
    </row>
    <row r="19" ht="30" customHeight="1" spans="1:10">
      <c r="A19" s="202" t="s">
        <v>274</v>
      </c>
      <c r="B19" s="26" t="s">
        <v>274</v>
      </c>
      <c r="C19" s="26" t="s">
        <v>286</v>
      </c>
      <c r="D19" s="26" t="s">
        <v>287</v>
      </c>
      <c r="E19" s="26" t="s">
        <v>317</v>
      </c>
      <c r="F19" s="26" t="s">
        <v>289</v>
      </c>
      <c r="G19" s="26" t="s">
        <v>86</v>
      </c>
      <c r="H19" s="26" t="s">
        <v>290</v>
      </c>
      <c r="I19" s="26" t="s">
        <v>291</v>
      </c>
      <c r="J19" s="26" t="s">
        <v>318</v>
      </c>
    </row>
    <row r="20" ht="30" customHeight="1" spans="1:10">
      <c r="A20" s="202" t="s">
        <v>274</v>
      </c>
      <c r="B20" s="26" t="s">
        <v>274</v>
      </c>
      <c r="C20" s="26" t="s">
        <v>286</v>
      </c>
      <c r="D20" s="26" t="s">
        <v>287</v>
      </c>
      <c r="E20" s="26" t="s">
        <v>319</v>
      </c>
      <c r="F20" s="26" t="s">
        <v>289</v>
      </c>
      <c r="G20" s="26" t="s">
        <v>83</v>
      </c>
      <c r="H20" s="26" t="s">
        <v>290</v>
      </c>
      <c r="I20" s="26" t="s">
        <v>291</v>
      </c>
      <c r="J20" s="26" t="s">
        <v>320</v>
      </c>
    </row>
    <row r="21" ht="30" customHeight="1" spans="1:10">
      <c r="A21" s="202" t="s">
        <v>274</v>
      </c>
      <c r="B21" s="26" t="s">
        <v>274</v>
      </c>
      <c r="C21" s="26" t="s">
        <v>286</v>
      </c>
      <c r="D21" s="26" t="s">
        <v>287</v>
      </c>
      <c r="E21" s="26" t="s">
        <v>321</v>
      </c>
      <c r="F21" s="26" t="s">
        <v>289</v>
      </c>
      <c r="G21" s="26" t="s">
        <v>322</v>
      </c>
      <c r="H21" s="26" t="s">
        <v>323</v>
      </c>
      <c r="I21" s="26" t="s">
        <v>291</v>
      </c>
      <c r="J21" s="26" t="s">
        <v>324</v>
      </c>
    </row>
    <row r="22" ht="30" customHeight="1" spans="1:10">
      <c r="A22" s="202" t="s">
        <v>274</v>
      </c>
      <c r="B22" s="26" t="s">
        <v>274</v>
      </c>
      <c r="C22" s="26" t="s">
        <v>286</v>
      </c>
      <c r="D22" s="26" t="s">
        <v>287</v>
      </c>
      <c r="E22" s="26" t="s">
        <v>325</v>
      </c>
      <c r="F22" s="26" t="s">
        <v>289</v>
      </c>
      <c r="G22" s="26" t="s">
        <v>86</v>
      </c>
      <c r="H22" s="26" t="s">
        <v>326</v>
      </c>
      <c r="I22" s="26" t="s">
        <v>291</v>
      </c>
      <c r="J22" s="26" t="s">
        <v>327</v>
      </c>
    </row>
    <row r="23" ht="30" customHeight="1" spans="1:10">
      <c r="A23" s="202" t="s">
        <v>274</v>
      </c>
      <c r="B23" s="26" t="s">
        <v>274</v>
      </c>
      <c r="C23" s="26" t="s">
        <v>286</v>
      </c>
      <c r="D23" s="26" t="s">
        <v>287</v>
      </c>
      <c r="E23" s="26" t="s">
        <v>328</v>
      </c>
      <c r="F23" s="26" t="s">
        <v>289</v>
      </c>
      <c r="G23" s="26" t="s">
        <v>322</v>
      </c>
      <c r="H23" s="26" t="s">
        <v>323</v>
      </c>
      <c r="I23" s="26" t="s">
        <v>291</v>
      </c>
      <c r="J23" s="26" t="s">
        <v>329</v>
      </c>
    </row>
    <row r="24" ht="30" customHeight="1" spans="1:10">
      <c r="A24" s="202" t="s">
        <v>274</v>
      </c>
      <c r="B24" s="26" t="s">
        <v>274</v>
      </c>
      <c r="C24" s="26" t="s">
        <v>286</v>
      </c>
      <c r="D24" s="26" t="s">
        <v>292</v>
      </c>
      <c r="E24" s="26" t="s">
        <v>330</v>
      </c>
      <c r="F24" s="26" t="s">
        <v>297</v>
      </c>
      <c r="G24" s="26" t="s">
        <v>304</v>
      </c>
      <c r="H24" s="26" t="s">
        <v>299</v>
      </c>
      <c r="I24" s="26" t="s">
        <v>300</v>
      </c>
      <c r="J24" s="26" t="s">
        <v>331</v>
      </c>
    </row>
    <row r="25" ht="30" customHeight="1" spans="1:10">
      <c r="A25" s="202" t="s">
        <v>274</v>
      </c>
      <c r="B25" s="26" t="s">
        <v>274</v>
      </c>
      <c r="C25" s="26" t="s">
        <v>286</v>
      </c>
      <c r="D25" s="26" t="s">
        <v>292</v>
      </c>
      <c r="E25" s="26" t="s">
        <v>332</v>
      </c>
      <c r="F25" s="26" t="s">
        <v>297</v>
      </c>
      <c r="G25" s="26" t="s">
        <v>333</v>
      </c>
      <c r="H25" s="26" t="s">
        <v>334</v>
      </c>
      <c r="I25" s="26" t="s">
        <v>291</v>
      </c>
      <c r="J25" s="26" t="s">
        <v>335</v>
      </c>
    </row>
    <row r="26" ht="30" customHeight="1" spans="1:10">
      <c r="A26" s="202" t="s">
        <v>274</v>
      </c>
      <c r="B26" s="26" t="s">
        <v>274</v>
      </c>
      <c r="C26" s="26" t="s">
        <v>286</v>
      </c>
      <c r="D26" s="26" t="s">
        <v>292</v>
      </c>
      <c r="E26" s="26" t="s">
        <v>336</v>
      </c>
      <c r="F26" s="26" t="s">
        <v>297</v>
      </c>
      <c r="G26" s="26" t="s">
        <v>337</v>
      </c>
      <c r="H26" s="26" t="s">
        <v>299</v>
      </c>
      <c r="I26" s="26" t="s">
        <v>300</v>
      </c>
      <c r="J26" s="26" t="s">
        <v>338</v>
      </c>
    </row>
    <row r="27" ht="30" customHeight="1" spans="1:10">
      <c r="A27" s="202" t="s">
        <v>274</v>
      </c>
      <c r="B27" s="26" t="s">
        <v>274</v>
      </c>
      <c r="C27" s="26" t="s">
        <v>286</v>
      </c>
      <c r="D27" s="26" t="s">
        <v>292</v>
      </c>
      <c r="E27" s="26" t="s">
        <v>339</v>
      </c>
      <c r="F27" s="26" t="s">
        <v>297</v>
      </c>
      <c r="G27" s="26" t="s">
        <v>337</v>
      </c>
      <c r="H27" s="26" t="s">
        <v>299</v>
      </c>
      <c r="I27" s="26" t="s">
        <v>300</v>
      </c>
      <c r="J27" s="26" t="s">
        <v>340</v>
      </c>
    </row>
    <row r="28" ht="30" customHeight="1" spans="1:10">
      <c r="A28" s="202" t="s">
        <v>274</v>
      </c>
      <c r="B28" s="26" t="s">
        <v>274</v>
      </c>
      <c r="C28" s="26" t="s">
        <v>301</v>
      </c>
      <c r="D28" s="26" t="s">
        <v>341</v>
      </c>
      <c r="E28" s="26" t="s">
        <v>342</v>
      </c>
      <c r="F28" s="26" t="s">
        <v>297</v>
      </c>
      <c r="G28" s="26" t="s">
        <v>343</v>
      </c>
      <c r="H28" s="26" t="s">
        <v>299</v>
      </c>
      <c r="I28" s="26" t="s">
        <v>300</v>
      </c>
      <c r="J28" s="26" t="s">
        <v>344</v>
      </c>
    </row>
    <row r="29" ht="30" customHeight="1" spans="1:10">
      <c r="A29" s="202" t="s">
        <v>274</v>
      </c>
      <c r="B29" s="26" t="s">
        <v>274</v>
      </c>
      <c r="C29" s="26" t="s">
        <v>305</v>
      </c>
      <c r="D29" s="26" t="s">
        <v>306</v>
      </c>
      <c r="E29" s="26" t="s">
        <v>345</v>
      </c>
      <c r="F29" s="26" t="s">
        <v>297</v>
      </c>
      <c r="G29" s="26" t="s">
        <v>304</v>
      </c>
      <c r="H29" s="26" t="s">
        <v>299</v>
      </c>
      <c r="I29" s="26" t="s">
        <v>300</v>
      </c>
      <c r="J29" s="26" t="s">
        <v>346</v>
      </c>
    </row>
    <row r="30" ht="30" customHeight="1" spans="1:10">
      <c r="A30" s="202" t="s">
        <v>274</v>
      </c>
      <c r="B30" s="26" t="s">
        <v>274</v>
      </c>
      <c r="C30" s="26" t="s">
        <v>305</v>
      </c>
      <c r="D30" s="26" t="s">
        <v>306</v>
      </c>
      <c r="E30" s="26" t="s">
        <v>347</v>
      </c>
      <c r="F30" s="26" t="s">
        <v>297</v>
      </c>
      <c r="G30" s="26" t="s">
        <v>304</v>
      </c>
      <c r="H30" s="26" t="s">
        <v>299</v>
      </c>
      <c r="I30" s="26" t="s">
        <v>300</v>
      </c>
      <c r="J30" s="26" t="s">
        <v>348</v>
      </c>
    </row>
    <row r="31" ht="30" customHeight="1" spans="1:10">
      <c r="A31" s="202" t="s">
        <v>270</v>
      </c>
      <c r="B31" s="26" t="s">
        <v>270</v>
      </c>
      <c r="C31" s="26" t="s">
        <v>286</v>
      </c>
      <c r="D31" s="26" t="s">
        <v>287</v>
      </c>
      <c r="E31" s="26" t="s">
        <v>314</v>
      </c>
      <c r="F31" s="26" t="s">
        <v>289</v>
      </c>
      <c r="G31" s="26" t="s">
        <v>89</v>
      </c>
      <c r="H31" s="26" t="s">
        <v>315</v>
      </c>
      <c r="I31" s="26" t="s">
        <v>291</v>
      </c>
      <c r="J31" s="26" t="s">
        <v>316</v>
      </c>
    </row>
    <row r="32" ht="30" customHeight="1" spans="1:10">
      <c r="A32" s="202" t="s">
        <v>270</v>
      </c>
      <c r="B32" s="26" t="s">
        <v>270</v>
      </c>
      <c r="C32" s="26" t="s">
        <v>286</v>
      </c>
      <c r="D32" s="26" t="s">
        <v>287</v>
      </c>
      <c r="E32" s="26" t="s">
        <v>349</v>
      </c>
      <c r="F32" s="26" t="s">
        <v>289</v>
      </c>
      <c r="G32" s="26" t="s">
        <v>343</v>
      </c>
      <c r="H32" s="26" t="s">
        <v>350</v>
      </c>
      <c r="I32" s="26" t="s">
        <v>291</v>
      </c>
      <c r="J32" s="26" t="s">
        <v>351</v>
      </c>
    </row>
    <row r="33" ht="30" customHeight="1" spans="1:10">
      <c r="A33" s="202" t="s">
        <v>270</v>
      </c>
      <c r="B33" s="26" t="s">
        <v>270</v>
      </c>
      <c r="C33" s="26" t="s">
        <v>286</v>
      </c>
      <c r="D33" s="26" t="s">
        <v>287</v>
      </c>
      <c r="E33" s="26" t="s">
        <v>352</v>
      </c>
      <c r="F33" s="26" t="s">
        <v>297</v>
      </c>
      <c r="G33" s="26" t="s">
        <v>353</v>
      </c>
      <c r="H33" s="26" t="s">
        <v>299</v>
      </c>
      <c r="I33" s="26" t="s">
        <v>300</v>
      </c>
      <c r="J33" s="26" t="s">
        <v>354</v>
      </c>
    </row>
    <row r="34" ht="30" customHeight="1" spans="1:10">
      <c r="A34" s="202" t="s">
        <v>270</v>
      </c>
      <c r="B34" s="26" t="s">
        <v>270</v>
      </c>
      <c r="C34" s="26" t="s">
        <v>286</v>
      </c>
      <c r="D34" s="26" t="s">
        <v>287</v>
      </c>
      <c r="E34" s="26" t="s">
        <v>319</v>
      </c>
      <c r="F34" s="26" t="s">
        <v>289</v>
      </c>
      <c r="G34" s="26" t="s">
        <v>84</v>
      </c>
      <c r="H34" s="26" t="s">
        <v>290</v>
      </c>
      <c r="I34" s="26" t="s">
        <v>291</v>
      </c>
      <c r="J34" s="26" t="s">
        <v>320</v>
      </c>
    </row>
    <row r="35" ht="30" customHeight="1" spans="1:10">
      <c r="A35" s="202" t="s">
        <v>270</v>
      </c>
      <c r="B35" s="26" t="s">
        <v>270</v>
      </c>
      <c r="C35" s="26" t="s">
        <v>286</v>
      </c>
      <c r="D35" s="26" t="s">
        <v>287</v>
      </c>
      <c r="E35" s="26" t="s">
        <v>328</v>
      </c>
      <c r="F35" s="26" t="s">
        <v>289</v>
      </c>
      <c r="G35" s="26" t="s">
        <v>322</v>
      </c>
      <c r="H35" s="26" t="s">
        <v>323</v>
      </c>
      <c r="I35" s="26" t="s">
        <v>291</v>
      </c>
      <c r="J35" s="26" t="s">
        <v>329</v>
      </c>
    </row>
    <row r="36" ht="30" customHeight="1" spans="1:10">
      <c r="A36" s="202" t="s">
        <v>270</v>
      </c>
      <c r="B36" s="26" t="s">
        <v>270</v>
      </c>
      <c r="C36" s="26" t="s">
        <v>286</v>
      </c>
      <c r="D36" s="26" t="s">
        <v>292</v>
      </c>
      <c r="E36" s="26" t="s">
        <v>355</v>
      </c>
      <c r="F36" s="26" t="s">
        <v>297</v>
      </c>
      <c r="G36" s="26" t="s">
        <v>353</v>
      </c>
      <c r="H36" s="26" t="s">
        <v>299</v>
      </c>
      <c r="I36" s="26" t="s">
        <v>300</v>
      </c>
      <c r="J36" s="26" t="s">
        <v>356</v>
      </c>
    </row>
    <row r="37" ht="30" customHeight="1" spans="1:10">
      <c r="A37" s="202" t="s">
        <v>270</v>
      </c>
      <c r="B37" s="26" t="s">
        <v>270</v>
      </c>
      <c r="C37" s="26" t="s">
        <v>286</v>
      </c>
      <c r="D37" s="26" t="s">
        <v>292</v>
      </c>
      <c r="E37" s="26" t="s">
        <v>330</v>
      </c>
      <c r="F37" s="26" t="s">
        <v>289</v>
      </c>
      <c r="G37" s="26" t="s">
        <v>304</v>
      </c>
      <c r="H37" s="26" t="s">
        <v>299</v>
      </c>
      <c r="I37" s="26" t="s">
        <v>300</v>
      </c>
      <c r="J37" s="26" t="s">
        <v>331</v>
      </c>
    </row>
    <row r="38" ht="30" customHeight="1" spans="1:10">
      <c r="A38" s="202" t="s">
        <v>270</v>
      </c>
      <c r="B38" s="26" t="s">
        <v>270</v>
      </c>
      <c r="C38" s="26" t="s">
        <v>286</v>
      </c>
      <c r="D38" s="26" t="s">
        <v>292</v>
      </c>
      <c r="E38" s="26" t="s">
        <v>336</v>
      </c>
      <c r="F38" s="26" t="s">
        <v>289</v>
      </c>
      <c r="G38" s="26" t="s">
        <v>337</v>
      </c>
      <c r="H38" s="26" t="s">
        <v>299</v>
      </c>
      <c r="I38" s="26" t="s">
        <v>300</v>
      </c>
      <c r="J38" s="26" t="s">
        <v>338</v>
      </c>
    </row>
    <row r="39" ht="30" customHeight="1" spans="1:10">
      <c r="A39" s="202" t="s">
        <v>270</v>
      </c>
      <c r="B39" s="26" t="s">
        <v>270</v>
      </c>
      <c r="C39" s="26" t="s">
        <v>286</v>
      </c>
      <c r="D39" s="26" t="s">
        <v>292</v>
      </c>
      <c r="E39" s="26" t="s">
        <v>357</v>
      </c>
      <c r="F39" s="26" t="s">
        <v>297</v>
      </c>
      <c r="G39" s="26" t="s">
        <v>353</v>
      </c>
      <c r="H39" s="26" t="s">
        <v>299</v>
      </c>
      <c r="I39" s="26" t="s">
        <v>300</v>
      </c>
      <c r="J39" s="26" t="s">
        <v>358</v>
      </c>
    </row>
    <row r="40" ht="30" customHeight="1" spans="1:10">
      <c r="A40" s="202" t="s">
        <v>270</v>
      </c>
      <c r="B40" s="26" t="s">
        <v>270</v>
      </c>
      <c r="C40" s="26" t="s">
        <v>286</v>
      </c>
      <c r="D40" s="26" t="s">
        <v>292</v>
      </c>
      <c r="E40" s="26" t="s">
        <v>339</v>
      </c>
      <c r="F40" s="26" t="s">
        <v>289</v>
      </c>
      <c r="G40" s="26" t="s">
        <v>337</v>
      </c>
      <c r="H40" s="26" t="s">
        <v>299</v>
      </c>
      <c r="I40" s="26" t="s">
        <v>300</v>
      </c>
      <c r="J40" s="26" t="s">
        <v>340</v>
      </c>
    </row>
    <row r="41" ht="30" customHeight="1" spans="1:10">
      <c r="A41" s="202" t="s">
        <v>270</v>
      </c>
      <c r="B41" s="26" t="s">
        <v>270</v>
      </c>
      <c r="C41" s="26" t="s">
        <v>286</v>
      </c>
      <c r="D41" s="26" t="s">
        <v>295</v>
      </c>
      <c r="E41" s="26" t="s">
        <v>359</v>
      </c>
      <c r="F41" s="26" t="s">
        <v>297</v>
      </c>
      <c r="G41" s="26" t="s">
        <v>353</v>
      </c>
      <c r="H41" s="26" t="s">
        <v>299</v>
      </c>
      <c r="I41" s="26" t="s">
        <v>300</v>
      </c>
      <c r="J41" s="26" t="s">
        <v>360</v>
      </c>
    </row>
    <row r="42" ht="30" customHeight="1" spans="1:10">
      <c r="A42" s="202" t="s">
        <v>270</v>
      </c>
      <c r="B42" s="26" t="s">
        <v>270</v>
      </c>
      <c r="C42" s="26" t="s">
        <v>301</v>
      </c>
      <c r="D42" s="26" t="s">
        <v>341</v>
      </c>
      <c r="E42" s="26" t="s">
        <v>361</v>
      </c>
      <c r="F42" s="26" t="s">
        <v>297</v>
      </c>
      <c r="G42" s="26" t="s">
        <v>362</v>
      </c>
      <c r="H42" s="26" t="s">
        <v>363</v>
      </c>
      <c r="I42" s="26" t="s">
        <v>291</v>
      </c>
      <c r="J42" s="26" t="s">
        <v>364</v>
      </c>
    </row>
    <row r="43" ht="30" customHeight="1" spans="1:10">
      <c r="A43" s="202" t="s">
        <v>270</v>
      </c>
      <c r="B43" s="26" t="s">
        <v>270</v>
      </c>
      <c r="C43" s="26" t="s">
        <v>301</v>
      </c>
      <c r="D43" s="26" t="s">
        <v>365</v>
      </c>
      <c r="E43" s="26" t="s">
        <v>366</v>
      </c>
      <c r="F43" s="26" t="s">
        <v>289</v>
      </c>
      <c r="G43" s="26" t="s">
        <v>86</v>
      </c>
      <c r="H43" s="26" t="s">
        <v>367</v>
      </c>
      <c r="I43" s="26" t="s">
        <v>291</v>
      </c>
      <c r="J43" s="26" t="s">
        <v>368</v>
      </c>
    </row>
    <row r="44" ht="30" customHeight="1" spans="1:10">
      <c r="A44" s="202" t="s">
        <v>270</v>
      </c>
      <c r="B44" s="26" t="s">
        <v>270</v>
      </c>
      <c r="C44" s="26" t="s">
        <v>305</v>
      </c>
      <c r="D44" s="26" t="s">
        <v>306</v>
      </c>
      <c r="E44" s="26" t="s">
        <v>345</v>
      </c>
      <c r="F44" s="26" t="s">
        <v>297</v>
      </c>
      <c r="G44" s="26" t="s">
        <v>304</v>
      </c>
      <c r="H44" s="26" t="s">
        <v>299</v>
      </c>
      <c r="I44" s="26" t="s">
        <v>300</v>
      </c>
      <c r="J44" s="26" t="s">
        <v>346</v>
      </c>
    </row>
    <row r="45" ht="30" customHeight="1" spans="1:10">
      <c r="A45" s="202" t="s">
        <v>270</v>
      </c>
      <c r="B45" s="26" t="s">
        <v>270</v>
      </c>
      <c r="C45" s="26" t="s">
        <v>305</v>
      </c>
      <c r="D45" s="26" t="s">
        <v>306</v>
      </c>
      <c r="E45" s="26" t="s">
        <v>369</v>
      </c>
      <c r="F45" s="26" t="s">
        <v>289</v>
      </c>
      <c r="G45" s="26" t="s">
        <v>304</v>
      </c>
      <c r="H45" s="26" t="s">
        <v>299</v>
      </c>
      <c r="I45" s="26" t="s">
        <v>300</v>
      </c>
      <c r="J45" s="26" t="s">
        <v>370</v>
      </c>
    </row>
    <row r="46" ht="30" customHeight="1" spans="1:10">
      <c r="A46" s="202" t="s">
        <v>262</v>
      </c>
      <c r="B46" s="26" t="s">
        <v>371</v>
      </c>
      <c r="C46" s="26" t="s">
        <v>286</v>
      </c>
      <c r="D46" s="26" t="s">
        <v>287</v>
      </c>
      <c r="E46" s="26" t="s">
        <v>372</v>
      </c>
      <c r="F46" s="26" t="s">
        <v>289</v>
      </c>
      <c r="G46" s="26" t="s">
        <v>85</v>
      </c>
      <c r="H46" s="26" t="s">
        <v>373</v>
      </c>
      <c r="I46" s="26" t="s">
        <v>291</v>
      </c>
      <c r="J46" s="26" t="s">
        <v>372</v>
      </c>
    </row>
    <row r="47" ht="30" customHeight="1" spans="1:10">
      <c r="A47" s="202" t="s">
        <v>262</v>
      </c>
      <c r="B47" s="26" t="s">
        <v>371</v>
      </c>
      <c r="C47" s="26" t="s">
        <v>286</v>
      </c>
      <c r="D47" s="26" t="s">
        <v>292</v>
      </c>
      <c r="E47" s="26" t="s">
        <v>374</v>
      </c>
      <c r="F47" s="26" t="s">
        <v>297</v>
      </c>
      <c r="G47" s="26" t="s">
        <v>304</v>
      </c>
      <c r="H47" s="26" t="s">
        <v>299</v>
      </c>
      <c r="I47" s="26" t="s">
        <v>300</v>
      </c>
      <c r="J47" s="26" t="s">
        <v>374</v>
      </c>
    </row>
    <row r="48" ht="30" customHeight="1" spans="1:10">
      <c r="A48" s="202" t="s">
        <v>262</v>
      </c>
      <c r="B48" s="26" t="s">
        <v>371</v>
      </c>
      <c r="C48" s="26" t="s">
        <v>286</v>
      </c>
      <c r="D48" s="26" t="s">
        <v>295</v>
      </c>
      <c r="E48" s="26" t="s">
        <v>312</v>
      </c>
      <c r="F48" s="26" t="s">
        <v>297</v>
      </c>
      <c r="G48" s="26" t="s">
        <v>298</v>
      </c>
      <c r="H48" s="26" t="s">
        <v>299</v>
      </c>
      <c r="I48" s="26" t="s">
        <v>300</v>
      </c>
      <c r="J48" s="26" t="s">
        <v>312</v>
      </c>
    </row>
    <row r="49" ht="30" customHeight="1" spans="1:10">
      <c r="A49" s="202" t="s">
        <v>262</v>
      </c>
      <c r="B49" s="26" t="s">
        <v>371</v>
      </c>
      <c r="C49" s="26" t="s">
        <v>301</v>
      </c>
      <c r="D49" s="26" t="s">
        <v>302</v>
      </c>
      <c r="E49" s="26" t="s">
        <v>303</v>
      </c>
      <c r="F49" s="26" t="s">
        <v>289</v>
      </c>
      <c r="G49" s="26" t="s">
        <v>304</v>
      </c>
      <c r="H49" s="26" t="s">
        <v>299</v>
      </c>
      <c r="I49" s="26" t="s">
        <v>300</v>
      </c>
      <c r="J49" s="26" t="s">
        <v>303</v>
      </c>
    </row>
    <row r="50" ht="30" customHeight="1" spans="1:10">
      <c r="A50" s="202" t="s">
        <v>262</v>
      </c>
      <c r="B50" s="26" t="s">
        <v>371</v>
      </c>
      <c r="C50" s="26" t="s">
        <v>305</v>
      </c>
      <c r="D50" s="26" t="s">
        <v>306</v>
      </c>
      <c r="E50" s="26" t="s">
        <v>313</v>
      </c>
      <c r="F50" s="26" t="s">
        <v>289</v>
      </c>
      <c r="G50" s="26" t="s">
        <v>298</v>
      </c>
      <c r="H50" s="26" t="s">
        <v>299</v>
      </c>
      <c r="I50" s="26" t="s">
        <v>300</v>
      </c>
      <c r="J50" s="26" t="s">
        <v>313</v>
      </c>
    </row>
    <row r="51" ht="30" customHeight="1" spans="1:10">
      <c r="A51" s="202" t="s">
        <v>264</v>
      </c>
      <c r="B51" s="26" t="s">
        <v>375</v>
      </c>
      <c r="C51" s="26" t="s">
        <v>286</v>
      </c>
      <c r="D51" s="26" t="s">
        <v>287</v>
      </c>
      <c r="E51" s="26" t="s">
        <v>376</v>
      </c>
      <c r="F51" s="26" t="s">
        <v>289</v>
      </c>
      <c r="G51" s="26" t="s">
        <v>377</v>
      </c>
      <c r="H51" s="26" t="s">
        <v>378</v>
      </c>
      <c r="I51" s="26" t="s">
        <v>291</v>
      </c>
      <c r="J51" s="26" t="s">
        <v>376</v>
      </c>
    </row>
    <row r="52" ht="30" customHeight="1" spans="1:10">
      <c r="A52" s="202" t="s">
        <v>264</v>
      </c>
      <c r="B52" s="26" t="s">
        <v>375</v>
      </c>
      <c r="C52" s="26" t="s">
        <v>286</v>
      </c>
      <c r="D52" s="26" t="s">
        <v>292</v>
      </c>
      <c r="E52" s="26" t="s">
        <v>379</v>
      </c>
      <c r="F52" s="26" t="s">
        <v>297</v>
      </c>
      <c r="G52" s="26" t="s">
        <v>298</v>
      </c>
      <c r="H52" s="26" t="s">
        <v>299</v>
      </c>
      <c r="I52" s="26" t="s">
        <v>300</v>
      </c>
      <c r="J52" s="26" t="s">
        <v>379</v>
      </c>
    </row>
    <row r="53" ht="30" customHeight="1" spans="1:10">
      <c r="A53" s="202" t="s">
        <v>264</v>
      </c>
      <c r="B53" s="26" t="s">
        <v>375</v>
      </c>
      <c r="C53" s="26" t="s">
        <v>286</v>
      </c>
      <c r="D53" s="26" t="s">
        <v>295</v>
      </c>
      <c r="E53" s="26" t="s">
        <v>312</v>
      </c>
      <c r="F53" s="26" t="s">
        <v>297</v>
      </c>
      <c r="G53" s="26" t="s">
        <v>298</v>
      </c>
      <c r="H53" s="26" t="s">
        <v>299</v>
      </c>
      <c r="I53" s="26" t="s">
        <v>300</v>
      </c>
      <c r="J53" s="26" t="s">
        <v>312</v>
      </c>
    </row>
    <row r="54" ht="30" customHeight="1" spans="1:10">
      <c r="A54" s="202" t="s">
        <v>264</v>
      </c>
      <c r="B54" s="26" t="s">
        <v>375</v>
      </c>
      <c r="C54" s="26" t="s">
        <v>301</v>
      </c>
      <c r="D54" s="26" t="s">
        <v>302</v>
      </c>
      <c r="E54" s="26" t="s">
        <v>303</v>
      </c>
      <c r="F54" s="26" t="s">
        <v>289</v>
      </c>
      <c r="G54" s="26" t="s">
        <v>304</v>
      </c>
      <c r="H54" s="26" t="s">
        <v>299</v>
      </c>
      <c r="I54" s="26" t="s">
        <v>300</v>
      </c>
      <c r="J54" s="26" t="s">
        <v>303</v>
      </c>
    </row>
    <row r="55" ht="30" customHeight="1" spans="1:10">
      <c r="A55" s="202" t="s">
        <v>264</v>
      </c>
      <c r="B55" s="26" t="s">
        <v>375</v>
      </c>
      <c r="C55" s="26" t="s">
        <v>305</v>
      </c>
      <c r="D55" s="26" t="s">
        <v>306</v>
      </c>
      <c r="E55" s="26" t="s">
        <v>313</v>
      </c>
      <c r="F55" s="26" t="s">
        <v>289</v>
      </c>
      <c r="G55" s="26" t="s">
        <v>298</v>
      </c>
      <c r="H55" s="26" t="s">
        <v>299</v>
      </c>
      <c r="I55" s="26" t="s">
        <v>300</v>
      </c>
      <c r="J55" s="26" t="s">
        <v>313</v>
      </c>
    </row>
    <row r="56" ht="30" customHeight="1" spans="1:10">
      <c r="A56" s="202" t="s">
        <v>268</v>
      </c>
      <c r="B56" s="26" t="s">
        <v>380</v>
      </c>
      <c r="C56" s="26" t="s">
        <v>286</v>
      </c>
      <c r="D56" s="26" t="s">
        <v>287</v>
      </c>
      <c r="E56" s="26" t="s">
        <v>381</v>
      </c>
      <c r="F56" s="26" t="s">
        <v>289</v>
      </c>
      <c r="G56" s="26" t="s">
        <v>89</v>
      </c>
      <c r="H56" s="26" t="s">
        <v>373</v>
      </c>
      <c r="I56" s="26" t="s">
        <v>291</v>
      </c>
      <c r="J56" s="26" t="s">
        <v>381</v>
      </c>
    </row>
    <row r="57" ht="30" customHeight="1" spans="1:10">
      <c r="A57" s="202" t="s">
        <v>268</v>
      </c>
      <c r="B57" s="26" t="s">
        <v>380</v>
      </c>
      <c r="C57" s="26" t="s">
        <v>286</v>
      </c>
      <c r="D57" s="26" t="s">
        <v>292</v>
      </c>
      <c r="E57" s="26" t="s">
        <v>357</v>
      </c>
      <c r="F57" s="26" t="s">
        <v>297</v>
      </c>
      <c r="G57" s="26" t="s">
        <v>353</v>
      </c>
      <c r="H57" s="26" t="s">
        <v>299</v>
      </c>
      <c r="I57" s="26" t="s">
        <v>300</v>
      </c>
      <c r="J57" s="26" t="s">
        <v>357</v>
      </c>
    </row>
    <row r="58" ht="30" customHeight="1" spans="1:10">
      <c r="A58" s="202" t="s">
        <v>268</v>
      </c>
      <c r="B58" s="26" t="s">
        <v>380</v>
      </c>
      <c r="C58" s="26" t="s">
        <v>286</v>
      </c>
      <c r="D58" s="26" t="s">
        <v>292</v>
      </c>
      <c r="E58" s="26" t="s">
        <v>382</v>
      </c>
      <c r="F58" s="26" t="s">
        <v>297</v>
      </c>
      <c r="G58" s="26" t="s">
        <v>353</v>
      </c>
      <c r="H58" s="26" t="s">
        <v>299</v>
      </c>
      <c r="I58" s="26" t="s">
        <v>300</v>
      </c>
      <c r="J58" s="26" t="s">
        <v>382</v>
      </c>
    </row>
    <row r="59" ht="30" customHeight="1" spans="1:10">
      <c r="A59" s="202" t="s">
        <v>268</v>
      </c>
      <c r="B59" s="26" t="s">
        <v>380</v>
      </c>
      <c r="C59" s="26" t="s">
        <v>286</v>
      </c>
      <c r="D59" s="26" t="s">
        <v>295</v>
      </c>
      <c r="E59" s="26" t="s">
        <v>383</v>
      </c>
      <c r="F59" s="26" t="s">
        <v>297</v>
      </c>
      <c r="G59" s="26" t="s">
        <v>353</v>
      </c>
      <c r="H59" s="26" t="s">
        <v>299</v>
      </c>
      <c r="I59" s="26" t="s">
        <v>300</v>
      </c>
      <c r="J59" s="26" t="s">
        <v>383</v>
      </c>
    </row>
    <row r="60" ht="30" customHeight="1" spans="1:10">
      <c r="A60" s="202" t="s">
        <v>268</v>
      </c>
      <c r="B60" s="26" t="s">
        <v>380</v>
      </c>
      <c r="C60" s="26" t="s">
        <v>301</v>
      </c>
      <c r="D60" s="26" t="s">
        <v>302</v>
      </c>
      <c r="E60" s="26" t="s">
        <v>384</v>
      </c>
      <c r="F60" s="26" t="s">
        <v>297</v>
      </c>
      <c r="G60" s="26" t="s">
        <v>385</v>
      </c>
      <c r="H60" s="26" t="s">
        <v>299</v>
      </c>
      <c r="I60" s="26" t="s">
        <v>300</v>
      </c>
      <c r="J60" s="26" t="s">
        <v>384</v>
      </c>
    </row>
    <row r="61" ht="30" customHeight="1" spans="1:10">
      <c r="A61" s="202" t="s">
        <v>268</v>
      </c>
      <c r="B61" s="26" t="s">
        <v>380</v>
      </c>
      <c r="C61" s="26" t="s">
        <v>305</v>
      </c>
      <c r="D61" s="26" t="s">
        <v>306</v>
      </c>
      <c r="E61" s="26" t="s">
        <v>369</v>
      </c>
      <c r="F61" s="26" t="s">
        <v>297</v>
      </c>
      <c r="G61" s="26" t="s">
        <v>337</v>
      </c>
      <c r="H61" s="26" t="s">
        <v>299</v>
      </c>
      <c r="I61" s="26" t="s">
        <v>300</v>
      </c>
      <c r="J61" s="26" t="s">
        <v>369</v>
      </c>
    </row>
  </sheetData>
  <mergeCells count="16">
    <mergeCell ref="A2:J2"/>
    <mergeCell ref="A3:H3"/>
    <mergeCell ref="A8:A12"/>
    <mergeCell ref="A13:A17"/>
    <mergeCell ref="A18:A30"/>
    <mergeCell ref="A31:A45"/>
    <mergeCell ref="A46:A50"/>
    <mergeCell ref="A51:A55"/>
    <mergeCell ref="A56:A61"/>
    <mergeCell ref="B8:B12"/>
    <mergeCell ref="B13:B17"/>
    <mergeCell ref="B18:B30"/>
    <mergeCell ref="B31:B45"/>
    <mergeCell ref="B46:B50"/>
    <mergeCell ref="B51:B55"/>
    <mergeCell ref="B56:B61"/>
  </mergeCells>
  <pageMargins left="0.118055555555556" right="0.236111111111111" top="1" bottom="1" header="0.5" footer="0.5"/>
  <pageSetup paperSize="9" scale="3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2025-02-28T08:33:00Z</dcterms:created>
  <dcterms:modified xsi:type="dcterms:W3CDTF">2025-03-14T02:48:54Z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289E6EE62267441FA0FFC35AB944363C_13</vt:lpwstr>
  </property>
</Properties>
</file>