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9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<sst xmlns="http://schemas.openxmlformats.org/spreadsheetml/2006/main" count="1352" uniqueCount="445">
  <si>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</si>
  <si>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</si>
  <si>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</si>
  <si>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</si>
  <si>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</si>
  <si>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</si>
  <si>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</si>
  <si>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</si>
  <si>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</si>
  <si>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</si>
  <si>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</si>
  <si>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</si>
  <si>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</si>
  <si>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</si>
  <si>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</si>
  <si>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</si>
  <si>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</si>
  <si>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</si>
  <si>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</si>
  <si>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</si>
  <si>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</si>
  <si>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</si>
  <si>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</si>
  <si>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</si>
  <si>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</si>
  <si>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</si>
  <si>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</si>
  <si>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</si>
  <si>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</si>
  <si>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</si>
  <si>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</si>
  <si>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</si>
  <si>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</si>
  <si>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</si>
  <si>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</si>
  <si>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</si>
  <si>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</si>
  <si>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</si>
  <si>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</si>
  <si>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</si>
  <si>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</si>
  <si>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</si>
  <si>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</si>
  <si>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</si>
  <si>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</si>
  <si>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</si>
  <si>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</si>
  <si>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</si>
  <si>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</si>
  <si>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</si>
  <si>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</si>
  <si>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</si>
  <si>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</si>
  <si>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</si>
  <si>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</si>
  <si>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</si>
  <si>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</si>
  <si>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</si>
  <si>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</si>
  <si>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</si>
  <si>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</si>
  <si>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</si>
  <si>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</si>
  <si>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</si>
  <si>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</si>
  <si>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</si>
  <si>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</si>
  <si>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</si>
  <si>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</si>
  <si>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197</t>
  </si>
  <si>
    <t>中国共产党昆明市晋宁区委员会党校</t>
  </si>
  <si>
    <t>197001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</si>
  <si>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</si>
  <si>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</si>
  <si>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</si>
  <si>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</si>
  <si>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</si>
  <si>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</si>
  <si>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</si>
  <si>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</si>
  <si>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</si>
  <si>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</si>
  <si>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</si>
  <si>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</si>
  <si>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</si>
  <si>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</si>
  <si>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</si>
  <si>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</si>
  <si>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</si>
  <si>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</si>
  <si>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</si>
  <si>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</si>
  <si>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</si>
  <si>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</si>
  <si>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</si>
  <si>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</si>
  <si>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</si>
  <si>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</si>
  <si>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</si>
  <si>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</si>
  <si>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20508</t>
  </si>
  <si>
    <t>进修及培训</t>
  </si>
  <si>
    <t>2050802</t>
  </si>
  <si>
    <t>干部教育</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</si>
  <si>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</si>
  <si>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</si>
  <si>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</si>
  <si>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</si>
  <si>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</si>
  <si>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</si>
  <si>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</si>
  <si>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</si>
  <si>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</si>
  <si>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</si>
  <si>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</si>
  <si>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</si>
  <si>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</si>
  <si>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</si>
  <si>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</si>
  <si>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</si>
  <si>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</si>
  <si>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</si>
  <si>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</si>
  <si>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</si>
  <si>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</si>
  <si>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</si>
  <si>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</si>
  <si>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</si>
  <si>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</si>
  <si>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</si>
  <si>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</si>
  <si>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</si>
  <si>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</si>
  <si>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</si>
  <si>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</si>
  <si>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</si>
  <si>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</si>
  <si>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</si>
  <si>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</si>
  <si>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22999</t>
  </si>
  <si>
    <t>2299999</t>
  </si>
  <si>
    <t>预算02-1表</t>
  </si>
  <si>
    <t>单位名称：中国共产党昆明市晋宁区委员会党校</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</si>
  <si>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</si>
  <si>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</si>
  <si>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</si>
  <si>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</si>
  <si>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</si>
  <si>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</si>
  <si>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</si>
  <si>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</si>
  <si>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</si>
  <si>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</si>
  <si>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</si>
  <si>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</si>
  <si>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</si>
  <si>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</si>
  <si>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</si>
  <si>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</si>
  <si>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</si>
  <si>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</si>
  <si>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</si>
  <si>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</si>
  <si>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</si>
  <si>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</si>
  <si>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</si>
  <si>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</si>
  <si>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</si>
  <si>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</si>
  <si>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</si>
  <si>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</si>
  <si>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</si>
  <si>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</si>
  <si>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</si>
  <si>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</si>
  <si>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</si>
  <si>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</si>
  <si>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</si>
  <si>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</si>
  <si>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</si>
  <si>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</si>
  <si>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</si>
  <si>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</si>
  <si>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</si>
  <si>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</si>
  <si>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</si>
  <si>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</si>
  <si>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</si>
  <si>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</si>
  <si>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</si>
  <si>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</si>
  <si>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</si>
  <si>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</si>
  <si>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</si>
  <si>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</si>
  <si>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</si>
  <si>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</si>
  <si>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</si>
  <si>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</si>
  <si>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</si>
  <si>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</si>
  <si>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</si>
  <si>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</si>
  <si>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</si>
  <si>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</si>
  <si>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</si>
  <si>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</si>
  <si>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530122210000000002020</t>
  </si>
  <si>
    <t>行政人员支出工资</t>
  </si>
  <si>
    <t>30101</t>
  </si>
  <si>
    <t>基本工资</t>
  </si>
  <si>
    <t>30102</t>
  </si>
  <si>
    <t>津贴补贴</t>
  </si>
  <si>
    <t>30103</t>
  </si>
  <si>
    <t>奖金</t>
  </si>
  <si>
    <t>530122210000000002021</t>
  </si>
  <si>
    <t>事业人员支出工资</t>
  </si>
  <si>
    <t>30107</t>
  </si>
  <si>
    <t>绩效工资</t>
  </si>
  <si>
    <t>530122210000000002022</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</si>
  <si>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</si>
  <si>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</si>
  <si>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</si>
  <si>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</si>
  <si>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</si>
  <si>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</si>
  <si>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</si>
  <si>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</si>
  <si>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</si>
  <si>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</si>
  <si>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</si>
  <si>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530122210000000002023</t>
  </si>
  <si>
    <t>对个人和家庭的补助</t>
  </si>
  <si>
    <t>30305</t>
  </si>
  <si>
    <t>生活补助</t>
  </si>
  <si>
    <t>530122210000000002025</t>
  </si>
  <si>
    <t>30217</t>
  </si>
  <si>
    <t>530122210000000002026</t>
  </si>
  <si>
    <t>公务交通补贴</t>
  </si>
  <si>
    <t>30239</t>
  </si>
  <si>
    <t>其他交通费用</t>
  </si>
  <si>
    <t>530122210000000002027</t>
  </si>
  <si>
    <t>工会经费</t>
  </si>
  <si>
    <t>30228</t>
  </si>
  <si>
    <t>530122210000000002028</t>
  </si>
  <si>
    <t>一般公用经费</t>
  </si>
  <si>
    <t>30201</t>
  </si>
  <si>
    <t>办公费</t>
  </si>
  <si>
    <t>30211</t>
  </si>
  <si>
    <t>差旅费</t>
  </si>
  <si>
    <t>30214</t>
  </si>
  <si>
    <t>租赁费</t>
  </si>
  <si>
    <t>30227</t>
  </si>
  <si>
    <t>委托业务费</t>
  </si>
  <si>
    <t>30229</t>
  </si>
  <si>
    <t>福利费</t>
  </si>
  <si>
    <t>530122210000000003714</t>
  </si>
  <si>
    <t>30113</t>
  </si>
  <si>
    <t>530122231100001230185</t>
  </si>
  <si>
    <t>离退休人员支出</t>
  </si>
  <si>
    <t>530122231100001429100</t>
  </si>
  <si>
    <t>行政人员绩效奖励</t>
  </si>
  <si>
    <t>530122231100001429101</t>
  </si>
  <si>
    <t>事业人员绩效奖励</t>
  </si>
  <si>
    <t>预算05-1表</t>
  </si>
  <si>
    <t>项目分类</t>
  </si>
  <si>
    <t>项目单位</t>
  </si>
  <si>
    <t>经济科目编码</t>
  </si>
  <si>
    <t>经济科目名称</t>
  </si>
  <si>
    <t>本年拨款</t>
  </si>
  <si>
    <t>其中：本次下达</t>
  </si>
  <si>
    <t>事业发展类</t>
  </si>
  <si>
    <t>530122251100003813241</t>
  </si>
  <si>
    <t>（自有资金）干部“双提升”补助资金</t>
  </si>
  <si>
    <t>30226</t>
  </si>
  <si>
    <t>劳务费</t>
  </si>
  <si>
    <t>530122251100003813292</t>
  </si>
  <si>
    <t>历年事业基金结余（自有资金）经费</t>
  </si>
  <si>
    <t>530122251100003813608</t>
  </si>
  <si>
    <t>（自有资金）02025年开放大学教学点工作经费</t>
  </si>
  <si>
    <t>30216</t>
  </si>
  <si>
    <t>培训费</t>
  </si>
  <si>
    <t>预算05-2表</t>
  </si>
  <si>
    <t>项目年度绩效目标</t>
  </si>
  <si>
    <t>一级指标</t>
  </si>
  <si>
    <t>二级指标</t>
  </si>
  <si>
    <t>三级指标</t>
  </si>
  <si>
    <t>指标性质</t>
  </si>
  <si>
    <t>指标值</t>
  </si>
  <si>
    <t>度量单位</t>
  </si>
  <si>
    <t>指标属性</t>
  </si>
  <si>
    <t>指标内容</t>
  </si>
  <si>
    <t>为认真贯彻落实党的二十大精神,切实加强农村基层人才队伍建设，有计划、有步骤地培养一支适应城乡工作需要的高素质、专业化村组干部队伍，为决战脱贫攻坚、决胜全面小康提供坚强基层人才保障，根据《云南省村（社区）干部能力素质和学历水平提升行动计划》（云组〔2018〕37号）通知精神，结合晋宁实际，进一步开展好村（社区）干部能力素质和学历水平提升。</t>
  </si>
  <si>
    <t>产出指标</t>
  </si>
  <si>
    <t>数量指标</t>
  </si>
  <si>
    <t>会议次数</t>
  </si>
  <si>
    <t>&gt;=</t>
  </si>
  <si>
    <t>次</t>
  </si>
  <si>
    <t>定量指标</t>
  </si>
  <si>
    <t>反映预算部门（单位）组织开展各类会议的总次数。</t>
  </si>
  <si>
    <t>开设课程门数</t>
  </si>
  <si>
    <t>门</t>
  </si>
  <si>
    <t>反映预算部门（单位）组织开展各类培训开设课程的数量。</t>
  </si>
  <si>
    <t>组织培训期数</t>
  </si>
  <si>
    <t>反映预算部门（单位）组织开展各类培训的期数。</t>
  </si>
  <si>
    <t>会议人次</t>
  </si>
  <si>
    <t>100</t>
  </si>
  <si>
    <t>人次</t>
  </si>
  <si>
    <t>反映预算部门（单位）组织开展各类会议的参与人次。</t>
  </si>
  <si>
    <t>培训参加人次</t>
  </si>
  <si>
    <t>反映预算部门（单位）组织开展各类培训的人次。</t>
  </si>
  <si>
    <t>会议天数</t>
  </si>
  <si>
    <t>天</t>
  </si>
  <si>
    <t>反映预算部门（单位）组织开展各类会议的总天数。</t>
  </si>
  <si>
    <t>质量指标</t>
  </si>
  <si>
    <t>是否纳入年度计划</t>
  </si>
  <si>
    <t>=</t>
  </si>
  <si>
    <t>是</t>
  </si>
  <si>
    <t>是/否</t>
  </si>
  <si>
    <t>反映会议是否纳入部门的年度计划。</t>
  </si>
  <si>
    <t>培训人员合格率</t>
  </si>
  <si>
    <t>98%</t>
  </si>
  <si>
    <t>%</t>
  </si>
  <si>
    <t>反映预算部门（单位）组织开展各类培训的质量。
培训人员合格率=（合格的学员数量/培训总学员数量）*100%。</t>
  </si>
  <si>
    <t>培训出勤率</t>
  </si>
  <si>
    <t>反映预算部门（单位）组织开展各类培训中参训人员的出勤情况。
培训出勤率=（实际出勤学员数量/参加培训学员数量）*100%。</t>
  </si>
  <si>
    <t>参训率</t>
  </si>
  <si>
    <t>反映预算部门（单位）组织开展各类培训中预计参训情况。
参训率=（年参训人数/应参训人数）*100%。</t>
  </si>
  <si>
    <t>效益指标</t>
  </si>
  <si>
    <t>经济效益</t>
  </si>
  <si>
    <t>视频、电话会议占比</t>
  </si>
  <si>
    <t>1:1:8</t>
  </si>
  <si>
    <t>反映通过视频、电话等现代信息技术手段，组织开展会议的次数。预算年度计划采用视频、电话方式召开会议的次数。</t>
  </si>
  <si>
    <t>满意度指标</t>
  </si>
  <si>
    <t>服务对象满意度</t>
  </si>
  <si>
    <t>参训人员满意度</t>
  </si>
  <si>
    <t>反映参训人员对培训内容、讲师授课、课程设置和培训效果等的满意度。
参训人员满意度=（对培训整体满意的参训人数/参训总人数）*100%</t>
  </si>
  <si>
    <t>参会人员满意度</t>
  </si>
  <si>
    <t>反映参会人员对会议开展的满意度。参会人员满意度=（参会满意人数/问卷调查人数）*100%</t>
  </si>
  <si>
    <t>2025年开放大学教学点工作经费</t>
  </si>
  <si>
    <t>20</t>
  </si>
  <si>
    <t>100%</t>
  </si>
  <si>
    <t>定性指标</t>
  </si>
  <si>
    <t>历年事业基金结余</t>
  </si>
  <si>
    <t>40</t>
  </si>
  <si>
    <t>预算06表</t>
  </si>
  <si>
    <t>政府性基金预算支出预算表</t>
  </si>
  <si>
    <t>单位名称：昆明市发展和改革委员会</t>
  </si>
  <si>
    <t>政府性基金预算支出</t>
  </si>
  <si>
    <t>备注：我单位无政府性基金预算支出预算相关内容，该表以空表进行公开。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</si>
  <si>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</si>
  <si>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</si>
  <si>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</si>
  <si>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</si>
  <si>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</si>
  <si>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</si>
  <si>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</si>
  <si>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</si>
  <si>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</si>
  <si>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</si>
  <si>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</si>
  <si>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备注：1.当面向中小企业预留资金大于合计时，面向中小企业预留资金为三年预计数。</t>
  </si>
  <si>
    <t xml:space="preserve">      2.因没有符合政府集中采购目录和限额标准范围内的支出项目，我单位无部门政府采购预算相关内容，该表以空表进行公开。</t>
  </si>
  <si>
    <t>预算08表</t>
  </si>
  <si>
    <t>政府购买服务项目</t>
  </si>
  <si>
    <t>政府购买服务指导性目录代码</t>
  </si>
  <si>
    <t>基本支出/项目支出</t>
  </si>
  <si>
    <t>所属服务类别</t>
  </si>
  <si>
    <t>所属服务领域</t>
  </si>
  <si>
    <t>购买内容简述</t>
  </si>
  <si>
    <t>备注：因没有符合政府采购服务的支出项目，我单位无政府购买服务预算相关内容，该表以空表进行公开。</t>
  </si>
  <si>
    <t>预算09-1表</t>
  </si>
  <si>
    <t>单位名称（项目）</t>
  </si>
  <si>
    <t>地区</t>
  </si>
  <si>
    <t>备注：我部门无对下转移支付预算，此表无数据。</t>
  </si>
  <si>
    <t>预算09-2表</t>
  </si>
  <si>
    <t>备注：我部门无对下转移支付绩效目标，此表无数据。</t>
  </si>
  <si>
    <t xml:space="preserve">预算10表
</t>
  </si>
  <si>
    <t>资产类别</t>
  </si>
  <si>
    <t>资产分类代码.名称</t>
  </si>
  <si>
    <t>资产名称</t>
  </si>
  <si>
    <t>计量单位</t>
  </si>
  <si>
    <t>财政部门批复数（元）</t>
  </si>
  <si>
    <t>单价</t>
  </si>
  <si>
    <t>金额</t>
  </si>
  <si>
    <t>备注：因我单位无新增资产预算配置，该表以空表进行公开。</t>
  </si>
  <si>
    <t>预算11表</t>
  </si>
  <si>
    <t>上级补助</t>
  </si>
  <si>
    <t>备注：因我单位无提前下达的上级转移支付补助项目支出预算，该表以空表进行公开。</t>
  </si>
  <si>
    <t>预算12表</t>
  </si>
  <si>
    <t>项目级次</t>
  </si>
  <si>
    <t/>
  </si>
  <si>
    <t xml:space="preserve">            </t>
  </si>
  <si>
    <t>预算13表</t>
  </si>
  <si>
    <t xml:space="preserve">  2025年部门整体支出绩效目标表</t>
  </si>
  <si>
    <t>部门编码</t>
  </si>
  <si>
    <t>部门名称</t>
  </si>
  <si>
    <t>内容</t>
  </si>
  <si>
    <t>说明</t>
  </si>
  <si>
    <t>部门总体目标</t>
  </si>
  <si>
    <t>部门职责</t>
  </si>
  <si>
    <t xml:space="preserve"> 党校的中心工作是负责培训轮训晋宁区各级党员领导干部及后备干部；承担区委和区政府下达的调研任务，推进理论创新；开展党的路线、方针、政策的宣传；承办区委和区政府举办的各类专题研讨班，负责全区公务员培训的教学管理工作。
依据三定方案，我校内设机构为：办公室、教务科、培训科，属全额拨款事业单位。</t>
  </si>
  <si>
    <t>根据三定方案归纳</t>
  </si>
  <si>
    <t>完成区委、区政府的工作要求，完成各项培训任务，完成上级安排的各类调研任务，为基层上党课，做好区委安排的各类临时性工作。</t>
  </si>
  <si>
    <t>根据部门职责，中长期规划，各级党委，各级政府要求归纳</t>
  </si>
  <si>
    <t>部门年度目标</t>
  </si>
  <si>
    <t>1. 认真落实干部教育规划，完成区委、区干教领导小组安排的各类培训任务；
2. 积极开展送教下乡；
3.认真做好2025年度立项课题研究工作；
4.开展联系点帮扶工作；
5.完成“双提升”教学任务；
6.完成区委安排的宣讲任务；
7.完成区委、区政府安排的其他工作。</t>
  </si>
  <si>
    <t>部门年度重点工作任务对应的目标或措施预计的产出和效果，每项工作任务都有明确的一项或几项目标。</t>
  </si>
  <si>
    <t>二、部门年度重点工作任务</t>
  </si>
  <si>
    <t>部门职能职责</t>
  </si>
  <si>
    <t>主要内容</t>
  </si>
  <si>
    <t>预算申报金额（元）</t>
  </si>
  <si>
    <t>总额</t>
  </si>
  <si>
    <t>财政拨款</t>
  </si>
  <si>
    <t>其他资金</t>
  </si>
  <si>
    <t>干部培训、理论宣讲、科研资政</t>
  </si>
  <si>
    <t>党校的中心工作是负责培训轮训晋宁区各级党员领导干部及后备干部；承担区委和区政府下达的调研任务，推进理论创新；开展党的路线、方针、政策的宣传；承办区委和区政府举办的各类专题研讨班，负责全区公务员培训的教</t>
  </si>
  <si>
    <t>三、部门整体支出绩效指标</t>
  </si>
  <si>
    <t>绩效指标</t>
  </si>
  <si>
    <t>评（扣）分标准</t>
  </si>
  <si>
    <t>绩效指标设定依据及指标值数据来源</t>
  </si>
  <si>
    <t xml:space="preserve">二级指标 </t>
  </si>
  <si>
    <t>时效指标</t>
  </si>
  <si>
    <t>严格执行区财政部门预算批复，建立部门预算执行进度跟踪和报告制度，按时序推进各项支出</t>
  </si>
  <si>
    <t>11月30日前</t>
  </si>
  <si>
    <t>按时限完成</t>
  </si>
  <si>
    <t>根据省市区级文件按时上报公开项目进展和支出情况</t>
  </si>
  <si>
    <t>根据省市区级文件按时限完成</t>
  </si>
  <si>
    <t>成本指标</t>
  </si>
  <si>
    <t>经济成本指标</t>
  </si>
  <si>
    <t>&lt;=</t>
  </si>
  <si>
    <t>456.8</t>
  </si>
  <si>
    <t>万元</t>
  </si>
  <si>
    <t>基本支出保障金额</t>
  </si>
  <si>
    <t>保障人员工资、社保和机构正常运转所需费用</t>
  </si>
  <si>
    <t>预算批复、预算执行力</t>
  </si>
  <si>
    <t>社会效益</t>
  </si>
  <si>
    <t>晋宁经济社会发展建言献策，更好服务区委区政府中心工作</t>
  </si>
  <si>
    <t>80</t>
  </si>
  <si>
    <t>年度工作考核</t>
  </si>
  <si>
    <t>为提高教学质量服务，为社会实践服务，为区委区政府决策服务。</t>
  </si>
  <si>
    <t>省市区级文件精神</t>
  </si>
  <si>
    <t>学员培训后的收获</t>
  </si>
  <si>
    <t>课后学员的反馈</t>
  </si>
  <si>
    <t>通过学员填写课后反馈意见，统计学员满意度，评定培训质量</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</si>
</sst>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yyyy/mm/dd"/>
    <numFmt numFmtId="177" formatCode="yyyy/mm/dd\ hh:mm:ss"/>
    <numFmt numFmtId="178" formatCode="#,##0.00;\-#,##0.00;;@"/>
    <numFmt numFmtId="179" formatCode="#,##0;\-#,##0;;@"/>
    <numFmt numFmtId="180" formatCode="hh:mm:ss"/>
  </numFmts>
  <fonts count="44">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b/>
      <sz val="12"/>
      <color theme="1"/>
      <name val="宋体"/>
      <charset val="134"/>
      <scheme val="minor"/>
    </font>
    <font>
      <sz val="9"/>
      <color theme="1"/>
      <name val="宋体"/>
      <charset val="134"/>
    </font>
    <font>
      <sz val="10"/>
      <color rgb="FF000000"/>
      <name val="Arial"/>
      <charset val="134"/>
    </font>
    <font>
      <b/>
      <sz val="23.95"/>
      <color rgb="FF000000"/>
      <name val="宋体"/>
      <charset val="134"/>
    </font>
    <font>
      <b/>
      <sz val="12"/>
      <name val="宋体"/>
      <charset val="134"/>
    </font>
    <font>
      <b/>
      <sz val="22"/>
      <color rgb="FF000000"/>
      <name val="宋体"/>
      <charset val="134"/>
    </font>
    <font>
      <b/>
      <sz val="12"/>
      <color rgb="FF000000"/>
      <name val="宋体"/>
      <charset val="134"/>
    </font>
    <font>
      <b/>
      <sz val="12"/>
      <color theme="1"/>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3F3F76"/>
      <name val="宋体"/>
      <charset val="0"/>
      <scheme val="minor"/>
    </font>
    <font>
      <sz val="9"/>
      <name val="宋体"/>
      <charset val="134"/>
    </font>
    <font>
      <b/>
      <sz val="15"/>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0"/>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C7CE"/>
        <bgColor indexed="64"/>
      </patternFill>
    </fill>
    <fill>
      <patternFill patternType="solid">
        <fgColor theme="4"/>
        <bgColor indexed="64"/>
      </patternFill>
    </fill>
    <fill>
      <patternFill patternType="solid">
        <fgColor rgb="FFFFCC99"/>
        <bgColor indexed="64"/>
      </patternFill>
    </fill>
    <fill>
      <patternFill patternType="solid">
        <fgColor theme="4"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4"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6"/>
        <bgColor indexed="64"/>
      </patternFill>
    </fill>
    <fill>
      <patternFill patternType="solid">
        <fgColor theme="9" tint="0.799981688894314"/>
        <bgColor indexed="64"/>
      </patternFill>
    </fill>
    <fill>
      <patternFill patternType="solid">
        <fgColor theme="9"/>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8"/>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2" fontId="0" fillId="0" borderId="0" applyFont="0" applyFill="0" applyBorder="0" applyAlignment="0" applyProtection="0">
      <alignment vertical="center"/>
    </xf>
    <xf numFmtId="0" fontId="23" fillId="5" borderId="0" applyNumberFormat="0" applyBorder="0" applyAlignment="0" applyProtection="0">
      <alignment vertical="center"/>
    </xf>
    <xf numFmtId="0" fontId="31" fillId="10"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32" fillId="0" borderId="1">
      <alignment horizontal="right" vertical="center"/>
    </xf>
    <xf numFmtId="0" fontId="23" fillId="4" borderId="0" applyNumberFormat="0" applyBorder="0" applyAlignment="0" applyProtection="0">
      <alignment vertical="center"/>
    </xf>
    <xf numFmtId="0" fontId="30" fillId="8" borderId="0" applyNumberFormat="0" applyBorder="0" applyAlignment="0" applyProtection="0">
      <alignment vertical="center"/>
    </xf>
    <xf numFmtId="43" fontId="0" fillId="0" borderId="0" applyFont="0" applyFill="0" applyBorder="0" applyAlignment="0" applyProtection="0">
      <alignment vertical="center"/>
    </xf>
    <xf numFmtId="0" fontId="26" fillId="6"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176" fontId="32" fillId="0" borderId="1">
      <alignment horizontal="right" vertical="center"/>
    </xf>
    <xf numFmtId="0" fontId="29" fillId="0" borderId="0" applyNumberFormat="0" applyFill="0" applyBorder="0" applyAlignment="0" applyProtection="0">
      <alignment vertical="center"/>
    </xf>
    <xf numFmtId="0" fontId="0" fillId="12" borderId="17" applyNumberFormat="0" applyFont="0" applyAlignment="0" applyProtection="0">
      <alignment vertical="center"/>
    </xf>
    <xf numFmtId="0" fontId="26" fillId="13" borderId="0" applyNumberFormat="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3" fillId="0" borderId="15" applyNumberFormat="0" applyFill="0" applyAlignment="0" applyProtection="0">
      <alignment vertical="center"/>
    </xf>
    <xf numFmtId="0" fontId="24" fillId="0" borderId="15" applyNumberFormat="0" applyFill="0" applyAlignment="0" applyProtection="0">
      <alignment vertical="center"/>
    </xf>
    <xf numFmtId="0" fontId="26" fillId="11" borderId="0" applyNumberFormat="0" applyBorder="0" applyAlignment="0" applyProtection="0">
      <alignment vertical="center"/>
    </xf>
    <xf numFmtId="0" fontId="28" fillId="0" borderId="18" applyNumberFormat="0" applyFill="0" applyAlignment="0" applyProtection="0">
      <alignment vertical="center"/>
    </xf>
    <xf numFmtId="0" fontId="26" fillId="18" borderId="0" applyNumberFormat="0" applyBorder="0" applyAlignment="0" applyProtection="0">
      <alignment vertical="center"/>
    </xf>
    <xf numFmtId="0" fontId="36" fillId="20" borderId="19" applyNumberFormat="0" applyAlignment="0" applyProtection="0">
      <alignment vertical="center"/>
    </xf>
    <xf numFmtId="0" fontId="37" fillId="20" borderId="16" applyNumberFormat="0" applyAlignment="0" applyProtection="0">
      <alignment vertical="center"/>
    </xf>
    <xf numFmtId="0" fontId="39" fillId="23" borderId="20" applyNumberFormat="0" applyAlignment="0" applyProtection="0">
      <alignment vertical="center"/>
    </xf>
    <xf numFmtId="0" fontId="23" fillId="25" borderId="0" applyNumberFormat="0" applyBorder="0" applyAlignment="0" applyProtection="0">
      <alignment vertical="center"/>
    </xf>
    <xf numFmtId="0" fontId="26" fillId="27" borderId="0" applyNumberFormat="0" applyBorder="0" applyAlignment="0" applyProtection="0">
      <alignment vertical="center"/>
    </xf>
    <xf numFmtId="0" fontId="40" fillId="0" borderId="21" applyNumberFormat="0" applyFill="0" applyAlignment="0" applyProtection="0">
      <alignment vertical="center"/>
    </xf>
    <xf numFmtId="0" fontId="41" fillId="0" borderId="22" applyNumberFormat="0" applyFill="0" applyAlignment="0" applyProtection="0">
      <alignment vertical="center"/>
    </xf>
    <xf numFmtId="0" fontId="38" fillId="22" borderId="0" applyNumberFormat="0" applyBorder="0" applyAlignment="0" applyProtection="0">
      <alignment vertical="center"/>
    </xf>
    <xf numFmtId="0" fontId="42" fillId="28" borderId="0" applyNumberFormat="0" applyBorder="0" applyAlignment="0" applyProtection="0">
      <alignment vertical="center"/>
    </xf>
    <xf numFmtId="10" fontId="32" fillId="0" borderId="1">
      <alignment horizontal="right" vertical="center"/>
    </xf>
    <xf numFmtId="0" fontId="23" fillId="29" borderId="0" applyNumberFormat="0" applyBorder="0" applyAlignment="0" applyProtection="0">
      <alignment vertical="center"/>
    </xf>
    <xf numFmtId="0" fontId="26" fillId="9" borderId="0" applyNumberFormat="0" applyBorder="0" applyAlignment="0" applyProtection="0">
      <alignment vertical="center"/>
    </xf>
    <xf numFmtId="0" fontId="23" fillId="21" borderId="0" applyNumberFormat="0" applyBorder="0" applyAlignment="0" applyProtection="0">
      <alignment vertical="center"/>
    </xf>
    <xf numFmtId="0" fontId="23" fillId="19" borderId="0" applyNumberFormat="0" applyBorder="0" applyAlignment="0" applyProtection="0">
      <alignment vertical="center"/>
    </xf>
    <xf numFmtId="0" fontId="23" fillId="14" borderId="0" applyNumberFormat="0" applyBorder="0" applyAlignment="0" applyProtection="0">
      <alignment vertical="center"/>
    </xf>
    <xf numFmtId="0" fontId="23" fillId="16" borderId="0" applyNumberFormat="0" applyBorder="0" applyAlignment="0" applyProtection="0">
      <alignment vertical="center"/>
    </xf>
    <xf numFmtId="0" fontId="26" fillId="24" borderId="0" applyNumberFormat="0" applyBorder="0" applyAlignment="0" applyProtection="0">
      <alignment vertical="center"/>
    </xf>
    <xf numFmtId="0" fontId="26" fillId="31" borderId="0" applyNumberFormat="0" applyBorder="0" applyAlignment="0" applyProtection="0">
      <alignment vertical="center"/>
    </xf>
    <xf numFmtId="0" fontId="23" fillId="32" borderId="0" applyNumberFormat="0" applyBorder="0" applyAlignment="0" applyProtection="0">
      <alignment vertical="center"/>
    </xf>
    <xf numFmtId="0" fontId="23" fillId="7" borderId="0" applyNumberFormat="0" applyBorder="0" applyAlignment="0" applyProtection="0">
      <alignment vertical="center"/>
    </xf>
    <xf numFmtId="0" fontId="26" fillId="34" borderId="0" applyNumberFormat="0" applyBorder="0" applyAlignment="0" applyProtection="0">
      <alignment vertical="center"/>
    </xf>
    <xf numFmtId="0" fontId="23" fillId="15" borderId="0" applyNumberFormat="0" applyBorder="0" applyAlignment="0" applyProtection="0">
      <alignment vertical="center"/>
    </xf>
    <xf numFmtId="0" fontId="26" fillId="33" borderId="0" applyNumberFormat="0" applyBorder="0" applyAlignment="0" applyProtection="0">
      <alignment vertical="center"/>
    </xf>
    <xf numFmtId="0" fontId="26" fillId="26" borderId="0" applyNumberFormat="0" applyBorder="0" applyAlignment="0" applyProtection="0">
      <alignment vertical="center"/>
    </xf>
    <xf numFmtId="0" fontId="23" fillId="30" borderId="0" applyNumberFormat="0" applyBorder="0" applyAlignment="0" applyProtection="0">
      <alignment vertical="center"/>
    </xf>
    <xf numFmtId="0" fontId="26" fillId="17" borderId="0" applyNumberFormat="0" applyBorder="0" applyAlignment="0" applyProtection="0">
      <alignment vertical="center"/>
    </xf>
    <xf numFmtId="178" fontId="32" fillId="0" borderId="1">
      <alignment horizontal="right" vertical="center"/>
    </xf>
    <xf numFmtId="49" fontId="32" fillId="0" borderId="1">
      <alignment horizontal="left" vertical="center" wrapText="1"/>
    </xf>
    <xf numFmtId="178" fontId="32" fillId="0" borderId="1">
      <alignment horizontal="right" vertical="center"/>
    </xf>
    <xf numFmtId="180" fontId="32" fillId="0" borderId="1">
      <alignment horizontal="right" vertical="center"/>
    </xf>
    <xf numFmtId="179" fontId="32" fillId="0" borderId="1">
      <alignment horizontal="right" vertical="center"/>
    </xf>
    <xf numFmtId="0" fontId="43" fillId="0" borderId="0"/>
    <xf numFmtId="0" fontId="32" fillId="0" borderId="0">
      <alignment vertical="top"/>
      <protection locked="0"/>
    </xf>
  </cellStyleXfs>
  <cellXfs count="286">
    <xf numFmtId="0" fontId="0" fillId="0" borderId="0" xfId="0" applyFont="1" applyBorder="1"/>
    <xf numFmtId="0" fontId="0" fillId="0" borderId="0" xfId="0"/>
    <xf numFmtId="0" fontId="1" fillId="2" borderId="0" xfId="0" applyFont="1" applyFill="1" applyAlignment="1">
      <alignment horizontal="center" vertical="center"/>
    </xf>
    <xf numFmtId="0" fontId="1" fillId="3" borderId="0" xfId="0" applyFont="1" applyFill="1" applyAlignment="1">
      <alignment horizontal="center" vertical="center"/>
    </xf>
    <xf numFmtId="0" fontId="2" fillId="2" borderId="0" xfId="0" applyFont="1" applyFill="1" applyAlignment="1">
      <alignment horizontal="left" vertical="center" wrapText="1"/>
    </xf>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0" fontId="6"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49" fontId="7" fillId="0" borderId="1"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0" fillId="0" borderId="0" xfId="0" applyAlignment="1">
      <alignment wrapText="1"/>
    </xf>
    <xf numFmtId="0" fontId="2" fillId="2" borderId="0" xfId="0" applyFont="1" applyFill="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7" fillId="0" borderId="1" xfId="0" applyNumberFormat="1" applyFont="1" applyBorder="1" applyAlignment="1">
      <alignment horizontal="center" vertical="center"/>
    </xf>
    <xf numFmtId="0" fontId="0" fillId="0" borderId="0" xfId="0" applyFont="1" applyFill="1" applyBorder="1"/>
    <xf numFmtId="0" fontId="0" fillId="0" borderId="0" xfId="0" applyFont="1" applyFill="1" applyBorder="1" applyAlignment="1">
      <alignment horizontal="center" vertical="center"/>
    </xf>
    <xf numFmtId="49" fontId="3" fillId="0" borderId="0" xfId="0" applyNumberFormat="1" applyFont="1" applyFill="1" applyBorder="1"/>
    <xf numFmtId="0" fontId="2" fillId="0" borderId="0" xfId="0"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0" xfId="0" applyFont="1" applyFill="1" applyBorder="1"/>
    <xf numFmtId="0" fontId="2" fillId="0" borderId="0" xfId="0" applyFont="1" applyFill="1" applyBorder="1" applyAlignment="1" applyProtection="1">
      <alignment horizontal="right"/>
      <protection locked="0"/>
    </xf>
    <xf numFmtId="0" fontId="5" fillId="0" borderId="5"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7" xfId="0" applyFont="1" applyFill="1" applyBorder="1" applyAlignment="1" applyProtection="1">
      <alignment horizontal="center" vertical="center" wrapText="1"/>
      <protection locked="0"/>
    </xf>
    <xf numFmtId="0" fontId="5" fillId="0" borderId="7" xfId="0" applyFont="1" applyFill="1" applyBorder="1" applyAlignment="1">
      <alignment horizontal="center" vertical="center" wrapText="1"/>
    </xf>
    <xf numFmtId="0" fontId="5" fillId="0" borderId="7"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protection locked="0"/>
    </xf>
    <xf numFmtId="4" fontId="2" fillId="0" borderId="1" xfId="0" applyNumberFormat="1" applyFont="1" applyFill="1" applyBorder="1" applyAlignment="1" applyProtection="1">
      <alignment horizontal="right"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5" fillId="0" borderId="6" xfId="0" applyFont="1" applyFill="1" applyBorder="1" applyAlignment="1">
      <alignment horizontal="center" vertical="center"/>
    </xf>
    <xf numFmtId="0" fontId="2" fillId="0" borderId="1" xfId="0" applyFont="1" applyFill="1" applyBorder="1" applyAlignment="1">
      <alignment horizontal="left" vertical="center" wrapText="1"/>
    </xf>
    <xf numFmtId="4" fontId="2" fillId="0" borderId="1" xfId="0" applyNumberFormat="1" applyFont="1" applyFill="1" applyBorder="1" applyAlignment="1">
      <alignment horizontal="right" vertical="center" wrapText="1"/>
    </xf>
    <xf numFmtId="0" fontId="3"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9" fillId="0" borderId="0" xfId="0" applyFont="1" applyFill="1" applyBorder="1"/>
    <xf numFmtId="0" fontId="3" fillId="0" borderId="1" xfId="0" applyFont="1" applyFill="1" applyBorder="1" applyAlignment="1" applyProtection="1">
      <alignment horizontal="center" vertical="center"/>
      <protection locked="0"/>
    </xf>
    <xf numFmtId="4" fontId="10" fillId="0" borderId="1"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11" fillId="0" borderId="0" xfId="0" applyFont="1" applyFill="1" applyBorder="1" applyAlignment="1" applyProtection="1">
      <alignment vertical="top"/>
      <protection locked="0"/>
    </xf>
    <xf numFmtId="0" fontId="11" fillId="0" borderId="0" xfId="0" applyFont="1" applyFill="1" applyBorder="1" applyAlignment="1">
      <alignment vertical="top"/>
    </xf>
    <xf numFmtId="0" fontId="12" fillId="0" borderId="0" xfId="0" applyFont="1" applyFill="1" applyBorder="1" applyAlignment="1" applyProtection="1">
      <alignment horizontal="center" vertical="center" wrapText="1"/>
      <protection locked="0"/>
    </xf>
    <xf numFmtId="0" fontId="11" fillId="0" borderId="0" xfId="0" applyFont="1" applyFill="1" applyBorder="1" applyProtection="1">
      <protection locked="0"/>
    </xf>
    <xf numFmtId="0" fontId="11" fillId="0" borderId="0" xfId="0" applyFont="1" applyFill="1" applyBorder="1"/>
    <xf numFmtId="0" fontId="2"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right"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right" vertical="center"/>
      <protection locked="0"/>
    </xf>
    <xf numFmtId="0" fontId="3" fillId="0" borderId="1" xfId="0" applyFont="1" applyFill="1" applyBorder="1" applyAlignment="1" applyProtection="1">
      <alignment horizontal="right" vertical="center" wrapText="1"/>
      <protection locked="0"/>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protection locked="0"/>
    </xf>
    <xf numFmtId="0" fontId="2" fillId="0" borderId="1" xfId="0" applyFont="1" applyFill="1" applyBorder="1" applyAlignment="1" applyProtection="1">
      <alignment horizontal="center" wrapText="1"/>
      <protection locked="0"/>
    </xf>
    <xf numFmtId="0" fontId="2" fillId="0" borderId="1" xfId="0" applyFont="1" applyFill="1" applyBorder="1" applyAlignment="1">
      <alignment horizontal="center" wrapText="1"/>
    </xf>
    <xf numFmtId="0" fontId="2" fillId="0" borderId="1" xfId="0"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right" vertical="center"/>
      <protection locked="0"/>
    </xf>
    <xf numFmtId="4" fontId="2" fillId="0" borderId="1" xfId="0" applyNumberFormat="1" applyFont="1" applyFill="1" applyBorder="1" applyAlignment="1" applyProtection="1">
      <alignment horizontal="right" vertical="center"/>
      <protection locked="0"/>
    </xf>
    <xf numFmtId="0" fontId="2" fillId="0" borderId="1" xfId="0" applyFont="1" applyFill="1" applyBorder="1" applyAlignment="1">
      <alignment horizontal="center" vertical="center"/>
    </xf>
    <xf numFmtId="0" fontId="2" fillId="0" borderId="1" xfId="0" applyFont="1" applyFill="1" applyBorder="1" applyAlignment="1" applyProtection="1">
      <alignment horizontal="left"/>
      <protection locked="0"/>
    </xf>
    <xf numFmtId="0" fontId="2" fillId="0" borderId="1" xfId="0" applyFont="1" applyFill="1" applyBorder="1" applyAlignment="1">
      <alignment horizontal="left"/>
    </xf>
    <xf numFmtId="0" fontId="2" fillId="0" borderId="1" xfId="0" applyFont="1" applyFill="1" applyBorder="1" applyAlignment="1">
      <alignment horizontal="right" vertical="center"/>
    </xf>
    <xf numFmtId="0" fontId="13" fillId="0" borderId="0" xfId="57" applyFont="1" applyFill="1" applyBorder="1" applyAlignment="1">
      <alignment horizontal="left" vertical="center"/>
    </xf>
    <xf numFmtId="0" fontId="2" fillId="0" borderId="0" xfId="0" applyFont="1" applyFill="1" applyBorder="1" applyAlignment="1" applyProtection="1">
      <alignment horizontal="right" vertical="center" wrapText="1"/>
      <protection locked="0"/>
    </xf>
    <xf numFmtId="0" fontId="14" fillId="0" borderId="0" xfId="0" applyFont="1" applyFill="1" applyBorder="1" applyAlignment="1">
      <alignment horizontal="center" vertical="center"/>
    </xf>
    <xf numFmtId="0" fontId="8" fillId="0" borderId="0" xfId="0" applyFont="1" applyFill="1" applyBorder="1" applyAlignment="1" applyProtection="1">
      <alignment horizontal="center" vertical="center"/>
      <protection locked="0"/>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protection locked="0"/>
    </xf>
    <xf numFmtId="0" fontId="2" fillId="0" borderId="1" xfId="0" applyFont="1" applyFill="1" applyBorder="1" applyAlignment="1">
      <alignment vertical="center" wrapText="1"/>
    </xf>
    <xf numFmtId="0" fontId="2" fillId="0" borderId="1" xfId="0" applyFont="1" applyFill="1" applyBorder="1" applyAlignment="1" applyProtection="1">
      <alignment horizontal="center" vertical="center"/>
      <protection locked="0"/>
    </xf>
    <xf numFmtId="0" fontId="9" fillId="0" borderId="0" xfId="0" applyFont="1" applyFill="1" applyBorder="1" applyAlignment="1">
      <alignment horizontal="left" vertical="center"/>
    </xf>
    <xf numFmtId="0" fontId="0" fillId="0" borderId="0" xfId="0" applyFont="1" applyFill="1" applyBorder="1" applyAlignment="1"/>
    <xf numFmtId="0" fontId="3" fillId="0" borderId="0" xfId="0" applyFont="1" applyFill="1" applyBorder="1" applyAlignment="1">
      <alignment horizontal="right" vertical="center"/>
    </xf>
    <xf numFmtId="0" fontId="14"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5" fillId="0" borderId="0" xfId="0" applyFont="1" applyFill="1" applyBorder="1" applyAlignment="1">
      <alignment wrapText="1"/>
    </xf>
    <xf numFmtId="0" fontId="3" fillId="0" borderId="0" xfId="0" applyFont="1" applyFill="1" applyBorder="1" applyAlignment="1">
      <alignment horizontal="right"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7" xfId="0" applyFont="1" applyFill="1" applyBorder="1" applyAlignment="1" applyProtection="1">
      <alignment horizontal="center" vertical="center"/>
      <protection locked="0"/>
    </xf>
    <xf numFmtId="178" fontId="10" fillId="0" borderId="1" xfId="0" applyNumberFormat="1" applyFont="1" applyFill="1" applyBorder="1" applyAlignment="1">
      <alignment horizontal="right" vertical="center"/>
    </xf>
    <xf numFmtId="0" fontId="9" fillId="0" borderId="0" xfId="0" applyFont="1" applyBorder="1" applyAlignment="1">
      <alignment horizontal="center" vertical="center"/>
    </xf>
    <xf numFmtId="0" fontId="0" fillId="0" borderId="0" xfId="0" applyFont="1" applyBorder="1" applyAlignment="1">
      <alignment horizontal="center" vertical="center"/>
    </xf>
    <xf numFmtId="0" fontId="3" fillId="0" borderId="0" xfId="0" applyFont="1" applyBorder="1" applyAlignment="1">
      <alignment wrapText="1"/>
    </xf>
    <xf numFmtId="0" fontId="3" fillId="0" borderId="0" xfId="0" applyFont="1" applyBorder="1" applyProtection="1">
      <protection locked="0"/>
    </xf>
    <xf numFmtId="0" fontId="14" fillId="0" borderId="0" xfId="0" applyFont="1" applyBorder="1" applyAlignment="1">
      <alignment horizontal="center" vertical="center" wrapText="1"/>
    </xf>
    <xf numFmtId="0" fontId="8" fillId="0" borderId="0" xfId="0" applyFont="1" applyBorder="1" applyAlignment="1" applyProtection="1">
      <alignment horizontal="center" vertical="center"/>
      <protection locked="0"/>
    </xf>
    <xf numFmtId="0" fontId="8"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Border="1" applyAlignment="1" applyProtection="1">
      <alignment vertical="center" wrapText="1"/>
      <protection locked="0"/>
    </xf>
    <xf numFmtId="0" fontId="5" fillId="0" borderId="5"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pplyProtection="1">
      <alignment horizontal="center" vertical="center"/>
      <protection locked="0"/>
    </xf>
    <xf numFmtId="0" fontId="5" fillId="0" borderId="12" xfId="0" applyFont="1" applyBorder="1" applyAlignment="1">
      <alignment horizontal="center" vertical="center" wrapText="1"/>
    </xf>
    <xf numFmtId="0" fontId="5" fillId="0" borderId="7" xfId="0" applyFont="1" applyBorder="1" applyAlignment="1">
      <alignment horizontal="center" vertical="center"/>
    </xf>
    <xf numFmtId="0" fontId="2" fillId="0" borderId="7"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5" fillId="0" borderId="0" xfId="0" applyFont="1" applyBorder="1" applyAlignment="1">
      <alignment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178" fontId="10" fillId="0" borderId="1"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4" xfId="0" applyFont="1" applyBorder="1" applyAlignment="1" applyProtection="1">
      <alignment horizontal="center" vertical="center" wrapText="1"/>
      <protection locked="0"/>
    </xf>
    <xf numFmtId="0" fontId="8" fillId="0" borderId="0" xfId="0" applyFont="1" applyBorder="1" applyAlignment="1">
      <alignment horizontal="center" vertical="center"/>
    </xf>
    <xf numFmtId="0" fontId="2" fillId="0" borderId="0" xfId="0" applyFont="1" applyBorder="1" applyAlignment="1">
      <alignment horizontal="left" vertical="center"/>
    </xf>
    <xf numFmtId="0" fontId="5" fillId="0" borderId="0" xfId="0" applyFont="1" applyBorder="1" applyProtection="1">
      <protection locked="0"/>
    </xf>
    <xf numFmtId="0" fontId="5" fillId="0" borderId="0" xfId="0" applyFont="1" applyBorder="1"/>
    <xf numFmtId="179" fontId="10" fillId="0" borderId="1" xfId="56" applyNumberFormat="1" applyFont="1" applyBorder="1" applyAlignment="1">
      <alignment horizontal="center" vertical="center"/>
    </xf>
    <xf numFmtId="179" fontId="10" fillId="0" borderId="1" xfId="0" applyNumberFormat="1" applyFont="1" applyBorder="1" applyAlignment="1">
      <alignment horizontal="center" vertical="center"/>
    </xf>
    <xf numFmtId="3" fontId="2" fillId="0" borderId="12" xfId="0" applyNumberFormat="1" applyFont="1" applyBorder="1" applyAlignment="1">
      <alignment horizontal="right" vertical="center"/>
    </xf>
    <xf numFmtId="0" fontId="2" fillId="2" borderId="12" xfId="0" applyFont="1" applyFill="1" applyBorder="1" applyAlignment="1">
      <alignment horizontal="right" vertical="center"/>
    </xf>
    <xf numFmtId="0" fontId="15" fillId="0" borderId="0" xfId="0" applyFont="1" applyBorder="1" applyAlignment="1">
      <alignment horizontal="left" vertical="center"/>
    </xf>
    <xf numFmtId="0" fontId="15" fillId="0" borderId="0" xfId="0" applyFont="1" applyBorder="1" applyAlignment="1" applyProtection="1">
      <alignment horizontal="left" vertical="center"/>
      <protection locked="0"/>
    </xf>
    <xf numFmtId="0" fontId="15" fillId="2" borderId="0" xfId="0" applyFont="1" applyFill="1" applyBorder="1" applyAlignment="1">
      <alignment horizontal="left" vertical="center"/>
    </xf>
    <xf numFmtId="178" fontId="16" fillId="0" borderId="0" xfId="0" applyNumberFormat="1" applyFont="1" applyBorder="1" applyAlignment="1">
      <alignment horizontal="left" vertical="center"/>
    </xf>
    <xf numFmtId="0" fontId="13" fillId="0" borderId="0" xfId="58" applyFont="1" applyFill="1" applyAlignment="1" applyProtection="1">
      <alignment horizontal="left" vertical="center" wrapText="1"/>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7" fillId="0" borderId="0" xfId="0" applyFont="1" applyFill="1" applyBorder="1" applyAlignment="1" applyProtection="1">
      <alignment horizontal="right"/>
      <protection locked="0"/>
    </xf>
    <xf numFmtId="49" fontId="17" fillId="0" borderId="0" xfId="0" applyNumberFormat="1" applyFont="1" applyFill="1" applyBorder="1" applyProtection="1">
      <protection locked="0"/>
    </xf>
    <xf numFmtId="0" fontId="3" fillId="0" borderId="0" xfId="0" applyFont="1" applyFill="1" applyBorder="1" applyAlignment="1">
      <alignment horizontal="right"/>
    </xf>
    <xf numFmtId="0" fontId="2" fillId="0" borderId="0" xfId="0" applyFont="1" applyFill="1" applyBorder="1" applyAlignment="1">
      <alignment horizontal="right"/>
    </xf>
    <xf numFmtId="0" fontId="18" fillId="0" borderId="0"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center" vertical="center"/>
      <protection locked="0"/>
    </xf>
    <xf numFmtId="0" fontId="18" fillId="0" borderId="0" xfId="0" applyFont="1" applyFill="1" applyBorder="1" applyAlignment="1">
      <alignment horizontal="center" vertical="center"/>
    </xf>
    <xf numFmtId="0" fontId="5" fillId="0" borderId="5" xfId="0" applyFont="1" applyFill="1" applyBorder="1" applyAlignment="1" applyProtection="1">
      <alignment horizontal="center" vertical="center"/>
      <protection locked="0"/>
    </xf>
    <xf numFmtId="49" fontId="5" fillId="0" borderId="5" xfId="0" applyNumberFormat="1"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protection locked="0"/>
    </xf>
    <xf numFmtId="49" fontId="5" fillId="0" borderId="6"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49" fontId="13" fillId="0" borderId="0" xfId="58" applyNumberFormat="1" applyFont="1" applyFill="1" applyAlignment="1" applyProtection="1">
      <alignment horizontal="left" vertical="center" wrapText="1"/>
    </xf>
    <xf numFmtId="0" fontId="3" fillId="0" borderId="1" xfId="0" applyFont="1" applyFill="1" applyBorder="1" applyAlignment="1">
      <alignment horizontal="center" vertical="center" wrapText="1"/>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2" fillId="0" borderId="1" xfId="0" applyFont="1" applyBorder="1" applyAlignment="1">
      <alignment horizontal="left" vertical="center" wrapText="1" indent="1"/>
    </xf>
    <xf numFmtId="49" fontId="10" fillId="0" borderId="1" xfId="53" applyFont="1">
      <alignment horizontal="left" vertical="center" wrapText="1"/>
    </xf>
    <xf numFmtId="49" fontId="10" fillId="0" borderId="1" xfId="53" applyFont="1" applyAlignment="1">
      <alignment horizontal="left" vertical="center" wrapText="1" indent="2"/>
    </xf>
    <xf numFmtId="0" fontId="3" fillId="0" borderId="0" xfId="0" applyFont="1" applyFill="1" applyBorder="1" applyAlignment="1">
      <alignment vertical="top"/>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3" xfId="0" applyFont="1" applyFill="1" applyBorder="1" applyAlignment="1" applyProtection="1">
      <alignment horizontal="center" vertical="center" wrapText="1"/>
      <protection locked="0"/>
    </xf>
    <xf numFmtId="0" fontId="5" fillId="0" borderId="12" xfId="0" applyFont="1" applyFill="1" applyBorder="1" applyAlignment="1">
      <alignment horizontal="center" vertical="center"/>
    </xf>
    <xf numFmtId="178" fontId="10" fillId="0" borderId="1" xfId="54" applyFont="1">
      <alignment horizontal="right" vertical="center"/>
    </xf>
    <xf numFmtId="0" fontId="2" fillId="0" borderId="0" xfId="0" applyFont="1" applyFill="1" applyBorder="1" applyAlignment="1">
      <alignment horizontal="right" vertical="center"/>
    </xf>
    <xf numFmtId="0" fontId="3" fillId="0" borderId="0" xfId="0" applyFont="1" applyBorder="1" applyAlignment="1">
      <alignment vertical="top"/>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applyAlignment="1" applyProtection="1">
      <alignment horizontal="left" vertical="center"/>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9"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pplyProtection="1">
      <alignment horizontal="left" vertical="center" wrapText="1"/>
      <protection locked="0"/>
    </xf>
    <xf numFmtId="0" fontId="11" fillId="0" borderId="1" xfId="0" applyFont="1" applyFill="1" applyBorder="1" applyAlignment="1" applyProtection="1">
      <alignment vertical="top" wrapText="1"/>
      <protection locked="0"/>
    </xf>
    <xf numFmtId="4" fontId="2" fillId="2" borderId="1" xfId="0" applyNumberFormat="1" applyFont="1" applyFill="1" applyBorder="1" applyAlignment="1">
      <alignment horizontal="right" vertical="top"/>
    </xf>
    <xf numFmtId="0" fontId="3" fillId="0" borderId="0" xfId="0" applyFont="1" applyBorder="1" applyAlignment="1">
      <alignment horizontal="right" vertical="center"/>
    </xf>
    <xf numFmtId="0" fontId="2" fillId="0" borderId="0" xfId="0" applyFont="1" applyBorder="1" applyAlignment="1">
      <alignment horizontal="right" vertical="center"/>
    </xf>
    <xf numFmtId="0" fontId="18" fillId="0" borderId="0" xfId="0" applyFont="1" applyBorder="1" applyAlignment="1">
      <alignment horizontal="center" vertical="center"/>
    </xf>
    <xf numFmtId="0" fontId="3" fillId="0" borderId="0" xfId="0" applyFont="1" applyBorder="1" applyAlignment="1">
      <alignment horizontal="right"/>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10" xfId="0" applyFont="1" applyBorder="1" applyAlignment="1">
      <alignment horizontal="center" vertical="center"/>
    </xf>
    <xf numFmtId="49" fontId="5" fillId="0" borderId="1" xfId="0" applyNumberFormat="1" applyFont="1" applyBorder="1" applyAlignment="1">
      <alignment horizontal="center" vertical="center"/>
    </xf>
    <xf numFmtId="0" fontId="5" fillId="0" borderId="12" xfId="0" applyFont="1" applyBorder="1" applyAlignment="1">
      <alignment horizontal="center" vertical="center"/>
    </xf>
    <xf numFmtId="4" fontId="2" fillId="0" borderId="1" xfId="0" applyNumberFormat="1" applyFont="1" applyBorder="1" applyAlignment="1" applyProtection="1">
      <alignment horizontal="right" vertical="center" wrapText="1"/>
      <protection locked="0"/>
    </xf>
    <xf numFmtId="4" fontId="2" fillId="0" borderId="1" xfId="0" applyNumberFormat="1" applyFont="1" applyBorder="1" applyAlignment="1">
      <alignment horizontal="right" vertical="center" wrapText="1"/>
    </xf>
    <xf numFmtId="0" fontId="2" fillId="0" borderId="1" xfId="0" applyFont="1" applyBorder="1" applyAlignment="1">
      <alignment horizontal="left" vertical="center" wrapText="1" indent="2"/>
    </xf>
    <xf numFmtId="0" fontId="3" fillId="0" borderId="1" xfId="0" applyFont="1" applyBorder="1" applyAlignment="1">
      <alignment horizontal="center" vertical="center"/>
    </xf>
    <xf numFmtId="0" fontId="11" fillId="0" borderId="0" xfId="0" applyFont="1" applyFill="1" applyBorder="1" applyAlignment="1">
      <alignment horizontal="left" vertical="center"/>
    </xf>
    <xf numFmtId="0" fontId="20" fillId="0" borderId="1" xfId="0" applyFont="1" applyFill="1" applyBorder="1" applyAlignment="1" applyProtection="1">
      <alignment horizontal="center" vertical="center" wrapText="1"/>
      <protection locked="0"/>
    </xf>
    <xf numFmtId="0" fontId="20" fillId="0" borderId="1" xfId="0" applyFont="1" applyFill="1" applyBorder="1" applyAlignment="1" applyProtection="1">
      <alignment vertical="top" wrapText="1"/>
      <protection locked="0"/>
    </xf>
    <xf numFmtId="0" fontId="2" fillId="0" borderId="1" xfId="0" applyFont="1" applyFill="1" applyBorder="1" applyAlignment="1" applyProtection="1">
      <alignment vertical="center" wrapText="1"/>
      <protection locked="0"/>
    </xf>
    <xf numFmtId="0" fontId="2" fillId="0" borderId="1" xfId="0" applyFont="1" applyFill="1" applyBorder="1" applyAlignment="1">
      <alignment horizontal="left" vertical="center"/>
    </xf>
    <xf numFmtId="0" fontId="21" fillId="0" borderId="1" xfId="0" applyFont="1" applyFill="1" applyBorder="1" applyAlignment="1">
      <alignment horizontal="center" vertical="center"/>
    </xf>
    <xf numFmtId="0" fontId="21" fillId="0" borderId="1" xfId="0" applyFont="1" applyFill="1" applyBorder="1" applyAlignment="1" applyProtection="1">
      <alignment horizontal="center" vertical="center" wrapText="1"/>
      <protection locked="0"/>
    </xf>
    <xf numFmtId="178" fontId="22" fillId="0" borderId="1" xfId="0" applyNumberFormat="1" applyFont="1" applyFill="1" applyBorder="1" applyAlignment="1">
      <alignment horizontal="right" vertical="center"/>
    </xf>
    <xf numFmtId="0" fontId="20" fillId="0" borderId="5" xfId="0" applyFont="1" applyFill="1" applyBorder="1" applyAlignment="1">
      <alignment horizontal="center" vertical="center"/>
    </xf>
    <xf numFmtId="0" fontId="20" fillId="0" borderId="2" xfId="0" applyFont="1" applyFill="1" applyBorder="1" applyAlignment="1" applyProtection="1">
      <alignment horizontal="center" vertical="center"/>
      <protection locked="0"/>
    </xf>
    <xf numFmtId="0" fontId="20" fillId="0" borderId="3" xfId="0" applyFont="1" applyFill="1" applyBorder="1" applyAlignment="1" applyProtection="1">
      <alignment horizontal="center" vertical="center"/>
      <protection locked="0"/>
    </xf>
    <xf numFmtId="0" fontId="20" fillId="0" borderId="4" xfId="0" applyFont="1" applyFill="1" applyBorder="1" applyAlignment="1" applyProtection="1">
      <alignment horizontal="center" vertical="center"/>
      <protection locked="0"/>
    </xf>
    <xf numFmtId="0" fontId="20" fillId="0" borderId="5" xfId="0"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wrapText="1"/>
      <protection locked="0"/>
    </xf>
    <xf numFmtId="0" fontId="20" fillId="0" borderId="7"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1" xfId="0" applyFont="1" applyFill="1" applyBorder="1" applyAlignment="1">
      <alignment horizontal="center" vertical="center" wrapText="1"/>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3" fillId="0" borderId="5"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2" fillId="0" borderId="7"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2" fillId="0" borderId="1" xfId="0" applyFont="1" applyFill="1" applyBorder="1" applyAlignment="1" applyProtection="1">
      <alignment horizontal="left" vertical="center" wrapText="1" indent="1"/>
      <protection locked="0"/>
    </xf>
    <xf numFmtId="0" fontId="3" fillId="0" borderId="4"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1" xfId="0" applyFont="1" applyFill="1" applyBorder="1" applyAlignment="1" applyProtection="1">
      <alignment vertical="center"/>
      <protection locked="0"/>
    </xf>
    <xf numFmtId="0" fontId="2" fillId="2" borderId="0" xfId="0" applyFont="1" applyFill="1" applyAlignment="1" quotePrefix="1">
      <alignment horizontal="right"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常规 5" xfId="57"/>
    <cellStyle name="Normal"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H32" sqref="H32"/>
    </sheetView>
  </sheetViews>
  <sheetFormatPr defaultColWidth="8.575" defaultRowHeight="12.75" customHeight="1" outlineLevelCol="3"/>
  <cols>
    <col min="1" max="4" width="41" style="42" customWidth="1"/>
    <col min="5" max="16384" width="8.575" style="42"/>
  </cols>
  <sheetData>
    <row r="1" customHeight="1" spans="1:4">
      <c r="A1" s="43"/>
      <c r="B1" s="43"/>
      <c r="C1" s="43"/>
      <c r="D1" s="43"/>
    </row>
    <row r="2" ht="15" customHeight="1" spans="1:4">
      <c r="A2" s="86"/>
      <c r="B2" s="86"/>
      <c r="C2" s="86"/>
      <c r="D2" s="102" t="s">
        <v>0</v>
      </c>
    </row>
    <row r="3" ht="41.25" customHeight="1" spans="1:1">
      <c r="A3" s="81" t="str">
        <f>"2025"&amp;"年部门财务收支预算总表"</f>
        <v>2025年部门财务收支预算总表</v>
      </c>
    </row>
    <row r="4" ht="17.25" customHeight="1" spans="1:4">
      <c r="A4" s="84" t="str">
        <f>"单位名称：中国共产党昆明市晋宁区委员会党校"&amp;""</f>
        <v>单位名称：中国共产党昆明市晋宁区委员会党校</v>
      </c>
      <c r="B4" s="249"/>
      <c r="D4" s="209" t="s">
        <v>1</v>
      </c>
    </row>
    <row r="5" ht="23.25" customHeight="1" spans="1:4">
      <c r="A5" s="250" t="s">
        <v>2</v>
      </c>
      <c r="B5" s="251"/>
      <c r="C5" s="250" t="s">
        <v>3</v>
      </c>
      <c r="D5" s="251"/>
    </row>
    <row r="6" ht="24" customHeight="1" spans="1:4">
      <c r="A6" s="250" t="s">
        <v>4</v>
      </c>
      <c r="B6" s="250" t="s">
        <v>5</v>
      </c>
      <c r="C6" s="250" t="s">
        <v>6</v>
      </c>
      <c r="D6" s="250" t="s">
        <v>5</v>
      </c>
    </row>
    <row r="7" ht="17.25" customHeight="1" spans="1:4">
      <c r="A7" s="252" t="s">
        <v>7</v>
      </c>
      <c r="B7" s="120">
        <v>4568174.05</v>
      </c>
      <c r="C7" s="252" t="s">
        <v>8</v>
      </c>
      <c r="D7" s="120"/>
    </row>
    <row r="8" ht="17.25" customHeight="1" spans="1:4">
      <c r="A8" s="252" t="s">
        <v>9</v>
      </c>
      <c r="B8" s="120"/>
      <c r="C8" s="252" t="s">
        <v>10</v>
      </c>
      <c r="D8" s="120"/>
    </row>
    <row r="9" ht="17.25" customHeight="1" spans="1:4">
      <c r="A9" s="252" t="s">
        <v>11</v>
      </c>
      <c r="B9" s="120"/>
      <c r="C9" s="285" t="s">
        <v>12</v>
      </c>
      <c r="D9" s="120"/>
    </row>
    <row r="10" ht="17.25" customHeight="1" spans="1:4">
      <c r="A10" s="252" t="s">
        <v>13</v>
      </c>
      <c r="B10" s="120"/>
      <c r="C10" s="285" t="s">
        <v>14</v>
      </c>
      <c r="D10" s="120"/>
    </row>
    <row r="11" ht="17.25" customHeight="1" spans="1:4">
      <c r="A11" s="252" t="s">
        <v>15</v>
      </c>
      <c r="B11" s="120">
        <v>172454.34</v>
      </c>
      <c r="C11" s="285" t="s">
        <v>16</v>
      </c>
      <c r="D11" s="120">
        <v>2992677.15</v>
      </c>
    </row>
    <row r="12" ht="17.25" customHeight="1" spans="1:4">
      <c r="A12" s="252" t="s">
        <v>17</v>
      </c>
      <c r="B12" s="120"/>
      <c r="C12" s="285" t="s">
        <v>18</v>
      </c>
      <c r="D12" s="120"/>
    </row>
    <row r="13" ht="17.25" customHeight="1" spans="1:4">
      <c r="A13" s="252" t="s">
        <v>19</v>
      </c>
      <c r="B13" s="120"/>
      <c r="C13" s="63" t="s">
        <v>20</v>
      </c>
      <c r="D13" s="120"/>
    </row>
    <row r="14" ht="17.25" customHeight="1" spans="1:4">
      <c r="A14" s="252" t="s">
        <v>21</v>
      </c>
      <c r="B14" s="120"/>
      <c r="C14" s="63" t="s">
        <v>22</v>
      </c>
      <c r="D14" s="120">
        <v>816607.6</v>
      </c>
    </row>
    <row r="15" ht="17.25" customHeight="1" spans="1:4">
      <c r="A15" s="252" t="s">
        <v>23</v>
      </c>
      <c r="B15" s="120"/>
      <c r="C15" s="63" t="s">
        <v>24</v>
      </c>
      <c r="D15" s="120">
        <v>407270.1</v>
      </c>
    </row>
    <row r="16" ht="17.25" customHeight="1" spans="1:4">
      <c r="A16" s="252" t="s">
        <v>25</v>
      </c>
      <c r="B16" s="120">
        <v>172454.34</v>
      </c>
      <c r="C16" s="63" t="s">
        <v>26</v>
      </c>
      <c r="D16" s="120"/>
    </row>
    <row r="17" ht="17.25" customHeight="1" spans="1:4">
      <c r="A17" s="253"/>
      <c r="B17" s="120"/>
      <c r="C17" s="63" t="s">
        <v>27</v>
      </c>
      <c r="D17" s="120"/>
    </row>
    <row r="18" ht="17.25" customHeight="1" spans="1:4">
      <c r="A18" s="254"/>
      <c r="B18" s="120"/>
      <c r="C18" s="63" t="s">
        <v>28</v>
      </c>
      <c r="D18" s="120"/>
    </row>
    <row r="19" ht="17.25" customHeight="1" spans="1:4">
      <c r="A19" s="254"/>
      <c r="B19" s="120"/>
      <c r="C19" s="63" t="s">
        <v>29</v>
      </c>
      <c r="D19" s="120"/>
    </row>
    <row r="20" ht="17.25" customHeight="1" spans="1:4">
      <c r="A20" s="254"/>
      <c r="B20" s="120"/>
      <c r="C20" s="63" t="s">
        <v>30</v>
      </c>
      <c r="D20" s="120"/>
    </row>
    <row r="21" ht="17.25" customHeight="1" spans="1:4">
      <c r="A21" s="254"/>
      <c r="B21" s="120"/>
      <c r="C21" s="63" t="s">
        <v>31</v>
      </c>
      <c r="D21" s="120"/>
    </row>
    <row r="22" ht="17.25" customHeight="1" spans="1:4">
      <c r="A22" s="254"/>
      <c r="B22" s="120"/>
      <c r="C22" s="63" t="s">
        <v>32</v>
      </c>
      <c r="D22" s="120"/>
    </row>
    <row r="23" ht="17.25" customHeight="1" spans="1:4">
      <c r="A23" s="254"/>
      <c r="B23" s="120"/>
      <c r="C23" s="63" t="s">
        <v>33</v>
      </c>
      <c r="D23" s="120"/>
    </row>
    <row r="24" ht="17.25" customHeight="1" spans="1:4">
      <c r="A24" s="254"/>
      <c r="B24" s="120"/>
      <c r="C24" s="63" t="s">
        <v>34</v>
      </c>
      <c r="D24" s="120"/>
    </row>
    <row r="25" ht="17.25" customHeight="1" spans="1:4">
      <c r="A25" s="254"/>
      <c r="B25" s="120"/>
      <c r="C25" s="63" t="s">
        <v>35</v>
      </c>
      <c r="D25" s="120">
        <v>351619.2</v>
      </c>
    </row>
    <row r="26" ht="17.25" customHeight="1" spans="1:4">
      <c r="A26" s="254"/>
      <c r="B26" s="120"/>
      <c r="C26" s="63" t="s">
        <v>36</v>
      </c>
      <c r="D26" s="120"/>
    </row>
    <row r="27" ht="17.25" customHeight="1" spans="1:4">
      <c r="A27" s="254"/>
      <c r="B27" s="120"/>
      <c r="C27" s="253" t="s">
        <v>37</v>
      </c>
      <c r="D27" s="120"/>
    </row>
    <row r="28" ht="17.25" customHeight="1" spans="1:4">
      <c r="A28" s="254"/>
      <c r="B28" s="120"/>
      <c r="C28" s="63" t="s">
        <v>38</v>
      </c>
      <c r="D28" s="120"/>
    </row>
    <row r="29" ht="16.5" customHeight="1" spans="1:4">
      <c r="A29" s="254"/>
      <c r="B29" s="120"/>
      <c r="C29" s="63" t="s">
        <v>39</v>
      </c>
      <c r="D29" s="120"/>
    </row>
    <row r="30" ht="16.5" customHeight="1" spans="1:4">
      <c r="A30" s="254"/>
      <c r="B30" s="120"/>
      <c r="C30" s="253" t="s">
        <v>40</v>
      </c>
      <c r="D30" s="120">
        <v>172454.34</v>
      </c>
    </row>
    <row r="31" ht="17.25" customHeight="1" spans="1:4">
      <c r="A31" s="254"/>
      <c r="B31" s="120"/>
      <c r="C31" s="253" t="s">
        <v>41</v>
      </c>
      <c r="D31" s="120"/>
    </row>
    <row r="32" ht="17.25" customHeight="1" spans="1:4">
      <c r="A32" s="254"/>
      <c r="B32" s="120"/>
      <c r="C32" s="63" t="s">
        <v>42</v>
      </c>
      <c r="D32" s="120"/>
    </row>
    <row r="33" ht="16.5" customHeight="1" spans="1:4">
      <c r="A33" s="254" t="s">
        <v>43</v>
      </c>
      <c r="B33" s="120">
        <v>4740628.39</v>
      </c>
      <c r="C33" s="254" t="s">
        <v>44</v>
      </c>
      <c r="D33" s="120">
        <v>4740628.39</v>
      </c>
    </row>
    <row r="34" ht="16.5" customHeight="1" spans="1:4">
      <c r="A34" s="253" t="s">
        <v>45</v>
      </c>
      <c r="B34" s="120"/>
      <c r="C34" s="253" t="s">
        <v>46</v>
      </c>
      <c r="D34" s="120"/>
    </row>
    <row r="35" ht="16.5" customHeight="1" spans="1:4">
      <c r="A35" s="63" t="s">
        <v>47</v>
      </c>
      <c r="B35" s="120"/>
      <c r="C35" s="63" t="s">
        <v>47</v>
      </c>
      <c r="D35" s="120"/>
    </row>
    <row r="36" ht="16.5" customHeight="1" spans="1:4">
      <c r="A36" s="63" t="s">
        <v>48</v>
      </c>
      <c r="B36" s="120"/>
      <c r="C36" s="63" t="s">
        <v>49</v>
      </c>
      <c r="D36" s="120"/>
    </row>
    <row r="37" ht="16.5" customHeight="1" spans="1:4">
      <c r="A37" s="255" t="s">
        <v>50</v>
      </c>
      <c r="B37" s="120">
        <v>4740628.39</v>
      </c>
      <c r="C37" s="255" t="s">
        <v>51</v>
      </c>
      <c r="D37" s="120">
        <v>4740628.39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F11"/>
    </sheetView>
  </sheetViews>
  <sheetFormatPr defaultColWidth="9.14166666666667" defaultRowHeight="14.25" customHeight="1" outlineLevelCol="5"/>
  <cols>
    <col min="1" max="1" width="32.1416666666667" style="42" customWidth="1"/>
    <col min="2" max="2" width="20.7083333333333" style="42" customWidth="1"/>
    <col min="3" max="3" width="32.1416666666667" style="42" customWidth="1"/>
    <col min="4" max="4" width="27.7083333333333" style="42" customWidth="1"/>
    <col min="5" max="6" width="36.7083333333333" style="42" customWidth="1"/>
    <col min="7" max="16384" width="9.14166666666667" style="42"/>
  </cols>
  <sheetData>
    <row r="1" customHeight="1" spans="1:6">
      <c r="A1" s="43"/>
      <c r="B1" s="43"/>
      <c r="C1" s="43"/>
      <c r="D1" s="43"/>
      <c r="E1" s="43"/>
      <c r="F1" s="43"/>
    </row>
    <row r="2" ht="12" customHeight="1" spans="1:6">
      <c r="A2" s="178">
        <v>1</v>
      </c>
      <c r="B2" s="179">
        <v>0</v>
      </c>
      <c r="C2" s="178">
        <v>1</v>
      </c>
      <c r="D2" s="180"/>
      <c r="E2" s="180"/>
      <c r="F2" s="181" t="s">
        <v>345</v>
      </c>
    </row>
    <row r="3" ht="42" customHeight="1" spans="1:6">
      <c r="A3" s="182" t="str">
        <f>"2025"&amp;"年部门政府性基金预算支出预算表"</f>
        <v>2025年部门政府性基金预算支出预算表</v>
      </c>
      <c r="B3" s="182" t="s">
        <v>346</v>
      </c>
      <c r="C3" s="183"/>
      <c r="D3" s="184"/>
      <c r="E3" s="184"/>
      <c r="F3" s="184"/>
    </row>
    <row r="4" ht="13.5" customHeight="1" spans="1:6">
      <c r="A4" s="47" t="str">
        <f>"单位名称：中国共产党昆明市晋宁区委员会党校"&amp;""</f>
        <v>单位名称：中国共产党昆明市晋宁区委员会党校</v>
      </c>
      <c r="B4" s="47" t="s">
        <v>347</v>
      </c>
      <c r="C4" s="178"/>
      <c r="D4" s="180"/>
      <c r="E4" s="180"/>
      <c r="F4" s="181" t="s">
        <v>1</v>
      </c>
    </row>
    <row r="5" ht="19.5" customHeight="1" spans="1:6">
      <c r="A5" s="185" t="s">
        <v>190</v>
      </c>
      <c r="B5" s="186" t="s">
        <v>73</v>
      </c>
      <c r="C5" s="185" t="s">
        <v>74</v>
      </c>
      <c r="D5" s="53" t="s">
        <v>348</v>
      </c>
      <c r="E5" s="54"/>
      <c r="F5" s="55"/>
    </row>
    <row r="6" ht="18.75" customHeight="1" spans="1:6">
      <c r="A6" s="187"/>
      <c r="B6" s="188"/>
      <c r="C6" s="187"/>
      <c r="D6" s="58" t="s">
        <v>55</v>
      </c>
      <c r="E6" s="53" t="s">
        <v>76</v>
      </c>
      <c r="F6" s="58" t="s">
        <v>77</v>
      </c>
    </row>
    <row r="7" ht="18.75" customHeight="1" spans="1:6">
      <c r="A7" s="106">
        <v>1</v>
      </c>
      <c r="B7" s="189" t="s">
        <v>84</v>
      </c>
      <c r="C7" s="106">
        <v>3</v>
      </c>
      <c r="D7" s="190">
        <v>4</v>
      </c>
      <c r="E7" s="190">
        <v>5</v>
      </c>
      <c r="F7" s="190">
        <v>6</v>
      </c>
    </row>
    <row r="8" ht="21" customHeight="1" spans="1:6">
      <c r="A8" s="63"/>
      <c r="B8" s="63"/>
      <c r="C8" s="63"/>
      <c r="D8" s="120"/>
      <c r="E8" s="120"/>
      <c r="F8" s="120"/>
    </row>
    <row r="9" ht="21" customHeight="1" spans="1:6">
      <c r="A9" s="63"/>
      <c r="B9" s="63"/>
      <c r="C9" s="63"/>
      <c r="D9" s="120"/>
      <c r="E9" s="120"/>
      <c r="F9" s="120"/>
    </row>
    <row r="10" ht="18.75" customHeight="1" spans="1:6">
      <c r="A10" s="191" t="s">
        <v>180</v>
      </c>
      <c r="B10" s="191" t="s">
        <v>180</v>
      </c>
      <c r="C10" s="192" t="s">
        <v>180</v>
      </c>
      <c r="D10" s="120"/>
      <c r="E10" s="120"/>
      <c r="F10" s="120"/>
    </row>
    <row r="11" ht="31" customHeight="1" spans="1:6">
      <c r="A11" s="193" t="s">
        <v>349</v>
      </c>
      <c r="B11" s="193"/>
      <c r="C11" s="193"/>
      <c r="D11" s="193"/>
      <c r="E11" s="193"/>
      <c r="F11" s="193"/>
    </row>
  </sheetData>
  <mergeCells count="8">
    <mergeCell ref="A3:F3"/>
    <mergeCell ref="A4:C4"/>
    <mergeCell ref="D5:F5"/>
    <mergeCell ref="A10:C10"/>
    <mergeCell ref="A11:F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A12" sqref="A12:Q12"/>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22"/>
      <c r="B1" s="122"/>
      <c r="C1" s="122"/>
      <c r="D1" s="122"/>
      <c r="E1" s="122"/>
      <c r="F1" s="122"/>
      <c r="G1" s="122"/>
      <c r="H1" s="122"/>
      <c r="I1" s="122"/>
      <c r="J1" s="122"/>
      <c r="K1" s="122"/>
      <c r="L1" s="122"/>
      <c r="M1" s="122"/>
      <c r="N1" s="122"/>
      <c r="O1" s="122"/>
      <c r="P1" s="122"/>
      <c r="Q1" s="122"/>
      <c r="R1" s="122"/>
      <c r="S1" s="122"/>
    </row>
    <row r="2" ht="15.75" customHeight="1" spans="2:19">
      <c r="B2" s="124"/>
      <c r="C2" s="124"/>
      <c r="R2" s="175"/>
      <c r="S2" s="175" t="s">
        <v>350</v>
      </c>
    </row>
    <row r="3" ht="41.25" customHeight="1" spans="1:19">
      <c r="A3" s="125" t="str">
        <f>"2025"&amp;"年部门政府采购预算表"</f>
        <v>2025年部门政府采购预算表</v>
      </c>
      <c r="B3" s="126"/>
      <c r="C3" s="126"/>
      <c r="D3" s="162"/>
      <c r="E3" s="162"/>
      <c r="F3" s="162"/>
      <c r="G3" s="162"/>
      <c r="H3" s="162"/>
      <c r="I3" s="162"/>
      <c r="J3" s="162"/>
      <c r="K3" s="162"/>
      <c r="L3" s="162"/>
      <c r="M3" s="126"/>
      <c r="N3" s="162"/>
      <c r="O3" s="162"/>
      <c r="P3" s="126"/>
      <c r="Q3" s="162"/>
      <c r="R3" s="126"/>
      <c r="S3" s="126"/>
    </row>
    <row r="4" ht="18.75" customHeight="1" spans="1:19">
      <c r="A4" s="163" t="str">
        <f>"单位名称：中国共产党昆明市晋宁区委员会党校"&amp;""</f>
        <v>单位名称：中国共产党昆明市晋宁区委员会党校</v>
      </c>
      <c r="B4" s="164"/>
      <c r="C4" s="164"/>
      <c r="D4" s="165"/>
      <c r="E4" s="165"/>
      <c r="F4" s="165"/>
      <c r="G4" s="165"/>
      <c r="H4" s="165"/>
      <c r="I4" s="165"/>
      <c r="J4" s="165"/>
      <c r="K4" s="165"/>
      <c r="L4" s="165"/>
      <c r="R4" s="176"/>
      <c r="S4" s="177" t="s">
        <v>1</v>
      </c>
    </row>
    <row r="5" ht="15.75" customHeight="1" spans="1:19">
      <c r="A5" s="130" t="s">
        <v>189</v>
      </c>
      <c r="B5" s="131" t="s">
        <v>190</v>
      </c>
      <c r="C5" s="131" t="s">
        <v>351</v>
      </c>
      <c r="D5" s="132" t="s">
        <v>352</v>
      </c>
      <c r="E5" s="132" t="s">
        <v>353</v>
      </c>
      <c r="F5" s="132" t="s">
        <v>354</v>
      </c>
      <c r="G5" s="132" t="s">
        <v>355</v>
      </c>
      <c r="H5" s="132" t="s">
        <v>356</v>
      </c>
      <c r="I5" s="149" t="s">
        <v>197</v>
      </c>
      <c r="J5" s="149"/>
      <c r="K5" s="149"/>
      <c r="L5" s="149"/>
      <c r="M5" s="150"/>
      <c r="N5" s="149"/>
      <c r="O5" s="149"/>
      <c r="P5" s="158"/>
      <c r="Q5" s="149"/>
      <c r="R5" s="150"/>
      <c r="S5" s="159"/>
    </row>
    <row r="6" ht="17.25" customHeight="1" spans="1:19">
      <c r="A6" s="133"/>
      <c r="B6" s="134"/>
      <c r="C6" s="134"/>
      <c r="D6" s="135"/>
      <c r="E6" s="135"/>
      <c r="F6" s="135"/>
      <c r="G6" s="135"/>
      <c r="H6" s="135"/>
      <c r="I6" s="135" t="s">
        <v>55</v>
      </c>
      <c r="J6" s="135" t="s">
        <v>58</v>
      </c>
      <c r="K6" s="135" t="s">
        <v>357</v>
      </c>
      <c r="L6" s="135" t="s">
        <v>358</v>
      </c>
      <c r="M6" s="151" t="s">
        <v>359</v>
      </c>
      <c r="N6" s="152" t="s">
        <v>360</v>
      </c>
      <c r="O6" s="152"/>
      <c r="P6" s="160"/>
      <c r="Q6" s="152"/>
      <c r="R6" s="161"/>
      <c r="S6" s="137"/>
    </row>
    <row r="7" ht="54" customHeight="1" spans="1:19">
      <c r="A7" s="136"/>
      <c r="B7" s="137"/>
      <c r="C7" s="137"/>
      <c r="D7" s="138"/>
      <c r="E7" s="138"/>
      <c r="F7" s="138"/>
      <c r="G7" s="138"/>
      <c r="H7" s="138"/>
      <c r="I7" s="138"/>
      <c r="J7" s="138" t="s">
        <v>57</v>
      </c>
      <c r="K7" s="138"/>
      <c r="L7" s="138"/>
      <c r="M7" s="153"/>
      <c r="N7" s="138" t="s">
        <v>57</v>
      </c>
      <c r="O7" s="138" t="s">
        <v>64</v>
      </c>
      <c r="P7" s="137" t="s">
        <v>65</v>
      </c>
      <c r="Q7" s="138" t="s">
        <v>66</v>
      </c>
      <c r="R7" s="153" t="s">
        <v>67</v>
      </c>
      <c r="S7" s="137" t="s">
        <v>68</v>
      </c>
    </row>
    <row r="8" ht="18" customHeight="1" spans="1:19">
      <c r="A8" s="166">
        <v>1</v>
      </c>
      <c r="B8" s="166" t="s">
        <v>84</v>
      </c>
      <c r="C8" s="167">
        <v>3</v>
      </c>
      <c r="D8" s="167">
        <v>4</v>
      </c>
      <c r="E8" s="166">
        <v>5</v>
      </c>
      <c r="F8" s="166">
        <v>6</v>
      </c>
      <c r="G8" s="166">
        <v>7</v>
      </c>
      <c r="H8" s="166">
        <v>8</v>
      </c>
      <c r="I8" s="166">
        <v>9</v>
      </c>
      <c r="J8" s="166">
        <v>10</v>
      </c>
      <c r="K8" s="166">
        <v>11</v>
      </c>
      <c r="L8" s="166">
        <v>12</v>
      </c>
      <c r="M8" s="166">
        <v>13</v>
      </c>
      <c r="N8" s="166">
        <v>14</v>
      </c>
      <c r="O8" s="166">
        <v>15</v>
      </c>
      <c r="P8" s="166">
        <v>16</v>
      </c>
      <c r="Q8" s="166">
        <v>17</v>
      </c>
      <c r="R8" s="166">
        <v>18</v>
      </c>
      <c r="S8" s="166">
        <v>19</v>
      </c>
    </row>
    <row r="9" ht="21" customHeight="1" spans="1:19">
      <c r="A9" s="140"/>
      <c r="B9" s="141"/>
      <c r="C9" s="141"/>
      <c r="D9" s="142"/>
      <c r="E9" s="142"/>
      <c r="F9" s="142"/>
      <c r="G9" s="168"/>
      <c r="H9" s="154"/>
      <c r="I9" s="154"/>
      <c r="J9" s="154"/>
      <c r="K9" s="154"/>
      <c r="L9" s="154"/>
      <c r="M9" s="154"/>
      <c r="N9" s="154"/>
      <c r="O9" s="154"/>
      <c r="P9" s="154"/>
      <c r="Q9" s="154"/>
      <c r="R9" s="154"/>
      <c r="S9" s="154"/>
    </row>
    <row r="10" ht="21" customHeight="1" spans="1:19">
      <c r="A10" s="143" t="s">
        <v>180</v>
      </c>
      <c r="B10" s="144"/>
      <c r="C10" s="144"/>
      <c r="D10" s="145"/>
      <c r="E10" s="145"/>
      <c r="F10" s="145"/>
      <c r="G10" s="169"/>
      <c r="H10" s="154"/>
      <c r="I10" s="154"/>
      <c r="J10" s="154"/>
      <c r="K10" s="154"/>
      <c r="L10" s="154"/>
      <c r="M10" s="154"/>
      <c r="N10" s="154"/>
      <c r="O10" s="154"/>
      <c r="P10" s="154"/>
      <c r="Q10" s="154"/>
      <c r="R10" s="154"/>
      <c r="S10" s="154"/>
    </row>
    <row r="11" ht="21" customHeight="1" spans="1:19">
      <c r="A11" s="170" t="s">
        <v>361</v>
      </c>
      <c r="B11" s="171"/>
      <c r="C11" s="171"/>
      <c r="D11" s="170"/>
      <c r="E11" s="170"/>
      <c r="F11" s="170"/>
      <c r="G11" s="172"/>
      <c r="H11" s="173"/>
      <c r="I11" s="173"/>
      <c r="J11" s="173"/>
      <c r="K11" s="173"/>
      <c r="L11" s="173"/>
      <c r="M11" s="173"/>
      <c r="N11" s="173"/>
      <c r="O11" s="173"/>
      <c r="P11" s="173"/>
      <c r="Q11" s="173"/>
      <c r="R11" s="173"/>
      <c r="S11" s="173"/>
    </row>
    <row r="12" customHeight="1" spans="1:17">
      <c r="A12" s="174" t="s">
        <v>362</v>
      </c>
      <c r="B12" s="174"/>
      <c r="C12" s="174"/>
      <c r="D12" s="174"/>
      <c r="E12" s="174"/>
      <c r="F12" s="174"/>
      <c r="G12" s="174"/>
      <c r="H12" s="174"/>
      <c r="I12" s="174"/>
      <c r="J12" s="174"/>
      <c r="K12" s="174"/>
      <c r="L12" s="174"/>
      <c r="M12" s="174"/>
      <c r="N12" s="174"/>
      <c r="O12" s="174"/>
      <c r="P12" s="174"/>
      <c r="Q12" s="174"/>
    </row>
  </sheetData>
  <mergeCells count="20">
    <mergeCell ref="A3:S3"/>
    <mergeCell ref="A4:H4"/>
    <mergeCell ref="I5:S5"/>
    <mergeCell ref="N6:S6"/>
    <mergeCell ref="A10:G10"/>
    <mergeCell ref="A11:S11"/>
    <mergeCell ref="A12:Q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
  <sheetViews>
    <sheetView showZeros="0" topLeftCell="C1" workbookViewId="0">
      <pane ySplit="1" topLeftCell="A2" activePane="bottomLeft" state="frozen"/>
      <selection/>
      <selection pane="bottomLeft" activeCell="J21" sqref="J2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22"/>
      <c r="B1" s="122"/>
      <c r="C1" s="122"/>
      <c r="D1" s="122"/>
      <c r="E1" s="122"/>
      <c r="F1" s="122"/>
      <c r="G1" s="122"/>
      <c r="H1" s="122"/>
      <c r="I1" s="122"/>
      <c r="J1" s="122"/>
      <c r="K1" s="122"/>
      <c r="L1" s="122"/>
      <c r="M1" s="122"/>
      <c r="N1" s="122"/>
      <c r="O1" s="122"/>
      <c r="P1" s="122"/>
      <c r="Q1" s="122"/>
      <c r="R1" s="122"/>
      <c r="S1" s="122"/>
      <c r="T1" s="122"/>
    </row>
    <row r="2" ht="16.5" customHeight="1" spans="1:20">
      <c r="A2" s="123"/>
      <c r="B2" s="124"/>
      <c r="C2" s="124"/>
      <c r="D2" s="124"/>
      <c r="E2" s="124"/>
      <c r="F2" s="124"/>
      <c r="G2" s="124"/>
      <c r="H2" s="123"/>
      <c r="I2" s="123"/>
      <c r="J2" s="123"/>
      <c r="K2" s="123"/>
      <c r="L2" s="123"/>
      <c r="M2" s="123"/>
      <c r="N2" s="146"/>
      <c r="O2" s="123"/>
      <c r="P2" s="123"/>
      <c r="Q2" s="124"/>
      <c r="R2" s="123"/>
      <c r="S2" s="156"/>
      <c r="T2" s="156" t="s">
        <v>363</v>
      </c>
    </row>
    <row r="3" ht="41.25" customHeight="1" spans="1:20">
      <c r="A3" s="125" t="str">
        <f>"2025"&amp;"年部门政府购买服务预算表"</f>
        <v>2025年部门政府购买服务预算表</v>
      </c>
      <c r="B3" s="126"/>
      <c r="C3" s="126"/>
      <c r="D3" s="126"/>
      <c r="E3" s="126"/>
      <c r="F3" s="126"/>
      <c r="G3" s="126"/>
      <c r="H3" s="127"/>
      <c r="I3" s="127"/>
      <c r="J3" s="127"/>
      <c r="K3" s="127"/>
      <c r="L3" s="127"/>
      <c r="M3" s="127"/>
      <c r="N3" s="147"/>
      <c r="O3" s="127"/>
      <c r="P3" s="127"/>
      <c r="Q3" s="126"/>
      <c r="R3" s="127"/>
      <c r="S3" s="147"/>
      <c r="T3" s="126"/>
    </row>
    <row r="4" ht="22.5" customHeight="1" spans="1:20">
      <c r="A4" s="128" t="str">
        <f>"单位名称：中国共产党昆明市晋宁区委员会党校"&amp;""</f>
        <v>单位名称：中国共产党昆明市晋宁区委员会党校</v>
      </c>
      <c r="B4" s="129"/>
      <c r="C4" s="129"/>
      <c r="D4" s="129"/>
      <c r="E4" s="129"/>
      <c r="F4" s="129"/>
      <c r="G4" s="129"/>
      <c r="H4" s="128"/>
      <c r="I4" s="128"/>
      <c r="J4" s="148"/>
      <c r="K4" s="148"/>
      <c r="L4" s="148"/>
      <c r="M4" s="148"/>
      <c r="N4" s="146"/>
      <c r="O4" s="123"/>
      <c r="P4" s="123"/>
      <c r="Q4" s="124"/>
      <c r="R4" s="123"/>
      <c r="S4" s="157"/>
      <c r="T4" s="156" t="s">
        <v>1</v>
      </c>
    </row>
    <row r="5" ht="24" customHeight="1" spans="1:20">
      <c r="A5" s="130" t="s">
        <v>189</v>
      </c>
      <c r="B5" s="131" t="s">
        <v>190</v>
      </c>
      <c r="C5" s="131" t="s">
        <v>351</v>
      </c>
      <c r="D5" s="131" t="s">
        <v>364</v>
      </c>
      <c r="E5" s="131" t="s">
        <v>365</v>
      </c>
      <c r="F5" s="131" t="s">
        <v>366</v>
      </c>
      <c r="G5" s="131" t="s">
        <v>367</v>
      </c>
      <c r="H5" s="132" t="s">
        <v>368</v>
      </c>
      <c r="I5" s="132" t="s">
        <v>369</v>
      </c>
      <c r="J5" s="149" t="s">
        <v>197</v>
      </c>
      <c r="K5" s="149"/>
      <c r="L5" s="149"/>
      <c r="M5" s="149"/>
      <c r="N5" s="150"/>
      <c r="O5" s="149"/>
      <c r="P5" s="149"/>
      <c r="Q5" s="158"/>
      <c r="R5" s="149"/>
      <c r="S5" s="150"/>
      <c r="T5" s="159"/>
    </row>
    <row r="6" ht="24" customHeight="1" spans="1:20">
      <c r="A6" s="133"/>
      <c r="B6" s="134"/>
      <c r="C6" s="134"/>
      <c r="D6" s="134"/>
      <c r="E6" s="134"/>
      <c r="F6" s="134"/>
      <c r="G6" s="134"/>
      <c r="H6" s="135"/>
      <c r="I6" s="135"/>
      <c r="J6" s="135" t="s">
        <v>55</v>
      </c>
      <c r="K6" s="135" t="s">
        <v>58</v>
      </c>
      <c r="L6" s="135" t="s">
        <v>357</v>
      </c>
      <c r="M6" s="135" t="s">
        <v>358</v>
      </c>
      <c r="N6" s="151" t="s">
        <v>359</v>
      </c>
      <c r="O6" s="152" t="s">
        <v>360</v>
      </c>
      <c r="P6" s="152"/>
      <c r="Q6" s="160"/>
      <c r="R6" s="152"/>
      <c r="S6" s="161"/>
      <c r="T6" s="137"/>
    </row>
    <row r="7" ht="54" customHeight="1" spans="1:20">
      <c r="A7" s="136"/>
      <c r="B7" s="137"/>
      <c r="C7" s="137"/>
      <c r="D7" s="137"/>
      <c r="E7" s="137"/>
      <c r="F7" s="137"/>
      <c r="G7" s="137"/>
      <c r="H7" s="138"/>
      <c r="I7" s="138"/>
      <c r="J7" s="138"/>
      <c r="K7" s="138" t="s">
        <v>57</v>
      </c>
      <c r="L7" s="138"/>
      <c r="M7" s="138"/>
      <c r="N7" s="153"/>
      <c r="O7" s="138" t="s">
        <v>57</v>
      </c>
      <c r="P7" s="138" t="s">
        <v>64</v>
      </c>
      <c r="Q7" s="137" t="s">
        <v>65</v>
      </c>
      <c r="R7" s="138" t="s">
        <v>66</v>
      </c>
      <c r="S7" s="153" t="s">
        <v>67</v>
      </c>
      <c r="T7" s="137" t="s">
        <v>68</v>
      </c>
    </row>
    <row r="8" ht="17.25" customHeight="1" spans="1:20">
      <c r="A8" s="139">
        <v>1</v>
      </c>
      <c r="B8" s="137">
        <v>2</v>
      </c>
      <c r="C8" s="139">
        <v>3</v>
      </c>
      <c r="D8" s="139">
        <v>4</v>
      </c>
      <c r="E8" s="137">
        <v>5</v>
      </c>
      <c r="F8" s="139">
        <v>6</v>
      </c>
      <c r="G8" s="139">
        <v>7</v>
      </c>
      <c r="H8" s="137">
        <v>8</v>
      </c>
      <c r="I8" s="139">
        <v>9</v>
      </c>
      <c r="J8" s="139">
        <v>10</v>
      </c>
      <c r="K8" s="137">
        <v>11</v>
      </c>
      <c r="L8" s="139">
        <v>12</v>
      </c>
      <c r="M8" s="139">
        <v>13</v>
      </c>
      <c r="N8" s="137">
        <v>14</v>
      </c>
      <c r="O8" s="139">
        <v>15</v>
      </c>
      <c r="P8" s="139">
        <v>16</v>
      </c>
      <c r="Q8" s="137">
        <v>17</v>
      </c>
      <c r="R8" s="139">
        <v>18</v>
      </c>
      <c r="S8" s="139">
        <v>19</v>
      </c>
      <c r="T8" s="139">
        <v>20</v>
      </c>
    </row>
    <row r="9" ht="21" customHeight="1" spans="1:20">
      <c r="A9" s="140"/>
      <c r="B9" s="141"/>
      <c r="C9" s="141"/>
      <c r="D9" s="141"/>
      <c r="E9" s="141"/>
      <c r="F9" s="141"/>
      <c r="G9" s="141"/>
      <c r="H9" s="142"/>
      <c r="I9" s="142"/>
      <c r="J9" s="154"/>
      <c r="K9" s="154"/>
      <c r="L9" s="154"/>
      <c r="M9" s="154"/>
      <c r="N9" s="154"/>
      <c r="O9" s="154"/>
      <c r="P9" s="154"/>
      <c r="Q9" s="154"/>
      <c r="R9" s="154"/>
      <c r="S9" s="154"/>
      <c r="T9" s="154"/>
    </row>
    <row r="10" ht="21" customHeight="1" spans="1:20">
      <c r="A10" s="143" t="s">
        <v>180</v>
      </c>
      <c r="B10" s="144"/>
      <c r="C10" s="144"/>
      <c r="D10" s="144"/>
      <c r="E10" s="144"/>
      <c r="F10" s="144"/>
      <c r="G10" s="144"/>
      <c r="H10" s="145"/>
      <c r="I10" s="155"/>
      <c r="J10" s="154"/>
      <c r="K10" s="154"/>
      <c r="L10" s="154"/>
      <c r="M10" s="154"/>
      <c r="N10" s="154"/>
      <c r="O10" s="154"/>
      <c r="P10" s="154"/>
      <c r="Q10" s="154"/>
      <c r="R10" s="154"/>
      <c r="S10" s="154"/>
      <c r="T10" s="154"/>
    </row>
    <row r="11" customHeight="1" spans="7:24">
      <c r="G11" s="109" t="s">
        <v>370</v>
      </c>
      <c r="H11" s="109"/>
      <c r="I11" s="109"/>
      <c r="J11" s="109"/>
      <c r="K11" s="109"/>
      <c r="L11" s="109"/>
      <c r="M11" s="109"/>
      <c r="N11" s="109"/>
      <c r="O11" s="109"/>
      <c r="P11" s="109"/>
      <c r="Q11" s="109"/>
      <c r="R11" s="109"/>
      <c r="S11" s="109"/>
      <c r="T11" s="109"/>
      <c r="U11" s="109"/>
      <c r="V11" s="109"/>
      <c r="W11" s="109"/>
      <c r="X11" s="109"/>
    </row>
  </sheetData>
  <mergeCells count="19">
    <mergeCell ref="A3:T3"/>
    <mergeCell ref="J5:T5"/>
    <mergeCell ref="O6:T6"/>
    <mergeCell ref="A10:I10"/>
    <mergeCell ref="G11:X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A4" sqref="A4:D4"/>
    </sheetView>
  </sheetViews>
  <sheetFormatPr defaultColWidth="9.15" defaultRowHeight="14.25" customHeight="1" outlineLevelCol="4"/>
  <cols>
    <col min="1" max="1" width="44.25" style="42" customWidth="1"/>
    <col min="2" max="5" width="20" style="42" customWidth="1"/>
    <col min="6" max="16384" width="9.15" style="42"/>
  </cols>
  <sheetData>
    <row r="1" s="42" customFormat="1" customHeight="1" spans="1:5">
      <c r="A1" s="43"/>
      <c r="B1" s="43"/>
      <c r="C1" s="43"/>
      <c r="D1" s="43"/>
      <c r="E1" s="43"/>
    </row>
    <row r="2" s="42" customFormat="1" ht="17.25" customHeight="1" spans="4:5">
      <c r="D2" s="111"/>
      <c r="E2" s="45" t="s">
        <v>371</v>
      </c>
    </row>
    <row r="3" s="42" customFormat="1" ht="41.25" customHeight="1" spans="1:5">
      <c r="A3" s="112" t="str">
        <f>"2025"&amp;"年对下转移支付预算表"</f>
        <v>2025年对下转移支付预算表</v>
      </c>
      <c r="B3" s="46"/>
      <c r="C3" s="46"/>
      <c r="D3" s="46"/>
      <c r="E3" s="104"/>
    </row>
    <row r="4" s="42" customFormat="1" ht="18" customHeight="1" spans="1:5">
      <c r="A4" s="113" t="s">
        <v>142</v>
      </c>
      <c r="B4" s="114"/>
      <c r="C4" s="114"/>
      <c r="D4" s="115"/>
      <c r="E4" s="50" t="s">
        <v>1</v>
      </c>
    </row>
    <row r="5" s="42" customFormat="1" ht="19.5" customHeight="1" spans="1:5">
      <c r="A5" s="58" t="s">
        <v>372</v>
      </c>
      <c r="B5" s="53" t="s">
        <v>197</v>
      </c>
      <c r="C5" s="54"/>
      <c r="D5" s="54"/>
      <c r="E5" s="116" t="s">
        <v>373</v>
      </c>
    </row>
    <row r="6" s="42" customFormat="1" ht="40.5" customHeight="1" spans="1:5">
      <c r="A6" s="61"/>
      <c r="B6" s="69" t="s">
        <v>55</v>
      </c>
      <c r="C6" s="52" t="s">
        <v>58</v>
      </c>
      <c r="D6" s="117" t="s">
        <v>357</v>
      </c>
      <c r="E6" s="116"/>
    </row>
    <row r="7" s="42" customFormat="1" ht="19.5" customHeight="1" spans="1:5">
      <c r="A7" s="62">
        <v>1</v>
      </c>
      <c r="B7" s="62">
        <v>2</v>
      </c>
      <c r="C7" s="62">
        <v>3</v>
      </c>
      <c r="D7" s="118">
        <v>4</v>
      </c>
      <c r="E7" s="119">
        <v>24</v>
      </c>
    </row>
    <row r="8" s="42" customFormat="1" ht="19.5" customHeight="1" spans="1:5">
      <c r="A8" s="70"/>
      <c r="B8" s="120"/>
      <c r="C8" s="120"/>
      <c r="D8" s="120"/>
      <c r="E8" s="120"/>
    </row>
    <row r="9" s="42" customFormat="1" ht="19.5" customHeight="1" spans="1:5">
      <c r="A9" s="107"/>
      <c r="B9" s="120"/>
      <c r="C9" s="120"/>
      <c r="D9" s="120"/>
      <c r="E9" s="120"/>
    </row>
    <row r="10" s="42" customFormat="1" ht="34" customHeight="1" spans="1:1">
      <c r="A10" s="121" t="s">
        <v>374</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C36" sqref="C36"/>
    </sheetView>
  </sheetViews>
  <sheetFormatPr defaultColWidth="9.14166666666667" defaultRowHeight="12" customHeight="1"/>
  <cols>
    <col min="1" max="1" width="55.375" style="42" customWidth="1"/>
    <col min="2" max="2" width="29" style="42" customWidth="1"/>
    <col min="3" max="5" width="23.575" style="42" customWidth="1"/>
    <col min="6" max="6" width="11.2833333333333" style="42" customWidth="1"/>
    <col min="7" max="7" width="25.1416666666667" style="42" customWidth="1"/>
    <col min="8" max="8" width="15.575" style="42" customWidth="1"/>
    <col min="9" max="9" width="13.425" style="42" customWidth="1"/>
    <col min="10" max="10" width="18.85" style="42" customWidth="1"/>
    <col min="11" max="16384" width="9.14166666666667" style="42"/>
  </cols>
  <sheetData>
    <row r="1" customHeight="1" spans="1:10">
      <c r="A1" s="43"/>
      <c r="B1" s="43"/>
      <c r="C1" s="43"/>
      <c r="D1" s="43"/>
      <c r="E1" s="43"/>
      <c r="F1" s="43"/>
      <c r="G1" s="43"/>
      <c r="H1" s="43"/>
      <c r="I1" s="43"/>
      <c r="J1" s="43"/>
    </row>
    <row r="2" ht="16.5" customHeight="1" spans="10:10">
      <c r="J2" s="45" t="s">
        <v>375</v>
      </c>
    </row>
    <row r="3" ht="41.25" customHeight="1" spans="1:10">
      <c r="A3" s="103" t="str">
        <f>"2025"&amp;"年对下转移支付绩效目标表"</f>
        <v>2025年对下转移支付绩效目标表</v>
      </c>
      <c r="B3" s="46"/>
      <c r="C3" s="46"/>
      <c r="D3" s="46"/>
      <c r="E3" s="46"/>
      <c r="F3" s="104"/>
      <c r="G3" s="46"/>
      <c r="H3" s="104"/>
      <c r="I3" s="104"/>
      <c r="J3" s="46"/>
    </row>
    <row r="4" ht="17.25" customHeight="1" spans="1:1">
      <c r="A4" s="47" t="str">
        <f>"单位名称：中国共产党昆明市晋宁区委员会党校"&amp;""</f>
        <v>单位名称：中国共产党昆明市晋宁区委员会党校</v>
      </c>
    </row>
    <row r="5" ht="44.25" customHeight="1" spans="1:10">
      <c r="A5" s="105" t="s">
        <v>372</v>
      </c>
      <c r="B5" s="105" t="s">
        <v>283</v>
      </c>
      <c r="C5" s="105" t="s">
        <v>284</v>
      </c>
      <c r="D5" s="105" t="s">
        <v>285</v>
      </c>
      <c r="E5" s="105" t="s">
        <v>286</v>
      </c>
      <c r="F5" s="106" t="s">
        <v>287</v>
      </c>
      <c r="G5" s="105" t="s">
        <v>288</v>
      </c>
      <c r="H5" s="106" t="s">
        <v>289</v>
      </c>
      <c r="I5" s="106" t="s">
        <v>290</v>
      </c>
      <c r="J5" s="105" t="s">
        <v>291</v>
      </c>
    </row>
    <row r="6" ht="14.25" customHeight="1" spans="1:10">
      <c r="A6" s="105">
        <v>1</v>
      </c>
      <c r="B6" s="105">
        <v>2</v>
      </c>
      <c r="C6" s="105">
        <v>3</v>
      </c>
      <c r="D6" s="105">
        <v>4</v>
      </c>
      <c r="E6" s="105">
        <v>5</v>
      </c>
      <c r="F6" s="106">
        <v>6</v>
      </c>
      <c r="G6" s="105">
        <v>7</v>
      </c>
      <c r="H6" s="106">
        <v>8</v>
      </c>
      <c r="I6" s="106">
        <v>9</v>
      </c>
      <c r="J6" s="105">
        <v>10</v>
      </c>
    </row>
    <row r="7" ht="42" customHeight="1" spans="1:10">
      <c r="A7" s="70"/>
      <c r="B7" s="107"/>
      <c r="C7" s="107"/>
      <c r="D7" s="107"/>
      <c r="E7" s="90"/>
      <c r="F7" s="108"/>
      <c r="G7" s="90"/>
      <c r="H7" s="108"/>
      <c r="I7" s="108"/>
      <c r="J7" s="90"/>
    </row>
    <row r="8" ht="42" customHeight="1" spans="1:10">
      <c r="A8" s="70"/>
      <c r="B8" s="63"/>
      <c r="C8" s="63"/>
      <c r="D8" s="63"/>
      <c r="E8" s="70"/>
      <c r="F8" s="63"/>
      <c r="G8" s="70"/>
      <c r="H8" s="63"/>
      <c r="I8" s="63"/>
      <c r="J8" s="70"/>
    </row>
    <row r="9" ht="45" customHeight="1" spans="1:3">
      <c r="A9" s="109" t="s">
        <v>376</v>
      </c>
      <c r="B9" s="110"/>
      <c r="C9" s="110"/>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H10"/>
    </sheetView>
  </sheetViews>
  <sheetFormatPr defaultColWidth="10.425" defaultRowHeight="14.25" customHeight="1"/>
  <cols>
    <col min="1" max="3" width="33.7083333333333" style="42" customWidth="1"/>
    <col min="4" max="4" width="45.575" style="42" customWidth="1"/>
    <col min="5" max="5" width="27.575" style="42" customWidth="1"/>
    <col min="6" max="6" width="21.7083333333333" style="42" customWidth="1"/>
    <col min="7" max="9" width="26.2833333333333" style="42" customWidth="1"/>
    <col min="10" max="16384" width="10.425" style="42"/>
  </cols>
  <sheetData>
    <row r="1" customHeight="1" spans="1:9">
      <c r="A1" s="43"/>
      <c r="B1" s="43"/>
      <c r="C1" s="43"/>
      <c r="D1" s="43"/>
      <c r="E1" s="43"/>
      <c r="F1" s="43"/>
      <c r="G1" s="43"/>
      <c r="H1" s="43"/>
      <c r="I1" s="43"/>
    </row>
    <row r="2" customHeight="1" spans="1:9">
      <c r="A2" s="78" t="s">
        <v>377</v>
      </c>
      <c r="B2" s="79"/>
      <c r="C2" s="79"/>
      <c r="D2" s="80"/>
      <c r="E2" s="80"/>
      <c r="F2" s="80"/>
      <c r="G2" s="79"/>
      <c r="H2" s="79"/>
      <c r="I2" s="80"/>
    </row>
    <row r="3" ht="41.25" customHeight="1" spans="1:9">
      <c r="A3" s="81" t="str">
        <f>"2025"&amp;"年新增资产配置预算表"</f>
        <v>2025年新增资产配置预算表</v>
      </c>
      <c r="B3" s="82"/>
      <c r="C3" s="82"/>
      <c r="D3" s="83"/>
      <c r="E3" s="83"/>
      <c r="F3" s="83"/>
      <c r="G3" s="82"/>
      <c r="H3" s="82"/>
      <c r="I3" s="83"/>
    </row>
    <row r="4" customHeight="1" spans="1:9">
      <c r="A4" s="84" t="str">
        <f>"单位名称：中国共产党昆明市晋宁区委员会党校"&amp;""</f>
        <v>单位名称：中国共产党昆明市晋宁区委员会党校</v>
      </c>
      <c r="B4" s="85"/>
      <c r="C4" s="85"/>
      <c r="D4" s="86"/>
      <c r="F4" s="83"/>
      <c r="G4" s="82"/>
      <c r="H4" s="82"/>
      <c r="I4" s="102" t="s">
        <v>1</v>
      </c>
    </row>
    <row r="5" ht="28.5" customHeight="1" spans="1:9">
      <c r="A5" s="87" t="s">
        <v>189</v>
      </c>
      <c r="B5" s="76" t="s">
        <v>190</v>
      </c>
      <c r="C5" s="87" t="s">
        <v>378</v>
      </c>
      <c r="D5" s="87" t="s">
        <v>379</v>
      </c>
      <c r="E5" s="87" t="s">
        <v>380</v>
      </c>
      <c r="F5" s="87" t="s">
        <v>381</v>
      </c>
      <c r="G5" s="76" t="s">
        <v>382</v>
      </c>
      <c r="H5" s="76"/>
      <c r="I5" s="87"/>
    </row>
    <row r="6" ht="21" customHeight="1" spans="1:9">
      <c r="A6" s="87"/>
      <c r="B6" s="88"/>
      <c r="C6" s="88"/>
      <c r="D6" s="89"/>
      <c r="E6" s="88"/>
      <c r="F6" s="88"/>
      <c r="G6" s="76" t="s">
        <v>355</v>
      </c>
      <c r="H6" s="76" t="s">
        <v>383</v>
      </c>
      <c r="I6" s="76" t="s">
        <v>384</v>
      </c>
    </row>
    <row r="7" ht="17.25" customHeight="1" spans="1:9">
      <c r="A7" s="90" t="s">
        <v>83</v>
      </c>
      <c r="B7" s="91"/>
      <c r="C7" s="92" t="s">
        <v>84</v>
      </c>
      <c r="D7" s="90" t="s">
        <v>85</v>
      </c>
      <c r="E7" s="93" t="s">
        <v>86</v>
      </c>
      <c r="F7" s="90" t="s">
        <v>87</v>
      </c>
      <c r="G7" s="92" t="s">
        <v>88</v>
      </c>
      <c r="H7" s="94" t="s">
        <v>89</v>
      </c>
      <c r="I7" s="93" t="s">
        <v>90</v>
      </c>
    </row>
    <row r="8" ht="19.5" customHeight="1" spans="1:9">
      <c r="A8" s="70"/>
      <c r="B8" s="63"/>
      <c r="C8" s="63"/>
      <c r="D8" s="70"/>
      <c r="E8" s="63"/>
      <c r="F8" s="94"/>
      <c r="G8" s="95"/>
      <c r="H8" s="96"/>
      <c r="I8" s="96"/>
    </row>
    <row r="9" ht="19.5" customHeight="1" spans="1:9">
      <c r="A9" s="97" t="s">
        <v>55</v>
      </c>
      <c r="B9" s="98"/>
      <c r="C9" s="98"/>
      <c r="D9" s="99"/>
      <c r="E9" s="100"/>
      <c r="F9" s="100"/>
      <c r="G9" s="95"/>
      <c r="H9" s="96"/>
      <c r="I9" s="96"/>
    </row>
    <row r="10" customHeight="1" spans="1:8">
      <c r="A10" s="101" t="s">
        <v>385</v>
      </c>
      <c r="B10" s="101"/>
      <c r="C10" s="101"/>
      <c r="D10" s="101"/>
      <c r="E10" s="101"/>
      <c r="F10" s="101"/>
      <c r="G10" s="101"/>
      <c r="H10" s="101"/>
    </row>
  </sheetData>
  <mergeCells count="12">
    <mergeCell ref="A2:I2"/>
    <mergeCell ref="A3:I3"/>
    <mergeCell ref="A4:C4"/>
    <mergeCell ref="G5:I5"/>
    <mergeCell ref="A9:F9"/>
    <mergeCell ref="A10:H10"/>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H19" sqref="H19"/>
    </sheetView>
  </sheetViews>
  <sheetFormatPr defaultColWidth="9.14166666666667" defaultRowHeight="14.25" customHeight="1"/>
  <cols>
    <col min="1" max="1" width="19.2833333333333" style="42" customWidth="1"/>
    <col min="2" max="2" width="33.85" style="42" customWidth="1"/>
    <col min="3" max="3" width="23.85" style="42" customWidth="1"/>
    <col min="4" max="4" width="11.1416666666667" style="42" customWidth="1"/>
    <col min="5" max="5" width="17.7083333333333" style="42" customWidth="1"/>
    <col min="6" max="6" width="9.85" style="42" customWidth="1"/>
    <col min="7" max="7" width="17.7083333333333" style="42" customWidth="1"/>
    <col min="8" max="11" width="23.1416666666667" style="42" customWidth="1"/>
    <col min="12" max="16384" width="9.14166666666667" style="42"/>
  </cols>
  <sheetData>
    <row r="1" customHeight="1" spans="1:11">
      <c r="A1" s="43"/>
      <c r="B1" s="43"/>
      <c r="C1" s="43"/>
      <c r="D1" s="43"/>
      <c r="E1" s="43"/>
      <c r="F1" s="43"/>
      <c r="G1" s="43"/>
      <c r="H1" s="43"/>
      <c r="I1" s="43"/>
      <c r="J1" s="43"/>
      <c r="K1" s="43"/>
    </row>
    <row r="2" customHeight="1" spans="4:11">
      <c r="D2" s="44"/>
      <c r="E2" s="44"/>
      <c r="F2" s="44"/>
      <c r="G2" s="44"/>
      <c r="K2" s="45" t="s">
        <v>386</v>
      </c>
    </row>
    <row r="3" ht="41.25" customHeight="1" spans="1:11">
      <c r="A3" s="46" t="str">
        <f>"2025"&amp;"年上级转移支付补助项目支出预算表"</f>
        <v>2025年上级转移支付补助项目支出预算表</v>
      </c>
      <c r="B3" s="46"/>
      <c r="C3" s="46"/>
      <c r="D3" s="46"/>
      <c r="E3" s="46"/>
      <c r="F3" s="46"/>
      <c r="G3" s="46"/>
      <c r="H3" s="46"/>
      <c r="I3" s="46"/>
      <c r="J3" s="46"/>
      <c r="K3" s="46"/>
    </row>
    <row r="4" ht="13.5" customHeight="1" spans="1:11">
      <c r="A4" s="47" t="str">
        <f>"单位名称：中国共产党昆明市晋宁区委员会党校"&amp;""</f>
        <v>单位名称：中国共产党昆明市晋宁区委员会党校</v>
      </c>
      <c r="B4" s="48"/>
      <c r="C4" s="48"/>
      <c r="D4" s="48"/>
      <c r="E4" s="48"/>
      <c r="F4" s="48"/>
      <c r="G4" s="48"/>
      <c r="H4" s="49"/>
      <c r="I4" s="49"/>
      <c r="J4" s="49"/>
      <c r="K4" s="50" t="s">
        <v>1</v>
      </c>
    </row>
    <row r="5" ht="21.75" customHeight="1" spans="1:11">
      <c r="A5" s="51" t="s">
        <v>265</v>
      </c>
      <c r="B5" s="51" t="s">
        <v>192</v>
      </c>
      <c r="C5" s="51" t="s">
        <v>266</v>
      </c>
      <c r="D5" s="52" t="s">
        <v>193</v>
      </c>
      <c r="E5" s="52" t="s">
        <v>194</v>
      </c>
      <c r="F5" s="52" t="s">
        <v>267</v>
      </c>
      <c r="G5" s="52" t="s">
        <v>268</v>
      </c>
      <c r="H5" s="58" t="s">
        <v>55</v>
      </c>
      <c r="I5" s="53" t="s">
        <v>387</v>
      </c>
      <c r="J5" s="54"/>
      <c r="K5" s="55"/>
    </row>
    <row r="6" ht="21.75" customHeight="1" spans="1:11">
      <c r="A6" s="56"/>
      <c r="B6" s="56"/>
      <c r="C6" s="56"/>
      <c r="D6" s="57"/>
      <c r="E6" s="57"/>
      <c r="F6" s="57"/>
      <c r="G6" s="57"/>
      <c r="H6" s="69"/>
      <c r="I6" s="52" t="s">
        <v>58</v>
      </c>
      <c r="J6" s="52" t="s">
        <v>59</v>
      </c>
      <c r="K6" s="52" t="s">
        <v>60</v>
      </c>
    </row>
    <row r="7" ht="40.5" customHeight="1" spans="1:11">
      <c r="A7" s="59"/>
      <c r="B7" s="59"/>
      <c r="C7" s="59"/>
      <c r="D7" s="60"/>
      <c r="E7" s="60"/>
      <c r="F7" s="60"/>
      <c r="G7" s="60"/>
      <c r="H7" s="61"/>
      <c r="I7" s="60" t="s">
        <v>57</v>
      </c>
      <c r="J7" s="60"/>
      <c r="K7" s="60"/>
    </row>
    <row r="8" ht="15" customHeight="1" spans="1:11">
      <c r="A8" s="62">
        <v>1</v>
      </c>
      <c r="B8" s="62">
        <v>2</v>
      </c>
      <c r="C8" s="62">
        <v>3</v>
      </c>
      <c r="D8" s="62">
        <v>4</v>
      </c>
      <c r="E8" s="62">
        <v>5</v>
      </c>
      <c r="F8" s="62">
        <v>6</v>
      </c>
      <c r="G8" s="62">
        <v>7</v>
      </c>
      <c r="H8" s="62">
        <v>8</v>
      </c>
      <c r="I8" s="62">
        <v>9</v>
      </c>
      <c r="J8" s="76">
        <v>10</v>
      </c>
      <c r="K8" s="76">
        <v>11</v>
      </c>
    </row>
    <row r="9" ht="18.75" customHeight="1" spans="1:11">
      <c r="A9" s="70"/>
      <c r="B9" s="63"/>
      <c r="C9" s="70"/>
      <c r="D9" s="70"/>
      <c r="E9" s="70"/>
      <c r="F9" s="70"/>
      <c r="G9" s="70"/>
      <c r="H9" s="71"/>
      <c r="I9" s="77"/>
      <c r="J9" s="77"/>
      <c r="K9" s="71"/>
    </row>
    <row r="10" ht="18.75" customHeight="1" spans="1:11">
      <c r="A10" s="63"/>
      <c r="B10" s="63"/>
      <c r="C10" s="63"/>
      <c r="D10" s="63"/>
      <c r="E10" s="63"/>
      <c r="F10" s="63"/>
      <c r="G10" s="63"/>
      <c r="H10" s="65"/>
      <c r="I10" s="65"/>
      <c r="J10" s="65"/>
      <c r="K10" s="71"/>
    </row>
    <row r="11" ht="18.75" customHeight="1" spans="1:11">
      <c r="A11" s="72" t="s">
        <v>180</v>
      </c>
      <c r="B11" s="73"/>
      <c r="C11" s="73"/>
      <c r="D11" s="73"/>
      <c r="E11" s="73"/>
      <c r="F11" s="73"/>
      <c r="G11" s="74"/>
      <c r="H11" s="65"/>
      <c r="I11" s="65"/>
      <c r="J11" s="65"/>
      <c r="K11" s="71"/>
    </row>
    <row r="12" customHeight="1" spans="1:1">
      <c r="A12" s="75" t="s">
        <v>388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0"/>
  <sheetViews>
    <sheetView showZeros="0" workbookViewId="0">
      <pane ySplit="1" topLeftCell="A2" activePane="bottomLeft" state="frozen"/>
      <selection/>
      <selection pane="bottomLeft" activeCell="C20" sqref="C20"/>
    </sheetView>
  </sheetViews>
  <sheetFormatPr defaultColWidth="9.14166666666667" defaultRowHeight="14.25" customHeight="1" outlineLevelCol="6"/>
  <cols>
    <col min="1" max="1" width="35.2833333333333" style="42" customWidth="1"/>
    <col min="2" max="4" width="28" style="42" customWidth="1"/>
    <col min="5" max="7" width="23.85" style="42" customWidth="1"/>
    <col min="8" max="16384" width="9.14166666666667" style="42"/>
  </cols>
  <sheetData>
    <row r="1" customHeight="1" spans="1:7">
      <c r="A1" s="43"/>
      <c r="B1" s="43"/>
      <c r="C1" s="43"/>
      <c r="D1" s="43"/>
      <c r="E1" s="43"/>
      <c r="F1" s="43"/>
      <c r="G1" s="43"/>
    </row>
    <row r="2" ht="13.5" customHeight="1" spans="4:7">
      <c r="D2" s="44"/>
      <c r="G2" s="45" t="s">
        <v>389</v>
      </c>
    </row>
    <row r="3" ht="41.25" customHeight="1" spans="1:7">
      <c r="A3" s="46" t="str">
        <f>"2025"&amp;"年部门项目中期规划预算表"</f>
        <v>2025年部门项目中期规划预算表</v>
      </c>
      <c r="B3" s="46"/>
      <c r="C3" s="46"/>
      <c r="D3" s="46"/>
      <c r="E3" s="46"/>
      <c r="F3" s="46"/>
      <c r="G3" s="46"/>
    </row>
    <row r="4" ht="13.5" customHeight="1" spans="1:7">
      <c r="A4" s="47" t="str">
        <f>"单位名称：中国共产党昆明市晋宁区委员会党校"&amp;""</f>
        <v>单位名称：中国共产党昆明市晋宁区委员会党校</v>
      </c>
      <c r="B4" s="48"/>
      <c r="C4" s="48"/>
      <c r="D4" s="48"/>
      <c r="E4" s="49"/>
      <c r="F4" s="49"/>
      <c r="G4" s="50" t="s">
        <v>1</v>
      </c>
    </row>
    <row r="5" ht="21.75" customHeight="1" spans="1:7">
      <c r="A5" s="51" t="s">
        <v>266</v>
      </c>
      <c r="B5" s="51" t="s">
        <v>265</v>
      </c>
      <c r="C5" s="51" t="s">
        <v>192</v>
      </c>
      <c r="D5" s="52" t="s">
        <v>390</v>
      </c>
      <c r="E5" s="53" t="s">
        <v>58</v>
      </c>
      <c r="F5" s="54"/>
      <c r="G5" s="55"/>
    </row>
    <row r="6" ht="21.75" customHeight="1" spans="1:7">
      <c r="A6" s="56"/>
      <c r="B6" s="56"/>
      <c r="C6" s="56"/>
      <c r="D6" s="57"/>
      <c r="E6" s="58" t="str">
        <f>"2025"&amp;"年"</f>
        <v>2025年</v>
      </c>
      <c r="F6" s="52" t="str">
        <f>("2025"+1)&amp;"年"</f>
        <v>2026年</v>
      </c>
      <c r="G6" s="52" t="str">
        <f>("2025"+2)&amp;"年"</f>
        <v>2027年</v>
      </c>
    </row>
    <row r="7" ht="40.5" customHeight="1" spans="1:7">
      <c r="A7" s="59"/>
      <c r="B7" s="59"/>
      <c r="C7" s="59"/>
      <c r="D7" s="60"/>
      <c r="E7" s="61"/>
      <c r="F7" s="60" t="s">
        <v>57</v>
      </c>
      <c r="G7" s="60"/>
    </row>
    <row r="8" ht="15" customHeight="1" spans="1:7">
      <c r="A8" s="62">
        <v>1</v>
      </c>
      <c r="B8" s="62">
        <v>2</v>
      </c>
      <c r="C8" s="62">
        <v>3</v>
      </c>
      <c r="D8" s="62">
        <v>4</v>
      </c>
      <c r="E8" s="62">
        <v>5</v>
      </c>
      <c r="F8" s="62">
        <v>6</v>
      </c>
      <c r="G8" s="62">
        <v>7</v>
      </c>
    </row>
    <row r="9" ht="17.25" customHeight="1" spans="1:7">
      <c r="A9" s="63"/>
      <c r="B9" s="64"/>
      <c r="C9" s="64"/>
      <c r="D9" s="63"/>
      <c r="E9" s="65"/>
      <c r="F9" s="65"/>
      <c r="G9" s="65"/>
    </row>
    <row r="10" ht="18.75" customHeight="1" spans="1:7">
      <c r="A10" s="63"/>
      <c r="B10" s="63"/>
      <c r="C10" s="63"/>
      <c r="D10" s="63"/>
      <c r="E10" s="65"/>
      <c r="F10" s="65"/>
      <c r="G10" s="65"/>
    </row>
    <row r="11" ht="18.75" customHeight="1" spans="1:7">
      <c r="A11" s="66" t="s">
        <v>55</v>
      </c>
      <c r="B11" s="67" t="s">
        <v>391</v>
      </c>
      <c r="C11" s="67"/>
      <c r="D11" s="68"/>
      <c r="E11" s="65"/>
      <c r="F11" s="65"/>
      <c r="G11" s="65"/>
    </row>
    <row r="19" customHeight="1" spans="3:3">
      <c r="C19" s="42" t="s">
        <v>392</v>
      </c>
    </row>
    <row r="20" customHeight="1" spans="3:3">
      <c r="C20" s="42" t="s">
        <v>393</v>
      </c>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workbookViewId="0">
      <selection activeCell="F50" sqref="F50"/>
    </sheetView>
  </sheetViews>
  <sheetFormatPr defaultColWidth="8.575" defaultRowHeight="14.25" customHeight="1"/>
  <cols>
    <col min="1" max="1" width="18.1416666666667" style="1" customWidth="1"/>
    <col min="2" max="2" width="23.425" style="1" customWidth="1"/>
    <col min="3" max="3" width="21.85" style="1" customWidth="1"/>
    <col min="4" max="4" width="15.575" style="1" customWidth="1"/>
    <col min="5" max="5" width="31.575" style="1" customWidth="1"/>
    <col min="6" max="6" width="15.425" style="1" customWidth="1"/>
    <col min="7" max="7" width="16.425" style="1" customWidth="1"/>
    <col min="8" max="8" width="29.575" style="1" customWidth="1"/>
    <col min="9" max="9" width="30.575" style="1" customWidth="1"/>
    <col min="10" max="10" width="23.85" style="1" customWidth="1"/>
    <col min="11" max="16384" width="8.575" style="1"/>
  </cols>
  <sheetData>
    <row r="1" s="1" customFormat="1" customHeight="1" spans="1:10">
      <c r="A1" s="2"/>
      <c r="B1" s="2"/>
      <c r="C1" s="2"/>
      <c r="D1" s="2"/>
      <c r="E1" s="2"/>
      <c r="F1" s="2"/>
      <c r="G1" s="2"/>
      <c r="H1" s="2"/>
      <c r="I1" s="2"/>
      <c r="J1" s="36" t="s">
        <v>393</v>
      </c>
    </row>
    <row r="2" s="1" customFormat="1" ht="41.25" customHeight="1" spans="1:10">
      <c r="A2" s="2" t="s">
        <v>394</v>
      </c>
      <c r="B2" s="3"/>
      <c r="C2" s="3"/>
      <c r="D2" s="3"/>
      <c r="E2" s="3"/>
      <c r="F2" s="3"/>
      <c r="G2" s="3"/>
      <c r="H2" s="3"/>
      <c r="I2" s="3"/>
      <c r="J2" s="3"/>
    </row>
    <row r="3" s="1" customFormat="1" ht="17.25" customHeight="1" spans="1:10">
      <c r="A3" s="4" t="str">
        <f>"单位名称："&amp;"中国共产党昆明市晋宁区委员会党校"</f>
        <v>单位名称：中国共产党昆明市晋宁区委员会党校</v>
      </c>
      <c r="B3" s="4"/>
      <c r="C3" s="5"/>
      <c r="D3" s="6"/>
      <c r="E3" s="6"/>
      <c r="F3" s="6"/>
      <c r="G3" s="6"/>
      <c r="H3" s="6"/>
      <c r="I3" s="6"/>
      <c r="J3" s="286" t="s">
        <v>1</v>
      </c>
    </row>
    <row r="4" s="1" customFormat="1" ht="30" customHeight="1" spans="1:10">
      <c r="A4" s="7" t="s">
        <v>395</v>
      </c>
      <c r="B4" s="8">
        <v>197001</v>
      </c>
      <c r="C4" s="9"/>
      <c r="D4" s="9"/>
      <c r="E4" s="10"/>
      <c r="F4" s="11" t="s">
        <v>396</v>
      </c>
      <c r="G4" s="10"/>
      <c r="H4" s="12" t="s">
        <v>70</v>
      </c>
      <c r="I4" s="9"/>
      <c r="J4" s="10"/>
    </row>
    <row r="5" s="1" customFormat="1" ht="32.25" customHeight="1" spans="1:10">
      <c r="A5" s="13" t="s">
        <v>397</v>
      </c>
      <c r="B5" s="14"/>
      <c r="C5" s="14"/>
      <c r="D5" s="14"/>
      <c r="E5" s="14"/>
      <c r="F5" s="14"/>
      <c r="G5" s="14"/>
      <c r="H5" s="14"/>
      <c r="I5" s="37"/>
      <c r="J5" s="38" t="s">
        <v>398</v>
      </c>
    </row>
    <row r="6" s="1" customFormat="1" ht="99.75" customHeight="1" spans="1:10">
      <c r="A6" s="15" t="s">
        <v>399</v>
      </c>
      <c r="B6" s="16" t="s">
        <v>400</v>
      </c>
      <c r="C6" s="17" t="s">
        <v>401</v>
      </c>
      <c r="D6" s="17"/>
      <c r="E6" s="17"/>
      <c r="F6" s="17"/>
      <c r="G6" s="17"/>
      <c r="H6" s="17"/>
      <c r="I6" s="17"/>
      <c r="J6" s="39" t="s">
        <v>402</v>
      </c>
    </row>
    <row r="7" s="1" customFormat="1" ht="99.75" customHeight="1" spans="1:10">
      <c r="A7" s="15"/>
      <c r="B7" s="16" t="str">
        <f>"总体绩效目标（"&amp;"2025"&amp;"-"&amp;("2025"+2)&amp;"年期间）"</f>
        <v>总体绩效目标（2025-2027年期间）</v>
      </c>
      <c r="C7" s="17" t="s">
        <v>403</v>
      </c>
      <c r="D7" s="17"/>
      <c r="E7" s="17"/>
      <c r="F7" s="17"/>
      <c r="G7" s="17"/>
      <c r="H7" s="17"/>
      <c r="I7" s="17"/>
      <c r="J7" s="39" t="s">
        <v>404</v>
      </c>
    </row>
    <row r="8" s="1" customFormat="1" ht="99" customHeight="1" spans="1:10">
      <c r="A8" s="16" t="s">
        <v>405</v>
      </c>
      <c r="B8" s="18" t="str">
        <f>"预算年度（"&amp;"2025"&amp;"年）绩效目标"</f>
        <v>预算年度（2025年）绩效目标</v>
      </c>
      <c r="C8" s="19" t="s">
        <v>406</v>
      </c>
      <c r="D8" s="19"/>
      <c r="E8" s="19"/>
      <c r="F8" s="19"/>
      <c r="G8" s="19"/>
      <c r="H8" s="19"/>
      <c r="I8" s="19"/>
      <c r="J8" s="40" t="s">
        <v>407</v>
      </c>
    </row>
    <row r="9" s="1" customFormat="1" ht="32.25" customHeight="1" spans="1:10">
      <c r="A9" s="20" t="s">
        <v>408</v>
      </c>
      <c r="B9" s="20"/>
      <c r="C9" s="20"/>
      <c r="D9" s="20"/>
      <c r="E9" s="20"/>
      <c r="F9" s="20"/>
      <c r="G9" s="20"/>
      <c r="H9" s="20"/>
      <c r="I9" s="20"/>
      <c r="J9" s="20"/>
    </row>
    <row r="10" s="1" customFormat="1" ht="32.25" customHeight="1" spans="1:10">
      <c r="A10" s="16" t="s">
        <v>409</v>
      </c>
      <c r="B10" s="16"/>
      <c r="C10" s="15" t="s">
        <v>410</v>
      </c>
      <c r="D10" s="15"/>
      <c r="E10" s="15"/>
      <c r="F10" s="15"/>
      <c r="G10" s="15"/>
      <c r="H10" s="15" t="s">
        <v>411</v>
      </c>
      <c r="I10" s="15"/>
      <c r="J10" s="15"/>
    </row>
    <row r="11" s="1" customFormat="1" ht="32.25" customHeight="1" spans="1:10">
      <c r="A11" s="16"/>
      <c r="B11" s="16"/>
      <c r="C11" s="15"/>
      <c r="D11" s="15"/>
      <c r="E11" s="15"/>
      <c r="F11" s="15"/>
      <c r="G11" s="15"/>
      <c r="H11" s="16" t="s">
        <v>412</v>
      </c>
      <c r="I11" s="16" t="s">
        <v>413</v>
      </c>
      <c r="J11" s="16" t="s">
        <v>414</v>
      </c>
    </row>
    <row r="12" s="1" customFormat="1" ht="24" customHeight="1" spans="1:10">
      <c r="A12" s="21" t="s">
        <v>55</v>
      </c>
      <c r="B12" s="22"/>
      <c r="C12" s="22"/>
      <c r="D12" s="22"/>
      <c r="E12" s="22"/>
      <c r="F12" s="22"/>
      <c r="G12" s="23"/>
      <c r="H12" s="24">
        <v>4850628.39</v>
      </c>
      <c r="I12" s="24">
        <v>4678174.05</v>
      </c>
      <c r="J12" s="24">
        <v>172454.34</v>
      </c>
    </row>
    <row r="13" s="1" customFormat="1" ht="66" customHeight="1" spans="1:10">
      <c r="A13" s="17" t="s">
        <v>415</v>
      </c>
      <c r="B13" s="25"/>
      <c r="C13" s="17" t="s">
        <v>416</v>
      </c>
      <c r="D13" s="25"/>
      <c r="E13" s="25"/>
      <c r="F13" s="25"/>
      <c r="G13" s="25"/>
      <c r="H13" s="26">
        <v>4850628.39</v>
      </c>
      <c r="I13" s="26">
        <v>4678174.05</v>
      </c>
      <c r="J13" s="26">
        <v>172454.34</v>
      </c>
    </row>
    <row r="14" s="1" customFormat="1" ht="32.25" customHeight="1" spans="1:10">
      <c r="A14" s="20" t="s">
        <v>417</v>
      </c>
      <c r="B14" s="20"/>
      <c r="C14" s="20"/>
      <c r="D14" s="20"/>
      <c r="E14" s="20"/>
      <c r="F14" s="20"/>
      <c r="G14" s="20"/>
      <c r="H14" s="20"/>
      <c r="I14" s="20"/>
      <c r="J14" s="20"/>
    </row>
    <row r="15" s="1" customFormat="1" ht="32.25" customHeight="1" spans="1:10">
      <c r="A15" s="27" t="s">
        <v>418</v>
      </c>
      <c r="B15" s="27"/>
      <c r="C15" s="27"/>
      <c r="D15" s="27"/>
      <c r="E15" s="27"/>
      <c r="F15" s="27"/>
      <c r="G15" s="27"/>
      <c r="H15" s="28" t="s">
        <v>419</v>
      </c>
      <c r="I15" s="41" t="s">
        <v>291</v>
      </c>
      <c r="J15" s="28" t="s">
        <v>420</v>
      </c>
    </row>
    <row r="16" s="1" customFormat="1" ht="36" customHeight="1" spans="1:10">
      <c r="A16" s="29" t="s">
        <v>284</v>
      </c>
      <c r="B16" s="29" t="s">
        <v>421</v>
      </c>
      <c r="C16" s="30" t="s">
        <v>286</v>
      </c>
      <c r="D16" s="30" t="s">
        <v>287</v>
      </c>
      <c r="E16" s="30" t="s">
        <v>288</v>
      </c>
      <c r="F16" s="30" t="s">
        <v>289</v>
      </c>
      <c r="G16" s="30" t="s">
        <v>290</v>
      </c>
      <c r="H16" s="31"/>
      <c r="I16" s="31"/>
      <c r="J16" s="31"/>
    </row>
    <row r="17" s="1" customFormat="1" ht="32.25" customHeight="1" spans="1:10">
      <c r="A17" s="32" t="s">
        <v>293</v>
      </c>
      <c r="B17" s="32"/>
      <c r="C17" s="33"/>
      <c r="D17" s="32"/>
      <c r="E17" s="32"/>
      <c r="F17" s="32"/>
      <c r="G17" s="32"/>
      <c r="H17" s="34"/>
      <c r="I17" s="19"/>
      <c r="J17" s="34"/>
    </row>
    <row r="18" s="1" customFormat="1" ht="32.25" customHeight="1" spans="1:10">
      <c r="A18" s="32"/>
      <c r="B18" s="32" t="s">
        <v>422</v>
      </c>
      <c r="C18" s="33"/>
      <c r="D18" s="32"/>
      <c r="E18" s="32"/>
      <c r="F18" s="32"/>
      <c r="G18" s="32"/>
      <c r="H18" s="34"/>
      <c r="I18" s="19"/>
      <c r="J18" s="34"/>
    </row>
    <row r="19" s="1" customFormat="1" ht="32.25" customHeight="1" spans="1:10">
      <c r="A19" s="32"/>
      <c r="B19" s="32"/>
      <c r="C19" s="33" t="s">
        <v>423</v>
      </c>
      <c r="D19" s="32" t="s">
        <v>316</v>
      </c>
      <c r="E19" s="32" t="s">
        <v>424</v>
      </c>
      <c r="F19" s="32" t="s">
        <v>312</v>
      </c>
      <c r="G19" s="32" t="s">
        <v>298</v>
      </c>
      <c r="H19" s="34" t="s">
        <v>425</v>
      </c>
      <c r="I19" s="19" t="s">
        <v>426</v>
      </c>
      <c r="J19" s="34" t="s">
        <v>427</v>
      </c>
    </row>
    <row r="20" s="1" customFormat="1" ht="32.25" customHeight="1" spans="1:10">
      <c r="A20" s="32"/>
      <c r="B20" s="32" t="s">
        <v>428</v>
      </c>
      <c r="C20" s="33"/>
      <c r="D20" s="32"/>
      <c r="E20" s="32"/>
      <c r="F20" s="32"/>
      <c r="G20" s="32"/>
      <c r="H20" s="34"/>
      <c r="I20" s="19"/>
      <c r="J20" s="34"/>
    </row>
    <row r="21" s="1" customFormat="1" ht="32.25" customHeight="1" spans="1:10">
      <c r="A21" s="32"/>
      <c r="B21" s="32"/>
      <c r="C21" s="33" t="s">
        <v>429</v>
      </c>
      <c r="D21" s="32" t="s">
        <v>430</v>
      </c>
      <c r="E21" s="32" t="s">
        <v>431</v>
      </c>
      <c r="F21" s="32" t="s">
        <v>432</v>
      </c>
      <c r="G21" s="32" t="s">
        <v>298</v>
      </c>
      <c r="H21" s="34" t="s">
        <v>433</v>
      </c>
      <c r="I21" s="19" t="s">
        <v>434</v>
      </c>
      <c r="J21" s="34" t="s">
        <v>435</v>
      </c>
    </row>
    <row r="22" s="1" customFormat="1" ht="32.25" customHeight="1" spans="1:10">
      <c r="A22" s="32" t="s">
        <v>328</v>
      </c>
      <c r="B22" s="32"/>
      <c r="C22" s="33"/>
      <c r="D22" s="32"/>
      <c r="E22" s="32"/>
      <c r="F22" s="32"/>
      <c r="G22" s="32"/>
      <c r="H22" s="34"/>
      <c r="I22" s="19"/>
      <c r="J22" s="34"/>
    </row>
    <row r="23" s="1" customFormat="1" ht="32.25" customHeight="1" spans="1:10">
      <c r="A23" s="32"/>
      <c r="B23" s="32" t="s">
        <v>436</v>
      </c>
      <c r="C23" s="33"/>
      <c r="D23" s="32"/>
      <c r="E23" s="32"/>
      <c r="F23" s="32"/>
      <c r="G23" s="32"/>
      <c r="H23" s="34"/>
      <c r="I23" s="19"/>
      <c r="J23" s="34"/>
    </row>
    <row r="24" s="1" customFormat="1" ht="32.25" customHeight="1" spans="1:10">
      <c r="A24" s="32"/>
      <c r="B24" s="32"/>
      <c r="C24" s="33" t="s">
        <v>437</v>
      </c>
      <c r="D24" s="32" t="s">
        <v>296</v>
      </c>
      <c r="E24" s="32" t="s">
        <v>438</v>
      </c>
      <c r="F24" s="32" t="s">
        <v>322</v>
      </c>
      <c r="G24" s="32" t="s">
        <v>342</v>
      </c>
      <c r="H24" s="34" t="s">
        <v>439</v>
      </c>
      <c r="I24" s="19" t="s">
        <v>440</v>
      </c>
      <c r="J24" s="34" t="s">
        <v>441</v>
      </c>
    </row>
    <row r="25" s="1" customFormat="1" ht="32.25" customHeight="1" spans="1:10">
      <c r="A25" s="32" t="s">
        <v>333</v>
      </c>
      <c r="B25" s="32"/>
      <c r="C25" s="33"/>
      <c r="D25" s="32"/>
      <c r="E25" s="32"/>
      <c r="F25" s="32"/>
      <c r="G25" s="32"/>
      <c r="H25" s="34"/>
      <c r="I25" s="19"/>
      <c r="J25" s="34"/>
    </row>
    <row r="26" s="1" customFormat="1" ht="32.25" customHeight="1" spans="1:10">
      <c r="A26" s="32"/>
      <c r="B26" s="32" t="s">
        <v>334</v>
      </c>
      <c r="C26" s="33"/>
      <c r="D26" s="32"/>
      <c r="E26" s="32"/>
      <c r="F26" s="32"/>
      <c r="G26" s="32"/>
      <c r="H26" s="34"/>
      <c r="I26" s="19"/>
      <c r="J26" s="34"/>
    </row>
    <row r="27" s="1" customFormat="1" ht="32.25" customHeight="1" spans="1:10">
      <c r="A27" s="32"/>
      <c r="B27" s="32"/>
      <c r="C27" s="33" t="s">
        <v>442</v>
      </c>
      <c r="D27" s="32" t="s">
        <v>296</v>
      </c>
      <c r="E27" s="32" t="s">
        <v>438</v>
      </c>
      <c r="F27" s="32" t="s">
        <v>322</v>
      </c>
      <c r="G27" s="32" t="s">
        <v>342</v>
      </c>
      <c r="H27" s="34" t="s">
        <v>443</v>
      </c>
      <c r="I27" s="19" t="s">
        <v>443</v>
      </c>
      <c r="J27" s="34" t="s">
        <v>444</v>
      </c>
    </row>
    <row r="41" s="1" customFormat="1" customHeight="1" spans="4:4">
      <c r="D41" s="35"/>
    </row>
  </sheetData>
  <mergeCells count="22">
    <mergeCell ref="A2:J2"/>
    <mergeCell ref="A3:C3"/>
    <mergeCell ref="B4:E4"/>
    <mergeCell ref="F4:G4"/>
    <mergeCell ref="H4:J4"/>
    <mergeCell ref="A5:I5"/>
    <mergeCell ref="C6:I6"/>
    <mergeCell ref="C7:I7"/>
    <mergeCell ref="C8:I8"/>
    <mergeCell ref="A9:J9"/>
    <mergeCell ref="H10:J10"/>
    <mergeCell ref="A12:G12"/>
    <mergeCell ref="A13:B13"/>
    <mergeCell ref="C13:G13"/>
    <mergeCell ref="A14:J14"/>
    <mergeCell ref="A15:G15"/>
    <mergeCell ref="A6:A7"/>
    <mergeCell ref="H15:H16"/>
    <mergeCell ref="I15:I16"/>
    <mergeCell ref="J15:J16"/>
    <mergeCell ref="A10:B11"/>
    <mergeCell ref="C10: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T34" sqref="T34"/>
    </sheetView>
  </sheetViews>
  <sheetFormatPr defaultColWidth="8.575" defaultRowHeight="12.75" customHeight="1"/>
  <cols>
    <col min="1" max="1" width="15.8916666666667" style="42" customWidth="1"/>
    <col min="2" max="2" width="35" style="42" customWidth="1"/>
    <col min="3" max="19" width="22" style="42" customWidth="1"/>
    <col min="20" max="16384" width="8.575" style="42"/>
  </cols>
  <sheetData>
    <row r="1" customHeight="1" spans="1:19">
      <c r="A1" s="43"/>
      <c r="B1" s="43"/>
      <c r="C1" s="43"/>
      <c r="D1" s="43"/>
      <c r="E1" s="43"/>
      <c r="F1" s="43"/>
      <c r="G1" s="43"/>
      <c r="H1" s="43"/>
      <c r="I1" s="43"/>
      <c r="J1" s="43"/>
      <c r="K1" s="43"/>
      <c r="L1" s="43"/>
      <c r="M1" s="43"/>
      <c r="N1" s="43"/>
      <c r="O1" s="43"/>
      <c r="P1" s="43"/>
      <c r="Q1" s="43"/>
      <c r="R1" s="43"/>
      <c r="S1" s="43"/>
    </row>
    <row r="2" ht="17.25" customHeight="1" spans="1:1">
      <c r="A2" s="102" t="s">
        <v>52</v>
      </c>
    </row>
    <row r="3" ht="41.25" customHeight="1" spans="1:1">
      <c r="A3" s="81" t="str">
        <f>"2025"&amp;"年部门收入预算表"</f>
        <v>2025年部门收入预算表</v>
      </c>
    </row>
    <row r="4" ht="17.25" customHeight="1" spans="1:19">
      <c r="A4" s="84" t="str">
        <f>"单位名称：中国共产党昆明市晋宁区委员会党校"&amp;""</f>
        <v>单位名称：中国共产党昆明市晋宁区委员会党校</v>
      </c>
      <c r="S4" s="86" t="s">
        <v>1</v>
      </c>
    </row>
    <row r="5" ht="21.75" customHeight="1" spans="1:19">
      <c r="A5" s="271" t="s">
        <v>53</v>
      </c>
      <c r="B5" s="272" t="s">
        <v>54</v>
      </c>
      <c r="C5" s="272" t="s">
        <v>55</v>
      </c>
      <c r="D5" s="273" t="s">
        <v>56</v>
      </c>
      <c r="E5" s="273"/>
      <c r="F5" s="273"/>
      <c r="G5" s="273"/>
      <c r="H5" s="273"/>
      <c r="I5" s="191"/>
      <c r="J5" s="273"/>
      <c r="K5" s="273"/>
      <c r="L5" s="273"/>
      <c r="M5" s="273"/>
      <c r="N5" s="280"/>
      <c r="O5" s="273" t="s">
        <v>45</v>
      </c>
      <c r="P5" s="273"/>
      <c r="Q5" s="273"/>
      <c r="R5" s="273"/>
      <c r="S5" s="280"/>
    </row>
    <row r="6" ht="27" customHeight="1" spans="1:19">
      <c r="A6" s="274"/>
      <c r="B6" s="275"/>
      <c r="C6" s="275"/>
      <c r="D6" s="275" t="s">
        <v>57</v>
      </c>
      <c r="E6" s="275" t="s">
        <v>58</v>
      </c>
      <c r="F6" s="275" t="s">
        <v>59</v>
      </c>
      <c r="G6" s="275" t="s">
        <v>60</v>
      </c>
      <c r="H6" s="275" t="s">
        <v>61</v>
      </c>
      <c r="I6" s="281" t="s">
        <v>62</v>
      </c>
      <c r="J6" s="282"/>
      <c r="K6" s="282"/>
      <c r="L6" s="282"/>
      <c r="M6" s="282"/>
      <c r="N6" s="283"/>
      <c r="O6" s="275" t="s">
        <v>57</v>
      </c>
      <c r="P6" s="275" t="s">
        <v>58</v>
      </c>
      <c r="Q6" s="275" t="s">
        <v>59</v>
      </c>
      <c r="R6" s="275" t="s">
        <v>60</v>
      </c>
      <c r="S6" s="275" t="s">
        <v>63</v>
      </c>
    </row>
    <row r="7" ht="30" customHeight="1" spans="1:19">
      <c r="A7" s="276"/>
      <c r="B7" s="277"/>
      <c r="C7" s="278"/>
      <c r="D7" s="278"/>
      <c r="E7" s="278"/>
      <c r="F7" s="278"/>
      <c r="G7" s="278"/>
      <c r="H7" s="278"/>
      <c r="I7" s="108" t="s">
        <v>57</v>
      </c>
      <c r="J7" s="283" t="s">
        <v>64</v>
      </c>
      <c r="K7" s="283" t="s">
        <v>65</v>
      </c>
      <c r="L7" s="283" t="s">
        <v>66</v>
      </c>
      <c r="M7" s="283" t="s">
        <v>67</v>
      </c>
      <c r="N7" s="283" t="s">
        <v>68</v>
      </c>
      <c r="O7" s="284"/>
      <c r="P7" s="284"/>
      <c r="Q7" s="284"/>
      <c r="R7" s="284"/>
      <c r="S7" s="278"/>
    </row>
    <row r="8" ht="15" customHeight="1" spans="1:19">
      <c r="A8" s="97">
        <v>1</v>
      </c>
      <c r="B8" s="97">
        <v>2</v>
      </c>
      <c r="C8" s="97">
        <v>3</v>
      </c>
      <c r="D8" s="97">
        <v>4</v>
      </c>
      <c r="E8" s="97">
        <v>5</v>
      </c>
      <c r="F8" s="97">
        <v>6</v>
      </c>
      <c r="G8" s="97">
        <v>7</v>
      </c>
      <c r="H8" s="97">
        <v>8</v>
      </c>
      <c r="I8" s="108">
        <v>9</v>
      </c>
      <c r="J8" s="97">
        <v>10</v>
      </c>
      <c r="K8" s="97">
        <v>11</v>
      </c>
      <c r="L8" s="97">
        <v>12</v>
      </c>
      <c r="M8" s="97">
        <v>13</v>
      </c>
      <c r="N8" s="97">
        <v>14</v>
      </c>
      <c r="O8" s="97">
        <v>15</v>
      </c>
      <c r="P8" s="97">
        <v>16</v>
      </c>
      <c r="Q8" s="97">
        <v>17</v>
      </c>
      <c r="R8" s="97">
        <v>18</v>
      </c>
      <c r="S8" s="97">
        <v>19</v>
      </c>
    </row>
    <row r="9" ht="18" customHeight="1" spans="1:19">
      <c r="A9" s="63" t="s">
        <v>69</v>
      </c>
      <c r="B9" s="63" t="s">
        <v>70</v>
      </c>
      <c r="C9" s="120">
        <v>4740628.39</v>
      </c>
      <c r="D9" s="120">
        <v>4740628.39</v>
      </c>
      <c r="E9" s="120">
        <v>4568174.05</v>
      </c>
      <c r="F9" s="120"/>
      <c r="G9" s="120"/>
      <c r="H9" s="120"/>
      <c r="I9" s="120">
        <v>172454.34</v>
      </c>
      <c r="J9" s="120"/>
      <c r="K9" s="120"/>
      <c r="L9" s="120"/>
      <c r="M9" s="120"/>
      <c r="N9" s="120">
        <v>172454.34</v>
      </c>
      <c r="O9" s="120"/>
      <c r="P9" s="120"/>
      <c r="Q9" s="120"/>
      <c r="R9" s="120"/>
      <c r="S9" s="120"/>
    </row>
    <row r="10" ht="18" customHeight="1" spans="1:19">
      <c r="A10" s="279" t="s">
        <v>71</v>
      </c>
      <c r="B10" s="279" t="s">
        <v>70</v>
      </c>
      <c r="C10" s="120">
        <v>4740628.39</v>
      </c>
      <c r="D10" s="120">
        <v>4740628.39</v>
      </c>
      <c r="E10" s="120">
        <v>4568174.05</v>
      </c>
      <c r="F10" s="120"/>
      <c r="G10" s="120"/>
      <c r="H10" s="120"/>
      <c r="I10" s="120">
        <v>172454.34</v>
      </c>
      <c r="J10" s="120"/>
      <c r="K10" s="120"/>
      <c r="L10" s="120"/>
      <c r="M10" s="120"/>
      <c r="N10" s="120">
        <v>172454.34</v>
      </c>
      <c r="O10" s="120"/>
      <c r="P10" s="120"/>
      <c r="Q10" s="120"/>
      <c r="R10" s="120"/>
      <c r="S10" s="120"/>
    </row>
    <row r="11" ht="18" customHeight="1" spans="1:19">
      <c r="A11" s="87" t="s">
        <v>55</v>
      </c>
      <c r="B11" s="234"/>
      <c r="C11" s="120">
        <v>4740628.39</v>
      </c>
      <c r="D11" s="120">
        <v>4740628.39</v>
      </c>
      <c r="E11" s="120">
        <v>4568174.05</v>
      </c>
      <c r="F11" s="120"/>
      <c r="G11" s="120"/>
      <c r="H11" s="120"/>
      <c r="I11" s="120">
        <v>172454.34</v>
      </c>
      <c r="J11" s="120"/>
      <c r="K11" s="120"/>
      <c r="L11" s="120"/>
      <c r="M11" s="120"/>
      <c r="N11" s="120">
        <v>172454.34</v>
      </c>
      <c r="O11" s="120"/>
      <c r="P11" s="120"/>
      <c r="Q11" s="120"/>
      <c r="R11" s="120"/>
      <c r="S11" s="120"/>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1"/>
  <sheetViews>
    <sheetView showGridLines="0" showZeros="0" workbookViewId="0">
      <pane ySplit="1" topLeftCell="A2" activePane="bottomLeft" state="frozen"/>
      <selection/>
      <selection pane="bottomLeft" activeCell="H25" sqref="H25"/>
    </sheetView>
  </sheetViews>
  <sheetFormatPr defaultColWidth="8.575" defaultRowHeight="12.75" customHeight="1"/>
  <cols>
    <col min="1" max="1" width="14.2833333333333" style="42" customWidth="1"/>
    <col min="2" max="2" width="37.575" style="42" customWidth="1"/>
    <col min="3" max="8" width="24.575" style="42" customWidth="1"/>
    <col min="9" max="9" width="26.7083333333333" style="42" customWidth="1"/>
    <col min="10" max="11" width="24.425" style="42" customWidth="1"/>
    <col min="12" max="15" width="24.575" style="42" customWidth="1"/>
    <col min="16" max="16384" width="8.575" style="42"/>
  </cols>
  <sheetData>
    <row r="1" customHeight="1" spans="1:15">
      <c r="A1" s="43"/>
      <c r="B1" s="43"/>
      <c r="C1" s="43"/>
      <c r="D1" s="43"/>
      <c r="E1" s="43"/>
      <c r="F1" s="43"/>
      <c r="G1" s="43"/>
      <c r="H1" s="43"/>
      <c r="I1" s="43"/>
      <c r="J1" s="43"/>
      <c r="K1" s="43"/>
      <c r="L1" s="43"/>
      <c r="M1" s="43"/>
      <c r="N1" s="43"/>
      <c r="O1" s="43"/>
    </row>
    <row r="2" ht="17.25" customHeight="1" spans="1:1">
      <c r="A2" s="86" t="s">
        <v>72</v>
      </c>
    </row>
    <row r="3" ht="41.25" customHeight="1" spans="1:1">
      <c r="A3" s="81" t="str">
        <f>"2025"&amp;"年部门支出预算表"</f>
        <v>2025年部门支出预算表</v>
      </c>
    </row>
    <row r="4" ht="17.25" customHeight="1" spans="1:15">
      <c r="A4" s="84" t="str">
        <f>"单位名称：中国共产党昆明市晋宁区委员会党校"&amp;""</f>
        <v>单位名称：中国共产党昆明市晋宁区委员会党校</v>
      </c>
      <c r="O4" s="86" t="s">
        <v>1</v>
      </c>
    </row>
    <row r="5" ht="27" customHeight="1" spans="1:15">
      <c r="A5" s="257" t="s">
        <v>73</v>
      </c>
      <c r="B5" s="257" t="s">
        <v>74</v>
      </c>
      <c r="C5" s="257" t="s">
        <v>55</v>
      </c>
      <c r="D5" s="258" t="s">
        <v>58</v>
      </c>
      <c r="E5" s="259"/>
      <c r="F5" s="260"/>
      <c r="G5" s="261" t="s">
        <v>59</v>
      </c>
      <c r="H5" s="261" t="s">
        <v>60</v>
      </c>
      <c r="I5" s="261" t="s">
        <v>75</v>
      </c>
      <c r="J5" s="258" t="s">
        <v>62</v>
      </c>
      <c r="K5" s="259"/>
      <c r="L5" s="259"/>
      <c r="M5" s="259"/>
      <c r="N5" s="269"/>
      <c r="O5" s="270"/>
    </row>
    <row r="6" ht="42" customHeight="1" spans="1:15">
      <c r="A6" s="262"/>
      <c r="B6" s="262"/>
      <c r="C6" s="263"/>
      <c r="D6" s="264" t="s">
        <v>57</v>
      </c>
      <c r="E6" s="264" t="s">
        <v>76</v>
      </c>
      <c r="F6" s="264" t="s">
        <v>77</v>
      </c>
      <c r="G6" s="263"/>
      <c r="H6" s="263"/>
      <c r="I6" s="262"/>
      <c r="J6" s="264" t="s">
        <v>57</v>
      </c>
      <c r="K6" s="250" t="s">
        <v>78</v>
      </c>
      <c r="L6" s="250" t="s">
        <v>79</v>
      </c>
      <c r="M6" s="250" t="s">
        <v>80</v>
      </c>
      <c r="N6" s="250" t="s">
        <v>81</v>
      </c>
      <c r="O6" s="250" t="s">
        <v>82</v>
      </c>
    </row>
    <row r="7" ht="18" customHeight="1" spans="1:15">
      <c r="A7" s="90" t="s">
        <v>83</v>
      </c>
      <c r="B7" s="90" t="s">
        <v>84</v>
      </c>
      <c r="C7" s="90" t="s">
        <v>85</v>
      </c>
      <c r="D7" s="94" t="s">
        <v>86</v>
      </c>
      <c r="E7" s="94" t="s">
        <v>87</v>
      </c>
      <c r="F7" s="94" t="s">
        <v>88</v>
      </c>
      <c r="G7" s="94" t="s">
        <v>89</v>
      </c>
      <c r="H7" s="94" t="s">
        <v>90</v>
      </c>
      <c r="I7" s="94" t="s">
        <v>91</v>
      </c>
      <c r="J7" s="94" t="s">
        <v>92</v>
      </c>
      <c r="K7" s="94" t="s">
        <v>93</v>
      </c>
      <c r="L7" s="94" t="s">
        <v>94</v>
      </c>
      <c r="M7" s="94" t="s">
        <v>95</v>
      </c>
      <c r="N7" s="90" t="s">
        <v>96</v>
      </c>
      <c r="O7" s="94" t="s">
        <v>97</v>
      </c>
    </row>
    <row r="8" ht="25" customHeight="1" spans="1:15">
      <c r="A8" s="265" t="s">
        <v>98</v>
      </c>
      <c r="B8" s="265" t="s">
        <v>99</v>
      </c>
      <c r="C8" s="26">
        <v>2992677.15</v>
      </c>
      <c r="D8" s="24">
        <v>2992677.15</v>
      </c>
      <c r="E8" s="24">
        <v>2992677.15</v>
      </c>
      <c r="F8" s="24"/>
      <c r="G8" s="24"/>
      <c r="H8" s="24"/>
      <c r="I8" s="24"/>
      <c r="J8" s="24"/>
      <c r="K8" s="24"/>
      <c r="L8" s="24"/>
      <c r="M8" s="24"/>
      <c r="N8" s="26"/>
      <c r="O8" s="26"/>
    </row>
    <row r="9" ht="25" customHeight="1" spans="1:15">
      <c r="A9" s="266" t="s">
        <v>100</v>
      </c>
      <c r="B9" s="266" t="s">
        <v>101</v>
      </c>
      <c r="C9" s="26">
        <v>2992677.15</v>
      </c>
      <c r="D9" s="24">
        <v>2992677.15</v>
      </c>
      <c r="E9" s="24">
        <v>2992677.15</v>
      </c>
      <c r="F9" s="24"/>
      <c r="G9" s="24"/>
      <c r="H9" s="24"/>
      <c r="I9" s="24"/>
      <c r="J9" s="24"/>
      <c r="K9" s="24"/>
      <c r="L9" s="24"/>
      <c r="M9" s="24"/>
      <c r="N9" s="26"/>
      <c r="O9" s="26"/>
    </row>
    <row r="10" ht="25" customHeight="1" spans="1:15">
      <c r="A10" s="267" t="s">
        <v>102</v>
      </c>
      <c r="B10" s="267" t="s">
        <v>103</v>
      </c>
      <c r="C10" s="26">
        <v>2992677.15</v>
      </c>
      <c r="D10" s="24">
        <v>2992677.15</v>
      </c>
      <c r="E10" s="24">
        <v>2992677.15</v>
      </c>
      <c r="F10" s="24"/>
      <c r="G10" s="24"/>
      <c r="H10" s="24"/>
      <c r="I10" s="24"/>
      <c r="J10" s="24"/>
      <c r="K10" s="24"/>
      <c r="L10" s="24"/>
      <c r="M10" s="24"/>
      <c r="N10" s="26"/>
      <c r="O10" s="26"/>
    </row>
    <row r="11" ht="25" customHeight="1" spans="1:15">
      <c r="A11" s="265" t="s">
        <v>104</v>
      </c>
      <c r="B11" s="265" t="s">
        <v>105</v>
      </c>
      <c r="C11" s="26">
        <v>816607.6</v>
      </c>
      <c r="D11" s="24">
        <v>816607.6</v>
      </c>
      <c r="E11" s="24">
        <v>816607.6</v>
      </c>
      <c r="F11" s="24"/>
      <c r="G11" s="24"/>
      <c r="H11" s="24"/>
      <c r="I11" s="24"/>
      <c r="J11" s="24"/>
      <c r="K11" s="24"/>
      <c r="L11" s="24"/>
      <c r="M11" s="24"/>
      <c r="N11" s="26"/>
      <c r="O11" s="26"/>
    </row>
    <row r="12" ht="25" customHeight="1" spans="1:15">
      <c r="A12" s="266" t="s">
        <v>106</v>
      </c>
      <c r="B12" s="266" t="s">
        <v>107</v>
      </c>
      <c r="C12" s="26">
        <v>805141.6</v>
      </c>
      <c r="D12" s="24">
        <v>805141.6</v>
      </c>
      <c r="E12" s="24">
        <v>805141.6</v>
      </c>
      <c r="F12" s="24"/>
      <c r="G12" s="24"/>
      <c r="H12" s="24"/>
      <c r="I12" s="24"/>
      <c r="J12" s="24"/>
      <c r="K12" s="24"/>
      <c r="L12" s="24"/>
      <c r="M12" s="24"/>
      <c r="N12" s="26"/>
      <c r="O12" s="26"/>
    </row>
    <row r="13" ht="25" customHeight="1" spans="1:15">
      <c r="A13" s="267" t="s">
        <v>108</v>
      </c>
      <c r="B13" s="267" t="s">
        <v>109</v>
      </c>
      <c r="C13" s="26">
        <v>61200</v>
      </c>
      <c r="D13" s="24">
        <v>61200</v>
      </c>
      <c r="E13" s="24">
        <v>61200</v>
      </c>
      <c r="F13" s="24"/>
      <c r="G13" s="24"/>
      <c r="H13" s="24"/>
      <c r="I13" s="24"/>
      <c r="J13" s="24"/>
      <c r="K13" s="24"/>
      <c r="L13" s="24"/>
      <c r="M13" s="24"/>
      <c r="N13" s="26"/>
      <c r="O13" s="26"/>
    </row>
    <row r="14" ht="25" customHeight="1" spans="1:15">
      <c r="A14" s="267" t="s">
        <v>110</v>
      </c>
      <c r="B14" s="267" t="s">
        <v>111</v>
      </c>
      <c r="C14" s="26">
        <v>290700</v>
      </c>
      <c r="D14" s="24">
        <v>290700</v>
      </c>
      <c r="E14" s="24">
        <v>290700</v>
      </c>
      <c r="F14" s="24"/>
      <c r="G14" s="24"/>
      <c r="H14" s="24"/>
      <c r="I14" s="24"/>
      <c r="J14" s="24"/>
      <c r="K14" s="24"/>
      <c r="L14" s="24"/>
      <c r="M14" s="24"/>
      <c r="N14" s="26"/>
      <c r="O14" s="26"/>
    </row>
    <row r="15" ht="25" customHeight="1" spans="1:15">
      <c r="A15" s="267" t="s">
        <v>112</v>
      </c>
      <c r="B15" s="267" t="s">
        <v>113</v>
      </c>
      <c r="C15" s="26">
        <v>383241.6</v>
      </c>
      <c r="D15" s="24">
        <v>383241.6</v>
      </c>
      <c r="E15" s="24">
        <v>383241.6</v>
      </c>
      <c r="F15" s="24"/>
      <c r="G15" s="24"/>
      <c r="H15" s="24"/>
      <c r="I15" s="24"/>
      <c r="J15" s="24"/>
      <c r="K15" s="24"/>
      <c r="L15" s="24"/>
      <c r="M15" s="24"/>
      <c r="N15" s="26"/>
      <c r="O15" s="26"/>
    </row>
    <row r="16" ht="25" customHeight="1" spans="1:15">
      <c r="A16" s="267" t="s">
        <v>114</v>
      </c>
      <c r="B16" s="267" t="s">
        <v>115</v>
      </c>
      <c r="C16" s="26">
        <v>70000</v>
      </c>
      <c r="D16" s="24">
        <v>70000</v>
      </c>
      <c r="E16" s="24">
        <v>70000</v>
      </c>
      <c r="F16" s="24"/>
      <c r="G16" s="24"/>
      <c r="H16" s="24"/>
      <c r="I16" s="24"/>
      <c r="J16" s="24"/>
      <c r="K16" s="24"/>
      <c r="L16" s="24"/>
      <c r="M16" s="24"/>
      <c r="N16" s="26"/>
      <c r="O16" s="26"/>
    </row>
    <row r="17" ht="25" customHeight="1" spans="1:15">
      <c r="A17" s="266" t="s">
        <v>116</v>
      </c>
      <c r="B17" s="266" t="s">
        <v>117</v>
      </c>
      <c r="C17" s="26">
        <v>11466</v>
      </c>
      <c r="D17" s="24">
        <v>11466</v>
      </c>
      <c r="E17" s="24">
        <v>11466</v>
      </c>
      <c r="F17" s="24"/>
      <c r="G17" s="24"/>
      <c r="H17" s="24"/>
      <c r="I17" s="24"/>
      <c r="J17" s="24"/>
      <c r="K17" s="24"/>
      <c r="L17" s="24"/>
      <c r="M17" s="24"/>
      <c r="N17" s="26"/>
      <c r="O17" s="26"/>
    </row>
    <row r="18" ht="25" customHeight="1" spans="1:15">
      <c r="A18" s="267" t="s">
        <v>118</v>
      </c>
      <c r="B18" s="267" t="s">
        <v>119</v>
      </c>
      <c r="C18" s="26">
        <v>11466</v>
      </c>
      <c r="D18" s="24">
        <v>11466</v>
      </c>
      <c r="E18" s="24">
        <v>11466</v>
      </c>
      <c r="F18" s="24"/>
      <c r="G18" s="24"/>
      <c r="H18" s="24"/>
      <c r="I18" s="24"/>
      <c r="J18" s="24"/>
      <c r="K18" s="24"/>
      <c r="L18" s="24"/>
      <c r="M18" s="24"/>
      <c r="N18" s="26"/>
      <c r="O18" s="26"/>
    </row>
    <row r="19" ht="25" customHeight="1" spans="1:15">
      <c r="A19" s="265" t="s">
        <v>120</v>
      </c>
      <c r="B19" s="265" t="s">
        <v>121</v>
      </c>
      <c r="C19" s="26">
        <v>407270.1</v>
      </c>
      <c r="D19" s="24">
        <v>407270.1</v>
      </c>
      <c r="E19" s="24">
        <v>407270.1</v>
      </c>
      <c r="F19" s="24"/>
      <c r="G19" s="24"/>
      <c r="H19" s="24"/>
      <c r="I19" s="24"/>
      <c r="J19" s="24"/>
      <c r="K19" s="24"/>
      <c r="L19" s="24"/>
      <c r="M19" s="24"/>
      <c r="N19" s="26"/>
      <c r="O19" s="26"/>
    </row>
    <row r="20" ht="25" customHeight="1" spans="1:15">
      <c r="A20" s="266" t="s">
        <v>122</v>
      </c>
      <c r="B20" s="266" t="s">
        <v>123</v>
      </c>
      <c r="C20" s="26">
        <v>407270.1</v>
      </c>
      <c r="D20" s="24">
        <v>407270.1</v>
      </c>
      <c r="E20" s="24">
        <v>407270.1</v>
      </c>
      <c r="F20" s="24"/>
      <c r="G20" s="24"/>
      <c r="H20" s="24"/>
      <c r="I20" s="24"/>
      <c r="J20" s="24"/>
      <c r="K20" s="24"/>
      <c r="L20" s="24"/>
      <c r="M20" s="24"/>
      <c r="N20" s="26"/>
      <c r="O20" s="26"/>
    </row>
    <row r="21" ht="25" customHeight="1" spans="1:15">
      <c r="A21" s="267" t="s">
        <v>124</v>
      </c>
      <c r="B21" s="267" t="s">
        <v>125</v>
      </c>
      <c r="C21" s="26">
        <v>27499.58</v>
      </c>
      <c r="D21" s="24">
        <v>27499.58</v>
      </c>
      <c r="E21" s="24">
        <v>27499.58</v>
      </c>
      <c r="F21" s="24"/>
      <c r="G21" s="24"/>
      <c r="H21" s="24"/>
      <c r="I21" s="24"/>
      <c r="J21" s="24"/>
      <c r="K21" s="24"/>
      <c r="L21" s="24"/>
      <c r="M21" s="24"/>
      <c r="N21" s="26"/>
      <c r="O21" s="26"/>
    </row>
    <row r="22" ht="25" customHeight="1" spans="1:15">
      <c r="A22" s="267" t="s">
        <v>126</v>
      </c>
      <c r="B22" s="267" t="s">
        <v>127</v>
      </c>
      <c r="C22" s="26">
        <v>145799.56</v>
      </c>
      <c r="D22" s="24">
        <v>145799.56</v>
      </c>
      <c r="E22" s="24">
        <v>145799.56</v>
      </c>
      <c r="F22" s="24"/>
      <c r="G22" s="24"/>
      <c r="H22" s="24"/>
      <c r="I22" s="24"/>
      <c r="J22" s="24"/>
      <c r="K22" s="24"/>
      <c r="L22" s="24"/>
      <c r="M22" s="24"/>
      <c r="N22" s="26"/>
      <c r="O22" s="26"/>
    </row>
    <row r="23" ht="25" customHeight="1" spans="1:15">
      <c r="A23" s="267" t="s">
        <v>128</v>
      </c>
      <c r="B23" s="267" t="s">
        <v>129</v>
      </c>
      <c r="C23" s="26">
        <v>207065</v>
      </c>
      <c r="D23" s="24">
        <v>207065</v>
      </c>
      <c r="E23" s="24">
        <v>207065</v>
      </c>
      <c r="F23" s="24"/>
      <c r="G23" s="24"/>
      <c r="H23" s="24"/>
      <c r="I23" s="24"/>
      <c r="J23" s="24"/>
      <c r="K23" s="24"/>
      <c r="L23" s="24"/>
      <c r="M23" s="24"/>
      <c r="N23" s="26"/>
      <c r="O23" s="26"/>
    </row>
    <row r="24" ht="25" customHeight="1" spans="1:15">
      <c r="A24" s="267" t="s">
        <v>130</v>
      </c>
      <c r="B24" s="267" t="s">
        <v>131</v>
      </c>
      <c r="C24" s="26">
        <v>26905.96</v>
      </c>
      <c r="D24" s="24">
        <v>26905.96</v>
      </c>
      <c r="E24" s="24">
        <v>26905.96</v>
      </c>
      <c r="F24" s="24"/>
      <c r="G24" s="24"/>
      <c r="H24" s="24"/>
      <c r="I24" s="24"/>
      <c r="J24" s="24"/>
      <c r="K24" s="24"/>
      <c r="L24" s="24"/>
      <c r="M24" s="24"/>
      <c r="N24" s="26"/>
      <c r="O24" s="26"/>
    </row>
    <row r="25" ht="25" customHeight="1" spans="1:15">
      <c r="A25" s="265" t="s">
        <v>132</v>
      </c>
      <c r="B25" s="265" t="s">
        <v>133</v>
      </c>
      <c r="C25" s="26">
        <v>351619.2</v>
      </c>
      <c r="D25" s="24">
        <v>351619.2</v>
      </c>
      <c r="E25" s="24">
        <v>351619.2</v>
      </c>
      <c r="F25" s="24"/>
      <c r="G25" s="24"/>
      <c r="H25" s="24"/>
      <c r="I25" s="24"/>
      <c r="J25" s="24"/>
      <c r="K25" s="24"/>
      <c r="L25" s="24"/>
      <c r="M25" s="24"/>
      <c r="N25" s="26"/>
      <c r="O25" s="26"/>
    </row>
    <row r="26" ht="25" customHeight="1" spans="1:15">
      <c r="A26" s="266" t="s">
        <v>134</v>
      </c>
      <c r="B26" s="266" t="s">
        <v>135</v>
      </c>
      <c r="C26" s="26">
        <v>351619.2</v>
      </c>
      <c r="D26" s="24">
        <v>351619.2</v>
      </c>
      <c r="E26" s="24">
        <v>351619.2</v>
      </c>
      <c r="F26" s="24"/>
      <c r="G26" s="24"/>
      <c r="H26" s="24"/>
      <c r="I26" s="24"/>
      <c r="J26" s="24"/>
      <c r="K26" s="24"/>
      <c r="L26" s="24"/>
      <c r="M26" s="24"/>
      <c r="N26" s="26"/>
      <c r="O26" s="26"/>
    </row>
    <row r="27" ht="25" customHeight="1" spans="1:15">
      <c r="A27" s="267" t="s">
        <v>136</v>
      </c>
      <c r="B27" s="267" t="s">
        <v>137</v>
      </c>
      <c r="C27" s="26">
        <v>351619.2</v>
      </c>
      <c r="D27" s="24">
        <v>351619.2</v>
      </c>
      <c r="E27" s="24">
        <v>351619.2</v>
      </c>
      <c r="F27" s="24"/>
      <c r="G27" s="24"/>
      <c r="H27" s="24"/>
      <c r="I27" s="24"/>
      <c r="J27" s="24"/>
      <c r="K27" s="24"/>
      <c r="L27" s="24"/>
      <c r="M27" s="24"/>
      <c r="N27" s="26"/>
      <c r="O27" s="26"/>
    </row>
    <row r="28" ht="25" customHeight="1" spans="1:15">
      <c r="A28" s="265" t="s">
        <v>138</v>
      </c>
      <c r="B28" s="265" t="s">
        <v>82</v>
      </c>
      <c r="C28" s="26">
        <v>172454.34</v>
      </c>
      <c r="D28" s="24"/>
      <c r="E28" s="24"/>
      <c r="F28" s="24"/>
      <c r="G28" s="24"/>
      <c r="H28" s="24"/>
      <c r="I28" s="24"/>
      <c r="J28" s="24">
        <v>172454.34</v>
      </c>
      <c r="K28" s="24"/>
      <c r="L28" s="24"/>
      <c r="M28" s="24"/>
      <c r="N28" s="26"/>
      <c r="O28" s="26">
        <v>172454.34</v>
      </c>
    </row>
    <row r="29" ht="25" customHeight="1" spans="1:15">
      <c r="A29" s="266" t="s">
        <v>139</v>
      </c>
      <c r="B29" s="266" t="s">
        <v>82</v>
      </c>
      <c r="C29" s="26">
        <v>172454.34</v>
      </c>
      <c r="D29" s="24"/>
      <c r="E29" s="24"/>
      <c r="F29" s="24"/>
      <c r="G29" s="24"/>
      <c r="H29" s="24"/>
      <c r="I29" s="24"/>
      <c r="J29" s="24">
        <v>172454.34</v>
      </c>
      <c r="K29" s="24"/>
      <c r="L29" s="24"/>
      <c r="M29" s="24"/>
      <c r="N29" s="26"/>
      <c r="O29" s="26">
        <v>172454.34</v>
      </c>
    </row>
    <row r="30" ht="25" customHeight="1" spans="1:15">
      <c r="A30" s="267" t="s">
        <v>140</v>
      </c>
      <c r="B30" s="267" t="s">
        <v>82</v>
      </c>
      <c r="C30" s="26">
        <v>172454.34</v>
      </c>
      <c r="D30" s="24"/>
      <c r="E30" s="24"/>
      <c r="F30" s="24"/>
      <c r="G30" s="24"/>
      <c r="H30" s="24"/>
      <c r="I30" s="24"/>
      <c r="J30" s="24">
        <v>172454.34</v>
      </c>
      <c r="K30" s="24"/>
      <c r="L30" s="24"/>
      <c r="M30" s="24"/>
      <c r="N30" s="26"/>
      <c r="O30" s="26">
        <v>172454.34</v>
      </c>
    </row>
    <row r="31" ht="25" customHeight="1" spans="1:15">
      <c r="A31" s="268" t="s">
        <v>55</v>
      </c>
      <c r="B31" s="23"/>
      <c r="C31" s="24">
        <v>4740628.39</v>
      </c>
      <c r="D31" s="24">
        <v>4568174.05</v>
      </c>
      <c r="E31" s="24">
        <v>4568174.05</v>
      </c>
      <c r="F31" s="24"/>
      <c r="G31" s="24"/>
      <c r="H31" s="24"/>
      <c r="I31" s="24"/>
      <c r="J31" s="24">
        <v>172454.34</v>
      </c>
      <c r="K31" s="24"/>
      <c r="L31" s="24"/>
      <c r="M31" s="24"/>
      <c r="N31" s="24"/>
      <c r="O31" s="24">
        <v>172454.34</v>
      </c>
    </row>
  </sheetData>
  <mergeCells count="12">
    <mergeCell ref="A2:O2"/>
    <mergeCell ref="A3:O3"/>
    <mergeCell ref="A4:B4"/>
    <mergeCell ref="D5:F5"/>
    <mergeCell ref="J5:O5"/>
    <mergeCell ref="A31:B31"/>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9" activePane="bottomLeft" state="frozen"/>
      <selection/>
      <selection pane="bottomLeft" activeCell="D7" sqref="D7:D35"/>
    </sheetView>
  </sheetViews>
  <sheetFormatPr defaultColWidth="8.575" defaultRowHeight="12.75" customHeight="1" outlineLevelCol="3"/>
  <cols>
    <col min="1" max="4" width="35.575" style="42" customWidth="1"/>
    <col min="5" max="16384" width="8.575" style="42"/>
  </cols>
  <sheetData>
    <row r="1" customHeight="1" spans="1:4">
      <c r="A1" s="43"/>
      <c r="B1" s="43"/>
      <c r="C1" s="43"/>
      <c r="D1" s="43"/>
    </row>
    <row r="2" ht="15" customHeight="1" spans="1:4">
      <c r="A2" s="82"/>
      <c r="B2" s="86"/>
      <c r="C2" s="86"/>
      <c r="D2" s="86" t="s">
        <v>141</v>
      </c>
    </row>
    <row r="3" ht="41.25" customHeight="1" spans="1:1">
      <c r="A3" s="81" t="str">
        <f>"2025"&amp;"年部门财政拨款收支预算总表"</f>
        <v>2025年部门财政拨款收支预算总表</v>
      </c>
    </row>
    <row r="4" ht="17.25" customHeight="1" spans="1:4">
      <c r="A4" s="84" t="s">
        <v>142</v>
      </c>
      <c r="B4" s="249"/>
      <c r="D4" s="86" t="s">
        <v>1</v>
      </c>
    </row>
    <row r="5" ht="17.25" customHeight="1" spans="1:4">
      <c r="A5" s="250" t="s">
        <v>2</v>
      </c>
      <c r="B5" s="251"/>
      <c r="C5" s="250" t="s">
        <v>3</v>
      </c>
      <c r="D5" s="251"/>
    </row>
    <row r="6" ht="18.75" customHeight="1" spans="1:4">
      <c r="A6" s="250" t="s">
        <v>4</v>
      </c>
      <c r="B6" s="250" t="s">
        <v>5</v>
      </c>
      <c r="C6" s="250" t="s">
        <v>6</v>
      </c>
      <c r="D6" s="250" t="s">
        <v>5</v>
      </c>
    </row>
    <row r="7" ht="16.5" customHeight="1" spans="1:4">
      <c r="A7" s="252" t="s">
        <v>143</v>
      </c>
      <c r="B7" s="120">
        <v>4568174.05</v>
      </c>
      <c r="C7" s="252" t="s">
        <v>144</v>
      </c>
      <c r="D7" s="120">
        <v>4568174.05</v>
      </c>
    </row>
    <row r="8" ht="16.5" customHeight="1" spans="1:4">
      <c r="A8" s="252" t="s">
        <v>145</v>
      </c>
      <c r="B8" s="120">
        <v>4568174.05</v>
      </c>
      <c r="C8" s="252" t="s">
        <v>146</v>
      </c>
      <c r="D8" s="120"/>
    </row>
    <row r="9" ht="16.5" customHeight="1" spans="1:4">
      <c r="A9" s="252" t="s">
        <v>147</v>
      </c>
      <c r="B9" s="120"/>
      <c r="C9" s="252" t="s">
        <v>148</v>
      </c>
      <c r="D9" s="120"/>
    </row>
    <row r="10" ht="16.5" customHeight="1" spans="1:4">
      <c r="A10" s="252" t="s">
        <v>149</v>
      </c>
      <c r="B10" s="120"/>
      <c r="C10" s="252" t="s">
        <v>150</v>
      </c>
      <c r="D10" s="120"/>
    </row>
    <row r="11" ht="16.5" customHeight="1" spans="1:4">
      <c r="A11" s="252" t="s">
        <v>151</v>
      </c>
      <c r="B11" s="120"/>
      <c r="C11" s="252" t="s">
        <v>152</v>
      </c>
      <c r="D11" s="120"/>
    </row>
    <row r="12" ht="16.5" customHeight="1" spans="1:4">
      <c r="A12" s="252" t="s">
        <v>145</v>
      </c>
      <c r="B12" s="120"/>
      <c r="C12" s="252" t="s">
        <v>153</v>
      </c>
      <c r="D12" s="120">
        <v>2992677.15</v>
      </c>
    </row>
    <row r="13" ht="16.5" customHeight="1" spans="1:4">
      <c r="A13" s="253" t="s">
        <v>147</v>
      </c>
      <c r="B13" s="120"/>
      <c r="C13" s="107" t="s">
        <v>154</v>
      </c>
      <c r="D13" s="120"/>
    </row>
    <row r="14" ht="16.5" customHeight="1" spans="1:4">
      <c r="A14" s="253" t="s">
        <v>149</v>
      </c>
      <c r="B14" s="120"/>
      <c r="C14" s="107" t="s">
        <v>155</v>
      </c>
      <c r="D14" s="120"/>
    </row>
    <row r="15" ht="16.5" customHeight="1" spans="1:4">
      <c r="A15" s="254"/>
      <c r="B15" s="120"/>
      <c r="C15" s="107" t="s">
        <v>156</v>
      </c>
      <c r="D15" s="120">
        <v>816607.6</v>
      </c>
    </row>
    <row r="16" ht="16.5" customHeight="1" spans="1:4">
      <c r="A16" s="254"/>
      <c r="B16" s="120"/>
      <c r="C16" s="107" t="s">
        <v>157</v>
      </c>
      <c r="D16" s="120">
        <v>407270.1</v>
      </c>
    </row>
    <row r="17" ht="16.5" customHeight="1" spans="1:4">
      <c r="A17" s="254"/>
      <c r="B17" s="120"/>
      <c r="C17" s="107" t="s">
        <v>158</v>
      </c>
      <c r="D17" s="120"/>
    </row>
    <row r="18" ht="16.5" customHeight="1" spans="1:4">
      <c r="A18" s="254"/>
      <c r="B18" s="120"/>
      <c r="C18" s="107" t="s">
        <v>159</v>
      </c>
      <c r="D18" s="120"/>
    </row>
    <row r="19" ht="16.5" customHeight="1" spans="1:4">
      <c r="A19" s="254"/>
      <c r="B19" s="120"/>
      <c r="C19" s="107" t="s">
        <v>160</v>
      </c>
      <c r="D19" s="120"/>
    </row>
    <row r="20" ht="16.5" customHeight="1" spans="1:4">
      <c r="A20" s="254"/>
      <c r="B20" s="120"/>
      <c r="C20" s="107" t="s">
        <v>161</v>
      </c>
      <c r="D20" s="120"/>
    </row>
    <row r="21" ht="16.5" customHeight="1" spans="1:4">
      <c r="A21" s="254"/>
      <c r="B21" s="120"/>
      <c r="C21" s="107" t="s">
        <v>162</v>
      </c>
      <c r="D21" s="120"/>
    </row>
    <row r="22" ht="16.5" customHeight="1" spans="1:4">
      <c r="A22" s="254"/>
      <c r="B22" s="120"/>
      <c r="C22" s="107" t="s">
        <v>163</v>
      </c>
      <c r="D22" s="120"/>
    </row>
    <row r="23" ht="16.5" customHeight="1" spans="1:4">
      <c r="A23" s="254"/>
      <c r="B23" s="120"/>
      <c r="C23" s="107" t="s">
        <v>164</v>
      </c>
      <c r="D23" s="120"/>
    </row>
    <row r="24" ht="16.5" customHeight="1" spans="1:4">
      <c r="A24" s="254"/>
      <c r="B24" s="120"/>
      <c r="C24" s="107" t="s">
        <v>165</v>
      </c>
      <c r="D24" s="120"/>
    </row>
    <row r="25" ht="16.5" customHeight="1" spans="1:4">
      <c r="A25" s="254"/>
      <c r="B25" s="120"/>
      <c r="C25" s="107" t="s">
        <v>166</v>
      </c>
      <c r="D25" s="120"/>
    </row>
    <row r="26" ht="16.5" customHeight="1" spans="1:4">
      <c r="A26" s="254"/>
      <c r="B26" s="120"/>
      <c r="C26" s="107" t="s">
        <v>167</v>
      </c>
      <c r="D26" s="120">
        <v>351619.2</v>
      </c>
    </row>
    <row r="27" ht="16.5" customHeight="1" spans="1:4">
      <c r="A27" s="254"/>
      <c r="B27" s="120"/>
      <c r="C27" s="107" t="s">
        <v>168</v>
      </c>
      <c r="D27" s="120"/>
    </row>
    <row r="28" ht="16.5" customHeight="1" spans="1:4">
      <c r="A28" s="254"/>
      <c r="B28" s="120"/>
      <c r="C28" s="107" t="s">
        <v>169</v>
      </c>
      <c r="D28" s="120"/>
    </row>
    <row r="29" ht="16.5" customHeight="1" spans="1:4">
      <c r="A29" s="254"/>
      <c r="B29" s="120"/>
      <c r="C29" s="107" t="s">
        <v>170</v>
      </c>
      <c r="D29" s="120"/>
    </row>
    <row r="30" ht="16.5" customHeight="1" spans="1:4">
      <c r="A30" s="254"/>
      <c r="B30" s="120"/>
      <c r="C30" s="107" t="s">
        <v>171</v>
      </c>
      <c r="D30" s="120"/>
    </row>
    <row r="31" ht="16.5" customHeight="1" spans="1:4">
      <c r="A31" s="254"/>
      <c r="B31" s="120"/>
      <c r="C31" s="107" t="s">
        <v>172</v>
      </c>
      <c r="D31" s="120"/>
    </row>
    <row r="32" ht="16.5" customHeight="1" spans="1:4">
      <c r="A32" s="254"/>
      <c r="B32" s="120"/>
      <c r="C32" s="253" t="s">
        <v>173</v>
      </c>
      <c r="D32" s="120"/>
    </row>
    <row r="33" ht="16.5" customHeight="1" spans="1:4">
      <c r="A33" s="254"/>
      <c r="B33" s="120"/>
      <c r="C33" s="253" t="s">
        <v>174</v>
      </c>
      <c r="D33" s="120"/>
    </row>
    <row r="34" ht="16.5" customHeight="1" spans="1:4">
      <c r="A34" s="254"/>
      <c r="B34" s="120"/>
      <c r="C34" s="70" t="s">
        <v>175</v>
      </c>
      <c r="D34" s="120"/>
    </row>
    <row r="35" ht="15" customHeight="1" spans="1:4">
      <c r="A35" s="255" t="s">
        <v>50</v>
      </c>
      <c r="B35" s="256">
        <v>4568174.05</v>
      </c>
      <c r="C35" s="255" t="s">
        <v>51</v>
      </c>
      <c r="D35" s="256">
        <v>4568174.05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workbookViewId="0">
      <pane ySplit="1" topLeftCell="A11" activePane="bottomLeft" state="frozen"/>
      <selection/>
      <selection pane="bottomLeft" activeCell="C19" sqref="C19"/>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22"/>
      <c r="B1" s="122"/>
      <c r="C1" s="122"/>
      <c r="D1" s="122"/>
      <c r="E1" s="122"/>
      <c r="F1" s="122"/>
      <c r="G1" s="122"/>
    </row>
    <row r="2" customHeight="1" spans="4:7">
      <c r="D2" s="210"/>
      <c r="F2" s="236"/>
      <c r="G2" s="237" t="s">
        <v>176</v>
      </c>
    </row>
    <row r="3" ht="41.25" customHeight="1" spans="1:7">
      <c r="A3" s="238" t="str">
        <f>"2025"&amp;"年一般公共预算支出预算表（按功能科目分类）"</f>
        <v>2025年一般公共预算支出预算表（按功能科目分类）</v>
      </c>
      <c r="B3" s="238"/>
      <c r="C3" s="238"/>
      <c r="D3" s="238"/>
      <c r="E3" s="238"/>
      <c r="F3" s="238"/>
      <c r="G3" s="238"/>
    </row>
    <row r="4" ht="18" customHeight="1" spans="1:7">
      <c r="A4" s="213" t="s">
        <v>142</v>
      </c>
      <c r="F4" s="239"/>
      <c r="G4" s="237" t="s">
        <v>1</v>
      </c>
    </row>
    <row r="5" ht="20.25" customHeight="1" spans="1:7">
      <c r="A5" s="240" t="s">
        <v>177</v>
      </c>
      <c r="B5" s="241"/>
      <c r="C5" s="225" t="s">
        <v>55</v>
      </c>
      <c r="D5" s="224" t="s">
        <v>76</v>
      </c>
      <c r="E5" s="14"/>
      <c r="F5" s="37"/>
      <c r="G5" s="242" t="s">
        <v>77</v>
      </c>
    </row>
    <row r="6" ht="20.25" customHeight="1" spans="1:7">
      <c r="A6" s="243" t="s">
        <v>73</v>
      </c>
      <c r="B6" s="243" t="s">
        <v>74</v>
      </c>
      <c r="C6" s="139"/>
      <c r="D6" s="15" t="s">
        <v>57</v>
      </c>
      <c r="E6" s="15" t="s">
        <v>178</v>
      </c>
      <c r="F6" s="15" t="s">
        <v>179</v>
      </c>
      <c r="G6" s="244"/>
    </row>
    <row r="7" ht="15" customHeight="1" spans="1:7">
      <c r="A7" s="21" t="s">
        <v>83</v>
      </c>
      <c r="B7" s="21" t="s">
        <v>84</v>
      </c>
      <c r="C7" s="21" t="s">
        <v>85</v>
      </c>
      <c r="D7" s="21" t="s">
        <v>86</v>
      </c>
      <c r="E7" s="21" t="s">
        <v>87</v>
      </c>
      <c r="F7" s="21" t="s">
        <v>88</v>
      </c>
      <c r="G7" s="21" t="s">
        <v>89</v>
      </c>
    </row>
    <row r="8" ht="22" customHeight="1" spans="1:7">
      <c r="A8" s="19" t="s">
        <v>98</v>
      </c>
      <c r="B8" s="19" t="s">
        <v>99</v>
      </c>
      <c r="C8" s="245">
        <v>2992677.15</v>
      </c>
      <c r="D8" s="246">
        <v>2992677.15</v>
      </c>
      <c r="E8" s="246">
        <v>2658725.95</v>
      </c>
      <c r="F8" s="246">
        <v>333951.2</v>
      </c>
      <c r="G8" s="246"/>
    </row>
    <row r="9" ht="22" customHeight="1" spans="1:7">
      <c r="A9" s="197" t="s">
        <v>100</v>
      </c>
      <c r="B9" s="197" t="s">
        <v>101</v>
      </c>
      <c r="C9" s="245">
        <v>2992677.15</v>
      </c>
      <c r="D9" s="246">
        <v>2992677.15</v>
      </c>
      <c r="E9" s="246">
        <v>2658725.95</v>
      </c>
      <c r="F9" s="246">
        <v>333951.2</v>
      </c>
      <c r="G9" s="246"/>
    </row>
    <row r="10" ht="22" customHeight="1" spans="1:7">
      <c r="A10" s="247" t="s">
        <v>102</v>
      </c>
      <c r="B10" s="247" t="s">
        <v>103</v>
      </c>
      <c r="C10" s="245">
        <v>2992677.15</v>
      </c>
      <c r="D10" s="246">
        <v>2992677.15</v>
      </c>
      <c r="E10" s="246">
        <v>2658725.95</v>
      </c>
      <c r="F10" s="246">
        <v>333951.2</v>
      </c>
      <c r="G10" s="246"/>
    </row>
    <row r="11" ht="22" customHeight="1" spans="1:7">
      <c r="A11" s="19" t="s">
        <v>104</v>
      </c>
      <c r="B11" s="19" t="s">
        <v>105</v>
      </c>
      <c r="C11" s="245">
        <v>816607.6</v>
      </c>
      <c r="D11" s="246">
        <v>816607.6</v>
      </c>
      <c r="E11" s="246">
        <v>795907.6</v>
      </c>
      <c r="F11" s="246">
        <v>20700</v>
      </c>
      <c r="G11" s="246"/>
    </row>
    <row r="12" ht="22" customHeight="1" spans="1:7">
      <c r="A12" s="197" t="s">
        <v>106</v>
      </c>
      <c r="B12" s="197" t="s">
        <v>107</v>
      </c>
      <c r="C12" s="245">
        <v>805141.6</v>
      </c>
      <c r="D12" s="246">
        <v>805141.6</v>
      </c>
      <c r="E12" s="246">
        <v>784441.6</v>
      </c>
      <c r="F12" s="246">
        <v>20700</v>
      </c>
      <c r="G12" s="246"/>
    </row>
    <row r="13" ht="22" customHeight="1" spans="1:7">
      <c r="A13" s="247" t="s">
        <v>108</v>
      </c>
      <c r="B13" s="247" t="s">
        <v>109</v>
      </c>
      <c r="C13" s="245">
        <v>61200</v>
      </c>
      <c r="D13" s="246">
        <v>61200</v>
      </c>
      <c r="E13" s="246">
        <v>57600</v>
      </c>
      <c r="F13" s="246">
        <v>3600</v>
      </c>
      <c r="G13" s="246"/>
    </row>
    <row r="14" ht="22" customHeight="1" spans="1:7">
      <c r="A14" s="247" t="s">
        <v>110</v>
      </c>
      <c r="B14" s="247" t="s">
        <v>111</v>
      </c>
      <c r="C14" s="245">
        <v>290700</v>
      </c>
      <c r="D14" s="246">
        <v>290700</v>
      </c>
      <c r="E14" s="246">
        <v>273600</v>
      </c>
      <c r="F14" s="246">
        <v>17100</v>
      </c>
      <c r="G14" s="246"/>
    </row>
    <row r="15" ht="22" customHeight="1" spans="1:7">
      <c r="A15" s="247" t="s">
        <v>112</v>
      </c>
      <c r="B15" s="247" t="s">
        <v>113</v>
      </c>
      <c r="C15" s="245">
        <v>383241.6</v>
      </c>
      <c r="D15" s="246">
        <v>383241.6</v>
      </c>
      <c r="E15" s="246">
        <v>383241.6</v>
      </c>
      <c r="F15" s="246"/>
      <c r="G15" s="246"/>
    </row>
    <row r="16" ht="22" customHeight="1" spans="1:7">
      <c r="A16" s="247" t="s">
        <v>114</v>
      </c>
      <c r="B16" s="247" t="s">
        <v>115</v>
      </c>
      <c r="C16" s="245">
        <v>70000</v>
      </c>
      <c r="D16" s="246">
        <v>70000</v>
      </c>
      <c r="E16" s="246">
        <v>70000</v>
      </c>
      <c r="F16" s="246"/>
      <c r="G16" s="246"/>
    </row>
    <row r="17" ht="22" customHeight="1" spans="1:7">
      <c r="A17" s="197" t="s">
        <v>116</v>
      </c>
      <c r="B17" s="197" t="s">
        <v>117</v>
      </c>
      <c r="C17" s="245">
        <v>11466</v>
      </c>
      <c r="D17" s="246">
        <v>11466</v>
      </c>
      <c r="E17" s="246">
        <v>11466</v>
      </c>
      <c r="F17" s="246"/>
      <c r="G17" s="246"/>
    </row>
    <row r="18" ht="22" customHeight="1" spans="1:7">
      <c r="A18" s="247" t="s">
        <v>118</v>
      </c>
      <c r="B18" s="247" t="s">
        <v>119</v>
      </c>
      <c r="C18" s="245">
        <v>11466</v>
      </c>
      <c r="D18" s="246">
        <v>11466</v>
      </c>
      <c r="E18" s="246">
        <v>11466</v>
      </c>
      <c r="F18" s="246"/>
      <c r="G18" s="246"/>
    </row>
    <row r="19" ht="22" customHeight="1" spans="1:7">
      <c r="A19" s="19" t="s">
        <v>120</v>
      </c>
      <c r="B19" s="19" t="s">
        <v>121</v>
      </c>
      <c r="C19" s="245">
        <v>407270.1</v>
      </c>
      <c r="D19" s="246">
        <v>407270.1</v>
      </c>
      <c r="E19" s="246">
        <v>407270.1</v>
      </c>
      <c r="F19" s="246"/>
      <c r="G19" s="246"/>
    </row>
    <row r="20" ht="22" customHeight="1" spans="1:7">
      <c r="A20" s="197" t="s">
        <v>122</v>
      </c>
      <c r="B20" s="197" t="s">
        <v>123</v>
      </c>
      <c r="C20" s="245">
        <v>407270.1</v>
      </c>
      <c r="D20" s="246">
        <v>407270.1</v>
      </c>
      <c r="E20" s="246">
        <v>407270.1</v>
      </c>
      <c r="F20" s="246"/>
      <c r="G20" s="246"/>
    </row>
    <row r="21" ht="22" customHeight="1" spans="1:7">
      <c r="A21" s="247" t="s">
        <v>124</v>
      </c>
      <c r="B21" s="247" t="s">
        <v>125</v>
      </c>
      <c r="C21" s="245">
        <v>27499.58</v>
      </c>
      <c r="D21" s="246">
        <v>27499.58</v>
      </c>
      <c r="E21" s="246">
        <v>27499.58</v>
      </c>
      <c r="F21" s="246"/>
      <c r="G21" s="246"/>
    </row>
    <row r="22" ht="22" customHeight="1" spans="1:7">
      <c r="A22" s="247" t="s">
        <v>126</v>
      </c>
      <c r="B22" s="247" t="s">
        <v>127</v>
      </c>
      <c r="C22" s="245">
        <v>145799.56</v>
      </c>
      <c r="D22" s="246">
        <v>145799.56</v>
      </c>
      <c r="E22" s="246">
        <v>145799.56</v>
      </c>
      <c r="F22" s="246"/>
      <c r="G22" s="246"/>
    </row>
    <row r="23" ht="22" customHeight="1" spans="1:7">
      <c r="A23" s="247" t="s">
        <v>128</v>
      </c>
      <c r="B23" s="247" t="s">
        <v>129</v>
      </c>
      <c r="C23" s="245">
        <v>207065</v>
      </c>
      <c r="D23" s="246">
        <v>207065</v>
      </c>
      <c r="E23" s="246">
        <v>207065</v>
      </c>
      <c r="F23" s="246"/>
      <c r="G23" s="246"/>
    </row>
    <row r="24" ht="22" customHeight="1" spans="1:7">
      <c r="A24" s="247" t="s">
        <v>130</v>
      </c>
      <c r="B24" s="247" t="s">
        <v>131</v>
      </c>
      <c r="C24" s="245">
        <v>26905.96</v>
      </c>
      <c r="D24" s="246">
        <v>26905.96</v>
      </c>
      <c r="E24" s="246">
        <v>26905.96</v>
      </c>
      <c r="F24" s="246"/>
      <c r="G24" s="246"/>
    </row>
    <row r="25" ht="22" customHeight="1" spans="1:7">
      <c r="A25" s="19" t="s">
        <v>132</v>
      </c>
      <c r="B25" s="19" t="s">
        <v>133</v>
      </c>
      <c r="C25" s="245">
        <v>351619.2</v>
      </c>
      <c r="D25" s="246">
        <v>351619.2</v>
      </c>
      <c r="E25" s="246">
        <v>351619.2</v>
      </c>
      <c r="F25" s="246"/>
      <c r="G25" s="246"/>
    </row>
    <row r="26" ht="22" customHeight="1" spans="1:7">
      <c r="A26" s="197" t="s">
        <v>134</v>
      </c>
      <c r="B26" s="197" t="s">
        <v>135</v>
      </c>
      <c r="C26" s="245">
        <v>351619.2</v>
      </c>
      <c r="D26" s="246">
        <v>351619.2</v>
      </c>
      <c r="E26" s="246">
        <v>351619.2</v>
      </c>
      <c r="F26" s="246"/>
      <c r="G26" s="246"/>
    </row>
    <row r="27" ht="22" customHeight="1" spans="1:7">
      <c r="A27" s="247" t="s">
        <v>136</v>
      </c>
      <c r="B27" s="247" t="s">
        <v>137</v>
      </c>
      <c r="C27" s="245">
        <v>351619.2</v>
      </c>
      <c r="D27" s="246">
        <v>351619.2</v>
      </c>
      <c r="E27" s="246">
        <v>351619.2</v>
      </c>
      <c r="F27" s="246"/>
      <c r="G27" s="246"/>
    </row>
    <row r="28" ht="22" customHeight="1" spans="1:7">
      <c r="A28" s="248" t="s">
        <v>180</v>
      </c>
      <c r="B28" s="248"/>
      <c r="C28" s="245">
        <v>4568174.05</v>
      </c>
      <c r="D28" s="246">
        <v>4568174.05</v>
      </c>
      <c r="E28" s="245">
        <v>4213522.85</v>
      </c>
      <c r="F28" s="245">
        <v>354651.2</v>
      </c>
      <c r="G28" s="245"/>
    </row>
  </sheetData>
  <mergeCells count="6">
    <mergeCell ref="A3:G3"/>
    <mergeCell ref="A5:B5"/>
    <mergeCell ref="D5:F5"/>
    <mergeCell ref="A28:B28"/>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8" sqref="A8:F8"/>
    </sheetView>
  </sheetViews>
  <sheetFormatPr defaultColWidth="10.425" defaultRowHeight="14.25" customHeight="1" outlineLevelRow="7" outlineLevelCol="5"/>
  <cols>
    <col min="1" max="6" width="28.1416666666667" style="42" customWidth="1"/>
    <col min="7" max="16384" width="10.425" style="42"/>
  </cols>
  <sheetData>
    <row r="1" customHeight="1" spans="1:6">
      <c r="A1" s="43"/>
      <c r="B1" s="43"/>
      <c r="C1" s="43"/>
      <c r="D1" s="43"/>
      <c r="E1" s="43"/>
      <c r="F1" s="43"/>
    </row>
    <row r="2" customHeight="1" spans="1:6">
      <c r="A2" s="83"/>
      <c r="B2" s="83"/>
      <c r="C2" s="83"/>
      <c r="D2" s="83"/>
      <c r="E2" s="82"/>
      <c r="F2" s="230" t="s">
        <v>181</v>
      </c>
    </row>
    <row r="3" ht="41.25" customHeight="1" spans="1:6">
      <c r="A3" s="231" t="str">
        <f>"2025"&amp;"年一般公共预算“三公”经费支出预算表"</f>
        <v>2025年一般公共预算“三公”经费支出预算表</v>
      </c>
      <c r="B3" s="83"/>
      <c r="C3" s="83"/>
      <c r="D3" s="83"/>
      <c r="E3" s="82"/>
      <c r="F3" s="83"/>
    </row>
    <row r="4" customHeight="1" spans="1:6">
      <c r="A4" s="232" t="str">
        <f>"单位名称：中国共产党昆明市晋宁区委员会党校"&amp;""</f>
        <v>单位名称：中国共产党昆明市晋宁区委员会党校</v>
      </c>
      <c r="B4" s="233"/>
      <c r="D4" s="83"/>
      <c r="E4" s="82"/>
      <c r="F4" s="102" t="s">
        <v>1</v>
      </c>
    </row>
    <row r="5" ht="27" customHeight="1" spans="1:6">
      <c r="A5" s="87" t="s">
        <v>182</v>
      </c>
      <c r="B5" s="87" t="s">
        <v>183</v>
      </c>
      <c r="C5" s="87" t="s">
        <v>184</v>
      </c>
      <c r="D5" s="87"/>
      <c r="E5" s="76"/>
      <c r="F5" s="87" t="s">
        <v>185</v>
      </c>
    </row>
    <row r="6" ht="28.5" customHeight="1" spans="1:6">
      <c r="A6" s="234"/>
      <c r="B6" s="89"/>
      <c r="C6" s="76" t="s">
        <v>57</v>
      </c>
      <c r="D6" s="76" t="s">
        <v>186</v>
      </c>
      <c r="E6" s="76" t="s">
        <v>187</v>
      </c>
      <c r="F6" s="88"/>
    </row>
    <row r="7" ht="17.25" customHeight="1" spans="1:6">
      <c r="A7" s="94" t="s">
        <v>83</v>
      </c>
      <c r="B7" s="94" t="s">
        <v>84</v>
      </c>
      <c r="C7" s="94" t="s">
        <v>85</v>
      </c>
      <c r="D7" s="94" t="s">
        <v>86</v>
      </c>
      <c r="E7" s="94" t="s">
        <v>87</v>
      </c>
      <c r="F7" s="94" t="s">
        <v>88</v>
      </c>
    </row>
    <row r="8" ht="17.25" customHeight="1" spans="1:6">
      <c r="A8" s="235">
        <v>20000</v>
      </c>
      <c r="B8" s="26"/>
      <c r="C8" s="24"/>
      <c r="D8" s="24"/>
      <c r="E8" s="24"/>
      <c r="F8" s="24">
        <v>20000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7"/>
  <sheetViews>
    <sheetView showZeros="0" workbookViewId="0">
      <pane ySplit="1" topLeftCell="A2" activePane="bottomLeft" state="frozen"/>
      <selection/>
      <selection pane="bottomLeft" activeCell="F59" sqref="F59"/>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30" customWidth="1"/>
    <col min="7" max="7" width="10.2833333333333" customWidth="1"/>
    <col min="8" max="8" width="28.375" customWidth="1"/>
    <col min="9" max="24" width="18.7083333333333" customWidth="1"/>
  </cols>
  <sheetData>
    <row r="1" customHeight="1" spans="1:24">
      <c r="A1" s="122"/>
      <c r="B1" s="122"/>
      <c r="C1" s="122"/>
      <c r="D1" s="122"/>
      <c r="E1" s="122"/>
      <c r="F1" s="122"/>
      <c r="G1" s="122"/>
      <c r="H1" s="122"/>
      <c r="I1" s="122"/>
      <c r="J1" s="122"/>
      <c r="K1" s="122"/>
      <c r="L1" s="122"/>
      <c r="M1" s="122"/>
      <c r="N1" s="122"/>
      <c r="O1" s="122"/>
      <c r="P1" s="122"/>
      <c r="Q1" s="122"/>
      <c r="R1" s="122"/>
      <c r="S1" s="122"/>
      <c r="T1" s="122"/>
      <c r="U1" s="122"/>
      <c r="V1" s="122"/>
      <c r="W1" s="122"/>
      <c r="X1" s="122"/>
    </row>
    <row r="2" ht="13.5" customHeight="1" spans="2:24">
      <c r="B2" s="210"/>
      <c r="C2" s="211"/>
      <c r="E2" s="212"/>
      <c r="F2" s="212"/>
      <c r="G2" s="212"/>
      <c r="H2" s="212"/>
      <c r="I2" s="124"/>
      <c r="J2" s="124"/>
      <c r="K2" s="124"/>
      <c r="L2" s="124"/>
      <c r="M2" s="124"/>
      <c r="N2" s="124"/>
      <c r="R2" s="124"/>
      <c r="V2" s="211"/>
      <c r="X2" s="175" t="s">
        <v>188</v>
      </c>
    </row>
    <row r="3" ht="45.75" customHeight="1" spans="1:24">
      <c r="A3" s="126" t="str">
        <f>"2025"&amp;"年部门基本支出预算表"</f>
        <v>2025年部门基本支出预算表</v>
      </c>
      <c r="B3" s="162"/>
      <c r="C3" s="126"/>
      <c r="D3" s="126"/>
      <c r="E3" s="126"/>
      <c r="F3" s="126"/>
      <c r="G3" s="126"/>
      <c r="H3" s="126"/>
      <c r="I3" s="126"/>
      <c r="J3" s="126"/>
      <c r="K3" s="126"/>
      <c r="L3" s="126"/>
      <c r="M3" s="126"/>
      <c r="N3" s="126"/>
      <c r="O3" s="162"/>
      <c r="P3" s="162"/>
      <c r="Q3" s="162"/>
      <c r="R3" s="126"/>
      <c r="S3" s="126"/>
      <c r="T3" s="126"/>
      <c r="U3" s="126"/>
      <c r="V3" s="126"/>
      <c r="W3" s="126"/>
      <c r="X3" s="126"/>
    </row>
    <row r="4" ht="18.75" customHeight="1" spans="1:24">
      <c r="A4" s="213" t="s">
        <v>142</v>
      </c>
      <c r="B4" s="214"/>
      <c r="C4" s="215"/>
      <c r="D4" s="215"/>
      <c r="E4" s="215"/>
      <c r="F4" s="215"/>
      <c r="G4" s="215"/>
      <c r="H4" s="215"/>
      <c r="I4" s="164"/>
      <c r="J4" s="164"/>
      <c r="K4" s="164"/>
      <c r="L4" s="164"/>
      <c r="M4" s="164"/>
      <c r="N4" s="164"/>
      <c r="O4" s="165"/>
      <c r="P4" s="165"/>
      <c r="Q4" s="165"/>
      <c r="R4" s="164"/>
      <c r="V4" s="211"/>
      <c r="X4" s="175" t="s">
        <v>1</v>
      </c>
    </row>
    <row r="5" ht="18" customHeight="1" spans="1:24">
      <c r="A5" s="216" t="s">
        <v>189</v>
      </c>
      <c r="B5" s="216" t="s">
        <v>190</v>
      </c>
      <c r="C5" s="216" t="s">
        <v>191</v>
      </c>
      <c r="D5" s="216" t="s">
        <v>192</v>
      </c>
      <c r="E5" s="216" t="s">
        <v>193</v>
      </c>
      <c r="F5" s="216" t="s">
        <v>194</v>
      </c>
      <c r="G5" s="216" t="s">
        <v>195</v>
      </c>
      <c r="H5" s="216" t="s">
        <v>196</v>
      </c>
      <c r="I5" s="224" t="s">
        <v>197</v>
      </c>
      <c r="J5" s="158" t="s">
        <v>197</v>
      </c>
      <c r="K5" s="158"/>
      <c r="L5" s="158"/>
      <c r="M5" s="158"/>
      <c r="N5" s="158"/>
      <c r="O5" s="14"/>
      <c r="P5" s="14"/>
      <c r="Q5" s="14"/>
      <c r="R5" s="150" t="s">
        <v>61</v>
      </c>
      <c r="S5" s="158" t="s">
        <v>62</v>
      </c>
      <c r="T5" s="158"/>
      <c r="U5" s="158"/>
      <c r="V5" s="158"/>
      <c r="W5" s="158"/>
      <c r="X5" s="159"/>
    </row>
    <row r="6" ht="18" customHeight="1" spans="1:24">
      <c r="A6" s="217"/>
      <c r="B6" s="218"/>
      <c r="C6" s="219"/>
      <c r="D6" s="217"/>
      <c r="E6" s="217"/>
      <c r="F6" s="217"/>
      <c r="G6" s="217"/>
      <c r="H6" s="217"/>
      <c r="I6" s="225" t="s">
        <v>198</v>
      </c>
      <c r="J6" s="224" t="s">
        <v>58</v>
      </c>
      <c r="K6" s="158"/>
      <c r="L6" s="158"/>
      <c r="M6" s="158"/>
      <c r="N6" s="159"/>
      <c r="O6" s="13" t="s">
        <v>199</v>
      </c>
      <c r="P6" s="14"/>
      <c r="Q6" s="37"/>
      <c r="R6" s="216" t="s">
        <v>61</v>
      </c>
      <c r="S6" s="224" t="s">
        <v>62</v>
      </c>
      <c r="T6" s="150" t="s">
        <v>64</v>
      </c>
      <c r="U6" s="158" t="s">
        <v>62</v>
      </c>
      <c r="V6" s="150" t="s">
        <v>66</v>
      </c>
      <c r="W6" s="150" t="s">
        <v>67</v>
      </c>
      <c r="X6" s="229" t="s">
        <v>68</v>
      </c>
    </row>
    <row r="7" ht="19.5" customHeight="1" spans="1:24">
      <c r="A7" s="218"/>
      <c r="B7" s="218"/>
      <c r="C7" s="218"/>
      <c r="D7" s="218"/>
      <c r="E7" s="218"/>
      <c r="F7" s="218"/>
      <c r="G7" s="218"/>
      <c r="H7" s="218"/>
      <c r="I7" s="218"/>
      <c r="J7" s="226" t="s">
        <v>200</v>
      </c>
      <c r="K7" s="216" t="s">
        <v>201</v>
      </c>
      <c r="L7" s="216" t="s">
        <v>202</v>
      </c>
      <c r="M7" s="216" t="s">
        <v>203</v>
      </c>
      <c r="N7" s="216" t="s">
        <v>204</v>
      </c>
      <c r="O7" s="216" t="s">
        <v>58</v>
      </c>
      <c r="P7" s="216" t="s">
        <v>59</v>
      </c>
      <c r="Q7" s="216" t="s">
        <v>60</v>
      </c>
      <c r="R7" s="218"/>
      <c r="S7" s="216" t="s">
        <v>57</v>
      </c>
      <c r="T7" s="216" t="s">
        <v>64</v>
      </c>
      <c r="U7" s="216" t="s">
        <v>205</v>
      </c>
      <c r="V7" s="216" t="s">
        <v>66</v>
      </c>
      <c r="W7" s="216" t="s">
        <v>67</v>
      </c>
      <c r="X7" s="216" t="s">
        <v>68</v>
      </c>
    </row>
    <row r="8" ht="37.5" customHeight="1" spans="1:24">
      <c r="A8" s="220"/>
      <c r="B8" s="139"/>
      <c r="C8" s="220"/>
      <c r="D8" s="220"/>
      <c r="E8" s="220"/>
      <c r="F8" s="220"/>
      <c r="G8" s="220"/>
      <c r="H8" s="220"/>
      <c r="I8" s="220"/>
      <c r="J8" s="227" t="s">
        <v>57</v>
      </c>
      <c r="K8" s="228" t="s">
        <v>206</v>
      </c>
      <c r="L8" s="228" t="s">
        <v>202</v>
      </c>
      <c r="M8" s="228" t="s">
        <v>203</v>
      </c>
      <c r="N8" s="228" t="s">
        <v>204</v>
      </c>
      <c r="O8" s="228" t="s">
        <v>202</v>
      </c>
      <c r="P8" s="228" t="s">
        <v>203</v>
      </c>
      <c r="Q8" s="228" t="s">
        <v>204</v>
      </c>
      <c r="R8" s="228" t="s">
        <v>61</v>
      </c>
      <c r="S8" s="228" t="s">
        <v>57</v>
      </c>
      <c r="T8" s="228" t="s">
        <v>64</v>
      </c>
      <c r="U8" s="228" t="s">
        <v>205</v>
      </c>
      <c r="V8" s="228" t="s">
        <v>66</v>
      </c>
      <c r="W8" s="228" t="s">
        <v>67</v>
      </c>
      <c r="X8" s="228" t="s">
        <v>68</v>
      </c>
    </row>
    <row r="9" customHeight="1" spans="1:24">
      <c r="A9" s="221">
        <v>1</v>
      </c>
      <c r="B9" s="221">
        <v>2</v>
      </c>
      <c r="C9" s="221">
        <v>3</v>
      </c>
      <c r="D9" s="221">
        <v>4</v>
      </c>
      <c r="E9" s="221">
        <v>5</v>
      </c>
      <c r="F9" s="221">
        <v>6</v>
      </c>
      <c r="G9" s="221">
        <v>7</v>
      </c>
      <c r="H9" s="221">
        <v>8</v>
      </c>
      <c r="I9" s="221">
        <v>9</v>
      </c>
      <c r="J9" s="221">
        <v>10</v>
      </c>
      <c r="K9" s="221">
        <v>11</v>
      </c>
      <c r="L9" s="221">
        <v>12</v>
      </c>
      <c r="M9" s="221">
        <v>13</v>
      </c>
      <c r="N9" s="221">
        <v>14</v>
      </c>
      <c r="O9" s="221">
        <v>15</v>
      </c>
      <c r="P9" s="221">
        <v>16</v>
      </c>
      <c r="Q9" s="221">
        <v>17</v>
      </c>
      <c r="R9" s="221">
        <v>18</v>
      </c>
      <c r="S9" s="221">
        <v>19</v>
      </c>
      <c r="T9" s="221">
        <v>20</v>
      </c>
      <c r="U9" s="221">
        <v>21</v>
      </c>
      <c r="V9" s="221">
        <v>22</v>
      </c>
      <c r="W9" s="221">
        <v>23</v>
      </c>
      <c r="X9" s="221">
        <v>24</v>
      </c>
    </row>
    <row r="10" ht="16" customHeight="1" spans="1:24">
      <c r="A10" s="22" t="s">
        <v>70</v>
      </c>
      <c r="B10" s="22" t="s">
        <v>70</v>
      </c>
      <c r="C10" s="22" t="s">
        <v>207</v>
      </c>
      <c r="D10" s="22" t="s">
        <v>208</v>
      </c>
      <c r="E10" s="22" t="s">
        <v>102</v>
      </c>
      <c r="F10" s="22" t="s">
        <v>103</v>
      </c>
      <c r="G10" s="22" t="s">
        <v>209</v>
      </c>
      <c r="H10" s="22" t="s">
        <v>210</v>
      </c>
      <c r="I10" s="208">
        <v>135600</v>
      </c>
      <c r="J10" s="208">
        <v>135600</v>
      </c>
      <c r="K10" s="208"/>
      <c r="L10" s="208"/>
      <c r="M10" s="154">
        <v>135600</v>
      </c>
      <c r="N10" s="208"/>
      <c r="O10" s="208"/>
      <c r="P10" s="208"/>
      <c r="Q10" s="208"/>
      <c r="R10" s="208"/>
      <c r="S10" s="208"/>
      <c r="T10" s="208"/>
      <c r="U10" s="208"/>
      <c r="V10" s="208"/>
      <c r="W10" s="208"/>
      <c r="X10" s="208"/>
    </row>
    <row r="11" ht="16" customHeight="1" spans="1:24">
      <c r="A11" s="22" t="s">
        <v>70</v>
      </c>
      <c r="B11" s="22" t="s">
        <v>70</v>
      </c>
      <c r="C11" s="22" t="s">
        <v>207</v>
      </c>
      <c r="D11" s="22" t="s">
        <v>208</v>
      </c>
      <c r="E11" s="22" t="s">
        <v>102</v>
      </c>
      <c r="F11" s="22" t="s">
        <v>103</v>
      </c>
      <c r="G11" s="22" t="s">
        <v>211</v>
      </c>
      <c r="H11" s="22" t="s">
        <v>212</v>
      </c>
      <c r="I11" s="208">
        <v>197916</v>
      </c>
      <c r="J11" s="208">
        <v>197916</v>
      </c>
      <c r="K11" s="198"/>
      <c r="L11" s="198"/>
      <c r="M11" s="154">
        <v>197916</v>
      </c>
      <c r="N11" s="198"/>
      <c r="O11" s="208"/>
      <c r="P11" s="208"/>
      <c r="Q11" s="208"/>
      <c r="R11" s="208"/>
      <c r="S11" s="208"/>
      <c r="T11" s="208"/>
      <c r="U11" s="208"/>
      <c r="V11" s="208"/>
      <c r="W11" s="208"/>
      <c r="X11" s="208"/>
    </row>
    <row r="12" ht="16" customHeight="1" spans="1:24">
      <c r="A12" s="22" t="s">
        <v>70</v>
      </c>
      <c r="B12" s="22" t="s">
        <v>70</v>
      </c>
      <c r="C12" s="22" t="s">
        <v>207</v>
      </c>
      <c r="D12" s="22" t="s">
        <v>208</v>
      </c>
      <c r="E12" s="22" t="s">
        <v>102</v>
      </c>
      <c r="F12" s="22" t="s">
        <v>103</v>
      </c>
      <c r="G12" s="22" t="s">
        <v>213</v>
      </c>
      <c r="H12" s="22" t="s">
        <v>214</v>
      </c>
      <c r="I12" s="208">
        <v>11300</v>
      </c>
      <c r="J12" s="208">
        <v>11300</v>
      </c>
      <c r="K12" s="198"/>
      <c r="L12" s="198"/>
      <c r="M12" s="154">
        <v>11300</v>
      </c>
      <c r="N12" s="198"/>
      <c r="O12" s="208"/>
      <c r="P12" s="208"/>
      <c r="Q12" s="208"/>
      <c r="R12" s="208"/>
      <c r="S12" s="208"/>
      <c r="T12" s="208"/>
      <c r="U12" s="208"/>
      <c r="V12" s="208"/>
      <c r="W12" s="208"/>
      <c r="X12" s="208"/>
    </row>
    <row r="13" ht="16" customHeight="1" spans="1:24">
      <c r="A13" s="22" t="s">
        <v>70</v>
      </c>
      <c r="B13" s="22" t="s">
        <v>70</v>
      </c>
      <c r="C13" s="22" t="s">
        <v>215</v>
      </c>
      <c r="D13" s="22" t="s">
        <v>216</v>
      </c>
      <c r="E13" s="22" t="s">
        <v>102</v>
      </c>
      <c r="F13" s="22" t="s">
        <v>103</v>
      </c>
      <c r="G13" s="22" t="s">
        <v>209</v>
      </c>
      <c r="H13" s="22" t="s">
        <v>210</v>
      </c>
      <c r="I13" s="208">
        <v>959364</v>
      </c>
      <c r="J13" s="208">
        <v>959364</v>
      </c>
      <c r="K13" s="198"/>
      <c r="L13" s="198"/>
      <c r="M13" s="154">
        <v>959364</v>
      </c>
      <c r="N13" s="198"/>
      <c r="O13" s="208"/>
      <c r="P13" s="208"/>
      <c r="Q13" s="208"/>
      <c r="R13" s="208"/>
      <c r="S13" s="208"/>
      <c r="T13" s="208"/>
      <c r="U13" s="208"/>
      <c r="V13" s="208"/>
      <c r="W13" s="208"/>
      <c r="X13" s="208"/>
    </row>
    <row r="14" ht="16" customHeight="1" spans="1:24">
      <c r="A14" s="22" t="s">
        <v>70</v>
      </c>
      <c r="B14" s="22" t="s">
        <v>70</v>
      </c>
      <c r="C14" s="22" t="s">
        <v>215</v>
      </c>
      <c r="D14" s="22" t="s">
        <v>216</v>
      </c>
      <c r="E14" s="22" t="s">
        <v>102</v>
      </c>
      <c r="F14" s="22" t="s">
        <v>103</v>
      </c>
      <c r="G14" s="22" t="s">
        <v>211</v>
      </c>
      <c r="H14" s="22" t="s">
        <v>212</v>
      </c>
      <c r="I14" s="208">
        <v>30216</v>
      </c>
      <c r="J14" s="208">
        <v>30216</v>
      </c>
      <c r="K14" s="198"/>
      <c r="L14" s="198"/>
      <c r="M14" s="154">
        <v>30216</v>
      </c>
      <c r="N14" s="198"/>
      <c r="O14" s="208"/>
      <c r="P14" s="208"/>
      <c r="Q14" s="208"/>
      <c r="R14" s="208"/>
      <c r="S14" s="208"/>
      <c r="T14" s="208"/>
      <c r="U14" s="208"/>
      <c r="V14" s="208"/>
      <c r="W14" s="208"/>
      <c r="X14" s="208"/>
    </row>
    <row r="15" ht="16" customHeight="1" spans="1:24">
      <c r="A15" s="22" t="s">
        <v>70</v>
      </c>
      <c r="B15" s="22" t="s">
        <v>70</v>
      </c>
      <c r="C15" s="22" t="s">
        <v>215</v>
      </c>
      <c r="D15" s="22" t="s">
        <v>216</v>
      </c>
      <c r="E15" s="22" t="s">
        <v>102</v>
      </c>
      <c r="F15" s="22" t="s">
        <v>103</v>
      </c>
      <c r="G15" s="22" t="s">
        <v>213</v>
      </c>
      <c r="H15" s="22" t="s">
        <v>214</v>
      </c>
      <c r="I15" s="208">
        <v>79947</v>
      </c>
      <c r="J15" s="208">
        <v>79947</v>
      </c>
      <c r="K15" s="198"/>
      <c r="L15" s="198"/>
      <c r="M15" s="154">
        <v>79947</v>
      </c>
      <c r="N15" s="198"/>
      <c r="O15" s="208"/>
      <c r="P15" s="208"/>
      <c r="Q15" s="208"/>
      <c r="R15" s="208"/>
      <c r="S15" s="208"/>
      <c r="T15" s="208"/>
      <c r="U15" s="208"/>
      <c r="V15" s="208"/>
      <c r="W15" s="208"/>
      <c r="X15" s="208"/>
    </row>
    <row r="16" ht="16" customHeight="1" spans="1:24">
      <c r="A16" s="22" t="s">
        <v>70</v>
      </c>
      <c r="B16" s="22" t="s">
        <v>70</v>
      </c>
      <c r="C16" s="22" t="s">
        <v>215</v>
      </c>
      <c r="D16" s="22" t="s">
        <v>216</v>
      </c>
      <c r="E16" s="22" t="s">
        <v>102</v>
      </c>
      <c r="F16" s="22" t="s">
        <v>103</v>
      </c>
      <c r="G16" s="22" t="s">
        <v>217</v>
      </c>
      <c r="H16" s="22" t="s">
        <v>218</v>
      </c>
      <c r="I16" s="208">
        <v>124500</v>
      </c>
      <c r="J16" s="208">
        <v>124500</v>
      </c>
      <c r="K16" s="198"/>
      <c r="L16" s="198"/>
      <c r="M16" s="154">
        <v>124500</v>
      </c>
      <c r="N16" s="198"/>
      <c r="O16" s="208"/>
      <c r="P16" s="208"/>
      <c r="Q16" s="208"/>
      <c r="R16" s="208"/>
      <c r="S16" s="208"/>
      <c r="T16" s="208"/>
      <c r="U16" s="208"/>
      <c r="V16" s="208"/>
      <c r="W16" s="208"/>
      <c r="X16" s="208"/>
    </row>
    <row r="17" ht="16" customHeight="1" spans="1:24">
      <c r="A17" s="22" t="s">
        <v>70</v>
      </c>
      <c r="B17" s="22" t="s">
        <v>70</v>
      </c>
      <c r="C17" s="22" t="s">
        <v>215</v>
      </c>
      <c r="D17" s="22" t="s">
        <v>216</v>
      </c>
      <c r="E17" s="22" t="s">
        <v>102</v>
      </c>
      <c r="F17" s="22" t="s">
        <v>103</v>
      </c>
      <c r="G17" s="22" t="s">
        <v>217</v>
      </c>
      <c r="H17" s="22" t="s">
        <v>218</v>
      </c>
      <c r="I17" s="208">
        <v>251172</v>
      </c>
      <c r="J17" s="208">
        <v>251172</v>
      </c>
      <c r="K17" s="198"/>
      <c r="L17" s="198"/>
      <c r="M17" s="154">
        <v>251172</v>
      </c>
      <c r="N17" s="198"/>
      <c r="O17" s="208"/>
      <c r="P17" s="208"/>
      <c r="Q17" s="208"/>
      <c r="R17" s="208"/>
      <c r="S17" s="208"/>
      <c r="T17" s="208"/>
      <c r="U17" s="208"/>
      <c r="V17" s="208"/>
      <c r="W17" s="208"/>
      <c r="X17" s="208"/>
    </row>
    <row r="18" ht="16" customHeight="1" spans="1:24">
      <c r="A18" s="22" t="s">
        <v>70</v>
      </c>
      <c r="B18" s="22" t="s">
        <v>70</v>
      </c>
      <c r="C18" s="22" t="s">
        <v>215</v>
      </c>
      <c r="D18" s="22" t="s">
        <v>216</v>
      </c>
      <c r="E18" s="22" t="s">
        <v>102</v>
      </c>
      <c r="F18" s="22" t="s">
        <v>103</v>
      </c>
      <c r="G18" s="22" t="s">
        <v>217</v>
      </c>
      <c r="H18" s="22" t="s">
        <v>218</v>
      </c>
      <c r="I18" s="208">
        <v>480312</v>
      </c>
      <c r="J18" s="208">
        <v>480312</v>
      </c>
      <c r="K18" s="198"/>
      <c r="L18" s="198"/>
      <c r="M18" s="154">
        <v>480312</v>
      </c>
      <c r="N18" s="198"/>
      <c r="O18" s="208"/>
      <c r="P18" s="208"/>
      <c r="Q18" s="208"/>
      <c r="R18" s="208"/>
      <c r="S18" s="208"/>
      <c r="T18" s="208"/>
      <c r="U18" s="208"/>
      <c r="V18" s="208"/>
      <c r="W18" s="208"/>
      <c r="X18" s="208"/>
    </row>
    <row r="19" ht="16" customHeight="1" spans="1:24">
      <c r="A19" s="22" t="s">
        <v>70</v>
      </c>
      <c r="B19" s="22" t="s">
        <v>70</v>
      </c>
      <c r="C19" s="22" t="s">
        <v>219</v>
      </c>
      <c r="D19" s="22" t="s">
        <v>220</v>
      </c>
      <c r="E19" s="22" t="s">
        <v>112</v>
      </c>
      <c r="F19" s="22" t="s">
        <v>113</v>
      </c>
      <c r="G19" s="22" t="s">
        <v>221</v>
      </c>
      <c r="H19" s="22" t="s">
        <v>222</v>
      </c>
      <c r="I19" s="208">
        <v>327546.24</v>
      </c>
      <c r="J19" s="208">
        <v>327546.24</v>
      </c>
      <c r="K19" s="198"/>
      <c r="L19" s="198"/>
      <c r="M19" s="154">
        <v>327546.24</v>
      </c>
      <c r="N19" s="198"/>
      <c r="O19" s="208"/>
      <c r="P19" s="208"/>
      <c r="Q19" s="208"/>
      <c r="R19" s="208"/>
      <c r="S19" s="208"/>
      <c r="T19" s="208"/>
      <c r="U19" s="208"/>
      <c r="V19" s="208"/>
      <c r="W19" s="208"/>
      <c r="X19" s="208"/>
    </row>
    <row r="20" ht="16" customHeight="1" spans="1:24">
      <c r="A20" s="22" t="s">
        <v>70</v>
      </c>
      <c r="B20" s="22" t="s">
        <v>70</v>
      </c>
      <c r="C20" s="22" t="s">
        <v>219</v>
      </c>
      <c r="D20" s="22" t="s">
        <v>220</v>
      </c>
      <c r="E20" s="22" t="s">
        <v>112</v>
      </c>
      <c r="F20" s="22" t="s">
        <v>113</v>
      </c>
      <c r="G20" s="22" t="s">
        <v>221</v>
      </c>
      <c r="H20" s="22" t="s">
        <v>222</v>
      </c>
      <c r="I20" s="208">
        <v>55695.36</v>
      </c>
      <c r="J20" s="208">
        <v>55695.36</v>
      </c>
      <c r="K20" s="198"/>
      <c r="L20" s="198"/>
      <c r="M20" s="154">
        <v>55695.36</v>
      </c>
      <c r="N20" s="198"/>
      <c r="O20" s="208"/>
      <c r="P20" s="208"/>
      <c r="Q20" s="208"/>
      <c r="R20" s="208"/>
      <c r="S20" s="208"/>
      <c r="T20" s="208"/>
      <c r="U20" s="208"/>
      <c r="V20" s="208"/>
      <c r="W20" s="208"/>
      <c r="X20" s="208"/>
    </row>
    <row r="21" ht="16" customHeight="1" spans="1:24">
      <c r="A21" s="22" t="s">
        <v>70</v>
      </c>
      <c r="B21" s="22" t="s">
        <v>70</v>
      </c>
      <c r="C21" s="22" t="s">
        <v>219</v>
      </c>
      <c r="D21" s="22" t="s">
        <v>220</v>
      </c>
      <c r="E21" s="22" t="s">
        <v>114</v>
      </c>
      <c r="F21" s="22" t="s">
        <v>115</v>
      </c>
      <c r="G21" s="22" t="s">
        <v>223</v>
      </c>
      <c r="H21" s="22" t="s">
        <v>224</v>
      </c>
      <c r="I21" s="208">
        <v>70000</v>
      </c>
      <c r="J21" s="208">
        <v>70000</v>
      </c>
      <c r="K21" s="198"/>
      <c r="L21" s="198"/>
      <c r="M21" s="154">
        <v>70000</v>
      </c>
      <c r="N21" s="198"/>
      <c r="O21" s="208"/>
      <c r="P21" s="208"/>
      <c r="Q21" s="208"/>
      <c r="R21" s="208"/>
      <c r="S21" s="208"/>
      <c r="T21" s="208"/>
      <c r="U21" s="208"/>
      <c r="V21" s="208"/>
      <c r="W21" s="208"/>
      <c r="X21" s="208"/>
    </row>
    <row r="22" ht="16" customHeight="1" spans="1:24">
      <c r="A22" s="22" t="s">
        <v>70</v>
      </c>
      <c r="B22" s="22" t="s">
        <v>70</v>
      </c>
      <c r="C22" s="22" t="s">
        <v>219</v>
      </c>
      <c r="D22" s="22" t="s">
        <v>220</v>
      </c>
      <c r="E22" s="22" t="s">
        <v>124</v>
      </c>
      <c r="F22" s="22" t="s">
        <v>125</v>
      </c>
      <c r="G22" s="22" t="s">
        <v>225</v>
      </c>
      <c r="H22" s="22" t="s">
        <v>226</v>
      </c>
      <c r="I22" s="208">
        <v>27499.58</v>
      </c>
      <c r="J22" s="208">
        <v>27499.58</v>
      </c>
      <c r="K22" s="198"/>
      <c r="L22" s="198"/>
      <c r="M22" s="154">
        <v>27499.58</v>
      </c>
      <c r="N22" s="198"/>
      <c r="O22" s="208"/>
      <c r="P22" s="208"/>
      <c r="Q22" s="208"/>
      <c r="R22" s="208"/>
      <c r="S22" s="208"/>
      <c r="T22" s="208"/>
      <c r="U22" s="208"/>
      <c r="V22" s="208"/>
      <c r="W22" s="208"/>
      <c r="X22" s="208"/>
    </row>
    <row r="23" ht="16" customHeight="1" spans="1:24">
      <c r="A23" s="22" t="s">
        <v>70</v>
      </c>
      <c r="B23" s="22" t="s">
        <v>70</v>
      </c>
      <c r="C23" s="22" t="s">
        <v>219</v>
      </c>
      <c r="D23" s="22" t="s">
        <v>220</v>
      </c>
      <c r="E23" s="22" t="s">
        <v>126</v>
      </c>
      <c r="F23" s="22" t="s">
        <v>127</v>
      </c>
      <c r="G23" s="22" t="s">
        <v>225</v>
      </c>
      <c r="H23" s="22" t="s">
        <v>226</v>
      </c>
      <c r="I23" s="208">
        <v>145799.56</v>
      </c>
      <c r="J23" s="208">
        <v>145799.56</v>
      </c>
      <c r="K23" s="198"/>
      <c r="L23" s="198"/>
      <c r="M23" s="154">
        <v>145799.56</v>
      </c>
      <c r="N23" s="198"/>
      <c r="O23" s="208"/>
      <c r="P23" s="208"/>
      <c r="Q23" s="208"/>
      <c r="R23" s="208"/>
      <c r="S23" s="208"/>
      <c r="T23" s="208"/>
      <c r="U23" s="208"/>
      <c r="V23" s="208"/>
      <c r="W23" s="208"/>
      <c r="X23" s="208"/>
    </row>
    <row r="24" ht="16" customHeight="1" spans="1:24">
      <c r="A24" s="22" t="s">
        <v>70</v>
      </c>
      <c r="B24" s="22" t="s">
        <v>70</v>
      </c>
      <c r="C24" s="22" t="s">
        <v>219</v>
      </c>
      <c r="D24" s="22" t="s">
        <v>220</v>
      </c>
      <c r="E24" s="22" t="s">
        <v>128</v>
      </c>
      <c r="F24" s="22" t="s">
        <v>129</v>
      </c>
      <c r="G24" s="22" t="s">
        <v>227</v>
      </c>
      <c r="H24" s="22" t="s">
        <v>228</v>
      </c>
      <c r="I24" s="208">
        <v>97382</v>
      </c>
      <c r="J24" s="208">
        <v>97382</v>
      </c>
      <c r="K24" s="198"/>
      <c r="L24" s="198"/>
      <c r="M24" s="154">
        <v>97382</v>
      </c>
      <c r="N24" s="198"/>
      <c r="O24" s="208"/>
      <c r="P24" s="208"/>
      <c r="Q24" s="208"/>
      <c r="R24" s="208"/>
      <c r="S24" s="208"/>
      <c r="T24" s="208"/>
      <c r="U24" s="208"/>
      <c r="V24" s="208"/>
      <c r="W24" s="208"/>
      <c r="X24" s="208"/>
    </row>
    <row r="25" ht="16" customHeight="1" spans="1:24">
      <c r="A25" s="22" t="s">
        <v>70</v>
      </c>
      <c r="B25" s="22" t="s">
        <v>70</v>
      </c>
      <c r="C25" s="22" t="s">
        <v>219</v>
      </c>
      <c r="D25" s="22" t="s">
        <v>220</v>
      </c>
      <c r="E25" s="22" t="s">
        <v>128</v>
      </c>
      <c r="F25" s="22" t="s">
        <v>129</v>
      </c>
      <c r="G25" s="22" t="s">
        <v>227</v>
      </c>
      <c r="H25" s="22" t="s">
        <v>228</v>
      </c>
      <c r="I25" s="208">
        <v>92278.2</v>
      </c>
      <c r="J25" s="208">
        <v>92278.2</v>
      </c>
      <c r="K25" s="198"/>
      <c r="L25" s="198"/>
      <c r="M25" s="154">
        <v>92278.2</v>
      </c>
      <c r="N25" s="198"/>
      <c r="O25" s="208"/>
      <c r="P25" s="208"/>
      <c r="Q25" s="208"/>
      <c r="R25" s="208"/>
      <c r="S25" s="208"/>
      <c r="T25" s="208"/>
      <c r="U25" s="208"/>
      <c r="V25" s="208"/>
      <c r="W25" s="208"/>
      <c r="X25" s="208"/>
    </row>
    <row r="26" ht="16" customHeight="1" spans="1:24">
      <c r="A26" s="22" t="s">
        <v>70</v>
      </c>
      <c r="B26" s="22" t="s">
        <v>70</v>
      </c>
      <c r="C26" s="22" t="s">
        <v>219</v>
      </c>
      <c r="D26" s="22" t="s">
        <v>220</v>
      </c>
      <c r="E26" s="22" t="s">
        <v>128</v>
      </c>
      <c r="F26" s="22" t="s">
        <v>129</v>
      </c>
      <c r="G26" s="22" t="s">
        <v>227</v>
      </c>
      <c r="H26" s="22" t="s">
        <v>228</v>
      </c>
      <c r="I26" s="208">
        <v>17404.8</v>
      </c>
      <c r="J26" s="208">
        <v>17404.8</v>
      </c>
      <c r="K26" s="198"/>
      <c r="L26" s="198"/>
      <c r="M26" s="154">
        <v>17404.8</v>
      </c>
      <c r="N26" s="198"/>
      <c r="O26" s="208"/>
      <c r="P26" s="208"/>
      <c r="Q26" s="208"/>
      <c r="R26" s="208"/>
      <c r="S26" s="208"/>
      <c r="T26" s="208"/>
      <c r="U26" s="208"/>
      <c r="V26" s="208"/>
      <c r="W26" s="208"/>
      <c r="X26" s="208"/>
    </row>
    <row r="27" ht="16" customHeight="1" spans="1:24">
      <c r="A27" s="22" t="s">
        <v>70</v>
      </c>
      <c r="B27" s="22" t="s">
        <v>70</v>
      </c>
      <c r="C27" s="22" t="s">
        <v>219</v>
      </c>
      <c r="D27" s="22" t="s">
        <v>220</v>
      </c>
      <c r="E27" s="22" t="s">
        <v>102</v>
      </c>
      <c r="F27" s="22" t="s">
        <v>103</v>
      </c>
      <c r="G27" s="22" t="s">
        <v>229</v>
      </c>
      <c r="H27" s="22" t="s">
        <v>230</v>
      </c>
      <c r="I27" s="208">
        <v>12918.95</v>
      </c>
      <c r="J27" s="208">
        <v>12918.95</v>
      </c>
      <c r="K27" s="198"/>
      <c r="L27" s="198"/>
      <c r="M27" s="154">
        <v>12918.95</v>
      </c>
      <c r="N27" s="198"/>
      <c r="O27" s="208"/>
      <c r="P27" s="208"/>
      <c r="Q27" s="208"/>
      <c r="R27" s="208"/>
      <c r="S27" s="208"/>
      <c r="T27" s="208"/>
      <c r="U27" s="208"/>
      <c r="V27" s="208"/>
      <c r="W27" s="208"/>
      <c r="X27" s="208"/>
    </row>
    <row r="28" ht="16" customHeight="1" spans="1:24">
      <c r="A28" s="22" t="s">
        <v>70</v>
      </c>
      <c r="B28" s="22" t="s">
        <v>70</v>
      </c>
      <c r="C28" s="22" t="s">
        <v>219</v>
      </c>
      <c r="D28" s="22" t="s">
        <v>220</v>
      </c>
      <c r="E28" s="22" t="s">
        <v>130</v>
      </c>
      <c r="F28" s="22" t="s">
        <v>131</v>
      </c>
      <c r="G28" s="22" t="s">
        <v>229</v>
      </c>
      <c r="H28" s="22" t="s">
        <v>230</v>
      </c>
      <c r="I28" s="208">
        <v>11884.56</v>
      </c>
      <c r="J28" s="208">
        <v>11884.56</v>
      </c>
      <c r="K28" s="198"/>
      <c r="L28" s="198"/>
      <c r="M28" s="154">
        <v>11884.56</v>
      </c>
      <c r="N28" s="198"/>
      <c r="O28" s="208"/>
      <c r="P28" s="208"/>
      <c r="Q28" s="208"/>
      <c r="R28" s="208"/>
      <c r="S28" s="208"/>
      <c r="T28" s="208"/>
      <c r="U28" s="208"/>
      <c r="V28" s="208"/>
      <c r="W28" s="208"/>
      <c r="X28" s="208"/>
    </row>
    <row r="29" ht="16" customHeight="1" spans="1:24">
      <c r="A29" s="22" t="s">
        <v>70</v>
      </c>
      <c r="B29" s="22" t="s">
        <v>70</v>
      </c>
      <c r="C29" s="22" t="s">
        <v>219</v>
      </c>
      <c r="D29" s="22" t="s">
        <v>220</v>
      </c>
      <c r="E29" s="22" t="s">
        <v>130</v>
      </c>
      <c r="F29" s="22" t="s">
        <v>131</v>
      </c>
      <c r="G29" s="22" t="s">
        <v>229</v>
      </c>
      <c r="H29" s="22" t="s">
        <v>230</v>
      </c>
      <c r="I29" s="208">
        <v>626.57</v>
      </c>
      <c r="J29" s="208">
        <v>626.57</v>
      </c>
      <c r="K29" s="198"/>
      <c r="L29" s="198"/>
      <c r="M29" s="154">
        <v>626.57</v>
      </c>
      <c r="N29" s="198"/>
      <c r="O29" s="208"/>
      <c r="P29" s="208"/>
      <c r="Q29" s="208"/>
      <c r="R29" s="208"/>
      <c r="S29" s="208"/>
      <c r="T29" s="208"/>
      <c r="U29" s="208"/>
      <c r="V29" s="208"/>
      <c r="W29" s="208"/>
      <c r="X29" s="208"/>
    </row>
    <row r="30" ht="16" customHeight="1" spans="1:24">
      <c r="A30" s="22" t="s">
        <v>70</v>
      </c>
      <c r="B30" s="22" t="s">
        <v>70</v>
      </c>
      <c r="C30" s="22" t="s">
        <v>219</v>
      </c>
      <c r="D30" s="22" t="s">
        <v>220</v>
      </c>
      <c r="E30" s="22" t="s">
        <v>130</v>
      </c>
      <c r="F30" s="22" t="s">
        <v>131</v>
      </c>
      <c r="G30" s="22" t="s">
        <v>229</v>
      </c>
      <c r="H30" s="22" t="s">
        <v>230</v>
      </c>
      <c r="I30" s="208">
        <v>6200.64</v>
      </c>
      <c r="J30" s="208">
        <v>6200.64</v>
      </c>
      <c r="K30" s="198"/>
      <c r="L30" s="198"/>
      <c r="M30" s="154">
        <v>6200.64</v>
      </c>
      <c r="N30" s="198"/>
      <c r="O30" s="208"/>
      <c r="P30" s="208"/>
      <c r="Q30" s="208"/>
      <c r="R30" s="208"/>
      <c r="S30" s="208"/>
      <c r="T30" s="208"/>
      <c r="U30" s="208"/>
      <c r="V30" s="208"/>
      <c r="W30" s="208"/>
      <c r="X30" s="208"/>
    </row>
    <row r="31" ht="16" customHeight="1" spans="1:24">
      <c r="A31" s="22" t="s">
        <v>70</v>
      </c>
      <c r="B31" s="22" t="s">
        <v>70</v>
      </c>
      <c r="C31" s="22" t="s">
        <v>219</v>
      </c>
      <c r="D31" s="22" t="s">
        <v>220</v>
      </c>
      <c r="E31" s="22" t="s">
        <v>130</v>
      </c>
      <c r="F31" s="22" t="s">
        <v>131</v>
      </c>
      <c r="G31" s="22" t="s">
        <v>229</v>
      </c>
      <c r="H31" s="22" t="s">
        <v>230</v>
      </c>
      <c r="I31" s="208">
        <v>1550.16</v>
      </c>
      <c r="J31" s="208">
        <v>1550.16</v>
      </c>
      <c r="K31" s="198"/>
      <c r="L31" s="198"/>
      <c r="M31" s="154">
        <v>1550.16</v>
      </c>
      <c r="N31" s="198"/>
      <c r="O31" s="208"/>
      <c r="P31" s="208"/>
      <c r="Q31" s="208"/>
      <c r="R31" s="208"/>
      <c r="S31" s="208"/>
      <c r="T31" s="208"/>
      <c r="U31" s="208"/>
      <c r="V31" s="208"/>
      <c r="W31" s="208"/>
      <c r="X31" s="208"/>
    </row>
    <row r="32" ht="16" customHeight="1" spans="1:24">
      <c r="A32" s="22" t="s">
        <v>70</v>
      </c>
      <c r="B32" s="22" t="s">
        <v>70</v>
      </c>
      <c r="C32" s="22" t="s">
        <v>219</v>
      </c>
      <c r="D32" s="22" t="s">
        <v>220</v>
      </c>
      <c r="E32" s="22" t="s">
        <v>130</v>
      </c>
      <c r="F32" s="22" t="s">
        <v>131</v>
      </c>
      <c r="G32" s="22" t="s">
        <v>229</v>
      </c>
      <c r="H32" s="22" t="s">
        <v>230</v>
      </c>
      <c r="I32" s="208">
        <v>6644.03</v>
      </c>
      <c r="J32" s="208">
        <v>6644.03</v>
      </c>
      <c r="K32" s="198"/>
      <c r="L32" s="198"/>
      <c r="M32" s="154">
        <v>6644.03</v>
      </c>
      <c r="N32" s="198"/>
      <c r="O32" s="208"/>
      <c r="P32" s="208"/>
      <c r="Q32" s="208"/>
      <c r="R32" s="208"/>
      <c r="S32" s="208"/>
      <c r="T32" s="208"/>
      <c r="U32" s="208"/>
      <c r="V32" s="208"/>
      <c r="W32" s="208"/>
      <c r="X32" s="208"/>
    </row>
    <row r="33" ht="16" customHeight="1" spans="1:24">
      <c r="A33" s="22" t="s">
        <v>70</v>
      </c>
      <c r="B33" s="22" t="s">
        <v>70</v>
      </c>
      <c r="C33" s="22" t="s">
        <v>231</v>
      </c>
      <c r="D33" s="22" t="s">
        <v>232</v>
      </c>
      <c r="E33" s="22" t="s">
        <v>118</v>
      </c>
      <c r="F33" s="22" t="s">
        <v>119</v>
      </c>
      <c r="G33" s="22" t="s">
        <v>233</v>
      </c>
      <c r="H33" s="22" t="s">
        <v>234</v>
      </c>
      <c r="I33" s="208">
        <v>11466</v>
      </c>
      <c r="J33" s="208">
        <v>11466</v>
      </c>
      <c r="K33" s="198"/>
      <c r="L33" s="198"/>
      <c r="M33" s="154">
        <v>11466</v>
      </c>
      <c r="N33" s="198"/>
      <c r="O33" s="208"/>
      <c r="P33" s="208"/>
      <c r="Q33" s="208"/>
      <c r="R33" s="208"/>
      <c r="S33" s="208"/>
      <c r="T33" s="208"/>
      <c r="U33" s="208"/>
      <c r="V33" s="208"/>
      <c r="W33" s="208"/>
      <c r="X33" s="208"/>
    </row>
    <row r="34" ht="16" customHeight="1" spans="1:24">
      <c r="A34" s="22" t="s">
        <v>70</v>
      </c>
      <c r="B34" s="22" t="s">
        <v>70</v>
      </c>
      <c r="C34" s="22" t="s">
        <v>235</v>
      </c>
      <c r="D34" s="22" t="s">
        <v>185</v>
      </c>
      <c r="E34" s="22" t="s">
        <v>102</v>
      </c>
      <c r="F34" s="22" t="s">
        <v>103</v>
      </c>
      <c r="G34" s="22" t="s">
        <v>236</v>
      </c>
      <c r="H34" s="22" t="s">
        <v>185</v>
      </c>
      <c r="I34" s="208">
        <v>20000</v>
      </c>
      <c r="J34" s="208">
        <v>20000</v>
      </c>
      <c r="K34" s="198"/>
      <c r="L34" s="198"/>
      <c r="M34" s="154">
        <v>20000</v>
      </c>
      <c r="N34" s="198"/>
      <c r="O34" s="208"/>
      <c r="P34" s="208"/>
      <c r="Q34" s="208"/>
      <c r="R34" s="208"/>
      <c r="S34" s="208"/>
      <c r="T34" s="208"/>
      <c r="U34" s="208"/>
      <c r="V34" s="208"/>
      <c r="W34" s="208"/>
      <c r="X34" s="208"/>
    </row>
    <row r="35" ht="16" customHeight="1" spans="1:24">
      <c r="A35" s="22" t="s">
        <v>70</v>
      </c>
      <c r="B35" s="22" t="s">
        <v>70</v>
      </c>
      <c r="C35" s="22" t="s">
        <v>237</v>
      </c>
      <c r="D35" s="22" t="s">
        <v>238</v>
      </c>
      <c r="E35" s="22" t="s">
        <v>102</v>
      </c>
      <c r="F35" s="22" t="s">
        <v>103</v>
      </c>
      <c r="G35" s="22" t="s">
        <v>239</v>
      </c>
      <c r="H35" s="22" t="s">
        <v>240</v>
      </c>
      <c r="I35" s="208">
        <v>27000</v>
      </c>
      <c r="J35" s="208">
        <v>27000</v>
      </c>
      <c r="K35" s="198"/>
      <c r="L35" s="198"/>
      <c r="M35" s="154">
        <v>27000</v>
      </c>
      <c r="N35" s="198"/>
      <c r="O35" s="208"/>
      <c r="P35" s="208"/>
      <c r="Q35" s="208"/>
      <c r="R35" s="208"/>
      <c r="S35" s="208"/>
      <c r="T35" s="208"/>
      <c r="U35" s="208"/>
      <c r="V35" s="208"/>
      <c r="W35" s="208"/>
      <c r="X35" s="208"/>
    </row>
    <row r="36" ht="16" customHeight="1" spans="1:24">
      <c r="A36" s="22" t="s">
        <v>70</v>
      </c>
      <c r="B36" s="22" t="s">
        <v>70</v>
      </c>
      <c r="C36" s="22" t="s">
        <v>241</v>
      </c>
      <c r="D36" s="22" t="s">
        <v>242</v>
      </c>
      <c r="E36" s="22" t="s">
        <v>102</v>
      </c>
      <c r="F36" s="22" t="s">
        <v>103</v>
      </c>
      <c r="G36" s="22" t="s">
        <v>243</v>
      </c>
      <c r="H36" s="22" t="s">
        <v>242</v>
      </c>
      <c r="I36" s="208">
        <v>40655.28</v>
      </c>
      <c r="J36" s="208">
        <v>40655.28</v>
      </c>
      <c r="K36" s="198"/>
      <c r="L36" s="198"/>
      <c r="M36" s="154">
        <v>40655.28</v>
      </c>
      <c r="N36" s="198"/>
      <c r="O36" s="208"/>
      <c r="P36" s="208"/>
      <c r="Q36" s="208"/>
      <c r="R36" s="208"/>
      <c r="S36" s="208"/>
      <c r="T36" s="208"/>
      <c r="U36" s="208"/>
      <c r="V36" s="208"/>
      <c r="W36" s="208"/>
      <c r="X36" s="208"/>
    </row>
    <row r="37" ht="16" customHeight="1" spans="1:24">
      <c r="A37" s="22" t="s">
        <v>70</v>
      </c>
      <c r="B37" s="22" t="s">
        <v>70</v>
      </c>
      <c r="C37" s="22" t="s">
        <v>241</v>
      </c>
      <c r="D37" s="22" t="s">
        <v>242</v>
      </c>
      <c r="E37" s="22" t="s">
        <v>102</v>
      </c>
      <c r="F37" s="22" t="s">
        <v>103</v>
      </c>
      <c r="G37" s="22" t="s">
        <v>243</v>
      </c>
      <c r="H37" s="22" t="s">
        <v>242</v>
      </c>
      <c r="I37" s="208">
        <v>7675.92</v>
      </c>
      <c r="J37" s="208">
        <v>7675.92</v>
      </c>
      <c r="K37" s="198"/>
      <c r="L37" s="198"/>
      <c r="M37" s="154">
        <v>7675.92</v>
      </c>
      <c r="N37" s="198"/>
      <c r="O37" s="208"/>
      <c r="P37" s="208"/>
      <c r="Q37" s="208"/>
      <c r="R37" s="208"/>
      <c r="S37" s="208"/>
      <c r="T37" s="208"/>
      <c r="U37" s="208"/>
      <c r="V37" s="208"/>
      <c r="W37" s="208"/>
      <c r="X37" s="208"/>
    </row>
    <row r="38" ht="16" customHeight="1" spans="1:24">
      <c r="A38" s="22" t="s">
        <v>70</v>
      </c>
      <c r="B38" s="22" t="s">
        <v>70</v>
      </c>
      <c r="C38" s="22" t="s">
        <v>244</v>
      </c>
      <c r="D38" s="22" t="s">
        <v>245</v>
      </c>
      <c r="E38" s="22" t="s">
        <v>102</v>
      </c>
      <c r="F38" s="22" t="s">
        <v>103</v>
      </c>
      <c r="G38" s="22" t="s">
        <v>246</v>
      </c>
      <c r="H38" s="22" t="s">
        <v>247</v>
      </c>
      <c r="I38" s="208">
        <v>9324</v>
      </c>
      <c r="J38" s="208">
        <v>9324</v>
      </c>
      <c r="K38" s="198"/>
      <c r="L38" s="198"/>
      <c r="M38" s="154">
        <v>9324</v>
      </c>
      <c r="N38" s="198"/>
      <c r="O38" s="208"/>
      <c r="P38" s="208"/>
      <c r="Q38" s="208"/>
      <c r="R38" s="208"/>
      <c r="S38" s="208"/>
      <c r="T38" s="208"/>
      <c r="U38" s="208"/>
      <c r="V38" s="208"/>
      <c r="W38" s="208"/>
      <c r="X38" s="208"/>
    </row>
    <row r="39" ht="16" customHeight="1" spans="1:24">
      <c r="A39" s="22" t="s">
        <v>70</v>
      </c>
      <c r="B39" s="22" t="s">
        <v>70</v>
      </c>
      <c r="C39" s="22" t="s">
        <v>244</v>
      </c>
      <c r="D39" s="22" t="s">
        <v>245</v>
      </c>
      <c r="E39" s="22" t="s">
        <v>102</v>
      </c>
      <c r="F39" s="22" t="s">
        <v>103</v>
      </c>
      <c r="G39" s="22" t="s">
        <v>246</v>
      </c>
      <c r="H39" s="22" t="s">
        <v>247</v>
      </c>
      <c r="I39" s="208">
        <v>37296</v>
      </c>
      <c r="J39" s="208">
        <v>37296</v>
      </c>
      <c r="K39" s="198"/>
      <c r="L39" s="198"/>
      <c r="M39" s="154">
        <v>37296</v>
      </c>
      <c r="N39" s="198"/>
      <c r="O39" s="208"/>
      <c r="P39" s="208"/>
      <c r="Q39" s="208"/>
      <c r="R39" s="208"/>
      <c r="S39" s="208"/>
      <c r="T39" s="208"/>
      <c r="U39" s="208"/>
      <c r="V39" s="208"/>
      <c r="W39" s="208"/>
      <c r="X39" s="208"/>
    </row>
    <row r="40" ht="16" customHeight="1" spans="1:24">
      <c r="A40" s="22" t="s">
        <v>70</v>
      </c>
      <c r="B40" s="22" t="s">
        <v>70</v>
      </c>
      <c r="C40" s="22" t="s">
        <v>244</v>
      </c>
      <c r="D40" s="22" t="s">
        <v>245</v>
      </c>
      <c r="E40" s="22" t="s">
        <v>102</v>
      </c>
      <c r="F40" s="22" t="s">
        <v>103</v>
      </c>
      <c r="G40" s="22" t="s">
        <v>248</v>
      </c>
      <c r="H40" s="22" t="s">
        <v>249</v>
      </c>
      <c r="I40" s="208">
        <v>6000</v>
      </c>
      <c r="J40" s="208">
        <v>6000</v>
      </c>
      <c r="K40" s="198"/>
      <c r="L40" s="198"/>
      <c r="M40" s="154">
        <v>6000</v>
      </c>
      <c r="N40" s="198"/>
      <c r="O40" s="208"/>
      <c r="P40" s="208"/>
      <c r="Q40" s="208"/>
      <c r="R40" s="208"/>
      <c r="S40" s="208"/>
      <c r="T40" s="208"/>
      <c r="U40" s="208"/>
      <c r="V40" s="208"/>
      <c r="W40" s="208"/>
      <c r="X40" s="208"/>
    </row>
    <row r="41" ht="16" customHeight="1" spans="1:24">
      <c r="A41" s="22" t="s">
        <v>70</v>
      </c>
      <c r="B41" s="22" t="s">
        <v>70</v>
      </c>
      <c r="C41" s="22" t="s">
        <v>244</v>
      </c>
      <c r="D41" s="22" t="s">
        <v>245</v>
      </c>
      <c r="E41" s="22" t="s">
        <v>102</v>
      </c>
      <c r="F41" s="22" t="s">
        <v>103</v>
      </c>
      <c r="G41" s="22" t="s">
        <v>248</v>
      </c>
      <c r="H41" s="22" t="s">
        <v>249</v>
      </c>
      <c r="I41" s="208">
        <v>24000</v>
      </c>
      <c r="J41" s="208">
        <v>24000</v>
      </c>
      <c r="K41" s="198"/>
      <c r="L41" s="198"/>
      <c r="M41" s="154">
        <v>24000</v>
      </c>
      <c r="N41" s="198"/>
      <c r="O41" s="208"/>
      <c r="P41" s="208"/>
      <c r="Q41" s="208"/>
      <c r="R41" s="208"/>
      <c r="S41" s="208"/>
      <c r="T41" s="208"/>
      <c r="U41" s="208"/>
      <c r="V41" s="208"/>
      <c r="W41" s="208"/>
      <c r="X41" s="208"/>
    </row>
    <row r="42" ht="16" customHeight="1" spans="1:24">
      <c r="A42" s="22" t="s">
        <v>70</v>
      </c>
      <c r="B42" s="22" t="s">
        <v>70</v>
      </c>
      <c r="C42" s="22" t="s">
        <v>244</v>
      </c>
      <c r="D42" s="22" t="s">
        <v>245</v>
      </c>
      <c r="E42" s="22" t="s">
        <v>102</v>
      </c>
      <c r="F42" s="22" t="s">
        <v>103</v>
      </c>
      <c r="G42" s="22" t="s">
        <v>250</v>
      </c>
      <c r="H42" s="22" t="s">
        <v>251</v>
      </c>
      <c r="I42" s="208">
        <v>50000</v>
      </c>
      <c r="J42" s="208">
        <v>50000</v>
      </c>
      <c r="K42" s="198"/>
      <c r="L42" s="198"/>
      <c r="M42" s="154">
        <v>50000</v>
      </c>
      <c r="N42" s="198"/>
      <c r="O42" s="208"/>
      <c r="P42" s="208"/>
      <c r="Q42" s="208"/>
      <c r="R42" s="208"/>
      <c r="S42" s="208"/>
      <c r="T42" s="208"/>
      <c r="U42" s="208"/>
      <c r="V42" s="208"/>
      <c r="W42" s="208"/>
      <c r="X42" s="208"/>
    </row>
    <row r="43" ht="16" customHeight="1" spans="1:24">
      <c r="A43" s="22" t="s">
        <v>70</v>
      </c>
      <c r="B43" s="22" t="s">
        <v>70</v>
      </c>
      <c r="C43" s="22" t="s">
        <v>244</v>
      </c>
      <c r="D43" s="22" t="s">
        <v>245</v>
      </c>
      <c r="E43" s="22" t="s">
        <v>102</v>
      </c>
      <c r="F43" s="22" t="s">
        <v>103</v>
      </c>
      <c r="G43" s="22" t="s">
        <v>252</v>
      </c>
      <c r="H43" s="22" t="s">
        <v>253</v>
      </c>
      <c r="I43" s="208">
        <v>70000</v>
      </c>
      <c r="J43" s="208">
        <v>70000</v>
      </c>
      <c r="K43" s="198"/>
      <c r="L43" s="198"/>
      <c r="M43" s="154">
        <v>70000</v>
      </c>
      <c r="N43" s="198"/>
      <c r="O43" s="208"/>
      <c r="P43" s="208"/>
      <c r="Q43" s="208"/>
      <c r="R43" s="208"/>
      <c r="S43" s="208"/>
      <c r="T43" s="208"/>
      <c r="U43" s="208"/>
      <c r="V43" s="208"/>
      <c r="W43" s="208"/>
      <c r="X43" s="208"/>
    </row>
    <row r="44" ht="16" customHeight="1" spans="1:24">
      <c r="A44" s="22" t="s">
        <v>70</v>
      </c>
      <c r="B44" s="22" t="s">
        <v>70</v>
      </c>
      <c r="C44" s="22" t="s">
        <v>244</v>
      </c>
      <c r="D44" s="22" t="s">
        <v>245</v>
      </c>
      <c r="E44" s="22" t="s">
        <v>102</v>
      </c>
      <c r="F44" s="22" t="s">
        <v>103</v>
      </c>
      <c r="G44" s="22" t="s">
        <v>254</v>
      </c>
      <c r="H44" s="22" t="s">
        <v>255</v>
      </c>
      <c r="I44" s="208">
        <v>33600</v>
      </c>
      <c r="J44" s="208">
        <v>33600</v>
      </c>
      <c r="K44" s="198"/>
      <c r="L44" s="198"/>
      <c r="M44" s="154">
        <v>33600</v>
      </c>
      <c r="N44" s="198"/>
      <c r="O44" s="208"/>
      <c r="P44" s="208"/>
      <c r="Q44" s="208"/>
      <c r="R44" s="208"/>
      <c r="S44" s="208"/>
      <c r="T44" s="208"/>
      <c r="U44" s="208"/>
      <c r="V44" s="208"/>
      <c r="W44" s="208"/>
      <c r="X44" s="208"/>
    </row>
    <row r="45" ht="16" customHeight="1" spans="1:24">
      <c r="A45" s="22" t="s">
        <v>70</v>
      </c>
      <c r="B45" s="22" t="s">
        <v>70</v>
      </c>
      <c r="C45" s="22" t="s">
        <v>244</v>
      </c>
      <c r="D45" s="22" t="s">
        <v>245</v>
      </c>
      <c r="E45" s="22" t="s">
        <v>102</v>
      </c>
      <c r="F45" s="22" t="s">
        <v>103</v>
      </c>
      <c r="G45" s="22" t="s">
        <v>254</v>
      </c>
      <c r="H45" s="22" t="s">
        <v>255</v>
      </c>
      <c r="I45" s="208">
        <v>8400</v>
      </c>
      <c r="J45" s="208">
        <v>8400</v>
      </c>
      <c r="K45" s="198"/>
      <c r="L45" s="198"/>
      <c r="M45" s="154">
        <v>8400</v>
      </c>
      <c r="N45" s="198"/>
      <c r="O45" s="208"/>
      <c r="P45" s="208"/>
      <c r="Q45" s="208"/>
      <c r="R45" s="208"/>
      <c r="S45" s="208"/>
      <c r="T45" s="208"/>
      <c r="U45" s="208"/>
      <c r="V45" s="208"/>
      <c r="W45" s="208"/>
      <c r="X45" s="208"/>
    </row>
    <row r="46" ht="16" customHeight="1" spans="1:24">
      <c r="A46" s="22" t="s">
        <v>70</v>
      </c>
      <c r="B46" s="22" t="s">
        <v>70</v>
      </c>
      <c r="C46" s="22" t="s">
        <v>244</v>
      </c>
      <c r="D46" s="22" t="s">
        <v>245</v>
      </c>
      <c r="E46" s="22" t="s">
        <v>108</v>
      </c>
      <c r="F46" s="22" t="s">
        <v>109</v>
      </c>
      <c r="G46" s="22" t="s">
        <v>254</v>
      </c>
      <c r="H46" s="22" t="s">
        <v>255</v>
      </c>
      <c r="I46" s="208">
        <v>3600</v>
      </c>
      <c r="J46" s="208">
        <v>3600</v>
      </c>
      <c r="K46" s="198"/>
      <c r="L46" s="198"/>
      <c r="M46" s="154">
        <v>3600</v>
      </c>
      <c r="N46" s="198"/>
      <c r="O46" s="208"/>
      <c r="P46" s="208"/>
      <c r="Q46" s="208"/>
      <c r="R46" s="208"/>
      <c r="S46" s="208"/>
      <c r="T46" s="208"/>
      <c r="U46" s="208"/>
      <c r="V46" s="208"/>
      <c r="W46" s="208"/>
      <c r="X46" s="208"/>
    </row>
    <row r="47" ht="16" customHeight="1" spans="1:24">
      <c r="A47" s="22" t="s">
        <v>70</v>
      </c>
      <c r="B47" s="22" t="s">
        <v>70</v>
      </c>
      <c r="C47" s="22" t="s">
        <v>244</v>
      </c>
      <c r="D47" s="22" t="s">
        <v>245</v>
      </c>
      <c r="E47" s="22" t="s">
        <v>110</v>
      </c>
      <c r="F47" s="22" t="s">
        <v>111</v>
      </c>
      <c r="G47" s="22" t="s">
        <v>254</v>
      </c>
      <c r="H47" s="22" t="s">
        <v>255</v>
      </c>
      <c r="I47" s="208">
        <v>17100</v>
      </c>
      <c r="J47" s="208">
        <v>17100</v>
      </c>
      <c r="K47" s="198"/>
      <c r="L47" s="198"/>
      <c r="M47" s="154">
        <v>17100</v>
      </c>
      <c r="N47" s="198"/>
      <c r="O47" s="208"/>
      <c r="P47" s="208"/>
      <c r="Q47" s="208"/>
      <c r="R47" s="208"/>
      <c r="S47" s="208"/>
      <c r="T47" s="208"/>
      <c r="U47" s="208"/>
      <c r="V47" s="208"/>
      <c r="W47" s="208"/>
      <c r="X47" s="208"/>
    </row>
    <row r="48" ht="16" customHeight="1" spans="1:24">
      <c r="A48" s="22" t="s">
        <v>70</v>
      </c>
      <c r="B48" s="22" t="s">
        <v>70</v>
      </c>
      <c r="C48" s="22" t="s">
        <v>256</v>
      </c>
      <c r="D48" s="22" t="s">
        <v>137</v>
      </c>
      <c r="E48" s="22" t="s">
        <v>136</v>
      </c>
      <c r="F48" s="22" t="s">
        <v>137</v>
      </c>
      <c r="G48" s="22" t="s">
        <v>257</v>
      </c>
      <c r="H48" s="22" t="s">
        <v>137</v>
      </c>
      <c r="I48" s="208">
        <v>291163.68</v>
      </c>
      <c r="J48" s="208">
        <v>291163.68</v>
      </c>
      <c r="K48" s="198"/>
      <c r="L48" s="198"/>
      <c r="M48" s="154">
        <v>291163.68</v>
      </c>
      <c r="N48" s="198"/>
      <c r="O48" s="208"/>
      <c r="P48" s="208"/>
      <c r="Q48" s="208"/>
      <c r="R48" s="208"/>
      <c r="S48" s="208"/>
      <c r="T48" s="208"/>
      <c r="U48" s="208"/>
      <c r="V48" s="208"/>
      <c r="W48" s="208"/>
      <c r="X48" s="208"/>
    </row>
    <row r="49" ht="16" customHeight="1" spans="1:24">
      <c r="A49" s="22" t="s">
        <v>70</v>
      </c>
      <c r="B49" s="22" t="s">
        <v>70</v>
      </c>
      <c r="C49" s="22" t="s">
        <v>256</v>
      </c>
      <c r="D49" s="22" t="s">
        <v>137</v>
      </c>
      <c r="E49" s="22" t="s">
        <v>136</v>
      </c>
      <c r="F49" s="22" t="s">
        <v>137</v>
      </c>
      <c r="G49" s="22" t="s">
        <v>257</v>
      </c>
      <c r="H49" s="22" t="s">
        <v>137</v>
      </c>
      <c r="I49" s="208">
        <v>60455.52</v>
      </c>
      <c r="J49" s="208">
        <v>60455.52</v>
      </c>
      <c r="K49" s="198"/>
      <c r="L49" s="198"/>
      <c r="M49" s="154">
        <v>60455.52</v>
      </c>
      <c r="N49" s="198"/>
      <c r="O49" s="208"/>
      <c r="P49" s="208"/>
      <c r="Q49" s="208"/>
      <c r="R49" s="208"/>
      <c r="S49" s="208"/>
      <c r="T49" s="208"/>
      <c r="U49" s="208"/>
      <c r="V49" s="208"/>
      <c r="W49" s="208"/>
      <c r="X49" s="208"/>
    </row>
    <row r="50" ht="16" customHeight="1" spans="1:24">
      <c r="A50" s="22" t="s">
        <v>70</v>
      </c>
      <c r="B50" s="22" t="s">
        <v>70</v>
      </c>
      <c r="C50" s="22" t="s">
        <v>258</v>
      </c>
      <c r="D50" s="22" t="s">
        <v>259</v>
      </c>
      <c r="E50" s="22" t="s">
        <v>108</v>
      </c>
      <c r="F50" s="22" t="s">
        <v>109</v>
      </c>
      <c r="G50" s="22" t="s">
        <v>233</v>
      </c>
      <c r="H50" s="22" t="s">
        <v>234</v>
      </c>
      <c r="I50" s="208">
        <v>57600</v>
      </c>
      <c r="J50" s="208">
        <v>57600</v>
      </c>
      <c r="K50" s="198"/>
      <c r="L50" s="198"/>
      <c r="M50" s="154">
        <v>57600</v>
      </c>
      <c r="N50" s="198"/>
      <c r="O50" s="208"/>
      <c r="P50" s="208"/>
      <c r="Q50" s="208"/>
      <c r="R50" s="208"/>
      <c r="S50" s="208"/>
      <c r="T50" s="208"/>
      <c r="U50" s="208"/>
      <c r="V50" s="208"/>
      <c r="W50" s="208"/>
      <c r="X50" s="208"/>
    </row>
    <row r="51" ht="16" customHeight="1" spans="1:24">
      <c r="A51" s="22" t="s">
        <v>70</v>
      </c>
      <c r="B51" s="22" t="s">
        <v>70</v>
      </c>
      <c r="C51" s="22" t="s">
        <v>258</v>
      </c>
      <c r="D51" s="22" t="s">
        <v>259</v>
      </c>
      <c r="E51" s="22" t="s">
        <v>110</v>
      </c>
      <c r="F51" s="22" t="s">
        <v>111</v>
      </c>
      <c r="G51" s="22" t="s">
        <v>233</v>
      </c>
      <c r="H51" s="22" t="s">
        <v>234</v>
      </c>
      <c r="I51" s="208">
        <v>273600</v>
      </c>
      <c r="J51" s="208">
        <v>273600</v>
      </c>
      <c r="K51" s="198"/>
      <c r="L51" s="198"/>
      <c r="M51" s="154">
        <v>273600</v>
      </c>
      <c r="N51" s="198"/>
      <c r="O51" s="208"/>
      <c r="P51" s="208"/>
      <c r="Q51" s="208"/>
      <c r="R51" s="208"/>
      <c r="S51" s="208"/>
      <c r="T51" s="208"/>
      <c r="U51" s="208"/>
      <c r="V51" s="208"/>
      <c r="W51" s="208"/>
      <c r="X51" s="208"/>
    </row>
    <row r="52" ht="16" customHeight="1" spans="1:24">
      <c r="A52" s="22" t="s">
        <v>70</v>
      </c>
      <c r="B52" s="22" t="s">
        <v>70</v>
      </c>
      <c r="C52" s="22" t="s">
        <v>260</v>
      </c>
      <c r="D52" s="22" t="s">
        <v>261</v>
      </c>
      <c r="E52" s="22" t="s">
        <v>102</v>
      </c>
      <c r="F52" s="22" t="s">
        <v>103</v>
      </c>
      <c r="G52" s="22" t="s">
        <v>213</v>
      </c>
      <c r="H52" s="22" t="s">
        <v>214</v>
      </c>
      <c r="I52" s="208">
        <v>50280</v>
      </c>
      <c r="J52" s="208">
        <v>50280</v>
      </c>
      <c r="K52" s="198"/>
      <c r="L52" s="198"/>
      <c r="M52" s="154">
        <v>50280</v>
      </c>
      <c r="N52" s="198"/>
      <c r="O52" s="208"/>
      <c r="P52" s="208"/>
      <c r="Q52" s="208"/>
      <c r="R52" s="208"/>
      <c r="S52" s="208"/>
      <c r="T52" s="208"/>
      <c r="U52" s="208"/>
      <c r="V52" s="208"/>
      <c r="W52" s="208"/>
      <c r="X52" s="208"/>
    </row>
    <row r="53" ht="16" customHeight="1" spans="1:24">
      <c r="A53" s="22" t="s">
        <v>70</v>
      </c>
      <c r="B53" s="22" t="s">
        <v>70</v>
      </c>
      <c r="C53" s="22" t="s">
        <v>260</v>
      </c>
      <c r="D53" s="22" t="s">
        <v>261</v>
      </c>
      <c r="E53" s="22" t="s">
        <v>102</v>
      </c>
      <c r="F53" s="22" t="s">
        <v>103</v>
      </c>
      <c r="G53" s="22" t="s">
        <v>213</v>
      </c>
      <c r="H53" s="22" t="s">
        <v>214</v>
      </c>
      <c r="I53" s="208">
        <v>30000</v>
      </c>
      <c r="J53" s="208">
        <v>30000</v>
      </c>
      <c r="K53" s="198"/>
      <c r="L53" s="198"/>
      <c r="M53" s="154">
        <v>30000</v>
      </c>
      <c r="N53" s="198"/>
      <c r="O53" s="208"/>
      <c r="P53" s="208"/>
      <c r="Q53" s="208"/>
      <c r="R53" s="208"/>
      <c r="S53" s="208"/>
      <c r="T53" s="208"/>
      <c r="U53" s="208"/>
      <c r="V53" s="208"/>
      <c r="W53" s="208"/>
      <c r="X53" s="208"/>
    </row>
    <row r="54" ht="16" customHeight="1" spans="1:24">
      <c r="A54" s="22" t="s">
        <v>70</v>
      </c>
      <c r="B54" s="22" t="s">
        <v>70</v>
      </c>
      <c r="C54" s="22" t="s">
        <v>262</v>
      </c>
      <c r="D54" s="22" t="s">
        <v>263</v>
      </c>
      <c r="E54" s="22" t="s">
        <v>102</v>
      </c>
      <c r="F54" s="22" t="s">
        <v>103</v>
      </c>
      <c r="G54" s="22" t="s">
        <v>213</v>
      </c>
      <c r="H54" s="22" t="s">
        <v>214</v>
      </c>
      <c r="I54" s="208">
        <v>108000</v>
      </c>
      <c r="J54" s="208">
        <v>108000</v>
      </c>
      <c r="K54" s="198"/>
      <c r="L54" s="198"/>
      <c r="M54" s="154">
        <v>108000</v>
      </c>
      <c r="N54" s="198"/>
      <c r="O54" s="208"/>
      <c r="P54" s="208"/>
      <c r="Q54" s="208"/>
      <c r="R54" s="208"/>
      <c r="S54" s="208"/>
      <c r="T54" s="208"/>
      <c r="U54" s="208"/>
      <c r="V54" s="208"/>
      <c r="W54" s="208"/>
      <c r="X54" s="208"/>
    </row>
    <row r="55" ht="16" customHeight="1" spans="1:24">
      <c r="A55" s="22" t="s">
        <v>70</v>
      </c>
      <c r="B55" s="22" t="s">
        <v>70</v>
      </c>
      <c r="C55" s="22" t="s">
        <v>262</v>
      </c>
      <c r="D55" s="22" t="s">
        <v>263</v>
      </c>
      <c r="E55" s="22" t="s">
        <v>102</v>
      </c>
      <c r="F55" s="22" t="s">
        <v>103</v>
      </c>
      <c r="G55" s="22" t="s">
        <v>217</v>
      </c>
      <c r="H55" s="22" t="s">
        <v>218</v>
      </c>
      <c r="I55" s="208">
        <v>86400</v>
      </c>
      <c r="J55" s="208">
        <v>86400</v>
      </c>
      <c r="K55" s="198"/>
      <c r="L55" s="198"/>
      <c r="M55" s="154">
        <v>86400</v>
      </c>
      <c r="N55" s="198"/>
      <c r="O55" s="208"/>
      <c r="P55" s="208"/>
      <c r="Q55" s="208"/>
      <c r="R55" s="208"/>
      <c r="S55" s="208"/>
      <c r="T55" s="208"/>
      <c r="U55" s="208"/>
      <c r="V55" s="208"/>
      <c r="W55" s="208"/>
      <c r="X55" s="208"/>
    </row>
    <row r="56" ht="16" customHeight="1" spans="1:24">
      <c r="A56" s="22" t="s">
        <v>70</v>
      </c>
      <c r="B56" s="22" t="s">
        <v>70</v>
      </c>
      <c r="C56" s="22" t="s">
        <v>262</v>
      </c>
      <c r="D56" s="22" t="s">
        <v>263</v>
      </c>
      <c r="E56" s="22" t="s">
        <v>102</v>
      </c>
      <c r="F56" s="22" t="s">
        <v>103</v>
      </c>
      <c r="G56" s="22" t="s">
        <v>217</v>
      </c>
      <c r="H56" s="22" t="s">
        <v>218</v>
      </c>
      <c r="I56" s="208">
        <v>100800</v>
      </c>
      <c r="J56" s="208">
        <v>100800</v>
      </c>
      <c r="K56" s="198"/>
      <c r="L56" s="198"/>
      <c r="M56" s="154">
        <v>100800</v>
      </c>
      <c r="N56" s="198"/>
      <c r="O56" s="208"/>
      <c r="P56" s="208"/>
      <c r="Q56" s="208"/>
      <c r="R56" s="208"/>
      <c r="S56" s="208"/>
      <c r="T56" s="208"/>
      <c r="U56" s="208"/>
      <c r="V56" s="208"/>
      <c r="W56" s="208"/>
      <c r="X56" s="208"/>
    </row>
    <row r="57" ht="16" customHeight="1" spans="1:24">
      <c r="A57" s="201" t="s">
        <v>180</v>
      </c>
      <c r="B57" s="202"/>
      <c r="C57" s="222"/>
      <c r="D57" s="222"/>
      <c r="E57" s="222"/>
      <c r="F57" s="222"/>
      <c r="G57" s="222"/>
      <c r="H57" s="223"/>
      <c r="I57" s="208">
        <v>4568174.05</v>
      </c>
      <c r="J57" s="208">
        <v>4568174.05</v>
      </c>
      <c r="K57" s="208"/>
      <c r="L57" s="208"/>
      <c r="M57" s="154">
        <v>4568174.05</v>
      </c>
      <c r="N57" s="208"/>
      <c r="O57" s="208"/>
      <c r="P57" s="208"/>
      <c r="Q57" s="208"/>
      <c r="R57" s="208"/>
      <c r="S57" s="208"/>
      <c r="T57" s="208"/>
      <c r="U57" s="208"/>
      <c r="V57" s="208"/>
      <c r="W57" s="208"/>
      <c r="X57" s="208"/>
    </row>
  </sheetData>
  <mergeCells count="31">
    <mergeCell ref="A3:X3"/>
    <mergeCell ref="A4:H4"/>
    <mergeCell ref="I5:X5"/>
    <mergeCell ref="J6:N6"/>
    <mergeCell ref="O6:Q6"/>
    <mergeCell ref="S6:X6"/>
    <mergeCell ref="A57:H57"/>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3"/>
  <sheetViews>
    <sheetView showZeros="0" workbookViewId="0">
      <pane ySplit="1" topLeftCell="A2" activePane="bottomLeft" state="frozen"/>
      <selection/>
      <selection pane="bottomLeft" activeCell="A10" sqref="$A10:$XFD13"/>
    </sheetView>
  </sheetViews>
  <sheetFormatPr defaultColWidth="9.14166666666667" defaultRowHeight="14.25" customHeight="1"/>
  <cols>
    <col min="1" max="1" width="10.2833333333333" style="42" customWidth="1"/>
    <col min="2" max="2" width="13.425" style="42" customWidth="1"/>
    <col min="3" max="3" width="32.85" style="42" customWidth="1"/>
    <col min="4" max="4" width="29" style="42" customWidth="1"/>
    <col min="5" max="5" width="11.1416666666667" style="42" customWidth="1"/>
    <col min="6" max="6" width="17.7083333333333" style="42" customWidth="1"/>
    <col min="7" max="7" width="9.85" style="42" customWidth="1"/>
    <col min="8" max="8" width="17.7083333333333" style="42" customWidth="1"/>
    <col min="9" max="13" width="20" style="42" customWidth="1"/>
    <col min="14" max="14" width="12.2833333333333" style="42" customWidth="1"/>
    <col min="15" max="15" width="12.7083333333333" style="42" customWidth="1"/>
    <col min="16" max="16" width="11.1416666666667" style="42" customWidth="1"/>
    <col min="17" max="21" width="19.85" style="42" customWidth="1"/>
    <col min="22" max="22" width="20" style="42" customWidth="1"/>
    <col min="23" max="23" width="19.85" style="42" customWidth="1"/>
    <col min="24" max="16384" width="9.14166666666667" style="42"/>
  </cols>
  <sheetData>
    <row r="1" customHeight="1" spans="1:23">
      <c r="A1" s="43"/>
      <c r="B1" s="43"/>
      <c r="C1" s="43"/>
      <c r="D1" s="43"/>
      <c r="E1" s="43"/>
      <c r="F1" s="43"/>
      <c r="G1" s="43"/>
      <c r="H1" s="43"/>
      <c r="I1" s="43"/>
      <c r="J1" s="43"/>
      <c r="K1" s="43"/>
      <c r="L1" s="43"/>
      <c r="M1" s="43"/>
      <c r="N1" s="43"/>
      <c r="O1" s="43"/>
      <c r="P1" s="43"/>
      <c r="Q1" s="43"/>
      <c r="R1" s="43"/>
      <c r="S1" s="43"/>
      <c r="T1" s="43"/>
      <c r="U1" s="43"/>
      <c r="V1" s="43"/>
      <c r="W1" s="43"/>
    </row>
    <row r="2" ht="13.5" customHeight="1" spans="2:23">
      <c r="B2" s="200"/>
      <c r="E2" s="44"/>
      <c r="F2" s="44"/>
      <c r="G2" s="44"/>
      <c r="H2" s="44"/>
      <c r="U2" s="200"/>
      <c r="W2" s="209" t="s">
        <v>264</v>
      </c>
    </row>
    <row r="3" ht="46.5" customHeight="1" spans="1:23">
      <c r="A3" s="46" t="str">
        <f>"2025"&amp;"年部门项目支出预算表"</f>
        <v>2025年部门项目支出预算表</v>
      </c>
      <c r="B3" s="46"/>
      <c r="C3" s="46"/>
      <c r="D3" s="46"/>
      <c r="E3" s="46"/>
      <c r="F3" s="46"/>
      <c r="G3" s="46"/>
      <c r="H3" s="46"/>
      <c r="I3" s="46"/>
      <c r="J3" s="46"/>
      <c r="K3" s="46"/>
      <c r="L3" s="46"/>
      <c r="M3" s="46"/>
      <c r="N3" s="46"/>
      <c r="O3" s="46"/>
      <c r="P3" s="46"/>
      <c r="Q3" s="46"/>
      <c r="R3" s="46"/>
      <c r="S3" s="46"/>
      <c r="T3" s="46"/>
      <c r="U3" s="46"/>
      <c r="V3" s="46"/>
      <c r="W3" s="46"/>
    </row>
    <row r="4" ht="13.5" customHeight="1" spans="1:23">
      <c r="A4" s="47" t="str">
        <f>"单位名称：中国共产党昆明市晋宁区委员会党校"&amp;""</f>
        <v>单位名称：中国共产党昆明市晋宁区委员会党校</v>
      </c>
      <c r="B4" s="48"/>
      <c r="C4" s="48"/>
      <c r="D4" s="48"/>
      <c r="E4" s="48"/>
      <c r="F4" s="48"/>
      <c r="G4" s="48"/>
      <c r="H4" s="48"/>
      <c r="I4" s="49"/>
      <c r="J4" s="49"/>
      <c r="K4" s="49"/>
      <c r="L4" s="49"/>
      <c r="M4" s="49"/>
      <c r="N4" s="49"/>
      <c r="O4" s="49"/>
      <c r="P4" s="49"/>
      <c r="Q4" s="49"/>
      <c r="U4" s="200"/>
      <c r="W4" s="181" t="s">
        <v>1</v>
      </c>
    </row>
    <row r="5" ht="21.75" customHeight="1" spans="1:23">
      <c r="A5" s="51" t="s">
        <v>265</v>
      </c>
      <c r="B5" s="52" t="s">
        <v>191</v>
      </c>
      <c r="C5" s="51" t="s">
        <v>192</v>
      </c>
      <c r="D5" s="51" t="s">
        <v>266</v>
      </c>
      <c r="E5" s="52" t="s">
        <v>193</v>
      </c>
      <c r="F5" s="52" t="s">
        <v>194</v>
      </c>
      <c r="G5" s="52" t="s">
        <v>267</v>
      </c>
      <c r="H5" s="52" t="s">
        <v>268</v>
      </c>
      <c r="I5" s="58" t="s">
        <v>55</v>
      </c>
      <c r="J5" s="53" t="s">
        <v>269</v>
      </c>
      <c r="K5" s="54"/>
      <c r="L5" s="54"/>
      <c r="M5" s="55"/>
      <c r="N5" s="53" t="s">
        <v>199</v>
      </c>
      <c r="O5" s="54"/>
      <c r="P5" s="55"/>
      <c r="Q5" s="52" t="s">
        <v>61</v>
      </c>
      <c r="R5" s="53" t="s">
        <v>62</v>
      </c>
      <c r="S5" s="54"/>
      <c r="T5" s="54"/>
      <c r="U5" s="54"/>
      <c r="V5" s="54"/>
      <c r="W5" s="55"/>
    </row>
    <row r="6" ht="21.75" customHeight="1" spans="1:23">
      <c r="A6" s="56"/>
      <c r="B6" s="69"/>
      <c r="C6" s="56"/>
      <c r="D6" s="56"/>
      <c r="E6" s="57"/>
      <c r="F6" s="57"/>
      <c r="G6" s="57"/>
      <c r="H6" s="57"/>
      <c r="I6" s="69"/>
      <c r="J6" s="204" t="s">
        <v>58</v>
      </c>
      <c r="K6" s="205"/>
      <c r="L6" s="52" t="s">
        <v>59</v>
      </c>
      <c r="M6" s="52" t="s">
        <v>60</v>
      </c>
      <c r="N6" s="52" t="s">
        <v>58</v>
      </c>
      <c r="O6" s="52" t="s">
        <v>59</v>
      </c>
      <c r="P6" s="52" t="s">
        <v>60</v>
      </c>
      <c r="Q6" s="57"/>
      <c r="R6" s="52" t="s">
        <v>57</v>
      </c>
      <c r="S6" s="52" t="s">
        <v>64</v>
      </c>
      <c r="T6" s="52" t="s">
        <v>205</v>
      </c>
      <c r="U6" s="52" t="s">
        <v>66</v>
      </c>
      <c r="V6" s="52" t="s">
        <v>67</v>
      </c>
      <c r="W6" s="52" t="s">
        <v>68</v>
      </c>
    </row>
    <row r="7" ht="21" customHeight="1" spans="1:23">
      <c r="A7" s="69"/>
      <c r="B7" s="69"/>
      <c r="C7" s="69"/>
      <c r="D7" s="69"/>
      <c r="E7" s="69"/>
      <c r="F7" s="69"/>
      <c r="G7" s="69"/>
      <c r="H7" s="69"/>
      <c r="I7" s="69"/>
      <c r="J7" s="206" t="s">
        <v>57</v>
      </c>
      <c r="K7" s="207"/>
      <c r="L7" s="69"/>
      <c r="M7" s="69"/>
      <c r="N7" s="69"/>
      <c r="O7" s="69"/>
      <c r="P7" s="69"/>
      <c r="Q7" s="69"/>
      <c r="R7" s="69"/>
      <c r="S7" s="69"/>
      <c r="T7" s="69"/>
      <c r="U7" s="69"/>
      <c r="V7" s="69"/>
      <c r="W7" s="69"/>
    </row>
    <row r="8" ht="39.75" customHeight="1" spans="1:23">
      <c r="A8" s="59"/>
      <c r="B8" s="61"/>
      <c r="C8" s="59"/>
      <c r="D8" s="59"/>
      <c r="E8" s="60"/>
      <c r="F8" s="60"/>
      <c r="G8" s="60"/>
      <c r="H8" s="60"/>
      <c r="I8" s="61"/>
      <c r="J8" s="105" t="s">
        <v>57</v>
      </c>
      <c r="K8" s="105" t="s">
        <v>270</v>
      </c>
      <c r="L8" s="60"/>
      <c r="M8" s="60"/>
      <c r="N8" s="60"/>
      <c r="O8" s="60"/>
      <c r="P8" s="60"/>
      <c r="Q8" s="60"/>
      <c r="R8" s="60"/>
      <c r="S8" s="60"/>
      <c r="T8" s="60"/>
      <c r="U8" s="61"/>
      <c r="V8" s="60"/>
      <c r="W8" s="60"/>
    </row>
    <row r="9" ht="15" customHeight="1" spans="1:23">
      <c r="A9" s="62">
        <v>1</v>
      </c>
      <c r="B9" s="62">
        <v>2</v>
      </c>
      <c r="C9" s="62">
        <v>3</v>
      </c>
      <c r="D9" s="62">
        <v>4</v>
      </c>
      <c r="E9" s="62">
        <v>5</v>
      </c>
      <c r="F9" s="62">
        <v>6</v>
      </c>
      <c r="G9" s="62">
        <v>7</v>
      </c>
      <c r="H9" s="62">
        <v>8</v>
      </c>
      <c r="I9" s="62">
        <v>9</v>
      </c>
      <c r="J9" s="62">
        <v>10</v>
      </c>
      <c r="K9" s="62">
        <v>11</v>
      </c>
      <c r="L9" s="76">
        <v>12</v>
      </c>
      <c r="M9" s="76">
        <v>13</v>
      </c>
      <c r="N9" s="76">
        <v>14</v>
      </c>
      <c r="O9" s="76">
        <v>15</v>
      </c>
      <c r="P9" s="76">
        <v>16</v>
      </c>
      <c r="Q9" s="76">
        <v>17</v>
      </c>
      <c r="R9" s="76">
        <v>18</v>
      </c>
      <c r="S9" s="76">
        <v>19</v>
      </c>
      <c r="T9" s="76">
        <v>20</v>
      </c>
      <c r="U9" s="62">
        <v>21</v>
      </c>
      <c r="V9" s="76">
        <v>22</v>
      </c>
      <c r="W9" s="62">
        <v>23</v>
      </c>
    </row>
    <row r="10" ht="33" customHeight="1" spans="1:23">
      <c r="A10" s="195" t="s">
        <v>271</v>
      </c>
      <c r="B10" s="195" t="s">
        <v>272</v>
      </c>
      <c r="C10" s="195" t="s">
        <v>273</v>
      </c>
      <c r="D10" s="195" t="s">
        <v>70</v>
      </c>
      <c r="E10" s="195" t="s">
        <v>140</v>
      </c>
      <c r="F10" s="195" t="s">
        <v>82</v>
      </c>
      <c r="G10" s="195" t="s">
        <v>274</v>
      </c>
      <c r="H10" s="195" t="s">
        <v>275</v>
      </c>
      <c r="I10" s="208">
        <v>96887.44</v>
      </c>
      <c r="J10" s="208"/>
      <c r="K10" s="154"/>
      <c r="L10" s="208"/>
      <c r="M10" s="208"/>
      <c r="N10" s="208"/>
      <c r="O10" s="208"/>
      <c r="P10" s="208"/>
      <c r="Q10" s="208"/>
      <c r="R10" s="208">
        <v>96887.44</v>
      </c>
      <c r="S10" s="208"/>
      <c r="T10" s="208"/>
      <c r="U10" s="208"/>
      <c r="V10" s="208"/>
      <c r="W10" s="208">
        <v>96887.44</v>
      </c>
    </row>
    <row r="11" ht="33" customHeight="1" spans="1:23">
      <c r="A11" s="195" t="s">
        <v>271</v>
      </c>
      <c r="B11" s="195" t="s">
        <v>276</v>
      </c>
      <c r="C11" s="195" t="s">
        <v>277</v>
      </c>
      <c r="D11" s="195" t="s">
        <v>70</v>
      </c>
      <c r="E11" s="195" t="s">
        <v>140</v>
      </c>
      <c r="F11" s="195" t="s">
        <v>82</v>
      </c>
      <c r="G11" s="195" t="s">
        <v>274</v>
      </c>
      <c r="H11" s="195" t="s">
        <v>275</v>
      </c>
      <c r="I11" s="208">
        <v>15566.9</v>
      </c>
      <c r="J11" s="208"/>
      <c r="K11" s="154"/>
      <c r="L11" s="208"/>
      <c r="M11" s="208"/>
      <c r="N11" s="208"/>
      <c r="O11" s="208"/>
      <c r="P11" s="208"/>
      <c r="Q11" s="208"/>
      <c r="R11" s="208">
        <v>15566.9</v>
      </c>
      <c r="S11" s="208"/>
      <c r="T11" s="208"/>
      <c r="U11" s="208"/>
      <c r="V11" s="208"/>
      <c r="W11" s="208">
        <v>15566.9</v>
      </c>
    </row>
    <row r="12" ht="33" customHeight="1" spans="1:23">
      <c r="A12" s="195" t="s">
        <v>271</v>
      </c>
      <c r="B12" s="195" t="s">
        <v>278</v>
      </c>
      <c r="C12" s="195" t="s">
        <v>279</v>
      </c>
      <c r="D12" s="195" t="s">
        <v>70</v>
      </c>
      <c r="E12" s="195" t="s">
        <v>140</v>
      </c>
      <c r="F12" s="195" t="s">
        <v>82</v>
      </c>
      <c r="G12" s="195" t="s">
        <v>280</v>
      </c>
      <c r="H12" s="195" t="s">
        <v>281</v>
      </c>
      <c r="I12" s="208">
        <v>60000</v>
      </c>
      <c r="J12" s="208"/>
      <c r="K12" s="154"/>
      <c r="L12" s="208"/>
      <c r="M12" s="208"/>
      <c r="N12" s="208"/>
      <c r="O12" s="208"/>
      <c r="P12" s="208"/>
      <c r="Q12" s="208"/>
      <c r="R12" s="208">
        <v>60000</v>
      </c>
      <c r="S12" s="208"/>
      <c r="T12" s="208"/>
      <c r="U12" s="208"/>
      <c r="V12" s="208"/>
      <c r="W12" s="208">
        <v>60000</v>
      </c>
    </row>
    <row r="13" ht="33" customHeight="1" spans="1:23">
      <c r="A13" s="201" t="s">
        <v>180</v>
      </c>
      <c r="B13" s="202"/>
      <c r="C13" s="202"/>
      <c r="D13" s="202"/>
      <c r="E13" s="202"/>
      <c r="F13" s="202"/>
      <c r="G13" s="202"/>
      <c r="H13" s="203"/>
      <c r="I13" s="208">
        <v>172454.34</v>
      </c>
      <c r="J13" s="208"/>
      <c r="K13" s="154"/>
      <c r="L13" s="208"/>
      <c r="M13" s="208"/>
      <c r="N13" s="208"/>
      <c r="O13" s="208"/>
      <c r="P13" s="208"/>
      <c r="Q13" s="208"/>
      <c r="R13" s="208">
        <v>172454.34</v>
      </c>
      <c r="S13" s="208"/>
      <c r="T13" s="208"/>
      <c r="U13" s="208"/>
      <c r="V13" s="208"/>
      <c r="W13" s="208">
        <v>172454.34</v>
      </c>
    </row>
  </sheetData>
  <mergeCells count="28">
    <mergeCell ref="A3:W3"/>
    <mergeCell ref="A4:H4"/>
    <mergeCell ref="J5:M5"/>
    <mergeCell ref="N5:P5"/>
    <mergeCell ref="R5:W5"/>
    <mergeCell ref="A13:H1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6"/>
  <sheetViews>
    <sheetView showZeros="0" workbookViewId="0">
      <pane ySplit="1" topLeftCell="A2" activePane="bottomLeft" state="frozen"/>
      <selection/>
      <selection pane="bottomLeft" activeCell="C44" sqref="$A44:$XFD44"/>
    </sheetView>
  </sheetViews>
  <sheetFormatPr defaultColWidth="9.14166666666667" defaultRowHeight="12" customHeight="1"/>
  <cols>
    <col min="1" max="1" width="34.2833333333333" style="42" customWidth="1"/>
    <col min="2" max="2" width="29" style="42" customWidth="1"/>
    <col min="3" max="5" width="23.575" style="42" customWidth="1"/>
    <col min="6" max="6" width="11.2833333333333" style="42" customWidth="1"/>
    <col min="7" max="7" width="25.1416666666667" style="42" customWidth="1"/>
    <col min="8" max="8" width="15.575" style="42" customWidth="1"/>
    <col min="9" max="9" width="13.425" style="42" customWidth="1"/>
    <col min="10" max="10" width="40.5" style="42" customWidth="1"/>
    <col min="11" max="16384" width="9.14166666666667" style="42"/>
  </cols>
  <sheetData>
    <row r="1" customHeight="1" spans="1:10">
      <c r="A1" s="43"/>
      <c r="B1" s="43"/>
      <c r="C1" s="43"/>
      <c r="D1" s="43"/>
      <c r="E1" s="43"/>
      <c r="F1" s="43"/>
      <c r="G1" s="43"/>
      <c r="H1" s="43"/>
      <c r="I1" s="43"/>
      <c r="J1" s="43"/>
    </row>
    <row r="2" ht="18" customHeight="1" spans="10:10">
      <c r="J2" s="45" t="s">
        <v>282</v>
      </c>
    </row>
    <row r="3" ht="39.75" customHeight="1" spans="1:10">
      <c r="A3" s="103" t="str">
        <f>"2025"&amp;"年部门项目支出绩效目标表"</f>
        <v>2025年部门项目支出绩效目标表</v>
      </c>
      <c r="B3" s="46"/>
      <c r="C3" s="46"/>
      <c r="D3" s="46"/>
      <c r="E3" s="46"/>
      <c r="F3" s="104"/>
      <c r="G3" s="46"/>
      <c r="H3" s="104"/>
      <c r="I3" s="104"/>
      <c r="J3" s="46"/>
    </row>
    <row r="4" ht="17.25" customHeight="1" spans="1:1">
      <c r="A4" s="47" t="str">
        <f>"单位名称：中国共产党昆明市晋宁区委员会党校"&amp;""</f>
        <v>单位名称：中国共产党昆明市晋宁区委员会党校</v>
      </c>
    </row>
    <row r="5" ht="44.25" customHeight="1" spans="1:10">
      <c r="A5" s="105" t="s">
        <v>192</v>
      </c>
      <c r="B5" s="105" t="s">
        <v>283</v>
      </c>
      <c r="C5" s="105" t="s">
        <v>284</v>
      </c>
      <c r="D5" s="105" t="s">
        <v>285</v>
      </c>
      <c r="E5" s="105" t="s">
        <v>286</v>
      </c>
      <c r="F5" s="106" t="s">
        <v>287</v>
      </c>
      <c r="G5" s="105" t="s">
        <v>288</v>
      </c>
      <c r="H5" s="106" t="s">
        <v>289</v>
      </c>
      <c r="I5" s="106" t="s">
        <v>290</v>
      </c>
      <c r="J5" s="105" t="s">
        <v>291</v>
      </c>
    </row>
    <row r="6" ht="18.75" customHeight="1" spans="1:10">
      <c r="A6" s="194">
        <v>1</v>
      </c>
      <c r="B6" s="194">
        <v>2</v>
      </c>
      <c r="C6" s="194">
        <v>3</v>
      </c>
      <c r="D6" s="194">
        <v>4</v>
      </c>
      <c r="E6" s="194">
        <v>5</v>
      </c>
      <c r="F6" s="76">
        <v>6</v>
      </c>
      <c r="G6" s="194">
        <v>7</v>
      </c>
      <c r="H6" s="76">
        <v>8</v>
      </c>
      <c r="I6" s="76">
        <v>9</v>
      </c>
      <c r="J6" s="194">
        <v>10</v>
      </c>
    </row>
    <row r="7" ht="42" customHeight="1" spans="1:10">
      <c r="A7" s="19" t="s">
        <v>70</v>
      </c>
      <c r="B7" s="195"/>
      <c r="C7" s="195"/>
      <c r="D7" s="195"/>
      <c r="E7" s="34"/>
      <c r="F7" s="196"/>
      <c r="G7" s="34"/>
      <c r="H7" s="196"/>
      <c r="I7" s="196"/>
      <c r="J7" s="34"/>
    </row>
    <row r="8" ht="42" customHeight="1" spans="1:10">
      <c r="A8" s="197" t="s">
        <v>70</v>
      </c>
      <c r="B8" s="198"/>
      <c r="C8" s="198"/>
      <c r="D8" s="198"/>
      <c r="E8" s="198"/>
      <c r="F8" s="198"/>
      <c r="G8" s="198"/>
      <c r="H8" s="198"/>
      <c r="I8" s="198"/>
      <c r="J8" s="198"/>
    </row>
    <row r="9" ht="27" customHeight="1" spans="1:10">
      <c r="A9" s="199" t="s">
        <v>273</v>
      </c>
      <c r="B9" s="198" t="s">
        <v>292</v>
      </c>
      <c r="C9" s="198" t="s">
        <v>293</v>
      </c>
      <c r="D9" s="198" t="s">
        <v>294</v>
      </c>
      <c r="E9" s="198" t="s">
        <v>295</v>
      </c>
      <c r="F9" s="198" t="s">
        <v>296</v>
      </c>
      <c r="G9" s="198" t="s">
        <v>84</v>
      </c>
      <c r="H9" s="198" t="s">
        <v>297</v>
      </c>
      <c r="I9" s="198" t="s">
        <v>298</v>
      </c>
      <c r="J9" s="198" t="s">
        <v>299</v>
      </c>
    </row>
    <row r="10" ht="27" customHeight="1" spans="1:10">
      <c r="A10" s="199"/>
      <c r="B10" s="198" t="s">
        <v>292</v>
      </c>
      <c r="C10" s="198" t="s">
        <v>293</v>
      </c>
      <c r="D10" s="198" t="s">
        <v>294</v>
      </c>
      <c r="E10" s="198" t="s">
        <v>300</v>
      </c>
      <c r="F10" s="198" t="s">
        <v>296</v>
      </c>
      <c r="G10" s="198" t="s">
        <v>88</v>
      </c>
      <c r="H10" s="198" t="s">
        <v>301</v>
      </c>
      <c r="I10" s="198" t="s">
        <v>298</v>
      </c>
      <c r="J10" s="198" t="s">
        <v>302</v>
      </c>
    </row>
    <row r="11" ht="27" customHeight="1" spans="1:10">
      <c r="A11" s="199"/>
      <c r="B11" s="198" t="s">
        <v>292</v>
      </c>
      <c r="C11" s="198" t="s">
        <v>293</v>
      </c>
      <c r="D11" s="198" t="s">
        <v>294</v>
      </c>
      <c r="E11" s="198" t="s">
        <v>303</v>
      </c>
      <c r="F11" s="198" t="s">
        <v>296</v>
      </c>
      <c r="G11" s="198" t="s">
        <v>92</v>
      </c>
      <c r="H11" s="198" t="s">
        <v>297</v>
      </c>
      <c r="I11" s="198" t="s">
        <v>298</v>
      </c>
      <c r="J11" s="198" t="s">
        <v>304</v>
      </c>
    </row>
    <row r="12" ht="27" customHeight="1" spans="1:10">
      <c r="A12" s="199"/>
      <c r="B12" s="198" t="s">
        <v>292</v>
      </c>
      <c r="C12" s="198" t="s">
        <v>293</v>
      </c>
      <c r="D12" s="198" t="s">
        <v>294</v>
      </c>
      <c r="E12" s="198" t="s">
        <v>305</v>
      </c>
      <c r="F12" s="198" t="s">
        <v>296</v>
      </c>
      <c r="G12" s="198" t="s">
        <v>306</v>
      </c>
      <c r="H12" s="198" t="s">
        <v>307</v>
      </c>
      <c r="I12" s="198" t="s">
        <v>298</v>
      </c>
      <c r="J12" s="198" t="s">
        <v>308</v>
      </c>
    </row>
    <row r="13" ht="27" customHeight="1" spans="1:10">
      <c r="A13" s="199"/>
      <c r="B13" s="198" t="s">
        <v>292</v>
      </c>
      <c r="C13" s="198" t="s">
        <v>293</v>
      </c>
      <c r="D13" s="198" t="s">
        <v>294</v>
      </c>
      <c r="E13" s="198" t="s">
        <v>309</v>
      </c>
      <c r="F13" s="198" t="s">
        <v>296</v>
      </c>
      <c r="G13" s="198" t="s">
        <v>306</v>
      </c>
      <c r="H13" s="198" t="s">
        <v>307</v>
      </c>
      <c r="I13" s="198" t="s">
        <v>298</v>
      </c>
      <c r="J13" s="198" t="s">
        <v>310</v>
      </c>
    </row>
    <row r="14" ht="27" customHeight="1" spans="1:10">
      <c r="A14" s="199"/>
      <c r="B14" s="198" t="s">
        <v>292</v>
      </c>
      <c r="C14" s="198" t="s">
        <v>293</v>
      </c>
      <c r="D14" s="198" t="s">
        <v>294</v>
      </c>
      <c r="E14" s="198" t="s">
        <v>311</v>
      </c>
      <c r="F14" s="198" t="s">
        <v>296</v>
      </c>
      <c r="G14" s="198" t="s">
        <v>92</v>
      </c>
      <c r="H14" s="198" t="s">
        <v>312</v>
      </c>
      <c r="I14" s="198" t="s">
        <v>298</v>
      </c>
      <c r="J14" s="198" t="s">
        <v>313</v>
      </c>
    </row>
    <row r="15" ht="27" customHeight="1" spans="1:10">
      <c r="A15" s="199"/>
      <c r="B15" s="198" t="s">
        <v>292</v>
      </c>
      <c r="C15" s="198" t="s">
        <v>293</v>
      </c>
      <c r="D15" s="198" t="s">
        <v>314</v>
      </c>
      <c r="E15" s="198" t="s">
        <v>315</v>
      </c>
      <c r="F15" s="198" t="s">
        <v>316</v>
      </c>
      <c r="G15" s="198" t="s">
        <v>317</v>
      </c>
      <c r="H15" s="198" t="s">
        <v>318</v>
      </c>
      <c r="I15" s="198" t="s">
        <v>298</v>
      </c>
      <c r="J15" s="198" t="s">
        <v>319</v>
      </c>
    </row>
    <row r="16" ht="37" customHeight="1" spans="1:10">
      <c r="A16" s="199"/>
      <c r="B16" s="198" t="s">
        <v>292</v>
      </c>
      <c r="C16" s="198" t="s">
        <v>293</v>
      </c>
      <c r="D16" s="198" t="s">
        <v>314</v>
      </c>
      <c r="E16" s="198" t="s">
        <v>320</v>
      </c>
      <c r="F16" s="198" t="s">
        <v>296</v>
      </c>
      <c r="G16" s="198" t="s">
        <v>321</v>
      </c>
      <c r="H16" s="198" t="s">
        <v>322</v>
      </c>
      <c r="I16" s="198" t="s">
        <v>298</v>
      </c>
      <c r="J16" s="198" t="s">
        <v>323</v>
      </c>
    </row>
    <row r="17" ht="53" customHeight="1" spans="1:10">
      <c r="A17" s="199"/>
      <c r="B17" s="198" t="s">
        <v>292</v>
      </c>
      <c r="C17" s="198" t="s">
        <v>293</v>
      </c>
      <c r="D17" s="198" t="s">
        <v>314</v>
      </c>
      <c r="E17" s="198" t="s">
        <v>324</v>
      </c>
      <c r="F17" s="198" t="s">
        <v>296</v>
      </c>
      <c r="G17" s="198" t="s">
        <v>321</v>
      </c>
      <c r="H17" s="198" t="s">
        <v>322</v>
      </c>
      <c r="I17" s="198" t="s">
        <v>298</v>
      </c>
      <c r="J17" s="198" t="s">
        <v>325</v>
      </c>
    </row>
    <row r="18" ht="27" customHeight="1" spans="1:10">
      <c r="A18" s="199"/>
      <c r="B18" s="198" t="s">
        <v>292</v>
      </c>
      <c r="C18" s="198" t="s">
        <v>293</v>
      </c>
      <c r="D18" s="198" t="s">
        <v>314</v>
      </c>
      <c r="E18" s="198" t="s">
        <v>326</v>
      </c>
      <c r="F18" s="198" t="s">
        <v>296</v>
      </c>
      <c r="G18" s="198" t="s">
        <v>321</v>
      </c>
      <c r="H18" s="198" t="s">
        <v>322</v>
      </c>
      <c r="I18" s="198" t="s">
        <v>298</v>
      </c>
      <c r="J18" s="198" t="s">
        <v>327</v>
      </c>
    </row>
    <row r="19" ht="39" customHeight="1" spans="1:10">
      <c r="A19" s="199"/>
      <c r="B19" s="198" t="s">
        <v>292</v>
      </c>
      <c r="C19" s="198" t="s">
        <v>328</v>
      </c>
      <c r="D19" s="198" t="s">
        <v>329</v>
      </c>
      <c r="E19" s="198" t="s">
        <v>330</v>
      </c>
      <c r="F19" s="198" t="s">
        <v>296</v>
      </c>
      <c r="G19" s="198" t="s">
        <v>331</v>
      </c>
      <c r="H19" s="198" t="s">
        <v>322</v>
      </c>
      <c r="I19" s="198" t="s">
        <v>298</v>
      </c>
      <c r="J19" s="198" t="s">
        <v>332</v>
      </c>
    </row>
    <row r="20" ht="50" customHeight="1" spans="1:10">
      <c r="A20" s="199"/>
      <c r="B20" s="198" t="s">
        <v>292</v>
      </c>
      <c r="C20" s="198" t="s">
        <v>333</v>
      </c>
      <c r="D20" s="198" t="s">
        <v>334</v>
      </c>
      <c r="E20" s="198" t="s">
        <v>335</v>
      </c>
      <c r="F20" s="198" t="s">
        <v>296</v>
      </c>
      <c r="G20" s="198" t="s">
        <v>321</v>
      </c>
      <c r="H20" s="198" t="s">
        <v>322</v>
      </c>
      <c r="I20" s="198" t="s">
        <v>298</v>
      </c>
      <c r="J20" s="198" t="s">
        <v>336</v>
      </c>
    </row>
    <row r="21" ht="27" customHeight="1" spans="1:10">
      <c r="A21" s="199"/>
      <c r="B21" s="198" t="s">
        <v>292</v>
      </c>
      <c r="C21" s="198" t="s">
        <v>333</v>
      </c>
      <c r="D21" s="198" t="s">
        <v>334</v>
      </c>
      <c r="E21" s="198" t="s">
        <v>337</v>
      </c>
      <c r="F21" s="198" t="s">
        <v>296</v>
      </c>
      <c r="G21" s="198" t="s">
        <v>321</v>
      </c>
      <c r="H21" s="198" t="s">
        <v>322</v>
      </c>
      <c r="I21" s="198" t="s">
        <v>298</v>
      </c>
      <c r="J21" s="198" t="s">
        <v>338</v>
      </c>
    </row>
    <row r="22" ht="27" customHeight="1" spans="1:10">
      <c r="A22" s="199" t="s">
        <v>279</v>
      </c>
      <c r="B22" s="198" t="s">
        <v>339</v>
      </c>
      <c r="C22" s="198" t="s">
        <v>293</v>
      </c>
      <c r="D22" s="198" t="s">
        <v>294</v>
      </c>
      <c r="E22" s="198" t="s">
        <v>300</v>
      </c>
      <c r="F22" s="198" t="s">
        <v>296</v>
      </c>
      <c r="G22" s="198" t="s">
        <v>340</v>
      </c>
      <c r="H22" s="198" t="s">
        <v>301</v>
      </c>
      <c r="I22" s="198" t="s">
        <v>298</v>
      </c>
      <c r="J22" s="198" t="s">
        <v>302</v>
      </c>
    </row>
    <row r="23" ht="27" customHeight="1" spans="1:10">
      <c r="A23" s="199"/>
      <c r="B23" s="198" t="s">
        <v>339</v>
      </c>
      <c r="C23" s="198" t="s">
        <v>293</v>
      </c>
      <c r="D23" s="198" t="s">
        <v>294</v>
      </c>
      <c r="E23" s="198" t="s">
        <v>295</v>
      </c>
      <c r="F23" s="198" t="s">
        <v>296</v>
      </c>
      <c r="G23" s="198" t="s">
        <v>92</v>
      </c>
      <c r="H23" s="198" t="s">
        <v>297</v>
      </c>
      <c r="I23" s="198" t="s">
        <v>298</v>
      </c>
      <c r="J23" s="198" t="s">
        <v>299</v>
      </c>
    </row>
    <row r="24" ht="27" customHeight="1" spans="1:10">
      <c r="A24" s="199"/>
      <c r="B24" s="198" t="s">
        <v>339</v>
      </c>
      <c r="C24" s="198" t="s">
        <v>293</v>
      </c>
      <c r="D24" s="198" t="s">
        <v>294</v>
      </c>
      <c r="E24" s="198" t="s">
        <v>303</v>
      </c>
      <c r="F24" s="198" t="s">
        <v>296</v>
      </c>
      <c r="G24" s="198" t="s">
        <v>92</v>
      </c>
      <c r="H24" s="198" t="s">
        <v>297</v>
      </c>
      <c r="I24" s="198" t="s">
        <v>298</v>
      </c>
      <c r="J24" s="198" t="s">
        <v>304</v>
      </c>
    </row>
    <row r="25" ht="27" customHeight="1" spans="1:10">
      <c r="A25" s="199"/>
      <c r="B25" s="198" t="s">
        <v>339</v>
      </c>
      <c r="C25" s="198" t="s">
        <v>293</v>
      </c>
      <c r="D25" s="198" t="s">
        <v>294</v>
      </c>
      <c r="E25" s="198" t="s">
        <v>305</v>
      </c>
      <c r="F25" s="198" t="s">
        <v>296</v>
      </c>
      <c r="G25" s="198" t="s">
        <v>306</v>
      </c>
      <c r="H25" s="198" t="s">
        <v>307</v>
      </c>
      <c r="I25" s="198" t="s">
        <v>298</v>
      </c>
      <c r="J25" s="198" t="s">
        <v>308</v>
      </c>
    </row>
    <row r="26" ht="27" customHeight="1" spans="1:10">
      <c r="A26" s="199"/>
      <c r="B26" s="198" t="s">
        <v>339</v>
      </c>
      <c r="C26" s="198" t="s">
        <v>293</v>
      </c>
      <c r="D26" s="198" t="s">
        <v>294</v>
      </c>
      <c r="E26" s="198" t="s">
        <v>309</v>
      </c>
      <c r="F26" s="198" t="s">
        <v>296</v>
      </c>
      <c r="G26" s="198" t="s">
        <v>306</v>
      </c>
      <c r="H26" s="198" t="s">
        <v>307</v>
      </c>
      <c r="I26" s="198" t="s">
        <v>298</v>
      </c>
      <c r="J26" s="198" t="s">
        <v>310</v>
      </c>
    </row>
    <row r="27" ht="36" customHeight="1" spans="1:10">
      <c r="A27" s="199"/>
      <c r="B27" s="198" t="s">
        <v>339</v>
      </c>
      <c r="C27" s="198" t="s">
        <v>293</v>
      </c>
      <c r="D27" s="198" t="s">
        <v>314</v>
      </c>
      <c r="E27" s="198" t="s">
        <v>320</v>
      </c>
      <c r="F27" s="198" t="s">
        <v>296</v>
      </c>
      <c r="G27" s="198" t="s">
        <v>321</v>
      </c>
      <c r="H27" s="198" t="s">
        <v>322</v>
      </c>
      <c r="I27" s="198" t="s">
        <v>298</v>
      </c>
      <c r="J27" s="198" t="s">
        <v>323</v>
      </c>
    </row>
    <row r="28" ht="27" customHeight="1" spans="1:10">
      <c r="A28" s="199"/>
      <c r="B28" s="198" t="s">
        <v>339</v>
      </c>
      <c r="C28" s="198" t="s">
        <v>293</v>
      </c>
      <c r="D28" s="198" t="s">
        <v>314</v>
      </c>
      <c r="E28" s="198" t="s">
        <v>315</v>
      </c>
      <c r="F28" s="198" t="s">
        <v>316</v>
      </c>
      <c r="G28" s="198" t="s">
        <v>317</v>
      </c>
      <c r="H28" s="198" t="s">
        <v>318</v>
      </c>
      <c r="I28" s="198" t="s">
        <v>298</v>
      </c>
      <c r="J28" s="198" t="s">
        <v>319</v>
      </c>
    </row>
    <row r="29" ht="56" customHeight="1" spans="1:10">
      <c r="A29" s="199"/>
      <c r="B29" s="198" t="s">
        <v>339</v>
      </c>
      <c r="C29" s="198" t="s">
        <v>293</v>
      </c>
      <c r="D29" s="198" t="s">
        <v>314</v>
      </c>
      <c r="E29" s="198" t="s">
        <v>324</v>
      </c>
      <c r="F29" s="198" t="s">
        <v>296</v>
      </c>
      <c r="G29" s="198" t="s">
        <v>341</v>
      </c>
      <c r="H29" s="198" t="s">
        <v>322</v>
      </c>
      <c r="I29" s="198" t="s">
        <v>298</v>
      </c>
      <c r="J29" s="198" t="s">
        <v>325</v>
      </c>
    </row>
    <row r="30" ht="39" customHeight="1" spans="1:10">
      <c r="A30" s="199"/>
      <c r="B30" s="198" t="s">
        <v>339</v>
      </c>
      <c r="C30" s="198" t="s">
        <v>293</v>
      </c>
      <c r="D30" s="198" t="s">
        <v>314</v>
      </c>
      <c r="E30" s="198" t="s">
        <v>326</v>
      </c>
      <c r="F30" s="198" t="s">
        <v>296</v>
      </c>
      <c r="G30" s="198" t="s">
        <v>321</v>
      </c>
      <c r="H30" s="198" t="s">
        <v>322</v>
      </c>
      <c r="I30" s="198" t="s">
        <v>298</v>
      </c>
      <c r="J30" s="198" t="s">
        <v>327</v>
      </c>
    </row>
    <row r="31" ht="46" customHeight="1" spans="1:10">
      <c r="A31" s="199"/>
      <c r="B31" s="198" t="s">
        <v>339</v>
      </c>
      <c r="C31" s="198" t="s">
        <v>328</v>
      </c>
      <c r="D31" s="198" t="s">
        <v>329</v>
      </c>
      <c r="E31" s="198" t="s">
        <v>330</v>
      </c>
      <c r="F31" s="198" t="s">
        <v>296</v>
      </c>
      <c r="G31" s="198" t="s">
        <v>331</v>
      </c>
      <c r="H31" s="198" t="s">
        <v>322</v>
      </c>
      <c r="I31" s="198" t="s">
        <v>342</v>
      </c>
      <c r="J31" s="198" t="s">
        <v>332</v>
      </c>
    </row>
    <row r="32" ht="56" customHeight="1" spans="1:10">
      <c r="A32" s="199"/>
      <c r="B32" s="198" t="s">
        <v>339</v>
      </c>
      <c r="C32" s="198" t="s">
        <v>333</v>
      </c>
      <c r="D32" s="198" t="s">
        <v>334</v>
      </c>
      <c r="E32" s="198" t="s">
        <v>335</v>
      </c>
      <c r="F32" s="198" t="s">
        <v>296</v>
      </c>
      <c r="G32" s="198" t="s">
        <v>321</v>
      </c>
      <c r="H32" s="198" t="s">
        <v>322</v>
      </c>
      <c r="I32" s="198" t="s">
        <v>298</v>
      </c>
      <c r="J32" s="198" t="s">
        <v>336</v>
      </c>
    </row>
    <row r="33" ht="41" customHeight="1" spans="1:10">
      <c r="A33" s="199"/>
      <c r="B33" s="198" t="s">
        <v>339</v>
      </c>
      <c r="C33" s="198" t="s">
        <v>333</v>
      </c>
      <c r="D33" s="198" t="s">
        <v>334</v>
      </c>
      <c r="E33" s="198" t="s">
        <v>337</v>
      </c>
      <c r="F33" s="198" t="s">
        <v>296</v>
      </c>
      <c r="G33" s="198" t="s">
        <v>321</v>
      </c>
      <c r="H33" s="198" t="s">
        <v>322</v>
      </c>
      <c r="I33" s="198" t="s">
        <v>298</v>
      </c>
      <c r="J33" s="198" t="s">
        <v>338</v>
      </c>
    </row>
    <row r="34" ht="27" customHeight="1" spans="1:10">
      <c r="A34" s="199" t="s">
        <v>277</v>
      </c>
      <c r="B34" s="198" t="s">
        <v>343</v>
      </c>
      <c r="C34" s="198" t="s">
        <v>293</v>
      </c>
      <c r="D34" s="198" t="s">
        <v>294</v>
      </c>
      <c r="E34" s="198" t="s">
        <v>295</v>
      </c>
      <c r="F34" s="198" t="s">
        <v>296</v>
      </c>
      <c r="G34" s="198" t="s">
        <v>88</v>
      </c>
      <c r="H34" s="198" t="s">
        <v>297</v>
      </c>
      <c r="I34" s="198" t="s">
        <v>298</v>
      </c>
      <c r="J34" s="198" t="s">
        <v>299</v>
      </c>
    </row>
    <row r="35" ht="27" customHeight="1" spans="1:10">
      <c r="A35" s="199"/>
      <c r="B35" s="198" t="s">
        <v>343</v>
      </c>
      <c r="C35" s="198" t="s">
        <v>293</v>
      </c>
      <c r="D35" s="198" t="s">
        <v>294</v>
      </c>
      <c r="E35" s="198" t="s">
        <v>300</v>
      </c>
      <c r="F35" s="198" t="s">
        <v>296</v>
      </c>
      <c r="G35" s="198" t="s">
        <v>87</v>
      </c>
      <c r="H35" s="198" t="s">
        <v>301</v>
      </c>
      <c r="I35" s="198" t="s">
        <v>298</v>
      </c>
      <c r="J35" s="198" t="s">
        <v>302</v>
      </c>
    </row>
    <row r="36" ht="27" customHeight="1" spans="1:10">
      <c r="A36" s="199"/>
      <c r="B36" s="198" t="s">
        <v>343</v>
      </c>
      <c r="C36" s="198" t="s">
        <v>293</v>
      </c>
      <c r="D36" s="198" t="s">
        <v>294</v>
      </c>
      <c r="E36" s="198" t="s">
        <v>305</v>
      </c>
      <c r="F36" s="198" t="s">
        <v>296</v>
      </c>
      <c r="G36" s="198" t="s">
        <v>344</v>
      </c>
      <c r="H36" s="198" t="s">
        <v>307</v>
      </c>
      <c r="I36" s="198" t="s">
        <v>298</v>
      </c>
      <c r="J36" s="198" t="s">
        <v>308</v>
      </c>
    </row>
    <row r="37" ht="27" customHeight="1" spans="1:10">
      <c r="A37" s="199"/>
      <c r="B37" s="198" t="s">
        <v>343</v>
      </c>
      <c r="C37" s="198" t="s">
        <v>293</v>
      </c>
      <c r="D37" s="198" t="s">
        <v>294</v>
      </c>
      <c r="E37" s="198" t="s">
        <v>303</v>
      </c>
      <c r="F37" s="198" t="s">
        <v>296</v>
      </c>
      <c r="G37" s="198" t="s">
        <v>86</v>
      </c>
      <c r="H37" s="198" t="s">
        <v>297</v>
      </c>
      <c r="I37" s="198" t="s">
        <v>298</v>
      </c>
      <c r="J37" s="198" t="s">
        <v>304</v>
      </c>
    </row>
    <row r="38" ht="27" customHeight="1" spans="1:10">
      <c r="A38" s="199"/>
      <c r="B38" s="198" t="s">
        <v>343</v>
      </c>
      <c r="C38" s="198" t="s">
        <v>293</v>
      </c>
      <c r="D38" s="198" t="s">
        <v>294</v>
      </c>
      <c r="E38" s="198" t="s">
        <v>309</v>
      </c>
      <c r="F38" s="198" t="s">
        <v>296</v>
      </c>
      <c r="G38" s="198" t="s">
        <v>306</v>
      </c>
      <c r="H38" s="198" t="s">
        <v>307</v>
      </c>
      <c r="I38" s="198" t="s">
        <v>298</v>
      </c>
      <c r="J38" s="198" t="s">
        <v>310</v>
      </c>
    </row>
    <row r="39" ht="27" customHeight="1" spans="1:10">
      <c r="A39" s="199"/>
      <c r="B39" s="198" t="s">
        <v>343</v>
      </c>
      <c r="C39" s="198" t="s">
        <v>293</v>
      </c>
      <c r="D39" s="198" t="s">
        <v>294</v>
      </c>
      <c r="E39" s="198" t="s">
        <v>311</v>
      </c>
      <c r="F39" s="198" t="s">
        <v>296</v>
      </c>
      <c r="G39" s="198" t="s">
        <v>92</v>
      </c>
      <c r="H39" s="198" t="s">
        <v>312</v>
      </c>
      <c r="I39" s="198" t="s">
        <v>298</v>
      </c>
      <c r="J39" s="198" t="s">
        <v>313</v>
      </c>
    </row>
    <row r="40" ht="27" customHeight="1" spans="1:10">
      <c r="A40" s="199"/>
      <c r="B40" s="198" t="s">
        <v>343</v>
      </c>
      <c r="C40" s="198" t="s">
        <v>293</v>
      </c>
      <c r="D40" s="198" t="s">
        <v>314</v>
      </c>
      <c r="E40" s="198" t="s">
        <v>320</v>
      </c>
      <c r="F40" s="198" t="s">
        <v>296</v>
      </c>
      <c r="G40" s="198" t="s">
        <v>321</v>
      </c>
      <c r="H40" s="198" t="s">
        <v>322</v>
      </c>
      <c r="I40" s="198" t="s">
        <v>298</v>
      </c>
      <c r="J40" s="198" t="s">
        <v>323</v>
      </c>
    </row>
    <row r="41" ht="27" customHeight="1" spans="1:10">
      <c r="A41" s="199"/>
      <c r="B41" s="198" t="s">
        <v>343</v>
      </c>
      <c r="C41" s="198" t="s">
        <v>293</v>
      </c>
      <c r="D41" s="198" t="s">
        <v>314</v>
      </c>
      <c r="E41" s="198" t="s">
        <v>315</v>
      </c>
      <c r="F41" s="198" t="s">
        <v>316</v>
      </c>
      <c r="G41" s="198" t="s">
        <v>317</v>
      </c>
      <c r="H41" s="198" t="s">
        <v>318</v>
      </c>
      <c r="I41" s="198" t="s">
        <v>298</v>
      </c>
      <c r="J41" s="198" t="s">
        <v>319</v>
      </c>
    </row>
    <row r="42" ht="47" customHeight="1" spans="1:10">
      <c r="A42" s="199"/>
      <c r="B42" s="198" t="s">
        <v>343</v>
      </c>
      <c r="C42" s="198" t="s">
        <v>293</v>
      </c>
      <c r="D42" s="198" t="s">
        <v>314</v>
      </c>
      <c r="E42" s="198" t="s">
        <v>324</v>
      </c>
      <c r="F42" s="198" t="s">
        <v>296</v>
      </c>
      <c r="G42" s="198" t="s">
        <v>341</v>
      </c>
      <c r="H42" s="198" t="s">
        <v>322</v>
      </c>
      <c r="I42" s="198" t="s">
        <v>298</v>
      </c>
      <c r="J42" s="198" t="s">
        <v>325</v>
      </c>
    </row>
    <row r="43" ht="27" customHeight="1" spans="1:10">
      <c r="A43" s="199"/>
      <c r="B43" s="198" t="s">
        <v>343</v>
      </c>
      <c r="C43" s="198" t="s">
        <v>293</v>
      </c>
      <c r="D43" s="198" t="s">
        <v>314</v>
      </c>
      <c r="E43" s="198" t="s">
        <v>326</v>
      </c>
      <c r="F43" s="198" t="s">
        <v>296</v>
      </c>
      <c r="G43" s="198" t="s">
        <v>321</v>
      </c>
      <c r="H43" s="198" t="s">
        <v>322</v>
      </c>
      <c r="I43" s="198" t="s">
        <v>298</v>
      </c>
      <c r="J43" s="198" t="s">
        <v>327</v>
      </c>
    </row>
    <row r="44" ht="47" customHeight="1" spans="1:10">
      <c r="A44" s="199"/>
      <c r="B44" s="198" t="s">
        <v>343</v>
      </c>
      <c r="C44" s="198" t="s">
        <v>328</v>
      </c>
      <c r="D44" s="198" t="s">
        <v>329</v>
      </c>
      <c r="E44" s="198" t="s">
        <v>330</v>
      </c>
      <c r="F44" s="198" t="s">
        <v>296</v>
      </c>
      <c r="G44" s="198" t="s">
        <v>331</v>
      </c>
      <c r="H44" s="198" t="s">
        <v>322</v>
      </c>
      <c r="I44" s="198" t="s">
        <v>298</v>
      </c>
      <c r="J44" s="198" t="s">
        <v>332</v>
      </c>
    </row>
    <row r="45" ht="60" customHeight="1" spans="1:10">
      <c r="A45" s="199"/>
      <c r="B45" s="198" t="s">
        <v>343</v>
      </c>
      <c r="C45" s="198" t="s">
        <v>333</v>
      </c>
      <c r="D45" s="198" t="s">
        <v>334</v>
      </c>
      <c r="E45" s="198" t="s">
        <v>335</v>
      </c>
      <c r="F45" s="198" t="s">
        <v>296</v>
      </c>
      <c r="G45" s="198" t="s">
        <v>321</v>
      </c>
      <c r="H45" s="198" t="s">
        <v>322</v>
      </c>
      <c r="I45" s="198" t="s">
        <v>342</v>
      </c>
      <c r="J45" s="198" t="s">
        <v>336</v>
      </c>
    </row>
    <row r="46" ht="39" customHeight="1" spans="1:10">
      <c r="A46" s="199"/>
      <c r="B46" s="198" t="s">
        <v>343</v>
      </c>
      <c r="C46" s="198" t="s">
        <v>333</v>
      </c>
      <c r="D46" s="198" t="s">
        <v>334</v>
      </c>
      <c r="E46" s="198" t="s">
        <v>337</v>
      </c>
      <c r="F46" s="198" t="s">
        <v>296</v>
      </c>
      <c r="G46" s="198" t="s">
        <v>321</v>
      </c>
      <c r="H46" s="198" t="s">
        <v>322</v>
      </c>
      <c r="I46" s="198" t="s">
        <v>298</v>
      </c>
      <c r="J46" s="198" t="s">
        <v>338</v>
      </c>
    </row>
  </sheetData>
  <mergeCells count="8">
    <mergeCell ref="A3:J3"/>
    <mergeCell ref="A4:H4"/>
    <mergeCell ref="A9:A21"/>
    <mergeCell ref="A22:A33"/>
    <mergeCell ref="A34:A46"/>
    <mergeCell ref="B9:B21"/>
    <mergeCell ref="B22:B33"/>
    <mergeCell ref="B34:B46"/>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xsd</cp:lastModifiedBy>
  <dcterms:created xsi:type="dcterms:W3CDTF">2025-02-06T07:09:00Z</dcterms:created>
  <dcterms:modified xsi:type="dcterms:W3CDTF">2025-03-17T02:37:40Z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2052-11.8.6.8722</vt:lpwstr>
  </property>
</Properties>
</file>