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firstSheet="12" activeTab="15"/>
  </bookViews>
  <sheets>
    <sheet name="部门财务收支预算总表" sheetId="1" r:id="rId1"/>
    <sheet name="部门收入预算表" sheetId="2" r:id="rId2"/>
    <sheet name="部门支出预算表" sheetId="3" r:id="rId3"/>
    <sheet name="部门财政拨款收支预算总表" sheetId="4" r:id="rId4"/>
    <sheet name="一般公共预算支出预算表（按功能科目分类）" sheetId="5" r:id="rId5"/>
    <sheet name="一般公共预算“三公”经费支出预算表" sheetId="6" r:id="rId6"/>
    <sheet name="部门基本支出预算表" sheetId="7" r:id="rId7"/>
    <sheet name="部门项目支出预算表" sheetId="8" r:id="rId8"/>
    <sheet name="部门项目支出绩效目标表" sheetId="9" r:id="rId9"/>
    <sheet name="部门政府性基金预算支出预算表" sheetId="10" r:id="rId10"/>
    <sheet name="部门政府采购预算表" sheetId="11" r:id="rId11"/>
    <sheet name="部门政府购买服务预算表" sheetId="12" r:id="rId12"/>
    <sheet name="对下转移支付预算表" sheetId="14" r:id="rId13"/>
    <sheet name="对下转移支付绩效目标表" sheetId="17" r:id="rId14"/>
    <sheet name="新增资产配置表" sheetId="18" r:id="rId15"/>
    <sheet name="上级补助项目支出预算表" sheetId="19" r:id="rId16"/>
    <sheet name="部门项目中期规划预算表" sheetId="20" r:id="rId17"/>
    <sheet name="部门整体支出绩效目标表 1" sheetId="21" r:id="rId1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<sst xmlns="http://schemas.openxmlformats.org/spreadsheetml/2006/main" count="1167" uniqueCount="429">
  <si>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</si>
  <si>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</si>
  <si>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</si>
  <si>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</si>
  <si>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</si>
  <si>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</si>
  <si>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</si>
  <si>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</si>
  <si>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</si>
  <si>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</si>
  <si>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</si>
  <si>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</si>
  <si>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</si>
  <si>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</si>
  <si>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</si>
  <si>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</si>
  <si>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</si>
  <si>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</si>
  <si>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</si>
  <si>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</si>
  <si>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</si>
  <si>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</si>
  <si>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</si>
  <si>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</si>
  <si>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</si>
  <si>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</si>
  <si>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</si>
  <si>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</si>
  <si>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</si>
  <si>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</si>
  <si>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</si>
  <si>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</si>
  <si>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</si>
  <si>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</si>
  <si>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</si>
  <si>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</si>
  <si>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</si>
  <si>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</si>
  <si>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</si>
  <si>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</si>
  <si>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</si>
  <si>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</si>
  <si>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</si>
  <si>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</si>
  <si>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</si>
  <si>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</si>
  <si>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</si>
  <si>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</si>
  <si>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</si>
  <si>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</si>
  <si>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</si>
  <si>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</si>
  <si>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</si>
  <si>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</si>
  <si>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</si>
  <si>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</si>
  <si>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</si>
  <si>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</si>
  <si>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</si>
  <si>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</si>
  <si>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</si>
  <si>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</si>
  <si>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</si>
  <si>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</si>
  <si>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</si>
  <si>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</si>
  <si>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105008</t>
  </si>
  <si>
    <t>昆明市晋宁区中等专业学校</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</si>
  <si>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</si>
  <si>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</si>
  <si>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</si>
  <si>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</si>
  <si>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</si>
  <si>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</si>
  <si>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</si>
  <si>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</si>
  <si>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</si>
  <si>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</si>
  <si>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</si>
  <si>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</si>
  <si>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</si>
  <si>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</si>
  <si>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</si>
  <si>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</si>
  <si>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</si>
  <si>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</si>
  <si>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</si>
  <si>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</si>
  <si>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</si>
  <si>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</si>
  <si>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</si>
  <si>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</si>
  <si>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</si>
  <si>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205</t>
  </si>
  <si>
    <t>教育支出</t>
  </si>
  <si>
    <t>20503</t>
  </si>
  <si>
    <t>职业教育</t>
  </si>
  <si>
    <t>2050302</t>
  </si>
  <si>
    <t>中等职业教育</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</si>
  <si>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</si>
  <si>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</si>
  <si>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</si>
  <si>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</si>
  <si>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</si>
  <si>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</si>
  <si>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</si>
  <si>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</si>
  <si>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</si>
  <si>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</si>
  <si>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</si>
  <si>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</si>
  <si>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</si>
  <si>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</si>
  <si>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</si>
  <si>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</si>
  <si>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</si>
  <si>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</si>
  <si>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</si>
  <si>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</si>
  <si>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</si>
  <si>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</si>
  <si>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</si>
  <si>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</si>
  <si>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</si>
  <si>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</si>
  <si>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</si>
  <si>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</si>
  <si>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</si>
  <si>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</si>
  <si>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一、本年收入</t>
  </si>
  <si>
    <t>一、本年支出</t>
  </si>
  <si>
    <t>（一）一般公共预算</t>
  </si>
  <si>
    <t>（一）一般公共服务支出</t>
  </si>
  <si>
    <t>（二）政府性基金预算</t>
  </si>
  <si>
    <t>（二）外交支出</t>
  </si>
  <si>
    <t>（三）国有资本经营预算</t>
  </si>
  <si>
    <t>（三）国防支出</t>
  </si>
  <si>
    <t>二、上年结转结余</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</si>
  <si>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</si>
  <si>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</si>
  <si>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</si>
  <si>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</si>
  <si>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</si>
  <si>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</si>
  <si>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</si>
  <si>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</si>
  <si>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</si>
  <si>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</si>
  <si>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</si>
  <si>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</si>
  <si>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</si>
  <si>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</si>
  <si>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</si>
  <si>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</si>
  <si>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</si>
  <si>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</si>
  <si>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（二十二）国有资本经营预算支出</t>
  </si>
  <si>
    <t>（二十三）预备费</t>
  </si>
  <si>
    <t>（二十四）其他支出</t>
  </si>
  <si>
    <t>（二十五）转移性支出</t>
  </si>
  <si>
    <t>（二十六）债务付息支出</t>
  </si>
  <si>
    <t>二、年终结转结余</t>
  </si>
  <si>
    <t>部门预算支出功能分类科目</t>
  </si>
  <si>
    <t>人员经费</t>
  </si>
  <si>
    <t>公用经费</t>
  </si>
  <si>
    <t>合  计</t>
  </si>
  <si>
    <t>“三公”经费合计</t>
  </si>
  <si>
    <t>因公出国（境）费</t>
  </si>
  <si>
    <t>公务用车购置及运行费</t>
  </si>
  <si>
    <t>公务接待费</t>
  </si>
  <si>
    <t>公务用车购置费</t>
  </si>
  <si>
    <t>公务用车运行费</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</si>
  <si>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</si>
  <si>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</si>
  <si>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</si>
  <si>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</si>
  <si>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</si>
  <si>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</si>
  <si>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</si>
  <si>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</si>
  <si>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</si>
  <si>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</si>
  <si>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</si>
  <si>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</si>
  <si>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</si>
  <si>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</si>
  <si>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</si>
  <si>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</si>
  <si>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</si>
  <si>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</si>
  <si>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昆明市晋宁区教育体育局</t>
  </si>
  <si>
    <t>530122210000000003331</t>
  </si>
  <si>
    <t>事业人员支出工资</t>
  </si>
  <si>
    <t>30101</t>
  </si>
  <si>
    <t>基本工资</t>
  </si>
  <si>
    <t>30102</t>
  </si>
  <si>
    <t>津贴补贴</t>
  </si>
  <si>
    <t>30103</t>
  </si>
  <si>
    <t>奖金</t>
  </si>
  <si>
    <t>30107</t>
  </si>
  <si>
    <t>绩效工资</t>
  </si>
  <si>
    <t>530122210000000003333</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</si>
  <si>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</si>
  <si>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</si>
  <si>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</si>
  <si>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</si>
  <si>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</si>
  <si>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</si>
  <si>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</si>
  <si>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</si>
  <si>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</si>
  <si>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</si>
  <si>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</si>
  <si>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530122210000000003336</t>
  </si>
  <si>
    <t>30113</t>
  </si>
  <si>
    <t>530122210000000003337</t>
  </si>
  <si>
    <t>对个人和家庭的补助</t>
  </si>
  <si>
    <t>30305</t>
  </si>
  <si>
    <t>生活补助</t>
  </si>
  <si>
    <t>530122210000000003339</t>
  </si>
  <si>
    <t>30217</t>
  </si>
  <si>
    <t>530122210000000003342</t>
  </si>
  <si>
    <t>工会经费</t>
  </si>
  <si>
    <t>30228</t>
  </si>
  <si>
    <t>530122210000000003343</t>
  </si>
  <si>
    <t>一般公用经费</t>
  </si>
  <si>
    <t>30201</t>
  </si>
  <si>
    <t>办公费</t>
  </si>
  <si>
    <t>30211</t>
  </si>
  <si>
    <t>差旅费</t>
  </si>
  <si>
    <t>30216</t>
  </si>
  <si>
    <t>培训费</t>
  </si>
  <si>
    <t>30229</t>
  </si>
  <si>
    <t>福利费</t>
  </si>
  <si>
    <t>530122231100001214031</t>
  </si>
  <si>
    <t>离退休人员支出</t>
  </si>
  <si>
    <t>530122231100001482416</t>
  </si>
  <si>
    <t>其他事业人员支出工资</t>
  </si>
  <si>
    <t>530122231100001482417</t>
  </si>
  <si>
    <t>事业人员绩效奖励</t>
  </si>
  <si>
    <t>530122241100002238969</t>
  </si>
  <si>
    <t>其他人员支出</t>
  </si>
  <si>
    <t>30199</t>
  </si>
  <si>
    <t>其他工资福利支出</t>
  </si>
  <si>
    <t>项目分类</t>
  </si>
  <si>
    <t>项目单位</t>
  </si>
  <si>
    <t>经济科目编码</t>
  </si>
  <si>
    <t>经济科目名称</t>
  </si>
  <si>
    <t>本年拨款</t>
  </si>
  <si>
    <t>其中：本次下达</t>
  </si>
  <si>
    <t>民生类</t>
  </si>
  <si>
    <t>530122200000000000323</t>
  </si>
  <si>
    <t>农村户口学生生活补助专项经费</t>
  </si>
  <si>
    <t>530122200000000000369</t>
  </si>
  <si>
    <t>贫困学生生活费补助专项经费</t>
  </si>
  <si>
    <t>事业发展类</t>
  </si>
  <si>
    <t>530122221100000438637</t>
  </si>
  <si>
    <t>住宿费专项资金</t>
  </si>
  <si>
    <t>530122231100001189344</t>
  </si>
  <si>
    <t>军训费专项经费</t>
  </si>
  <si>
    <t>项目年度绩效目标</t>
  </si>
  <si>
    <t>一级指标</t>
  </si>
  <si>
    <t>二级指标</t>
  </si>
  <si>
    <t>三级指标</t>
  </si>
  <si>
    <t>指标性质</t>
  </si>
  <si>
    <t>指标值</t>
  </si>
  <si>
    <t>度量单位</t>
  </si>
  <si>
    <t>指标属性</t>
  </si>
  <si>
    <t>指标内容</t>
  </si>
  <si>
    <t>1、改善学校办学条件，提高教育教学水平。
2、提高学生技能.。</t>
  </si>
  <si>
    <t>产出指标</t>
  </si>
  <si>
    <t>数量指标</t>
  </si>
  <si>
    <t>购置设备数量</t>
  </si>
  <si>
    <t>&gt;=</t>
  </si>
  <si>
    <t>300</t>
  </si>
  <si>
    <t>台（套）</t>
  </si>
  <si>
    <t>定量指标</t>
  </si>
  <si>
    <t>反映购置数量完成情况。</t>
  </si>
  <si>
    <t>时效指标</t>
  </si>
  <si>
    <t>设备部署及时率</t>
  </si>
  <si>
    <t>=</t>
  </si>
  <si>
    <t>95</t>
  </si>
  <si>
    <t>%</t>
  </si>
  <si>
    <t>定性指标</t>
  </si>
  <si>
    <t>反映新购设备按时部署情况。
设备部署及时率=（及时部署设备数量/新购设备总数）*100%。</t>
  </si>
  <si>
    <t>效益指标</t>
  </si>
  <si>
    <t>可持续影响</t>
  </si>
  <si>
    <t>设备使用年限</t>
  </si>
  <si>
    <t>年</t>
  </si>
  <si>
    <t>反映新投入设备使用年限情况。</t>
  </si>
  <si>
    <t>满意度指标</t>
  </si>
  <si>
    <t>服务对象满意度</t>
  </si>
  <si>
    <t>使用人员满意度</t>
  </si>
  <si>
    <t>反映服务对象对购置设备的整体满意情况。
使用人员满意度=（对购置设备满意的人数/问卷调查人数）*100%。</t>
  </si>
  <si>
    <t>1、建立职业教育贫困家庭学生助学制度。2、认真落实学生资助政策。3、使家庭困难学生得到资助。4、就读昆明市晋宁区中等专业学校家庭贫困学生生活改善。</t>
  </si>
  <si>
    <t>发放就读昆明市晋宁区中等专业学校家庭贫困学生生活补助人数，每年600人。</t>
  </si>
  <si>
    <t>600</t>
  </si>
  <si>
    <t>人</t>
  </si>
  <si>
    <t>预计2024年在校学生2000人，按照25%比例发放，共计600人</t>
  </si>
  <si>
    <t>发放发放就读昆明市晋宁区中等专业学校家庭贫困学生生活补助标准，每年每生500元</t>
  </si>
  <si>
    <t>500</t>
  </si>
  <si>
    <t>元</t>
  </si>
  <si>
    <t>每人每年500元补助发放</t>
  </si>
  <si>
    <t>质量指标</t>
  </si>
  <si>
    <t>确保就读区职中的家庭困难学生享受到这一政策标准</t>
  </si>
  <si>
    <t>元/人年</t>
  </si>
  <si>
    <t>确保就读区职中的家庭困难学生享受到这一政策</t>
  </si>
  <si>
    <t>资助资金发放到位率</t>
  </si>
  <si>
    <t>2024</t>
  </si>
  <si>
    <t>社会效益</t>
  </si>
  <si>
    <t>认真落实学生资助政策，使家庭困难学生得到资助，减轻学生家庭经济困难，使社会满意率。</t>
  </si>
  <si>
    <t>&gt;</t>
  </si>
  <si>
    <t>认真落实学生资助政策，使家庭困难学生得到资助，减轻学生家庭经济困难。</t>
  </si>
  <si>
    <t>落实国家资助政策，确保家庭经济困难学生有学可上，学有所成，从根本上脱离贫困，受益家庭满意率。</t>
  </si>
  <si>
    <t>落实国家资助政策，确保家庭经济困难学生有学可上，学有所成，从根本上脱离贫困。</t>
  </si>
  <si>
    <t>家长和学生满意度</t>
  </si>
  <si>
    <t>加快发展农村教育事业，调整优化农村教育布局和结构，合理配置好公共教育资源，大力发展职业教育。</t>
  </si>
  <si>
    <t>农村户口高中学生接受职业教育，按照晋发[2006]10号文件每生每年补助300元.</t>
  </si>
  <si>
    <t>元/学年</t>
  </si>
  <si>
    <t>根据晋发[2006]10号文件，预计2023年在校学生2000人，按照农村户口学生人数发放，每人300元.</t>
  </si>
  <si>
    <t>动员贫困地区未升学有就读意愿的初、高中学生接受职业教育人数</t>
  </si>
  <si>
    <t>2000</t>
  </si>
  <si>
    <t>合理配置好公共教育资源，大力发展职业教育</t>
  </si>
  <si>
    <t>资助学生受益合格率 （100%）</t>
  </si>
  <si>
    <t>100</t>
  </si>
  <si>
    <t>资助学生合格率 （100%）</t>
  </si>
  <si>
    <t>职业学校新生辍学率</t>
  </si>
  <si>
    <t>&lt;</t>
  </si>
  <si>
    <t>其中，建档立卡等贫困人口新生辍学率</t>
  </si>
  <si>
    <t>职业学校毕业生就业率(≥**%)</t>
  </si>
  <si>
    <t>其中，建档立卡等贫困人口毕业生就业率(≥**%)</t>
  </si>
  <si>
    <t>★建档立卡贫困户子女受益人数（≥**人）</t>
  </si>
  <si>
    <t>70</t>
  </si>
  <si>
    <t>建档立卡贫困户就业人口中接受职业教育（培训）占比(≥**%)</t>
  </si>
  <si>
    <t>80</t>
  </si>
  <si>
    <t>职业学校建档立卡等贫困人口毕业生稳定就业率（≥**%）</t>
  </si>
  <si>
    <t>职业学校建档立卡等贫困人口学生满意度</t>
  </si>
  <si>
    <t>98</t>
  </si>
  <si>
    <t>合理配置好公共教育资源，大力发展职</t>
  </si>
  <si>
    <t>职业学校建档立卡等贫困人口学生家长满意度</t>
  </si>
  <si>
    <t>用人单位对建档立卡等贫困人口毕业生的满意度</t>
  </si>
  <si>
    <t>92</t>
  </si>
  <si>
    <t>强化国防意识，培养军人素养</t>
  </si>
  <si>
    <t>按照国家规定，组织学生军训期数</t>
  </si>
  <si>
    <t>日</t>
  </si>
  <si>
    <t>军训的天数</t>
  </si>
  <si>
    <t>培训参加人次</t>
  </si>
  <si>
    <t>900</t>
  </si>
  <si>
    <t>人次</t>
  </si>
  <si>
    <t>学生军训的人次。</t>
  </si>
  <si>
    <t>培训人员合格率</t>
  </si>
  <si>
    <t>学生军训的质量。
军训的合格率达100%</t>
  </si>
  <si>
    <t>社会满意率</t>
  </si>
  <si>
    <t>学生的爱国情怀</t>
  </si>
  <si>
    <t>参训人员满意度</t>
  </si>
  <si>
    <t>学生对本次军训的满意率及学生军训效果</t>
  </si>
  <si>
    <t>政府性基金预算支出预算表</t>
  </si>
  <si>
    <t>单位名称：昆明市发展和改革委员会</t>
  </si>
  <si>
    <t>政府性基金预算支出</t>
  </si>
  <si>
    <t>备注：我单位无政府性基金预算支出预算相关内容，该表以空表进行公开。</t>
  </si>
  <si>
    <t>预算项目</t>
  </si>
  <si>
    <t>采购项目</t>
  </si>
  <si>
    <t>采购品目</t>
  </si>
  <si>
    <t>计量
单位</t>
  </si>
  <si>
    <t>数量</t>
  </si>
  <si>
    <t>面向中小企业预留资金</t>
  </si>
  <si>
    <t>政府性基金</t>
  </si>
  <si>
    <t>国有资本经营收益</t>
  </si>
  <si>
    <t>财政专户管理的收入</t>
  </si>
  <si>
    <t>单位自筹</t>
  </si>
  <si>
    <t>备注：因没有符合政府集中采购目录和限额标准范围内的支出项目，我单位无部门政府采购预算相关内容，该表以空表进行公开。</t>
  </si>
  <si>
    <t>政府购买服务项目</t>
  </si>
  <si>
    <t>政府购买服务指导性目录代码</t>
  </si>
  <si>
    <t>基本支出/项目支出</t>
  </si>
  <si>
    <t>所属服务类别</t>
  </si>
  <si>
    <t>所属服务领域</t>
  </si>
  <si>
    <t>购买内容简述</t>
  </si>
  <si>
    <t>备注：因没有符合政府采购服务的支出项目，我单位无政府购买服务预算相关内容，该表以空表进行公开</t>
  </si>
  <si>
    <t>上级补助</t>
  </si>
  <si>
    <t>备注：我单位无提前下达的上级转移支付补助项目支出预算，该表以空表进行公开。</t>
  </si>
  <si>
    <t>预算09-2表</t>
  </si>
  <si>
    <t>对下转移支付绩效目标表</t>
  </si>
  <si>
    <t>单位名称：昆明市晋宁区中等专业学校</t>
  </si>
  <si>
    <t>单位名称、项目名称</t>
  </si>
  <si>
    <t/>
  </si>
  <si>
    <t>资产类别</t>
  </si>
  <si>
    <t>资产分类代码.名称</t>
  </si>
  <si>
    <t>资产名称</t>
  </si>
  <si>
    <t>计量单位</t>
  </si>
  <si>
    <t>财政部门批复数（元）</t>
  </si>
  <si>
    <t>单价</t>
  </si>
  <si>
    <t>金额</t>
  </si>
  <si>
    <t>A02 设备</t>
  </si>
  <si>
    <t>A02010105 台式计算机</t>
  </si>
  <si>
    <t>台式计算机</t>
  </si>
  <si>
    <t>台</t>
  </si>
  <si>
    <t>A02010108 便携式计算机</t>
  </si>
  <si>
    <t>便携式计算机</t>
  </si>
  <si>
    <t>预算11表</t>
  </si>
  <si>
    <t>上级补助项目支出预算表</t>
  </si>
  <si>
    <t>备注：因我单位本年无上级补助项目支出预算，该表以空表进行公开。</t>
  </si>
  <si>
    <t>项目级次</t>
  </si>
  <si>
    <t>312 民生类</t>
  </si>
  <si>
    <t>本级</t>
  </si>
  <si>
    <t>313 事业发展类</t>
  </si>
  <si>
    <t>部门编码</t>
  </si>
  <si>
    <t>部门名称</t>
  </si>
  <si>
    <t>内容</t>
  </si>
  <si>
    <t>说明</t>
  </si>
  <si>
    <t>部门总体目标</t>
  </si>
  <si>
    <t>部门职责</t>
  </si>
  <si>
    <t>根据三定方案归纳</t>
  </si>
  <si>
    <t>根据部门职责，中长期规划，各级党委，各级政府要求归纳</t>
  </si>
  <si>
    <t>部门年度目标</t>
  </si>
  <si>
    <t>部门年度重点工作任务对应的目标或措施预计的产出和效果，每项工作任务都有明确的一项或几项目标。</t>
  </si>
  <si>
    <t>二、部门年度重点工作任务</t>
  </si>
  <si>
    <t>部门职能职责</t>
  </si>
  <si>
    <t>主要内容</t>
  </si>
  <si>
    <t>对应项目</t>
  </si>
  <si>
    <t>预算申报金额（元）</t>
  </si>
  <si>
    <t>总额</t>
  </si>
  <si>
    <t>财政拨款</t>
  </si>
  <si>
    <t>其他资金</t>
  </si>
  <si>
    <t>三、部门整体支出绩效指标</t>
  </si>
  <si>
    <t>绩效指标</t>
  </si>
  <si>
    <t>评（扣）分标准</t>
  </si>
  <si>
    <t>绩效指标设定依据及指标值数据来源</t>
  </si>
  <si>
    <t xml:space="preserve">二级指标 </t>
  </si>
  <si>
    <t>备注：此表为一级预算单位及主管部门公开，我单位为二级预算单位,故以空表公开。</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</si>
</sst>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46">
    <font>
      <sz val="11"/>
      <color theme="1"/>
      <name val="宋体"/>
      <charset val="134"/>
      <scheme val="minor"/>
    </font>
    <font>
      <b/>
      <sz val="24"/>
      <color rgb="FF000000"/>
      <name val="宋体"/>
      <charset val="134"/>
    </font>
    <font>
      <sz val="9"/>
      <color rgb="FF000000"/>
      <name val="宋体"/>
      <charset val="134"/>
    </font>
    <font>
      <sz val="10"/>
      <color rgb="FF000000"/>
      <name val="宋体"/>
      <charset val="134"/>
    </font>
    <font>
      <b/>
      <sz val="10"/>
      <color rgb="FF000000"/>
      <name val="宋体"/>
      <charset val="134"/>
    </font>
    <font>
      <sz val="11"/>
      <color rgb="FF000000"/>
      <name val="宋体"/>
      <charset val="134"/>
    </font>
    <font>
      <b/>
      <sz val="11"/>
      <color rgb="FF000000"/>
      <name val="宋体"/>
      <charset val="134"/>
    </font>
    <font>
      <sz val="12"/>
      <color rgb="FF000000"/>
      <name val="宋体"/>
      <charset val="134"/>
    </font>
    <font>
      <b/>
      <sz val="23"/>
      <color rgb="FF000000"/>
      <name val="宋体"/>
      <charset val="134"/>
    </font>
    <font>
      <sz val="9"/>
      <color theme="1"/>
      <name val="宋体"/>
      <charset val="134"/>
    </font>
    <font>
      <sz val="9"/>
      <name val="宋体"/>
      <charset val="134"/>
    </font>
    <font>
      <sz val="10"/>
      <name val="宋体"/>
      <charset val="1"/>
    </font>
    <font>
      <sz val="10"/>
      <color rgb="FF000000"/>
      <name val="宋体"/>
      <charset val="1"/>
    </font>
    <font>
      <b/>
      <sz val="23"/>
      <color rgb="FF000000"/>
      <name val="宋体"/>
      <charset val="1"/>
    </font>
    <font>
      <sz val="9"/>
      <color rgb="FF000000"/>
      <name val="宋体"/>
      <charset val="1"/>
    </font>
    <font>
      <sz val="11"/>
      <color rgb="FF000000"/>
      <name val="宋体"/>
      <charset val="1"/>
    </font>
    <font>
      <sz val="9"/>
      <name val="宋体"/>
      <charset val="1"/>
    </font>
    <font>
      <sz val="10"/>
      <color rgb="FF000000"/>
      <name val="Arial"/>
      <charset val="134"/>
    </font>
    <font>
      <b/>
      <sz val="23.95"/>
      <color rgb="FF000000"/>
      <name val="宋体"/>
      <charset val="134"/>
    </font>
    <font>
      <b/>
      <sz val="22"/>
      <color rgb="FF000000"/>
      <name val="宋体"/>
      <charset val="1"/>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10"/>
      <color rgb="FF000000"/>
      <name val="SimSun"/>
      <charset val="134"/>
    </font>
    <font>
      <b/>
      <sz val="9"/>
      <color rgb="FF000000"/>
      <name val="宋体"/>
      <charset val="134"/>
    </font>
    <font>
      <sz val="9.75"/>
      <color rgb="FF000000"/>
      <name val="SimSu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FFFFF"/>
        <bgColor indexed="64"/>
      </patternFill>
    </fill>
    <fill>
      <patternFill patternType="solid">
        <fgColor rgb="FFDBEEF4"/>
        <bgColor indexed="64"/>
      </patternFill>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0" fillId="5" borderId="14"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5" applyNumberFormat="0" applyFill="0" applyAlignment="0" applyProtection="0">
      <alignment vertical="center"/>
    </xf>
    <xf numFmtId="0" fontId="33" fillId="0" borderId="15" applyNumberFormat="0" applyFill="0" applyAlignment="0" applyProtection="0">
      <alignment vertical="center"/>
    </xf>
    <xf numFmtId="0" fontId="34" fillId="0" borderId="16" applyNumberFormat="0" applyFill="0" applyAlignment="0" applyProtection="0">
      <alignment vertical="center"/>
    </xf>
    <xf numFmtId="0" fontId="34" fillId="0" borderId="0" applyNumberFormat="0" applyFill="0" applyBorder="0" applyAlignment="0" applyProtection="0">
      <alignment vertical="center"/>
    </xf>
    <xf numFmtId="0" fontId="35" fillId="6" borderId="17" applyNumberFormat="0" applyAlignment="0" applyProtection="0">
      <alignment vertical="center"/>
    </xf>
    <xf numFmtId="0" fontId="36" fillId="7" borderId="18" applyNumberFormat="0" applyAlignment="0" applyProtection="0">
      <alignment vertical="center"/>
    </xf>
    <xf numFmtId="0" fontId="37" fillId="7" borderId="17" applyNumberFormat="0" applyAlignment="0" applyProtection="0">
      <alignment vertical="center"/>
    </xf>
    <xf numFmtId="0" fontId="38" fillId="8" borderId="19" applyNumberFormat="0" applyAlignment="0" applyProtection="0">
      <alignment vertical="center"/>
    </xf>
    <xf numFmtId="0" fontId="39" fillId="0" borderId="20" applyNumberFormat="0" applyFill="0" applyAlignment="0" applyProtection="0">
      <alignment vertical="center"/>
    </xf>
    <xf numFmtId="0" fontId="40" fillId="0" borderId="21" applyNumberFormat="0" applyFill="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4" fillId="12" borderId="0" applyNumberFormat="0" applyBorder="0" applyAlignment="0" applyProtection="0">
      <alignment vertical="center"/>
    </xf>
    <xf numFmtId="0" fontId="45" fillId="13" borderId="0" applyNumberFormat="0" applyBorder="0" applyAlignment="0" applyProtection="0">
      <alignment vertical="center"/>
    </xf>
    <xf numFmtId="0" fontId="45" fillId="14" borderId="0" applyNumberFormat="0" applyBorder="0" applyAlignment="0" applyProtection="0">
      <alignment vertical="center"/>
    </xf>
    <xf numFmtId="0" fontId="44" fillId="15" borderId="0" applyNumberFormat="0" applyBorder="0" applyAlignment="0" applyProtection="0">
      <alignment vertical="center"/>
    </xf>
    <xf numFmtId="0" fontId="44" fillId="16" borderId="0" applyNumberFormat="0" applyBorder="0" applyAlignment="0" applyProtection="0">
      <alignment vertical="center"/>
    </xf>
    <xf numFmtId="0" fontId="45" fillId="17" borderId="0" applyNumberFormat="0" applyBorder="0" applyAlignment="0" applyProtection="0">
      <alignment vertical="center"/>
    </xf>
    <xf numFmtId="0" fontId="45" fillId="18" borderId="0" applyNumberFormat="0" applyBorder="0" applyAlignment="0" applyProtection="0">
      <alignment vertical="center"/>
    </xf>
    <xf numFmtId="0" fontId="44" fillId="19" borderId="0" applyNumberFormat="0" applyBorder="0" applyAlignment="0" applyProtection="0">
      <alignment vertical="center"/>
    </xf>
    <xf numFmtId="0" fontId="44" fillId="20" borderId="0" applyNumberFormat="0" applyBorder="0" applyAlignment="0" applyProtection="0">
      <alignment vertical="center"/>
    </xf>
    <xf numFmtId="0" fontId="45" fillId="21" borderId="0" applyNumberFormat="0" applyBorder="0" applyAlignment="0" applyProtection="0">
      <alignment vertical="center"/>
    </xf>
    <xf numFmtId="0" fontId="45" fillId="22" borderId="0" applyNumberFormat="0" applyBorder="0" applyAlignment="0" applyProtection="0">
      <alignment vertical="center"/>
    </xf>
    <xf numFmtId="0" fontId="44" fillId="23" borderId="0" applyNumberFormat="0" applyBorder="0" applyAlignment="0" applyProtection="0">
      <alignment vertical="center"/>
    </xf>
    <xf numFmtId="0" fontId="44" fillId="24" borderId="0" applyNumberFormat="0" applyBorder="0" applyAlignment="0" applyProtection="0">
      <alignment vertical="center"/>
    </xf>
    <xf numFmtId="0" fontId="45" fillId="25" borderId="0" applyNumberFormat="0" applyBorder="0" applyAlignment="0" applyProtection="0">
      <alignment vertical="center"/>
    </xf>
    <xf numFmtId="0" fontId="45" fillId="26" borderId="0" applyNumberFormat="0" applyBorder="0" applyAlignment="0" applyProtection="0">
      <alignment vertical="center"/>
    </xf>
    <xf numFmtId="0" fontId="44" fillId="27" borderId="0" applyNumberFormat="0" applyBorder="0" applyAlignment="0" applyProtection="0">
      <alignment vertical="center"/>
    </xf>
    <xf numFmtId="0" fontId="44" fillId="28" borderId="0" applyNumberFormat="0" applyBorder="0" applyAlignment="0" applyProtection="0">
      <alignment vertical="center"/>
    </xf>
    <xf numFmtId="0" fontId="45" fillId="29" borderId="0" applyNumberFormat="0" applyBorder="0" applyAlignment="0" applyProtection="0">
      <alignment vertical="center"/>
    </xf>
    <xf numFmtId="0" fontId="45" fillId="30" borderId="0" applyNumberFormat="0" applyBorder="0" applyAlignment="0" applyProtection="0">
      <alignment vertical="center"/>
    </xf>
    <xf numFmtId="0" fontId="44" fillId="31" borderId="0" applyNumberFormat="0" applyBorder="0" applyAlignment="0" applyProtection="0">
      <alignment vertical="center"/>
    </xf>
    <xf numFmtId="0" fontId="44" fillId="32" borderId="0" applyNumberFormat="0" applyBorder="0" applyAlignment="0" applyProtection="0">
      <alignment vertical="center"/>
    </xf>
    <xf numFmtId="0" fontId="45" fillId="33" borderId="0" applyNumberFormat="0" applyBorder="0" applyAlignment="0" applyProtection="0">
      <alignment vertical="center"/>
    </xf>
    <xf numFmtId="0" fontId="45" fillId="34" borderId="0" applyNumberFormat="0" applyBorder="0" applyAlignment="0" applyProtection="0">
      <alignment vertical="center"/>
    </xf>
    <xf numFmtId="0" fontId="44" fillId="35" borderId="0" applyNumberFormat="0" applyBorder="0" applyAlignment="0" applyProtection="0">
      <alignment vertical="center"/>
    </xf>
    <xf numFmtId="176" fontId="10" fillId="0" borderId="1">
      <alignment horizontal="right" vertical="center"/>
    </xf>
    <xf numFmtId="177" fontId="10" fillId="0" borderId="1">
      <alignment horizontal="right" vertical="center"/>
    </xf>
    <xf numFmtId="10" fontId="10" fillId="0" borderId="1">
      <alignment horizontal="right" vertical="center"/>
    </xf>
    <xf numFmtId="178" fontId="10" fillId="0" borderId="1">
      <alignment horizontal="right" vertical="center"/>
    </xf>
    <xf numFmtId="49" fontId="10" fillId="0" borderId="1">
      <alignment horizontal="left" vertical="center" wrapText="1"/>
    </xf>
    <xf numFmtId="178" fontId="10" fillId="0" borderId="1">
      <alignment horizontal="right" vertical="center"/>
    </xf>
    <xf numFmtId="179" fontId="10" fillId="0" borderId="1">
      <alignment horizontal="right" vertical="center"/>
    </xf>
    <xf numFmtId="180" fontId="10" fillId="0" borderId="1">
      <alignment horizontal="right" vertical="center"/>
    </xf>
    <xf numFmtId="0" fontId="10" fillId="0" borderId="0">
      <alignment vertical="top"/>
      <protection locked="0"/>
    </xf>
  </cellStyleXfs>
  <cellXfs count="255">
    <xf numFmtId="0" fontId="0" fillId="0" borderId="0" xfId="0"/>
    <xf numFmtId="0" fontId="1" fillId="2" borderId="0" xfId="0" applyFont="1" applyFill="1" applyAlignment="1">
      <alignment horizontal="center" vertical="center"/>
    </xf>
    <xf numFmtId="0" fontId="1" fillId="3" borderId="0" xfId="0" applyFont="1" applyFill="1" applyAlignment="1">
      <alignment horizontal="center" vertical="center"/>
    </xf>
    <xf numFmtId="0" fontId="2" fillId="2" borderId="0" xfId="0" applyFont="1" applyFill="1" applyAlignment="1">
      <alignment horizontal="left" vertical="center" wrapText="1"/>
    </xf>
    <xf numFmtId="0" fontId="1" fillId="2" borderId="0" xfId="0" applyFont="1" applyFill="1" applyAlignment="1">
      <alignment horizontal="left" vertical="center" wrapText="1"/>
    </xf>
    <xf numFmtId="0" fontId="1" fillId="2" borderId="0" xfId="0" applyFont="1" applyFill="1" applyAlignment="1">
      <alignment horizontal="left" vertical="center"/>
    </xf>
    <xf numFmtId="0" fontId="3" fillId="2" borderId="1" xfId="0" applyFont="1" applyFill="1" applyBorder="1" applyAlignment="1">
      <alignment horizontal="center" vertical="center"/>
    </xf>
    <xf numFmtId="0" fontId="3"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3" fillId="2" borderId="2" xfId="0" applyFont="1" applyFill="1" applyBorder="1" applyAlignment="1">
      <alignment horizontal="center" vertical="center"/>
    </xf>
    <xf numFmtId="0" fontId="3" fillId="2" borderId="3" xfId="0" applyFont="1" applyFill="1" applyBorder="1" applyAlignment="1">
      <alignment horizontal="left"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49" fontId="5" fillId="0" borderId="1" xfId="0" applyNumberFormat="1" applyFont="1" applyBorder="1" applyAlignment="1">
      <alignment horizontal="center" vertical="center" wrapText="1"/>
    </xf>
    <xf numFmtId="49" fontId="2" fillId="0" borderId="1" xfId="0" applyNumberFormat="1" applyFont="1" applyBorder="1" applyAlignment="1">
      <alignment horizontal="left" vertical="center" wrapText="1"/>
    </xf>
    <xf numFmtId="0" fontId="5" fillId="0" borderId="1" xfId="0" applyFont="1" applyBorder="1" applyAlignment="1">
      <alignment horizontal="center" vertical="center" wrapText="1"/>
    </xf>
    <xf numFmtId="0" fontId="2" fillId="0" borderId="1" xfId="0" applyFont="1" applyBorder="1" applyAlignment="1">
      <alignment horizontal="left" vertical="center" wrapText="1"/>
    </xf>
    <xf numFmtId="0" fontId="6" fillId="0" borderId="1" xfId="0" applyFont="1" applyBorder="1" applyAlignment="1">
      <alignment horizontal="left"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2" borderId="1" xfId="0" applyFont="1" applyFill="1" applyBorder="1" applyAlignment="1">
      <alignment horizontal="left" vertical="center"/>
    </xf>
    <xf numFmtId="4" fontId="2" fillId="2" borderId="1" xfId="0" applyNumberFormat="1" applyFont="1" applyFill="1" applyBorder="1" applyAlignment="1" applyProtection="1">
      <alignment horizontal="right" vertical="center"/>
      <protection locked="0"/>
    </xf>
    <xf numFmtId="0" fontId="5" fillId="0" borderId="1" xfId="0" applyFont="1" applyBorder="1"/>
    <xf numFmtId="4" fontId="2" fillId="0" borderId="1" xfId="0" applyNumberFormat="1" applyFont="1" applyBorder="1" applyAlignment="1">
      <alignment horizontal="right" vertical="center"/>
    </xf>
    <xf numFmtId="0" fontId="6" fillId="0" borderId="1" xfId="0" applyFont="1" applyBorder="1" applyAlignment="1">
      <alignment horizontal="center" vertical="center"/>
    </xf>
    <xf numFmtId="49" fontId="7" fillId="0" borderId="1" xfId="0" applyNumberFormat="1" applyFont="1" applyBorder="1" applyAlignment="1">
      <alignment horizontal="center" vertical="center" wrapText="1"/>
    </xf>
    <xf numFmtId="49" fontId="7" fillId="0" borderId="1" xfId="0" applyNumberFormat="1" applyFont="1" applyBorder="1" applyAlignment="1" applyProtection="1">
      <alignment horizontal="center" vertical="center"/>
      <protection locked="0"/>
    </xf>
    <xf numFmtId="49" fontId="7" fillId="0" borderId="1" xfId="0" applyNumberFormat="1" applyFont="1" applyBorder="1" applyAlignment="1" applyProtection="1">
      <alignment horizontal="center" vertical="center" wrapText="1"/>
      <protection locked="0"/>
    </xf>
    <xf numFmtId="0" fontId="7" fillId="0" borderId="1" xfId="0" applyFont="1" applyBorder="1" applyAlignment="1">
      <alignment horizontal="center" vertical="center"/>
    </xf>
    <xf numFmtId="0" fontId="2" fillId="0" borderId="1" xfId="0" applyFont="1" applyBorder="1" applyAlignment="1" applyProtection="1">
      <alignment horizontal="center" vertical="center" wrapText="1"/>
      <protection locked="0"/>
    </xf>
    <xf numFmtId="0" fontId="2" fillId="2" borderId="1" xfId="0" applyFont="1" applyFill="1" applyBorder="1" applyAlignment="1" applyProtection="1">
      <alignment horizontal="left" vertical="center" wrapText="1"/>
      <protection locked="0"/>
    </xf>
    <xf numFmtId="0" fontId="2" fillId="0" borderId="1" xfId="0" applyFont="1" applyBorder="1" applyAlignment="1">
      <alignment horizontal="center" vertical="center" wrapText="1"/>
    </xf>
    <xf numFmtId="0" fontId="2" fillId="2" borderId="0" xfId="0" applyFont="1" applyFill="1" applyAlignment="1">
      <alignment horizontal="right" vertical="center" wrapText="1"/>
    </xf>
    <xf numFmtId="0" fontId="5" fillId="0" borderId="4" xfId="0" applyFont="1" applyBorder="1" applyAlignment="1">
      <alignment horizontal="center" vertical="center"/>
    </xf>
    <xf numFmtId="0" fontId="5" fillId="2" borderId="1" xfId="0" applyFont="1" applyFill="1" applyBorder="1" applyAlignment="1">
      <alignment horizontal="center" vertical="center"/>
    </xf>
    <xf numFmtId="49" fontId="5" fillId="0" borderId="1" xfId="0" applyNumberFormat="1" applyFont="1" applyBorder="1" applyAlignment="1">
      <alignment vertical="center" wrapText="1"/>
    </xf>
    <xf numFmtId="0" fontId="5" fillId="0" borderId="1" xfId="0" applyFont="1" applyBorder="1" applyAlignment="1">
      <alignment vertical="center" wrapText="1"/>
    </xf>
    <xf numFmtId="49" fontId="7" fillId="0" borderId="1" xfId="0" applyNumberFormat="1" applyFont="1" applyBorder="1" applyAlignment="1">
      <alignment horizontal="center" vertical="center"/>
    </xf>
    <xf numFmtId="49" fontId="3" fillId="0" borderId="0" xfId="0" applyNumberFormat="1" applyFont="1"/>
    <xf numFmtId="0" fontId="3" fillId="0" borderId="0" xfId="0" applyFont="1" applyAlignment="1" applyProtection="1">
      <alignment horizontal="right" vertical="center"/>
      <protection locked="0"/>
    </xf>
    <xf numFmtId="0" fontId="8" fillId="0" borderId="0" xfId="0" applyFont="1" applyAlignment="1">
      <alignment horizontal="center" vertical="center"/>
    </xf>
    <xf numFmtId="0" fontId="2" fillId="0" borderId="0" xfId="0" applyFont="1" applyAlignment="1" applyProtection="1">
      <alignment horizontal="left" vertical="center"/>
      <protection locked="0"/>
    </xf>
    <xf numFmtId="0" fontId="5" fillId="0" borderId="0" xfId="0" applyFont="1" applyAlignment="1">
      <alignment horizontal="left" vertical="center"/>
    </xf>
    <xf numFmtId="0" fontId="5" fillId="0" borderId="0" xfId="0" applyFont="1"/>
    <xf numFmtId="0" fontId="3" fillId="0" borderId="0" xfId="0" applyFont="1" applyAlignment="1" applyProtection="1">
      <alignment horizontal="right"/>
      <protection locked="0"/>
    </xf>
    <xf numFmtId="0" fontId="5" fillId="0" borderId="5" xfId="0" applyFont="1" applyBorder="1" applyAlignment="1" applyProtection="1">
      <alignment horizontal="center" vertical="center" wrapText="1"/>
      <protection locked="0"/>
    </xf>
    <xf numFmtId="0" fontId="5" fillId="0" borderId="5" xfId="0" applyFont="1" applyBorder="1" applyAlignment="1">
      <alignment horizontal="center" vertical="center" wrapText="1"/>
    </xf>
    <xf numFmtId="0" fontId="5" fillId="0" borderId="6" xfId="0" applyFont="1" applyBorder="1" applyAlignment="1" applyProtection="1">
      <alignment horizontal="center" vertical="center" wrapText="1"/>
      <protection locked="0"/>
    </xf>
    <xf numFmtId="0" fontId="5" fillId="0" borderId="6" xfId="0" applyFont="1" applyBorder="1" applyAlignment="1">
      <alignment horizontal="center" vertical="center" wrapText="1"/>
    </xf>
    <xf numFmtId="0" fontId="5" fillId="0" borderId="5" xfId="0" applyFont="1" applyBorder="1" applyAlignment="1">
      <alignment horizontal="center" vertical="center"/>
    </xf>
    <xf numFmtId="0" fontId="5" fillId="2" borderId="7" xfId="0" applyFont="1" applyFill="1" applyBorder="1" applyAlignment="1" applyProtection="1">
      <alignment horizontal="center" vertical="center" wrapText="1"/>
      <protection locked="0"/>
    </xf>
    <xf numFmtId="0" fontId="5" fillId="0" borderId="7" xfId="0" applyFont="1" applyBorder="1" applyAlignment="1">
      <alignment horizontal="center" vertical="center" wrapText="1"/>
    </xf>
    <xf numFmtId="0" fontId="5" fillId="0" borderId="7" xfId="0" applyFont="1" applyBorder="1" applyAlignment="1">
      <alignment horizontal="center" vertical="center"/>
    </xf>
    <xf numFmtId="0" fontId="3" fillId="0" borderId="1" xfId="0" applyFont="1" applyBorder="1" applyAlignment="1">
      <alignment horizontal="center" vertical="center"/>
    </xf>
    <xf numFmtId="178" fontId="9" fillId="0" borderId="1" xfId="54" applyFont="1" applyAlignment="1">
      <alignment horizontal="left" vertical="center"/>
    </xf>
    <xf numFmtId="178" fontId="9" fillId="0" borderId="1" xfId="54" applyFont="1">
      <alignment horizontal="right" vertical="center"/>
    </xf>
    <xf numFmtId="0" fontId="2" fillId="2" borderId="1" xfId="0" applyFont="1" applyFill="1" applyBorder="1" applyAlignment="1" applyProtection="1">
      <alignment horizontal="left" vertical="center"/>
      <protection locked="0"/>
    </xf>
    <xf numFmtId="178" fontId="9" fillId="0" borderId="1" xfId="0" applyNumberFormat="1" applyFont="1" applyBorder="1" applyAlignment="1">
      <alignment horizontal="right" vertical="center"/>
    </xf>
    <xf numFmtId="49" fontId="9" fillId="0" borderId="1" xfId="53" applyFont="1">
      <alignment horizontal="left"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10" fillId="0" borderId="0" xfId="57" applyFont="1" applyFill="1" applyBorder="1" applyAlignment="1" applyProtection="1">
      <alignment vertical="top"/>
      <protection locked="0"/>
    </xf>
    <xf numFmtId="0" fontId="11" fillId="0" borderId="0" xfId="57" applyFont="1" applyFill="1" applyBorder="1" applyAlignment="1" applyProtection="1"/>
    <xf numFmtId="49" fontId="12" fillId="0" borderId="0" xfId="57" applyNumberFormat="1" applyFont="1" applyFill="1" applyBorder="1" applyAlignment="1" applyProtection="1"/>
    <xf numFmtId="0" fontId="12" fillId="0" borderId="0" xfId="57" applyFont="1" applyFill="1" applyBorder="1" applyAlignment="1" applyProtection="1"/>
    <xf numFmtId="0" fontId="13" fillId="0" borderId="0" xfId="57" applyFont="1" applyFill="1" applyBorder="1" applyAlignment="1" applyProtection="1">
      <alignment horizontal="center" vertical="center"/>
    </xf>
    <xf numFmtId="0" fontId="14" fillId="0" borderId="0" xfId="57" applyFont="1" applyFill="1" applyBorder="1" applyAlignment="1" applyProtection="1">
      <alignment horizontal="left" vertical="center"/>
      <protection locked="0"/>
    </xf>
    <xf numFmtId="0" fontId="15" fillId="0" borderId="0" xfId="57" applyFont="1" applyFill="1" applyBorder="1" applyAlignment="1" applyProtection="1">
      <alignment horizontal="left" vertical="center"/>
    </xf>
    <xf numFmtId="0" fontId="15" fillId="0" borderId="0" xfId="57" applyFont="1" applyFill="1" applyBorder="1" applyAlignment="1" applyProtection="1"/>
    <xf numFmtId="0" fontId="15" fillId="0" borderId="5" xfId="57" applyFont="1" applyFill="1" applyBorder="1" applyAlignment="1" applyProtection="1">
      <alignment horizontal="center" vertical="center" wrapText="1"/>
      <protection locked="0"/>
    </xf>
    <xf numFmtId="0" fontId="15" fillId="0" borderId="5" xfId="57" applyFont="1" applyFill="1" applyBorder="1" applyAlignment="1" applyProtection="1">
      <alignment horizontal="center" vertical="center" wrapText="1"/>
    </xf>
    <xf numFmtId="0" fontId="15" fillId="4" borderId="5" xfId="57" applyFont="1" applyFill="1" applyBorder="1" applyAlignment="1" applyProtection="1">
      <alignment horizontal="center" vertical="center"/>
    </xf>
    <xf numFmtId="0" fontId="15" fillId="0" borderId="6" xfId="57" applyFont="1" applyFill="1" applyBorder="1" applyAlignment="1" applyProtection="1">
      <alignment horizontal="center" vertical="center" wrapText="1"/>
      <protection locked="0"/>
    </xf>
    <xf numFmtId="0" fontId="15" fillId="0" borderId="6" xfId="57" applyFont="1" applyFill="1" applyBorder="1" applyAlignment="1" applyProtection="1">
      <alignment horizontal="center" vertical="center" wrapText="1"/>
    </xf>
    <xf numFmtId="0" fontId="15" fillId="0" borderId="6" xfId="57" applyFont="1" applyFill="1" applyBorder="1" applyAlignment="1" applyProtection="1">
      <alignment horizontal="center" vertical="center"/>
    </xf>
    <xf numFmtId="0" fontId="15" fillId="4" borderId="7" xfId="57" applyFont="1" applyFill="1" applyBorder="1" applyAlignment="1" applyProtection="1">
      <alignment horizontal="center" vertical="center" wrapText="1"/>
      <protection locked="0"/>
    </xf>
    <xf numFmtId="0" fontId="15" fillId="0" borderId="7" xfId="57" applyFont="1" applyFill="1" applyBorder="1" applyAlignment="1" applyProtection="1">
      <alignment horizontal="center" vertical="center" wrapText="1"/>
    </xf>
    <xf numFmtId="0" fontId="15" fillId="0" borderId="7" xfId="57" applyFont="1" applyFill="1" applyBorder="1" applyAlignment="1" applyProtection="1">
      <alignment horizontal="center" vertical="center"/>
    </xf>
    <xf numFmtId="0" fontId="11" fillId="0" borderId="1" xfId="57" applyFont="1" applyFill="1" applyBorder="1" applyAlignment="1" applyProtection="1">
      <alignment horizontal="center" vertical="center"/>
    </xf>
    <xf numFmtId="0" fontId="14" fillId="0" borderId="1" xfId="57" applyFont="1" applyFill="1" applyBorder="1" applyAlignment="1" applyProtection="1">
      <alignment horizontal="left" vertical="center" wrapText="1"/>
    </xf>
    <xf numFmtId="0" fontId="14" fillId="4" borderId="1" xfId="57" applyFont="1" applyFill="1" applyBorder="1" applyAlignment="1" applyProtection="1">
      <alignment horizontal="left" vertical="center" wrapText="1"/>
      <protection locked="0"/>
    </xf>
    <xf numFmtId="0" fontId="14" fillId="0" borderId="1" xfId="57" applyFont="1" applyFill="1" applyBorder="1" applyAlignment="1" applyProtection="1">
      <alignment horizontal="right" vertical="center" wrapText="1"/>
    </xf>
    <xf numFmtId="0" fontId="16" fillId="0" borderId="1" xfId="57" applyFont="1" applyFill="1" applyBorder="1" applyAlignment="1" applyProtection="1">
      <alignment horizontal="left" vertical="center" wrapText="1"/>
      <protection locked="0"/>
    </xf>
    <xf numFmtId="0" fontId="14" fillId="0" borderId="1" xfId="57" applyFont="1" applyFill="1" applyBorder="1" applyAlignment="1" applyProtection="1">
      <alignment horizontal="right" vertical="center" wrapText="1"/>
      <protection locked="0"/>
    </xf>
    <xf numFmtId="0" fontId="11" fillId="0" borderId="2" xfId="57" applyFont="1" applyFill="1" applyBorder="1" applyAlignment="1" applyProtection="1">
      <alignment horizontal="center" vertical="center" wrapText="1"/>
      <protection locked="0"/>
    </xf>
    <xf numFmtId="0" fontId="16" fillId="0" borderId="3" xfId="57" applyFont="1" applyFill="1" applyBorder="1" applyAlignment="1" applyProtection="1">
      <alignment horizontal="left" vertical="center"/>
    </xf>
    <xf numFmtId="0" fontId="14" fillId="4" borderId="4" xfId="57" applyFont="1" applyFill="1" applyBorder="1" applyAlignment="1" applyProtection="1">
      <alignment horizontal="left" vertical="center"/>
    </xf>
    <xf numFmtId="0" fontId="14" fillId="0" borderId="0" xfId="57" applyFont="1" applyFill="1" applyBorder="1" applyAlignment="1" applyProtection="1">
      <alignment horizontal="right" vertical="center"/>
      <protection locked="0"/>
    </xf>
    <xf numFmtId="0" fontId="14" fillId="0" borderId="0" xfId="57" applyFont="1" applyFill="1" applyBorder="1" applyAlignment="1" applyProtection="1">
      <alignment horizontal="right"/>
      <protection locked="0"/>
    </xf>
    <xf numFmtId="0" fontId="15" fillId="0" borderId="2" xfId="57" applyFont="1" applyFill="1" applyBorder="1" applyAlignment="1" applyProtection="1">
      <alignment horizontal="center" vertical="center"/>
    </xf>
    <xf numFmtId="0" fontId="15" fillId="0" borderId="3" xfId="57" applyFont="1" applyFill="1" applyBorder="1" applyAlignment="1" applyProtection="1">
      <alignment horizontal="center" vertical="center"/>
    </xf>
    <xf numFmtId="0" fontId="15" fillId="0" borderId="4" xfId="57" applyFont="1" applyFill="1" applyBorder="1" applyAlignment="1" applyProtection="1">
      <alignment horizontal="center" vertical="center"/>
    </xf>
    <xf numFmtId="0" fontId="11" fillId="0" borderId="1" xfId="57" applyFont="1" applyFill="1" applyBorder="1" applyAlignment="1" applyProtection="1">
      <alignment horizontal="center" vertical="center"/>
      <protection locked="0"/>
    </xf>
    <xf numFmtId="0" fontId="2" fillId="2" borderId="0" xfId="0" applyFont="1" applyFill="1" applyAlignment="1" applyProtection="1">
      <alignment horizontal="right" vertical="top" wrapText="1"/>
      <protection locked="0"/>
    </xf>
    <xf numFmtId="0" fontId="17" fillId="0" borderId="0" xfId="0" applyFont="1" applyAlignment="1" applyProtection="1">
      <alignment vertical="top"/>
      <protection locked="0"/>
    </xf>
    <xf numFmtId="0" fontId="17" fillId="0" borderId="0" xfId="0" applyFont="1" applyAlignment="1">
      <alignment vertical="top"/>
    </xf>
    <xf numFmtId="0" fontId="18" fillId="2" borderId="0" xfId="0" applyFont="1" applyFill="1" applyAlignment="1" applyProtection="1">
      <alignment horizontal="center" vertical="center" wrapText="1"/>
      <protection locked="0"/>
    </xf>
    <xf numFmtId="0" fontId="17" fillId="0" borderId="0" xfId="0" applyFont="1" applyProtection="1">
      <protection locked="0"/>
    </xf>
    <xf numFmtId="0" fontId="17" fillId="0" borderId="0" xfId="0" applyFont="1"/>
    <xf numFmtId="0" fontId="2" fillId="2" borderId="0" xfId="0" applyFont="1" applyFill="1" applyAlignment="1" applyProtection="1">
      <alignment horizontal="left" vertical="center" wrapText="1"/>
      <protection locked="0"/>
    </xf>
    <xf numFmtId="0" fontId="3" fillId="2" borderId="0" xfId="0" applyFont="1" applyFill="1" applyAlignment="1" applyProtection="1">
      <alignment horizontal="right" vertical="center"/>
      <protection locked="0"/>
    </xf>
    <xf numFmtId="0" fontId="3" fillId="2" borderId="0" xfId="0" applyFont="1" applyFill="1" applyAlignment="1" applyProtection="1">
      <alignment horizontal="right" vertical="center" wrapText="1"/>
      <protection locked="0"/>
    </xf>
    <xf numFmtId="0" fontId="3" fillId="0" borderId="1" xfId="0" applyFont="1" applyBorder="1" applyAlignment="1" applyProtection="1">
      <alignment horizontal="center" vertical="center" wrapText="1"/>
      <protection locked="0"/>
    </xf>
    <xf numFmtId="0" fontId="3" fillId="2"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wrapText="1"/>
      <protection locked="0"/>
    </xf>
    <xf numFmtId="0" fontId="3" fillId="0" borderId="1" xfId="0" applyFont="1" applyBorder="1" applyAlignment="1" applyProtection="1">
      <alignment horizontal="center" vertical="center"/>
      <protection locked="0"/>
    </xf>
    <xf numFmtId="0" fontId="3" fillId="2" borderId="1" xfId="0" applyFont="1" applyFill="1" applyBorder="1" applyAlignment="1" applyProtection="1">
      <alignment horizontal="right" vertical="center"/>
      <protection locked="0"/>
    </xf>
    <xf numFmtId="0" fontId="3" fillId="2" borderId="1" xfId="0" applyFont="1" applyFill="1" applyBorder="1" applyAlignment="1" applyProtection="1">
      <alignment horizontal="right" vertical="center" wrapText="1"/>
      <protection locked="0"/>
    </xf>
    <xf numFmtId="0" fontId="2" fillId="2" borderId="1" xfId="0" applyFont="1" applyFill="1" applyBorder="1" applyAlignment="1">
      <alignment horizontal="center" vertical="center" wrapText="1"/>
    </xf>
    <xf numFmtId="0" fontId="2" fillId="2" borderId="1" xfId="0" applyFont="1" applyFill="1" applyBorder="1" applyAlignment="1" applyProtection="1">
      <alignment horizontal="center" vertical="center" wrapText="1"/>
      <protection locked="0"/>
    </xf>
    <xf numFmtId="0" fontId="2" fillId="2" borderId="1" xfId="0" applyFont="1" applyFill="1" applyBorder="1" applyAlignment="1">
      <alignment horizontal="left" vertical="center" wrapText="1"/>
    </xf>
    <xf numFmtId="0" fontId="2" fillId="0" borderId="1" xfId="0" applyFont="1" applyBorder="1" applyAlignment="1" applyProtection="1">
      <alignment horizontal="left" vertical="center" wrapText="1"/>
      <protection locked="0"/>
    </xf>
    <xf numFmtId="3" fontId="2" fillId="2" borderId="1" xfId="0" applyNumberFormat="1" applyFont="1" applyFill="1" applyBorder="1" applyAlignment="1" applyProtection="1">
      <alignment horizontal="right" vertical="center"/>
      <protection locked="0"/>
    </xf>
    <xf numFmtId="4" fontId="2" fillId="0" borderId="1" xfId="0" applyNumberFormat="1" applyFont="1" applyBorder="1" applyAlignment="1" applyProtection="1">
      <alignment horizontal="right" vertical="center"/>
      <protection locked="0"/>
    </xf>
    <xf numFmtId="0" fontId="2" fillId="0" borderId="1" xfId="0" applyFont="1" applyBorder="1" applyAlignment="1" applyProtection="1">
      <alignment horizontal="left"/>
      <protection locked="0"/>
    </xf>
    <xf numFmtId="0" fontId="2" fillId="0" borderId="1" xfId="0" applyFont="1" applyBorder="1" applyAlignment="1">
      <alignment horizontal="left"/>
    </xf>
    <xf numFmtId="0" fontId="2" fillId="2" borderId="1" xfId="0" applyFont="1" applyFill="1" applyBorder="1" applyAlignment="1">
      <alignment horizontal="right" vertical="center"/>
    </xf>
    <xf numFmtId="0" fontId="2" fillId="2" borderId="0" xfId="0" applyFont="1" applyFill="1" applyAlignment="1" applyProtection="1">
      <alignment horizontal="right" vertical="center" wrapText="1"/>
      <protection locked="0"/>
    </xf>
    <xf numFmtId="0" fontId="11" fillId="0" borderId="0" xfId="57" applyFont="1" applyFill="1" applyBorder="1" applyAlignment="1" applyProtection="1">
      <alignment vertical="center"/>
    </xf>
    <xf numFmtId="0" fontId="16" fillId="0" borderId="0" xfId="57" applyFont="1" applyFill="1" applyBorder="1" applyAlignment="1" applyProtection="1">
      <alignment vertical="top"/>
      <protection locked="0"/>
    </xf>
    <xf numFmtId="0" fontId="19" fillId="0" borderId="0" xfId="57" applyFont="1" applyFill="1" applyBorder="1" applyAlignment="1" applyProtection="1">
      <alignment horizontal="center" vertical="center"/>
    </xf>
    <xf numFmtId="0" fontId="13" fillId="0" borderId="0" xfId="57" applyFont="1" applyFill="1" applyBorder="1" applyAlignment="1" applyProtection="1">
      <alignment horizontal="center" vertical="center"/>
      <protection locked="0"/>
    </xf>
    <xf numFmtId="0" fontId="16" fillId="0" borderId="0" xfId="57" applyFont="1" applyFill="1" applyBorder="1" applyAlignment="1" applyProtection="1">
      <alignment horizontal="left" vertical="center"/>
      <protection locked="0"/>
    </xf>
    <xf numFmtId="0" fontId="15" fillId="0" borderId="1" xfId="57" applyFont="1" applyFill="1" applyBorder="1" applyAlignment="1" applyProtection="1">
      <alignment horizontal="center" vertical="center" wrapText="1"/>
    </xf>
    <xf numFmtId="0" fontId="15" fillId="0" borderId="1" xfId="57" applyFont="1" applyFill="1" applyBorder="1" applyAlignment="1" applyProtection="1">
      <alignment horizontal="center" vertical="center"/>
      <protection locked="0"/>
    </xf>
    <xf numFmtId="0" fontId="16" fillId="0" borderId="1" xfId="57" applyFont="1" applyFill="1" applyBorder="1" applyAlignment="1" applyProtection="1">
      <alignment vertical="center" wrapText="1"/>
    </xf>
    <xf numFmtId="0" fontId="14" fillId="0" borderId="1" xfId="57" applyFont="1" applyFill="1" applyBorder="1" applyAlignment="1" applyProtection="1">
      <alignment horizontal="center" vertical="center" wrapText="1"/>
    </xf>
    <xf numFmtId="0" fontId="14" fillId="4" borderId="1" xfId="57" applyFont="1" applyFill="1" applyBorder="1" applyAlignment="1" applyProtection="1">
      <alignment horizontal="center" vertical="center"/>
      <protection locked="0"/>
    </xf>
    <xf numFmtId="0" fontId="5" fillId="0" borderId="1" xfId="0" applyFont="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0" fillId="0" borderId="1" xfId="0" applyBorder="1"/>
    <xf numFmtId="0" fontId="3" fillId="0" borderId="0" xfId="0" applyFont="1" applyAlignment="1">
      <alignment wrapText="1"/>
    </xf>
    <xf numFmtId="0" fontId="3" fillId="0" borderId="0" xfId="0" applyFont="1" applyProtection="1">
      <protection locked="0"/>
    </xf>
    <xf numFmtId="0" fontId="20" fillId="0" borderId="0" xfId="0" applyFont="1" applyAlignment="1">
      <alignment horizontal="center" vertical="center" wrapText="1"/>
    </xf>
    <xf numFmtId="0" fontId="8" fillId="0" borderId="0" xfId="0" applyFont="1" applyAlignment="1" applyProtection="1">
      <alignment horizontal="center" vertical="center"/>
      <protection locked="0"/>
    </xf>
    <xf numFmtId="0" fontId="8" fillId="0" borderId="0" xfId="0" applyFont="1" applyAlignment="1">
      <alignment horizontal="center" vertical="center" wrapText="1"/>
    </xf>
    <xf numFmtId="0" fontId="2" fillId="0" borderId="0" xfId="0" applyFont="1" applyAlignment="1">
      <alignment horizontal="left" vertical="center" wrapText="1"/>
    </xf>
    <xf numFmtId="0" fontId="5" fillId="0" borderId="0" xfId="0" applyFont="1" applyProtection="1">
      <protection locked="0"/>
    </xf>
    <xf numFmtId="0" fontId="5" fillId="0" borderId="0" xfId="0" applyFont="1" applyAlignment="1">
      <alignment wrapText="1"/>
    </xf>
    <xf numFmtId="0" fontId="5" fillId="0" borderId="8" xfId="0" applyFont="1" applyBorder="1" applyAlignment="1" applyProtection="1">
      <alignment horizontal="center" vertical="center"/>
      <protection locked="0"/>
    </xf>
    <xf numFmtId="0" fontId="5" fillId="0" borderId="8" xfId="0" applyFont="1" applyBorder="1" applyAlignment="1">
      <alignment horizontal="center" vertical="center" wrapText="1"/>
    </xf>
    <xf numFmtId="0" fontId="5" fillId="0" borderId="9" xfId="0" applyFont="1" applyBorder="1" applyAlignment="1" applyProtection="1">
      <alignment horizontal="center" vertical="center"/>
      <protection locked="0"/>
    </xf>
    <xf numFmtId="0" fontId="5" fillId="0" borderId="9" xfId="0" applyFont="1" applyBorder="1" applyAlignment="1">
      <alignment horizontal="center" vertical="center" wrapText="1"/>
    </xf>
    <xf numFmtId="0" fontId="5" fillId="0" borderId="10" xfId="0" applyFont="1" applyBorder="1" applyAlignment="1" applyProtection="1">
      <alignment horizontal="center" vertical="center"/>
      <protection locked="0"/>
    </xf>
    <xf numFmtId="0" fontId="5" fillId="0" borderId="10" xfId="0" applyFont="1" applyBorder="1" applyAlignment="1">
      <alignment horizontal="center" vertical="center" wrapText="1"/>
    </xf>
    <xf numFmtId="0" fontId="2" fillId="0" borderId="7" xfId="0" applyFont="1" applyBorder="1" applyAlignment="1">
      <alignment horizontal="left" vertical="center" wrapText="1"/>
    </xf>
    <xf numFmtId="0" fontId="2" fillId="0" borderId="10" xfId="0" applyFont="1" applyBorder="1" applyAlignment="1" applyProtection="1">
      <alignment horizontal="left" vertical="center"/>
      <protection locked="0"/>
    </xf>
    <xf numFmtId="0" fontId="2" fillId="0" borderId="10" xfId="0" applyFont="1" applyBorder="1" applyAlignment="1">
      <alignment horizontal="left" vertical="center" wrapText="1"/>
    </xf>
    <xf numFmtId="0" fontId="2" fillId="0" borderId="11" xfId="0" applyFont="1" applyBorder="1" applyAlignment="1">
      <alignment horizontal="center" vertical="center"/>
    </xf>
    <xf numFmtId="0" fontId="2" fillId="0" borderId="12" xfId="0" applyFont="1" applyBorder="1" applyAlignment="1" applyProtection="1">
      <alignment horizontal="left" vertical="center"/>
      <protection locked="0"/>
    </xf>
    <xf numFmtId="0" fontId="2" fillId="0" borderId="12" xfId="0" applyFont="1" applyBorder="1" applyAlignment="1">
      <alignment horizontal="left" vertical="center"/>
    </xf>
    <xf numFmtId="0" fontId="2" fillId="0" borderId="0" xfId="0" applyFont="1" applyAlignment="1" applyProtection="1">
      <alignment vertical="top" wrapText="1"/>
      <protection locked="0"/>
    </xf>
    <xf numFmtId="0" fontId="8" fillId="0" borderId="0" xfId="0" applyFont="1" applyAlignment="1" applyProtection="1">
      <alignment horizontal="center" vertical="center" wrapText="1"/>
      <protection locked="0"/>
    </xf>
    <xf numFmtId="0" fontId="5" fillId="0" borderId="3" xfId="0" applyFont="1" applyBorder="1" applyAlignment="1">
      <alignment horizontal="center" vertical="center" wrapText="1"/>
    </xf>
    <xf numFmtId="0" fontId="5" fillId="0" borderId="3"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5" fillId="0" borderId="12" xfId="0" applyFont="1" applyBorder="1" applyAlignment="1">
      <alignment horizontal="center" vertical="center" wrapText="1"/>
    </xf>
    <xf numFmtId="0" fontId="5" fillId="0" borderId="10" xfId="0" applyFont="1" applyBorder="1" applyAlignment="1" applyProtection="1">
      <alignment horizontal="center" vertical="center" wrapText="1"/>
      <protection locked="0"/>
    </xf>
    <xf numFmtId="0" fontId="2" fillId="2" borderId="10" xfId="0" applyFont="1" applyFill="1" applyBorder="1" applyAlignment="1">
      <alignment horizontal="left" vertical="center"/>
    </xf>
    <xf numFmtId="0" fontId="2" fillId="0" borderId="0" xfId="0" applyFont="1" applyAlignment="1" applyProtection="1">
      <alignment horizontal="right" vertical="center" wrapText="1"/>
      <protection locked="0"/>
    </xf>
    <xf numFmtId="0" fontId="2" fillId="0" borderId="0" xfId="0" applyFont="1" applyAlignment="1" applyProtection="1">
      <alignment horizontal="right" wrapText="1"/>
      <protection locked="0"/>
    </xf>
    <xf numFmtId="0" fontId="5" fillId="0" borderId="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12" xfId="0" applyFont="1" applyBorder="1" applyAlignment="1" applyProtection="1">
      <alignment horizontal="center" vertical="center" wrapText="1"/>
      <protection locked="0"/>
    </xf>
    <xf numFmtId="0" fontId="2" fillId="0" borderId="0" xfId="0" applyFont="1" applyAlignment="1">
      <alignment horizontal="left" vertical="center"/>
    </xf>
    <xf numFmtId="180" fontId="9" fillId="0" borderId="1" xfId="56" applyFont="1" applyAlignment="1">
      <alignment horizontal="center" vertical="center"/>
    </xf>
    <xf numFmtId="180" fontId="9" fillId="0" borderId="1" xfId="0" applyNumberFormat="1" applyFont="1" applyBorder="1" applyAlignment="1">
      <alignment horizontal="center" vertical="center"/>
    </xf>
    <xf numFmtId="3" fontId="2" fillId="0" borderId="10" xfId="0" applyNumberFormat="1" applyFont="1" applyBorder="1" applyAlignment="1">
      <alignment horizontal="right" vertical="center"/>
    </xf>
    <xf numFmtId="0" fontId="2" fillId="2" borderId="10" xfId="0" applyFont="1" applyFill="1" applyBorder="1" applyAlignment="1">
      <alignment horizontal="right" vertical="center"/>
    </xf>
    <xf numFmtId="0" fontId="2" fillId="0" borderId="0" xfId="0" applyFont="1" applyBorder="1" applyAlignment="1">
      <alignment horizontal="left" vertical="center"/>
    </xf>
    <xf numFmtId="0" fontId="2" fillId="0" borderId="0" xfId="0" applyFont="1" applyBorder="1" applyAlignment="1" applyProtection="1">
      <alignment horizontal="left" vertical="center"/>
      <protection locked="0"/>
    </xf>
    <xf numFmtId="0" fontId="2" fillId="2" borderId="0" xfId="0" applyFont="1" applyFill="1" applyBorder="1" applyAlignment="1">
      <alignment horizontal="left" vertical="center"/>
    </xf>
    <xf numFmtId="178" fontId="9" fillId="0" borderId="0" xfId="0" applyNumberFormat="1" applyFont="1" applyBorder="1" applyAlignment="1">
      <alignment horizontal="left" vertical="center"/>
    </xf>
    <xf numFmtId="0" fontId="2" fillId="0" borderId="0" xfId="0" applyFont="1" applyAlignment="1" applyProtection="1">
      <alignment horizontal="right" vertical="center"/>
      <protection locked="0"/>
    </xf>
    <xf numFmtId="0" fontId="2" fillId="0" borderId="0" xfId="0" applyFont="1" applyAlignment="1" applyProtection="1">
      <alignment horizontal="right"/>
      <protection locked="0"/>
    </xf>
    <xf numFmtId="0" fontId="2" fillId="0" borderId="0" xfId="0" applyFont="1" applyAlignment="1">
      <alignment horizontal="right"/>
    </xf>
    <xf numFmtId="0" fontId="21" fillId="0" borderId="0" xfId="0" applyFont="1" applyAlignment="1" applyProtection="1">
      <alignment horizontal="right"/>
      <protection locked="0"/>
    </xf>
    <xf numFmtId="49" fontId="21" fillId="0" borderId="0" xfId="0" applyNumberFormat="1" applyFont="1" applyProtection="1">
      <protection locked="0"/>
    </xf>
    <xf numFmtId="0" fontId="3" fillId="0" borderId="0" xfId="0" applyFont="1" applyAlignment="1">
      <alignment horizontal="right"/>
    </xf>
    <xf numFmtId="0" fontId="22" fillId="0" borderId="0" xfId="0" applyFont="1" applyAlignment="1" applyProtection="1">
      <alignment horizontal="center" vertical="center" wrapText="1"/>
      <protection locked="0"/>
    </xf>
    <xf numFmtId="0" fontId="22" fillId="0" borderId="0" xfId="0" applyFont="1" applyAlignment="1" applyProtection="1">
      <alignment horizontal="center" vertical="center"/>
      <protection locked="0"/>
    </xf>
    <xf numFmtId="0" fontId="22" fillId="0" borderId="0" xfId="0" applyFont="1" applyAlignment="1">
      <alignment horizontal="center" vertical="center"/>
    </xf>
    <xf numFmtId="0" fontId="5" fillId="0" borderId="5" xfId="0" applyFont="1" applyBorder="1" applyAlignment="1" applyProtection="1">
      <alignment horizontal="center" vertical="center"/>
      <protection locked="0"/>
    </xf>
    <xf numFmtId="49" fontId="5" fillId="0" borderId="5" xfId="0" applyNumberFormat="1" applyFont="1" applyBorder="1" applyAlignment="1" applyProtection="1">
      <alignment horizontal="center" vertical="center" wrapText="1"/>
      <protection locked="0"/>
    </xf>
    <xf numFmtId="0" fontId="5" fillId="0" borderId="6" xfId="0" applyFont="1" applyBorder="1" applyAlignment="1" applyProtection="1">
      <alignment horizontal="center" vertical="center"/>
      <protection locked="0"/>
    </xf>
    <xf numFmtId="49" fontId="5" fillId="0" borderId="6" xfId="0" applyNumberFormat="1" applyFont="1" applyBorder="1" applyAlignment="1" applyProtection="1">
      <alignment horizontal="center" vertical="center" wrapText="1"/>
      <protection locked="0"/>
    </xf>
    <xf numFmtId="0" fontId="5" fillId="0" borderId="1" xfId="0" applyFont="1" applyBorder="1" applyAlignment="1" applyProtection="1">
      <alignment horizontal="center" vertical="center"/>
      <protection locked="0"/>
    </xf>
    <xf numFmtId="49" fontId="5" fillId="0" borderId="1" xfId="0" applyNumberFormat="1"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20" fillId="0" borderId="0" xfId="0" applyFont="1" applyAlignment="1">
      <alignment horizontal="center" vertical="center"/>
    </xf>
    <xf numFmtId="0" fontId="3" fillId="0" borderId="1" xfId="0" applyFont="1" applyBorder="1" applyAlignment="1">
      <alignment horizontal="center" vertical="center" wrapText="1"/>
    </xf>
    <xf numFmtId="0" fontId="2" fillId="0" borderId="1" xfId="0" applyFont="1" applyBorder="1" applyAlignment="1">
      <alignment vertical="center" wrapText="1"/>
    </xf>
    <xf numFmtId="0" fontId="2" fillId="2" borderId="1" xfId="0" applyFont="1" applyFill="1" applyBorder="1" applyAlignment="1" applyProtection="1">
      <alignment horizontal="center" vertical="center"/>
      <protection locked="0"/>
    </xf>
    <xf numFmtId="49" fontId="9" fillId="0" borderId="1" xfId="53" applyFont="1" applyAlignment="1">
      <alignment horizontal="left" vertical="center" wrapText="1" indent="1"/>
    </xf>
    <xf numFmtId="0" fontId="3" fillId="0" borderId="0" xfId="0" applyFont="1" applyAlignment="1">
      <alignment vertical="top"/>
    </xf>
    <xf numFmtId="0" fontId="5" fillId="0" borderId="6" xfId="0" applyFont="1" applyBorder="1" applyAlignment="1">
      <alignment horizontal="center" vertical="center"/>
    </xf>
    <xf numFmtId="0" fontId="3"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5" fillId="2" borderId="5" xfId="0" applyFont="1" applyFill="1" applyBorder="1" applyAlignment="1">
      <alignment horizontal="center" vertical="center"/>
    </xf>
    <xf numFmtId="0" fontId="5" fillId="0" borderId="13" xfId="0" applyFont="1" applyBorder="1" applyAlignment="1">
      <alignment horizontal="center" vertical="center"/>
    </xf>
    <xf numFmtId="0" fontId="5" fillId="0" borderId="8" xfId="0" applyFont="1" applyBorder="1" applyAlignment="1">
      <alignment horizontal="center" vertical="center"/>
    </xf>
    <xf numFmtId="0" fontId="5" fillId="0" borderId="11" xfId="0" applyFont="1" applyBorder="1" applyAlignment="1" applyProtection="1">
      <alignment horizontal="center" vertical="center" wrapText="1"/>
      <protection locked="0"/>
    </xf>
    <xf numFmtId="0" fontId="5" fillId="0" borderId="10" xfId="0" applyFont="1" applyBorder="1" applyAlignment="1">
      <alignment horizontal="center" vertical="center"/>
    </xf>
    <xf numFmtId="0" fontId="2" fillId="0" borderId="0" xfId="0" applyFont="1" applyAlignment="1">
      <alignment horizontal="right" vertical="center"/>
    </xf>
    <xf numFmtId="0" fontId="3" fillId="0" borderId="0" xfId="0" applyFont="1" applyAlignment="1" applyProtection="1">
      <alignment vertical="top"/>
      <protection locked="0"/>
    </xf>
    <xf numFmtId="49" fontId="3" fillId="0" borderId="0" xfId="0" applyNumberFormat="1" applyFont="1" applyProtection="1">
      <protection locked="0"/>
    </xf>
    <xf numFmtId="0" fontId="5" fillId="0" borderId="0" xfId="0" applyFont="1" applyAlignment="1" applyProtection="1">
      <alignment horizontal="left" vertical="center"/>
      <protection locked="0"/>
    </xf>
    <xf numFmtId="0" fontId="5" fillId="0" borderId="7" xfId="0" applyFont="1" applyBorder="1" applyAlignment="1" applyProtection="1">
      <alignment horizontal="center"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5" fillId="0" borderId="2" xfId="0" applyFont="1" applyBorder="1" applyAlignment="1" applyProtection="1">
      <alignment horizontal="center" vertical="center"/>
      <protection locked="0"/>
    </xf>
    <xf numFmtId="0" fontId="5" fillId="0" borderId="2"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23" fillId="0" borderId="0" xfId="0" applyFont="1" applyAlignment="1">
      <alignment horizontal="center" vertical="center"/>
    </xf>
    <xf numFmtId="0" fontId="3" fillId="2" borderId="0" xfId="0" applyFont="1" applyFill="1" applyAlignment="1" applyProtection="1">
      <alignment horizontal="left" vertical="center" wrapText="1"/>
      <protection locked="0"/>
    </xf>
    <xf numFmtId="0" fontId="24" fillId="0" borderId="0" xfId="0" applyFont="1" applyAlignment="1">
      <alignment horizontal="right"/>
    </xf>
    <xf numFmtId="0" fontId="17" fillId="2" borderId="1" xfId="0" applyFont="1" applyFill="1" applyBorder="1" applyAlignment="1" applyProtection="1">
      <alignment vertical="top" wrapText="1"/>
      <protection locked="0"/>
    </xf>
    <xf numFmtId="4" fontId="2" fillId="2" borderId="1" xfId="0" applyNumberFormat="1" applyFont="1" applyFill="1" applyBorder="1" applyAlignment="1">
      <alignment horizontal="right" vertical="top"/>
    </xf>
    <xf numFmtId="0" fontId="3" fillId="0" borderId="0" xfId="0" applyFont="1" applyAlignment="1">
      <alignment horizontal="right" vertical="center"/>
    </xf>
    <xf numFmtId="49" fontId="5" fillId="0" borderId="1" xfId="0" applyNumberFormat="1" applyFont="1" applyBorder="1" applyAlignment="1">
      <alignment horizontal="center" vertical="center"/>
    </xf>
    <xf numFmtId="4" fontId="2" fillId="0" borderId="1" xfId="0" applyNumberFormat="1" applyFont="1" applyBorder="1" applyAlignment="1" applyProtection="1">
      <alignment horizontal="right" vertical="center" wrapText="1"/>
      <protection locked="0"/>
    </xf>
    <xf numFmtId="4" fontId="2" fillId="0" borderId="1" xfId="0" applyNumberFormat="1" applyFont="1" applyBorder="1" applyAlignment="1">
      <alignment horizontal="right" vertical="center" wrapText="1"/>
    </xf>
    <xf numFmtId="0" fontId="2" fillId="0" borderId="1" xfId="0" applyFont="1" applyBorder="1" applyAlignment="1">
      <alignment horizontal="left" vertical="center" wrapText="1" indent="1"/>
    </xf>
    <xf numFmtId="0" fontId="2" fillId="0" borderId="1" xfId="0" applyFont="1" applyBorder="1" applyAlignment="1">
      <alignment horizontal="left" vertical="center" wrapText="1" indent="2"/>
    </xf>
    <xf numFmtId="0" fontId="2" fillId="0" borderId="0" xfId="0" applyFont="1" applyAlignment="1" applyProtection="1">
      <alignment horizontal="left" vertical="center" wrapText="1"/>
      <protection locked="0"/>
    </xf>
    <xf numFmtId="0" fontId="17" fillId="2" borderId="0" xfId="0" applyFont="1" applyFill="1" applyAlignment="1">
      <alignment horizontal="left" vertical="center"/>
    </xf>
    <xf numFmtId="0" fontId="17" fillId="0" borderId="1" xfId="0" applyFont="1" applyBorder="1" applyAlignment="1" applyProtection="1">
      <alignment vertical="top" wrapText="1"/>
      <protection locked="0"/>
    </xf>
    <xf numFmtId="0" fontId="2" fillId="0" borderId="1" xfId="0" applyFont="1" applyBorder="1" applyAlignment="1" applyProtection="1">
      <alignment vertical="center" wrapText="1"/>
      <protection locked="0"/>
    </xf>
    <xf numFmtId="0" fontId="25" fillId="0" borderId="1" xfId="0" applyFont="1" applyBorder="1" applyAlignment="1">
      <alignment horizontal="center" vertical="center"/>
    </xf>
    <xf numFmtId="0" fontId="25" fillId="0" borderId="1" xfId="0" applyFont="1" applyBorder="1" applyAlignment="1">
      <alignment horizontal="right" vertical="center"/>
    </xf>
    <xf numFmtId="0" fontId="2" fillId="0" borderId="1" xfId="0" applyFont="1" applyBorder="1" applyAlignment="1">
      <alignment horizontal="right" vertical="center"/>
    </xf>
    <xf numFmtId="0" fontId="25" fillId="0" borderId="1" xfId="0" applyFont="1" applyBorder="1" applyAlignment="1" applyProtection="1">
      <alignment horizontal="center" vertical="center" wrapText="1"/>
      <protection locked="0"/>
    </xf>
    <xf numFmtId="4" fontId="25" fillId="0" borderId="1" xfId="0" applyNumberFormat="1" applyFont="1" applyBorder="1" applyAlignment="1" applyProtection="1">
      <alignment horizontal="right" vertical="center"/>
      <protection locked="0"/>
    </xf>
    <xf numFmtId="0" fontId="2" fillId="2" borderId="1" xfId="0" applyFont="1" applyFill="1" applyBorder="1" applyAlignment="1">
      <alignment horizontal="left" vertical="center" wrapText="1" indent="1"/>
    </xf>
    <xf numFmtId="0" fontId="2" fillId="2" borderId="1" xfId="0" applyFont="1" applyFill="1" applyBorder="1" applyAlignment="1">
      <alignment horizontal="left" vertical="center" wrapText="1" indent="2"/>
    </xf>
    <xf numFmtId="0" fontId="2" fillId="2" borderId="0" xfId="0" applyFont="1" applyFill="1" applyBorder="1" applyAlignment="1" applyProtection="1">
      <alignment horizontal="right" vertical="center" wrapText="1"/>
      <protection locked="0"/>
    </xf>
    <xf numFmtId="0" fontId="0" fillId="0" borderId="0" xfId="0" applyBorder="1"/>
    <xf numFmtId="0" fontId="18" fillId="2" borderId="0" xfId="0" applyFont="1" applyFill="1" applyBorder="1" applyAlignment="1" applyProtection="1">
      <alignment horizontal="center" vertical="center" wrapText="1"/>
      <protection locked="0"/>
    </xf>
    <xf numFmtId="0" fontId="3" fillId="2" borderId="0" xfId="0" applyFont="1" applyFill="1" applyBorder="1" applyAlignment="1" applyProtection="1">
      <alignment horizontal="left" vertical="center" wrapText="1"/>
      <protection locked="0"/>
    </xf>
    <xf numFmtId="0" fontId="0" fillId="0" borderId="0" xfId="0" applyBorder="1" applyAlignment="1">
      <alignment horizontal="left" vertical="center"/>
    </xf>
    <xf numFmtId="0" fontId="3" fillId="2" borderId="0" xfId="0" applyFont="1" applyFill="1" applyBorder="1" applyAlignment="1" applyProtection="1">
      <alignment horizontal="right" vertical="center" wrapText="1"/>
      <protection locked="0"/>
    </xf>
    <xf numFmtId="0" fontId="0" fillId="0" borderId="0" xfId="0" applyBorder="1" applyAlignment="1">
      <alignment horizontal="right" vertical="center"/>
    </xf>
    <xf numFmtId="0" fontId="2" fillId="2" borderId="1" xfId="0" applyFont="1" applyFill="1" applyBorder="1" applyAlignment="1">
      <alignment horizontal="center" vertical="center"/>
    </xf>
    <xf numFmtId="49" fontId="9" fillId="0" borderId="1" xfId="53" applyFont="1" applyAlignment="1">
      <alignment horizontal="center" vertical="center" wrapText="1"/>
    </xf>
    <xf numFmtId="0" fontId="2" fillId="2" borderId="1" xfId="0" applyFont="1" applyFill="1" applyBorder="1" applyAlignment="1" applyProtection="1">
      <alignment horizontal="right" vertical="center"/>
      <protection locked="0"/>
    </xf>
    <xf numFmtId="0" fontId="26" fillId="0" borderId="0" xfId="0" applyFont="1" applyBorder="1" applyAlignment="1">
      <alignment horizontal="right" vertical="center"/>
    </xf>
    <xf numFmtId="0" fontId="26" fillId="0" borderId="1" xfId="0" applyFont="1" applyBorder="1" applyAlignment="1" applyProtection="1">
      <alignment horizontal="center" vertical="center" wrapText="1"/>
      <protection locked="0"/>
    </xf>
    <xf numFmtId="0" fontId="26" fillId="0" borderId="1" xfId="0" applyFont="1" applyBorder="1" applyAlignment="1" applyProtection="1">
      <alignment vertical="top" wrapText="1"/>
      <protection locked="0"/>
    </xf>
    <xf numFmtId="0" fontId="2" fillId="0" borderId="1" xfId="0" applyFont="1" applyBorder="1" applyAlignment="1" applyProtection="1">
      <alignment vertical="center"/>
      <protection locked="0"/>
    </xf>
    <xf numFmtId="0" fontId="2" fillId="2" borderId="0" xfId="0" applyFont="1" applyFill="1" applyAlignment="1" quotePrefix="1">
      <alignment horizontal="right" vertical="center" wrapTex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6"/>
  <sheetViews>
    <sheetView showGridLines="0" showZeros="0" workbookViewId="0">
      <selection activeCell="A1" sqref="A1"/>
    </sheetView>
  </sheetViews>
  <sheetFormatPr defaultColWidth="8.575" defaultRowHeight="12.75" customHeight="1" outlineLevelCol="3"/>
  <cols>
    <col min="1" max="4" width="41" customWidth="1"/>
  </cols>
  <sheetData>
    <row r="1" ht="15" customHeight="1" spans="1:4">
      <c r="A1" s="104"/>
      <c r="B1" s="104"/>
      <c r="C1" s="104"/>
      <c r="D1" s="120"/>
    </row>
    <row r="2" ht="41.25" customHeight="1" spans="1:1">
      <c r="A2" s="99" t="str">
        <f>"2025"&amp;"年部门财务收支预算总表"</f>
        <v>2025年部门财务收支预算总表</v>
      </c>
    </row>
    <row r="3" ht="17.25" customHeight="1" spans="1:4">
      <c r="A3" s="102" t="str">
        <f>"单位名称："&amp;"昆明市晋宁区中等专业学校"</f>
        <v>单位名称：昆明市晋宁区中等专业学校</v>
      </c>
      <c r="B3" s="231"/>
      <c r="D3" s="209" t="s">
        <v>0</v>
      </c>
    </row>
    <row r="4" ht="23.25" customHeight="1" spans="1:4">
      <c r="A4" s="252" t="s">
        <v>1</v>
      </c>
      <c r="B4" s="253"/>
      <c r="C4" s="252" t="s">
        <v>2</v>
      </c>
      <c r="D4" s="253"/>
    </row>
    <row r="5" ht="24" customHeight="1" spans="1:4">
      <c r="A5" s="252" t="s">
        <v>3</v>
      </c>
      <c r="B5" s="252" t="s">
        <v>4</v>
      </c>
      <c r="C5" s="252" t="s">
        <v>5</v>
      </c>
      <c r="D5" s="252" t="s">
        <v>4</v>
      </c>
    </row>
    <row r="6" ht="17.25" customHeight="1" spans="1:4">
      <c r="A6" s="233" t="s">
        <v>6</v>
      </c>
      <c r="B6" s="57">
        <v>23798178.88</v>
      </c>
      <c r="C6" s="233" t="s">
        <v>7</v>
      </c>
      <c r="D6" s="57"/>
    </row>
    <row r="7" ht="17.25" customHeight="1" spans="1:4">
      <c r="A7" s="233" t="s">
        <v>8</v>
      </c>
      <c r="B7" s="57"/>
      <c r="C7" s="233" t="s">
        <v>9</v>
      </c>
      <c r="D7" s="57"/>
    </row>
    <row r="8" ht="17.25" customHeight="1" spans="1:4">
      <c r="A8" s="233" t="s">
        <v>10</v>
      </c>
      <c r="B8" s="57"/>
      <c r="C8" s="254" t="s">
        <v>11</v>
      </c>
      <c r="D8" s="57"/>
    </row>
    <row r="9" ht="17.25" customHeight="1" spans="1:4">
      <c r="A9" s="233" t="s">
        <v>12</v>
      </c>
      <c r="B9" s="57">
        <v>1395800</v>
      </c>
      <c r="C9" s="254" t="s">
        <v>13</v>
      </c>
      <c r="D9" s="57"/>
    </row>
    <row r="10" ht="17.25" customHeight="1" spans="1:4">
      <c r="A10" s="233" t="s">
        <v>14</v>
      </c>
      <c r="B10" s="57"/>
      <c r="C10" s="254" t="s">
        <v>15</v>
      </c>
      <c r="D10" s="57">
        <v>19048513.38</v>
      </c>
    </row>
    <row r="11" ht="17.25" customHeight="1" spans="1:4">
      <c r="A11" s="233" t="s">
        <v>16</v>
      </c>
      <c r="B11" s="57"/>
      <c r="C11" s="254" t="s">
        <v>17</v>
      </c>
      <c r="D11" s="57"/>
    </row>
    <row r="12" ht="17.25" customHeight="1" spans="1:4">
      <c r="A12" s="233" t="s">
        <v>18</v>
      </c>
      <c r="B12" s="57"/>
      <c r="C12" s="114" t="s">
        <v>19</v>
      </c>
      <c r="D12" s="57"/>
    </row>
    <row r="13" ht="17.25" customHeight="1" spans="1:4">
      <c r="A13" s="233" t="s">
        <v>20</v>
      </c>
      <c r="B13" s="57"/>
      <c r="C13" s="114" t="s">
        <v>21</v>
      </c>
      <c r="D13" s="57">
        <v>2793352.04</v>
      </c>
    </row>
    <row r="14" ht="17.25" customHeight="1" spans="1:4">
      <c r="A14" s="233" t="s">
        <v>22</v>
      </c>
      <c r="B14" s="57"/>
      <c r="C14" s="114" t="s">
        <v>23</v>
      </c>
      <c r="D14" s="57">
        <v>1626970.42</v>
      </c>
    </row>
    <row r="15" ht="17.25" customHeight="1" spans="1:4">
      <c r="A15" s="233" t="s">
        <v>24</v>
      </c>
      <c r="B15" s="59"/>
      <c r="C15" s="114" t="s">
        <v>25</v>
      </c>
      <c r="D15" s="57"/>
    </row>
    <row r="16" ht="17.25" customHeight="1" spans="1:4">
      <c r="A16" s="21"/>
      <c r="B16" s="57"/>
      <c r="C16" s="114" t="s">
        <v>26</v>
      </c>
      <c r="D16" s="57"/>
    </row>
    <row r="17" ht="17.25" customHeight="1" spans="1:4">
      <c r="A17" s="234"/>
      <c r="B17" s="57"/>
      <c r="C17" s="114" t="s">
        <v>27</v>
      </c>
      <c r="D17" s="57"/>
    </row>
    <row r="18" ht="17.25" customHeight="1" spans="1:4">
      <c r="A18" s="234"/>
      <c r="B18" s="57"/>
      <c r="C18" s="114" t="s">
        <v>28</v>
      </c>
      <c r="D18" s="57"/>
    </row>
    <row r="19" ht="17.25" customHeight="1" spans="1:4">
      <c r="A19" s="234"/>
      <c r="B19" s="57"/>
      <c r="C19" s="114" t="s">
        <v>29</v>
      </c>
      <c r="D19" s="57"/>
    </row>
    <row r="20" ht="17.25" customHeight="1" spans="1:4">
      <c r="A20" s="234"/>
      <c r="B20" s="57"/>
      <c r="C20" s="114" t="s">
        <v>30</v>
      </c>
      <c r="D20" s="57"/>
    </row>
    <row r="21" ht="17.25" customHeight="1" spans="1:4">
      <c r="A21" s="234"/>
      <c r="B21" s="57"/>
      <c r="C21" s="114" t="s">
        <v>31</v>
      </c>
      <c r="D21" s="57"/>
    </row>
    <row r="22" ht="17.25" customHeight="1" spans="1:4">
      <c r="A22" s="234"/>
      <c r="B22" s="57"/>
      <c r="C22" s="114" t="s">
        <v>32</v>
      </c>
      <c r="D22" s="57"/>
    </row>
    <row r="23" ht="17.25" customHeight="1" spans="1:4">
      <c r="A23" s="234"/>
      <c r="B23" s="57"/>
      <c r="C23" s="114" t="s">
        <v>33</v>
      </c>
      <c r="D23" s="57"/>
    </row>
    <row r="24" ht="17.25" customHeight="1" spans="1:4">
      <c r="A24" s="234"/>
      <c r="B24" s="57"/>
      <c r="C24" s="114" t="s">
        <v>34</v>
      </c>
      <c r="D24" s="57">
        <v>1725143.04</v>
      </c>
    </row>
    <row r="25" ht="17.25" customHeight="1" spans="1:4">
      <c r="A25" s="234"/>
      <c r="B25" s="57"/>
      <c r="C25" s="114" t="s">
        <v>35</v>
      </c>
      <c r="D25" s="57"/>
    </row>
    <row r="26" ht="17.25" customHeight="1" spans="1:4">
      <c r="A26" s="234"/>
      <c r="B26" s="57"/>
      <c r="C26" s="21" t="s">
        <v>36</v>
      </c>
      <c r="D26" s="57"/>
    </row>
    <row r="27" ht="17.25" customHeight="1" spans="1:4">
      <c r="A27" s="234"/>
      <c r="B27" s="57"/>
      <c r="C27" s="114" t="s">
        <v>37</v>
      </c>
      <c r="D27" s="57"/>
    </row>
    <row r="28" ht="16.5" customHeight="1" spans="1:4">
      <c r="A28" s="234"/>
      <c r="B28" s="57"/>
      <c r="C28" s="114" t="s">
        <v>38</v>
      </c>
      <c r="D28" s="57"/>
    </row>
    <row r="29" ht="16.5" customHeight="1" spans="1:4">
      <c r="A29" s="234"/>
      <c r="B29" s="57"/>
      <c r="C29" s="21" t="s">
        <v>39</v>
      </c>
      <c r="D29" s="57"/>
    </row>
    <row r="30" ht="17.25" customHeight="1" spans="1:4">
      <c r="A30" s="234"/>
      <c r="B30" s="57"/>
      <c r="C30" s="21" t="s">
        <v>40</v>
      </c>
      <c r="D30" s="57"/>
    </row>
    <row r="31" ht="17.25" customHeight="1" spans="1:4">
      <c r="A31" s="234"/>
      <c r="B31" s="57"/>
      <c r="C31" s="114" t="s">
        <v>41</v>
      </c>
      <c r="D31" s="57"/>
    </row>
    <row r="32" ht="16.5" customHeight="1" spans="1:4">
      <c r="A32" s="234" t="s">
        <v>42</v>
      </c>
      <c r="B32" s="57">
        <v>25193978.88</v>
      </c>
      <c r="C32" s="234" t="s">
        <v>43</v>
      </c>
      <c r="D32" s="57">
        <v>25193978.88</v>
      </c>
    </row>
    <row r="33" ht="16.5" customHeight="1" spans="1:4">
      <c r="A33" s="21" t="s">
        <v>44</v>
      </c>
      <c r="B33" s="57"/>
      <c r="C33" s="21" t="s">
        <v>45</v>
      </c>
      <c r="D33" s="57"/>
    </row>
    <row r="34" ht="16.5" customHeight="1" spans="1:4">
      <c r="A34" s="114" t="s">
        <v>46</v>
      </c>
      <c r="B34" s="59"/>
      <c r="C34" s="114" t="s">
        <v>46</v>
      </c>
      <c r="D34" s="59"/>
    </row>
    <row r="35" ht="16.5" customHeight="1" spans="1:4">
      <c r="A35" s="114" t="s">
        <v>47</v>
      </c>
      <c r="B35" s="59"/>
      <c r="C35" s="114" t="s">
        <v>48</v>
      </c>
      <c r="D35" s="59"/>
    </row>
    <row r="36" ht="16.5" customHeight="1" spans="1:4">
      <c r="A36" s="237" t="s">
        <v>49</v>
      </c>
      <c r="B36" s="57">
        <v>25193978.88</v>
      </c>
      <c r="C36" s="237" t="s">
        <v>50</v>
      </c>
      <c r="D36" s="57">
        <v>25193978.88</v>
      </c>
    </row>
  </sheetData>
  <mergeCells count="4">
    <mergeCell ref="A2:D2"/>
    <mergeCell ref="A3:B3"/>
    <mergeCell ref="A4:B4"/>
    <mergeCell ref="C4:D4"/>
  </mergeCells>
  <pageMargins left="0.75" right="0.393055555555556" top="0.432638888888889" bottom="0.472222222222222" header="0.5" footer="0.5"/>
  <pageSetup paperSize="9" scale="81"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9"/>
  <sheetViews>
    <sheetView showZeros="0" workbookViewId="0">
      <selection activeCell="I3" sqref="I$1:T$1048576"/>
    </sheetView>
  </sheetViews>
  <sheetFormatPr defaultColWidth="8.425" defaultRowHeight="12.75" customHeight="1"/>
  <cols>
    <col min="1" max="1" width="9.75" customWidth="1"/>
    <col min="2" max="2" width="20.25" customWidth="1"/>
    <col min="3" max="5" width="13.75" customWidth="1"/>
    <col min="6" max="7" width="8" customWidth="1"/>
    <col min="8" max="8" width="12.625" customWidth="1"/>
    <col min="9" max="20" width="4.5" customWidth="1"/>
  </cols>
  <sheetData>
    <row r="1" ht="17.25" customHeight="1" spans="1:20">
      <c r="A1" s="241"/>
      <c r="B1" s="242"/>
      <c r="C1" s="242"/>
      <c r="D1" s="242"/>
      <c r="E1" s="242"/>
      <c r="F1" s="242"/>
      <c r="G1" s="242"/>
      <c r="H1" s="242"/>
      <c r="I1" s="242"/>
      <c r="J1" s="242"/>
      <c r="K1" s="242"/>
      <c r="L1" s="242"/>
      <c r="M1" s="242"/>
      <c r="N1" s="242"/>
      <c r="O1" s="242"/>
      <c r="P1" s="242"/>
      <c r="Q1" s="242"/>
      <c r="R1" s="242"/>
      <c r="S1" s="242"/>
      <c r="T1" s="242"/>
    </row>
    <row r="2" ht="41.25" customHeight="1" spans="1:20">
      <c r="A2" s="243" t="str">
        <f>"2025"&amp;"年部门收入预算表"</f>
        <v>2025年部门收入预算表</v>
      </c>
      <c r="B2" s="242"/>
      <c r="C2" s="242"/>
      <c r="D2" s="242"/>
      <c r="E2" s="242"/>
      <c r="F2" s="242"/>
      <c r="G2" s="242"/>
      <c r="H2" s="242"/>
      <c r="I2" s="242"/>
      <c r="J2" s="242"/>
      <c r="K2" s="242"/>
      <c r="L2" s="242"/>
      <c r="M2" s="242"/>
      <c r="N2" s="242"/>
      <c r="O2" s="242"/>
      <c r="P2" s="242"/>
      <c r="Q2" s="242"/>
      <c r="R2" s="242"/>
      <c r="S2" s="242"/>
      <c r="T2" s="242"/>
    </row>
    <row r="3" ht="17.25" customHeight="1" spans="1:20">
      <c r="A3" s="244" t="str">
        <f>"单位名称："&amp;"昆明市晋宁区中等专业学校"</f>
        <v>单位名称：昆明市晋宁区中等专业学校</v>
      </c>
      <c r="B3" s="245"/>
      <c r="C3" s="246"/>
      <c r="D3" s="247"/>
      <c r="E3" s="247"/>
      <c r="F3" s="247"/>
      <c r="G3" s="247"/>
      <c r="H3" s="247"/>
      <c r="I3" s="247"/>
      <c r="J3" s="247"/>
      <c r="K3" s="247"/>
      <c r="L3" s="247"/>
      <c r="M3" s="247"/>
      <c r="N3" s="247"/>
      <c r="O3" s="247"/>
      <c r="P3" s="247"/>
      <c r="Q3" s="247"/>
      <c r="R3" s="247"/>
      <c r="S3" s="247"/>
      <c r="T3" s="251" t="s">
        <v>0</v>
      </c>
    </row>
    <row r="4" ht="21.75" customHeight="1" spans="1:20">
      <c r="A4" s="105" t="s">
        <v>51</v>
      </c>
      <c r="B4" s="105" t="s">
        <v>52</v>
      </c>
      <c r="C4" s="105" t="s">
        <v>53</v>
      </c>
      <c r="D4" s="105" t="s">
        <v>54</v>
      </c>
      <c r="E4" s="105"/>
      <c r="F4" s="105"/>
      <c r="G4" s="105"/>
      <c r="H4" s="105"/>
      <c r="I4" s="108"/>
      <c r="J4" s="105"/>
      <c r="K4" s="105"/>
      <c r="L4" s="105"/>
      <c r="M4" s="105"/>
      <c r="N4" s="105"/>
      <c r="O4" s="105" t="s">
        <v>44</v>
      </c>
      <c r="P4" s="105"/>
      <c r="Q4" s="105"/>
      <c r="R4" s="105"/>
      <c r="S4" s="105"/>
      <c r="T4" s="105"/>
    </row>
    <row r="5" ht="27" customHeight="1" spans="1:20">
      <c r="A5" s="105"/>
      <c r="B5" s="105"/>
      <c r="C5" s="105"/>
      <c r="D5" s="105" t="s">
        <v>55</v>
      </c>
      <c r="E5" s="105" t="s">
        <v>56</v>
      </c>
      <c r="F5" s="105" t="s">
        <v>57</v>
      </c>
      <c r="G5" s="105" t="s">
        <v>58</v>
      </c>
      <c r="H5" s="105" t="s">
        <v>59</v>
      </c>
      <c r="I5" s="108" t="s">
        <v>60</v>
      </c>
      <c r="J5" s="105"/>
      <c r="K5" s="105"/>
      <c r="L5" s="105"/>
      <c r="M5" s="105"/>
      <c r="N5" s="105"/>
      <c r="O5" s="105" t="s">
        <v>55</v>
      </c>
      <c r="P5" s="105" t="s">
        <v>56</v>
      </c>
      <c r="Q5" s="105" t="s">
        <v>57</v>
      </c>
      <c r="R5" s="105" t="s">
        <v>58</v>
      </c>
      <c r="S5" s="105" t="s">
        <v>59</v>
      </c>
      <c r="T5" s="105" t="s">
        <v>60</v>
      </c>
    </row>
    <row r="6" ht="30" customHeight="1" spans="1:20">
      <c r="A6" s="22"/>
      <c r="B6" s="22"/>
      <c r="C6" s="119"/>
      <c r="D6" s="119"/>
      <c r="E6" s="119"/>
      <c r="F6" s="119"/>
      <c r="G6" s="119"/>
      <c r="H6" s="119"/>
      <c r="I6" s="197" t="s">
        <v>55</v>
      </c>
      <c r="J6" s="105" t="s">
        <v>61</v>
      </c>
      <c r="K6" s="105" t="s">
        <v>62</v>
      </c>
      <c r="L6" s="105" t="s">
        <v>63</v>
      </c>
      <c r="M6" s="105" t="s">
        <v>64</v>
      </c>
      <c r="N6" s="105" t="s">
        <v>65</v>
      </c>
      <c r="O6" s="250"/>
      <c r="P6" s="250"/>
      <c r="Q6" s="250"/>
      <c r="R6" s="250"/>
      <c r="S6" s="250"/>
      <c r="T6" s="119"/>
    </row>
    <row r="7" ht="15" customHeight="1" spans="1:20">
      <c r="A7" s="248">
        <v>1</v>
      </c>
      <c r="B7" s="248">
        <v>2</v>
      </c>
      <c r="C7" s="248">
        <v>3</v>
      </c>
      <c r="D7" s="248">
        <v>4</v>
      </c>
      <c r="E7" s="248">
        <v>5</v>
      </c>
      <c r="F7" s="248">
        <v>6</v>
      </c>
      <c r="G7" s="248">
        <v>7</v>
      </c>
      <c r="H7" s="248">
        <v>8</v>
      </c>
      <c r="I7" s="197">
        <v>9</v>
      </c>
      <c r="J7" s="248">
        <v>10</v>
      </c>
      <c r="K7" s="248">
        <v>11</v>
      </c>
      <c r="L7" s="248">
        <v>12</v>
      </c>
      <c r="M7" s="248">
        <v>13</v>
      </c>
      <c r="N7" s="248">
        <v>14</v>
      </c>
      <c r="O7" s="248">
        <v>15</v>
      </c>
      <c r="P7" s="248">
        <v>16</v>
      </c>
      <c r="Q7" s="248">
        <v>17</v>
      </c>
      <c r="R7" s="248">
        <v>18</v>
      </c>
      <c r="S7" s="248">
        <v>19</v>
      </c>
      <c r="T7" s="248">
        <v>20</v>
      </c>
    </row>
    <row r="8" ht="18" customHeight="1" spans="1:20">
      <c r="A8" s="32" t="s">
        <v>66</v>
      </c>
      <c r="B8" s="32" t="s">
        <v>67</v>
      </c>
      <c r="C8" s="23">
        <v>25193978.88</v>
      </c>
      <c r="D8" s="23">
        <v>25193978.88</v>
      </c>
      <c r="E8" s="23">
        <v>23798178.88</v>
      </c>
      <c r="F8" s="23"/>
      <c r="G8" s="23"/>
      <c r="H8" s="23">
        <v>1395800</v>
      </c>
      <c r="I8" s="23"/>
      <c r="J8" s="23"/>
      <c r="K8" s="23"/>
      <c r="L8" s="23"/>
      <c r="M8" s="23"/>
      <c r="N8" s="23"/>
      <c r="O8" s="23"/>
      <c r="P8" s="23"/>
      <c r="Q8" s="23"/>
      <c r="R8" s="23"/>
      <c r="S8" s="23"/>
      <c r="T8" s="23"/>
    </row>
    <row r="9" ht="18" customHeight="1" spans="1:20">
      <c r="A9" s="249" t="s">
        <v>53</v>
      </c>
      <c r="B9" s="249"/>
      <c r="C9" s="23">
        <v>25193978.88</v>
      </c>
      <c r="D9" s="23">
        <v>25193978.88</v>
      </c>
      <c r="E9" s="23">
        <v>23798178.88</v>
      </c>
      <c r="F9" s="23"/>
      <c r="G9" s="23"/>
      <c r="H9" s="23">
        <v>1395800</v>
      </c>
      <c r="I9" s="23"/>
      <c r="J9" s="23"/>
      <c r="K9" s="23"/>
      <c r="L9" s="23"/>
      <c r="M9" s="23"/>
      <c r="N9" s="23"/>
      <c r="O9" s="23"/>
      <c r="P9" s="23"/>
      <c r="Q9" s="23"/>
      <c r="R9" s="23"/>
      <c r="S9" s="23"/>
      <c r="T9" s="23"/>
    </row>
  </sheetData>
  <mergeCells count="21">
    <mergeCell ref="A1:T1"/>
    <mergeCell ref="A2:T2"/>
    <mergeCell ref="A3:B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ageMargins left="0.75" right="0.75" top="1" bottom="1" header="0.5" footer="0.5"/>
  <pageSetup paperSize="9" scale="8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5"/>
  <sheetViews>
    <sheetView showZeros="0" workbookViewId="0">
      <selection activeCell="J3" sqref="J$1:O$1048576"/>
    </sheetView>
  </sheetViews>
  <sheetFormatPr defaultColWidth="14" defaultRowHeight="12.75" customHeight="1"/>
  <cols>
    <col min="1" max="1" width="10.625" customWidth="1"/>
    <col min="2" max="2" width="28.85" customWidth="1"/>
    <col min="3" max="5" width="15.875" customWidth="1"/>
    <col min="6" max="6" width="14.5" customWidth="1"/>
    <col min="7" max="8" width="7" customWidth="1"/>
    <col min="9" max="9" width="12.125" customWidth="1"/>
    <col min="10" max="14" width="5.625" customWidth="1"/>
    <col min="15" max="15" width="12.6916666666667" customWidth="1"/>
  </cols>
  <sheetData>
    <row r="1" ht="17.25" customHeight="1" spans="1:1">
      <c r="A1" s="104"/>
    </row>
    <row r="2" ht="41.25" customHeight="1" spans="1:1">
      <c r="A2" s="99" t="str">
        <f>"2025"&amp;"年部门支出预算表"</f>
        <v>2025年部门支出预算表</v>
      </c>
    </row>
    <row r="3" ht="17.25" customHeight="1" spans="1:15">
      <c r="A3" s="220" t="str">
        <f>"单位名称："&amp;"昆明市晋宁区中等专业学校"</f>
        <v>单位名称：昆明市晋宁区中等专业学校</v>
      </c>
      <c r="O3" s="104" t="s">
        <v>0</v>
      </c>
    </row>
    <row r="4" ht="27" customHeight="1" spans="1:15">
      <c r="A4" s="36" t="s">
        <v>68</v>
      </c>
      <c r="B4" s="36" t="s">
        <v>69</v>
      </c>
      <c r="C4" s="36" t="s">
        <v>53</v>
      </c>
      <c r="D4" s="190" t="s">
        <v>56</v>
      </c>
      <c r="E4" s="190"/>
      <c r="F4" s="190"/>
      <c r="G4" s="131" t="s">
        <v>57</v>
      </c>
      <c r="H4" s="131" t="s">
        <v>58</v>
      </c>
      <c r="I4" s="190" t="s">
        <v>70</v>
      </c>
      <c r="J4" s="190" t="s">
        <v>60</v>
      </c>
      <c r="K4" s="190"/>
      <c r="L4" s="190"/>
      <c r="M4" s="190"/>
      <c r="N4" s="14"/>
      <c r="O4" s="14"/>
    </row>
    <row r="5" ht="42" customHeight="1" spans="1:15">
      <c r="A5" s="132"/>
      <c r="B5" s="132"/>
      <c r="C5" s="190"/>
      <c r="D5" s="190" t="s">
        <v>55</v>
      </c>
      <c r="E5" s="190" t="s">
        <v>71</v>
      </c>
      <c r="F5" s="190" t="s">
        <v>72</v>
      </c>
      <c r="G5" s="131"/>
      <c r="H5" s="131"/>
      <c r="I5" s="131"/>
      <c r="J5" s="190" t="s">
        <v>55</v>
      </c>
      <c r="K5" s="131" t="s">
        <v>73</v>
      </c>
      <c r="L5" s="131" t="s">
        <v>74</v>
      </c>
      <c r="M5" s="131" t="s">
        <v>75</v>
      </c>
      <c r="N5" s="131" t="s">
        <v>76</v>
      </c>
      <c r="O5" s="131" t="s">
        <v>77</v>
      </c>
    </row>
    <row r="6" ht="18" customHeight="1" spans="1:15">
      <c r="A6" s="111" t="s">
        <v>78</v>
      </c>
      <c r="B6" s="111" t="s">
        <v>79</v>
      </c>
      <c r="C6" s="111" t="s">
        <v>80</v>
      </c>
      <c r="D6" s="112" t="s">
        <v>81</v>
      </c>
      <c r="E6" s="112" t="s">
        <v>82</v>
      </c>
      <c r="F6" s="112" t="s">
        <v>83</v>
      </c>
      <c r="G6" s="112" t="s">
        <v>84</v>
      </c>
      <c r="H6" s="112" t="s">
        <v>85</v>
      </c>
      <c r="I6" s="112" t="s">
        <v>86</v>
      </c>
      <c r="J6" s="112" t="s">
        <v>87</v>
      </c>
      <c r="K6" s="112" t="s">
        <v>88</v>
      </c>
      <c r="L6" s="112" t="s">
        <v>89</v>
      </c>
      <c r="M6" s="112" t="s">
        <v>90</v>
      </c>
      <c r="N6" s="111" t="s">
        <v>91</v>
      </c>
      <c r="O6" s="112" t="s">
        <v>92</v>
      </c>
    </row>
    <row r="7" ht="21" customHeight="1" spans="1:15">
      <c r="A7" s="113" t="s">
        <v>93</v>
      </c>
      <c r="B7" s="113" t="s">
        <v>94</v>
      </c>
      <c r="C7" s="25">
        <v>19048513.38</v>
      </c>
      <c r="D7" s="23">
        <v>17652713.38</v>
      </c>
      <c r="E7" s="23">
        <v>16272713.38</v>
      </c>
      <c r="F7" s="23">
        <v>1380000</v>
      </c>
      <c r="G7" s="23"/>
      <c r="H7" s="23"/>
      <c r="I7" s="23">
        <v>1395800</v>
      </c>
      <c r="J7" s="23"/>
      <c r="K7" s="23"/>
      <c r="L7" s="23"/>
      <c r="M7" s="23"/>
      <c r="N7" s="25"/>
      <c r="O7" s="25"/>
    </row>
    <row r="8" ht="21" customHeight="1" spans="1:15">
      <c r="A8" s="239" t="s">
        <v>95</v>
      </c>
      <c r="B8" s="239" t="s">
        <v>96</v>
      </c>
      <c r="C8" s="25">
        <v>19048513.38</v>
      </c>
      <c r="D8" s="23">
        <v>17652713.38</v>
      </c>
      <c r="E8" s="23">
        <v>16272713.38</v>
      </c>
      <c r="F8" s="23">
        <v>1380000</v>
      </c>
      <c r="G8" s="23"/>
      <c r="H8" s="23"/>
      <c r="I8" s="23">
        <v>1395800</v>
      </c>
      <c r="J8" s="23"/>
      <c r="K8" s="23"/>
      <c r="L8" s="23"/>
      <c r="M8" s="23"/>
      <c r="N8" s="25"/>
      <c r="O8" s="25"/>
    </row>
    <row r="9" ht="21" customHeight="1" spans="1:15">
      <c r="A9" s="240" t="s">
        <v>97</v>
      </c>
      <c r="B9" s="240" t="s">
        <v>98</v>
      </c>
      <c r="C9" s="25">
        <v>19048513.38</v>
      </c>
      <c r="D9" s="23">
        <v>17652713.38</v>
      </c>
      <c r="E9" s="23">
        <v>16272713.38</v>
      </c>
      <c r="F9" s="23">
        <v>1380000</v>
      </c>
      <c r="G9" s="23"/>
      <c r="H9" s="23"/>
      <c r="I9" s="23">
        <v>1395800</v>
      </c>
      <c r="J9" s="23"/>
      <c r="K9" s="23"/>
      <c r="L9" s="23"/>
      <c r="M9" s="23"/>
      <c r="N9" s="25"/>
      <c r="O9" s="25"/>
    </row>
    <row r="10" ht="21" customHeight="1" spans="1:15">
      <c r="A10" s="113" t="s">
        <v>99</v>
      </c>
      <c r="B10" s="113" t="s">
        <v>100</v>
      </c>
      <c r="C10" s="25">
        <v>2793352.04</v>
      </c>
      <c r="D10" s="23">
        <v>2793352.04</v>
      </c>
      <c r="E10" s="23">
        <v>2793352.04</v>
      </c>
      <c r="F10" s="23"/>
      <c r="G10" s="23"/>
      <c r="H10" s="23"/>
      <c r="I10" s="23"/>
      <c r="J10" s="23"/>
      <c r="K10" s="23"/>
      <c r="L10" s="23"/>
      <c r="M10" s="23"/>
      <c r="N10" s="25"/>
      <c r="O10" s="25"/>
    </row>
    <row r="11" ht="21" customHeight="1" spans="1:15">
      <c r="A11" s="239" t="s">
        <v>101</v>
      </c>
      <c r="B11" s="239" t="s">
        <v>102</v>
      </c>
      <c r="C11" s="25">
        <v>2785032.44</v>
      </c>
      <c r="D11" s="23">
        <v>2785032.44</v>
      </c>
      <c r="E11" s="23">
        <v>2785032.44</v>
      </c>
      <c r="F11" s="23"/>
      <c r="G11" s="23"/>
      <c r="H11" s="23"/>
      <c r="I11" s="23"/>
      <c r="J11" s="23"/>
      <c r="K11" s="23"/>
      <c r="L11" s="23"/>
      <c r="M11" s="23"/>
      <c r="N11" s="25"/>
      <c r="O11" s="25"/>
    </row>
    <row r="12" ht="21" customHeight="1" spans="1:15">
      <c r="A12" s="240" t="s">
        <v>103</v>
      </c>
      <c r="B12" s="240" t="s">
        <v>104</v>
      </c>
      <c r="C12" s="25">
        <v>810900</v>
      </c>
      <c r="D12" s="23">
        <v>810900</v>
      </c>
      <c r="E12" s="23">
        <v>810900</v>
      </c>
      <c r="F12" s="23"/>
      <c r="G12" s="23"/>
      <c r="H12" s="23"/>
      <c r="I12" s="23"/>
      <c r="J12" s="23"/>
      <c r="K12" s="23"/>
      <c r="L12" s="23"/>
      <c r="M12" s="23"/>
      <c r="N12" s="25"/>
      <c r="O12" s="25"/>
    </row>
    <row r="13" ht="21" customHeight="1" spans="1:15">
      <c r="A13" s="240" t="s">
        <v>105</v>
      </c>
      <c r="B13" s="240" t="s">
        <v>106</v>
      </c>
      <c r="C13" s="25">
        <v>1878174.72</v>
      </c>
      <c r="D13" s="23">
        <v>1878174.72</v>
      </c>
      <c r="E13" s="23">
        <v>1878174.72</v>
      </c>
      <c r="F13" s="23"/>
      <c r="G13" s="23"/>
      <c r="H13" s="23"/>
      <c r="I13" s="23"/>
      <c r="J13" s="23"/>
      <c r="K13" s="23"/>
      <c r="L13" s="23"/>
      <c r="M13" s="23"/>
      <c r="N13" s="25"/>
      <c r="O13" s="25"/>
    </row>
    <row r="14" ht="21" customHeight="1" spans="1:15">
      <c r="A14" s="240" t="s">
        <v>107</v>
      </c>
      <c r="B14" s="240" t="s">
        <v>108</v>
      </c>
      <c r="C14" s="25">
        <v>95957.72</v>
      </c>
      <c r="D14" s="23">
        <v>95957.72</v>
      </c>
      <c r="E14" s="23">
        <v>95957.72</v>
      </c>
      <c r="F14" s="23"/>
      <c r="G14" s="23"/>
      <c r="H14" s="23"/>
      <c r="I14" s="23"/>
      <c r="J14" s="23"/>
      <c r="K14" s="23"/>
      <c r="L14" s="23"/>
      <c r="M14" s="23"/>
      <c r="N14" s="25"/>
      <c r="O14" s="25"/>
    </row>
    <row r="15" ht="21" customHeight="1" spans="1:15">
      <c r="A15" s="239" t="s">
        <v>109</v>
      </c>
      <c r="B15" s="239" t="s">
        <v>110</v>
      </c>
      <c r="C15" s="25">
        <v>8319.6</v>
      </c>
      <c r="D15" s="23">
        <v>8319.6</v>
      </c>
      <c r="E15" s="23">
        <v>8319.6</v>
      </c>
      <c r="F15" s="23"/>
      <c r="G15" s="23"/>
      <c r="H15" s="23"/>
      <c r="I15" s="23"/>
      <c r="J15" s="23"/>
      <c r="K15" s="23"/>
      <c r="L15" s="23"/>
      <c r="M15" s="23"/>
      <c r="N15" s="25"/>
      <c r="O15" s="25"/>
    </row>
    <row r="16" ht="21" customHeight="1" spans="1:15">
      <c r="A16" s="240" t="s">
        <v>111</v>
      </c>
      <c r="B16" s="240" t="s">
        <v>112</v>
      </c>
      <c r="C16" s="25">
        <v>8319.6</v>
      </c>
      <c r="D16" s="23">
        <v>8319.6</v>
      </c>
      <c r="E16" s="23">
        <v>8319.6</v>
      </c>
      <c r="F16" s="23"/>
      <c r="G16" s="23"/>
      <c r="H16" s="23"/>
      <c r="I16" s="23"/>
      <c r="J16" s="23"/>
      <c r="K16" s="23"/>
      <c r="L16" s="23"/>
      <c r="M16" s="23"/>
      <c r="N16" s="25"/>
      <c r="O16" s="25"/>
    </row>
    <row r="17" ht="21" customHeight="1" spans="1:15">
      <c r="A17" s="113" t="s">
        <v>113</v>
      </c>
      <c r="B17" s="113" t="s">
        <v>114</v>
      </c>
      <c r="C17" s="25">
        <v>1626970.42</v>
      </c>
      <c r="D17" s="23">
        <v>1626970.42</v>
      </c>
      <c r="E17" s="23">
        <v>1626970.42</v>
      </c>
      <c r="F17" s="23"/>
      <c r="G17" s="23"/>
      <c r="H17" s="23"/>
      <c r="I17" s="23"/>
      <c r="J17" s="23"/>
      <c r="K17" s="23"/>
      <c r="L17" s="23"/>
      <c r="M17" s="23"/>
      <c r="N17" s="25"/>
      <c r="O17" s="25"/>
    </row>
    <row r="18" ht="21" customHeight="1" spans="1:15">
      <c r="A18" s="239" t="s">
        <v>115</v>
      </c>
      <c r="B18" s="239" t="s">
        <v>116</v>
      </c>
      <c r="C18" s="25">
        <v>1626970.42</v>
      </c>
      <c r="D18" s="23">
        <v>1626970.42</v>
      </c>
      <c r="E18" s="23">
        <v>1626970.42</v>
      </c>
      <c r="F18" s="23"/>
      <c r="G18" s="23"/>
      <c r="H18" s="23"/>
      <c r="I18" s="23"/>
      <c r="J18" s="23"/>
      <c r="K18" s="23"/>
      <c r="L18" s="23"/>
      <c r="M18" s="23"/>
      <c r="N18" s="25"/>
      <c r="O18" s="25"/>
    </row>
    <row r="19" ht="21" customHeight="1" spans="1:15">
      <c r="A19" s="240" t="s">
        <v>117</v>
      </c>
      <c r="B19" s="240" t="s">
        <v>118</v>
      </c>
      <c r="C19" s="25">
        <v>791595.17</v>
      </c>
      <c r="D19" s="23">
        <v>791595.17</v>
      </c>
      <c r="E19" s="23">
        <v>791595.17</v>
      </c>
      <c r="F19" s="23"/>
      <c r="G19" s="23"/>
      <c r="H19" s="23"/>
      <c r="I19" s="23"/>
      <c r="J19" s="23"/>
      <c r="K19" s="23"/>
      <c r="L19" s="23"/>
      <c r="M19" s="23"/>
      <c r="N19" s="25"/>
      <c r="O19" s="25"/>
    </row>
    <row r="20" ht="21" customHeight="1" spans="1:15">
      <c r="A20" s="240" t="s">
        <v>119</v>
      </c>
      <c r="B20" s="240" t="s">
        <v>120</v>
      </c>
      <c r="C20" s="25">
        <v>725411.6</v>
      </c>
      <c r="D20" s="23">
        <v>725411.6</v>
      </c>
      <c r="E20" s="23">
        <v>725411.6</v>
      </c>
      <c r="F20" s="23"/>
      <c r="G20" s="23"/>
      <c r="H20" s="23"/>
      <c r="I20" s="23"/>
      <c r="J20" s="23"/>
      <c r="K20" s="23"/>
      <c r="L20" s="23"/>
      <c r="M20" s="23"/>
      <c r="N20" s="25"/>
      <c r="O20" s="25"/>
    </row>
    <row r="21" ht="21" customHeight="1" spans="1:15">
      <c r="A21" s="240" t="s">
        <v>121</v>
      </c>
      <c r="B21" s="240" t="s">
        <v>122</v>
      </c>
      <c r="C21" s="25">
        <v>109963.65</v>
      </c>
      <c r="D21" s="23">
        <v>109963.65</v>
      </c>
      <c r="E21" s="23">
        <v>109963.65</v>
      </c>
      <c r="F21" s="23"/>
      <c r="G21" s="23"/>
      <c r="H21" s="23"/>
      <c r="I21" s="23"/>
      <c r="J21" s="23"/>
      <c r="K21" s="23"/>
      <c r="L21" s="23"/>
      <c r="M21" s="23"/>
      <c r="N21" s="25"/>
      <c r="O21" s="25"/>
    </row>
    <row r="22" ht="21" customHeight="1" spans="1:15">
      <c r="A22" s="113" t="s">
        <v>123</v>
      </c>
      <c r="B22" s="113" t="s">
        <v>124</v>
      </c>
      <c r="C22" s="25">
        <v>1725143.04</v>
      </c>
      <c r="D22" s="23">
        <v>1725143.04</v>
      </c>
      <c r="E22" s="23">
        <v>1725143.04</v>
      </c>
      <c r="F22" s="23"/>
      <c r="G22" s="23"/>
      <c r="H22" s="23"/>
      <c r="I22" s="23"/>
      <c r="J22" s="23"/>
      <c r="K22" s="23"/>
      <c r="L22" s="23"/>
      <c r="M22" s="23"/>
      <c r="N22" s="25"/>
      <c r="O22" s="25"/>
    </row>
    <row r="23" ht="21" customHeight="1" spans="1:15">
      <c r="A23" s="239" t="s">
        <v>125</v>
      </c>
      <c r="B23" s="239" t="s">
        <v>126</v>
      </c>
      <c r="C23" s="25">
        <v>1725143.04</v>
      </c>
      <c r="D23" s="23">
        <v>1725143.04</v>
      </c>
      <c r="E23" s="23">
        <v>1725143.04</v>
      </c>
      <c r="F23" s="23"/>
      <c r="G23" s="23"/>
      <c r="H23" s="23"/>
      <c r="I23" s="23"/>
      <c r="J23" s="23"/>
      <c r="K23" s="23"/>
      <c r="L23" s="23"/>
      <c r="M23" s="23"/>
      <c r="N23" s="25"/>
      <c r="O23" s="25"/>
    </row>
    <row r="24" ht="21" customHeight="1" spans="1:15">
      <c r="A24" s="240" t="s">
        <v>127</v>
      </c>
      <c r="B24" s="240" t="s">
        <v>128</v>
      </c>
      <c r="C24" s="25">
        <v>1725143.04</v>
      </c>
      <c r="D24" s="23">
        <v>1725143.04</v>
      </c>
      <c r="E24" s="23">
        <v>1725143.04</v>
      </c>
      <c r="F24" s="23"/>
      <c r="G24" s="23"/>
      <c r="H24" s="23"/>
      <c r="I24" s="23"/>
      <c r="J24" s="23"/>
      <c r="K24" s="23"/>
      <c r="L24" s="23"/>
      <c r="M24" s="23"/>
      <c r="N24" s="25"/>
      <c r="O24" s="25"/>
    </row>
    <row r="25" ht="21" customHeight="1" spans="1:15">
      <c r="A25" s="111" t="s">
        <v>53</v>
      </c>
      <c r="B25" s="22"/>
      <c r="C25" s="23">
        <v>25193978.88</v>
      </c>
      <c r="D25" s="23">
        <v>23798178.88</v>
      </c>
      <c r="E25" s="23">
        <v>22418178.88</v>
      </c>
      <c r="F25" s="23">
        <v>1380000</v>
      </c>
      <c r="G25" s="23"/>
      <c r="H25" s="23"/>
      <c r="I25" s="23">
        <v>1395800</v>
      </c>
      <c r="J25" s="23"/>
      <c r="K25" s="23"/>
      <c r="L25" s="23"/>
      <c r="M25" s="23"/>
      <c r="N25" s="23"/>
      <c r="O25" s="23"/>
    </row>
  </sheetData>
  <mergeCells count="12">
    <mergeCell ref="A1:O1"/>
    <mergeCell ref="A2:O2"/>
    <mergeCell ref="A3:C3"/>
    <mergeCell ref="D4:F4"/>
    <mergeCell ref="J4:O4"/>
    <mergeCell ref="A25:B25"/>
    <mergeCell ref="A4:A5"/>
    <mergeCell ref="B4:B5"/>
    <mergeCell ref="C4:C5"/>
    <mergeCell ref="G4:G5"/>
    <mergeCell ref="H4:H5"/>
    <mergeCell ref="I4:I5"/>
  </mergeCells>
  <pageMargins left="0.75" right="0.75" top="0.590277777777778" bottom="0.550694444444444" header="0.5" footer="0.5"/>
  <pageSetup paperSize="9" scale="7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4"/>
  <sheetViews>
    <sheetView showZeros="0" topLeftCell="A3" workbookViewId="0">
      <selection activeCell="A1" sqref="A1"/>
    </sheetView>
  </sheetViews>
  <sheetFormatPr defaultColWidth="8.575" defaultRowHeight="12.75" customHeight="1" outlineLevelCol="3"/>
  <cols>
    <col min="1" max="4" width="35.575" customWidth="1"/>
  </cols>
  <sheetData>
    <row r="1" ht="15" customHeight="1" spans="1:4">
      <c r="A1" s="100"/>
      <c r="B1" s="104"/>
      <c r="C1" s="104"/>
      <c r="D1" s="104"/>
    </row>
    <row r="2" ht="41.25" customHeight="1" spans="1:1">
      <c r="A2" s="99" t="str">
        <f>"2025"&amp;"年部门财政拨款收支预算总表"</f>
        <v>2025年部门财政拨款收支预算总表</v>
      </c>
    </row>
    <row r="3" ht="17.25" customHeight="1" spans="1:4">
      <c r="A3" s="230" t="str">
        <f>"单位名称："&amp;"昆明市晋宁区中等专业学校"</f>
        <v>单位名称：昆明市晋宁区中等专业学校</v>
      </c>
      <c r="B3" s="231"/>
      <c r="D3" s="104" t="s">
        <v>0</v>
      </c>
    </row>
    <row r="4" ht="17.25" customHeight="1" spans="1:4">
      <c r="A4" s="131" t="s">
        <v>1</v>
      </c>
      <c r="B4" s="232"/>
      <c r="C4" s="131" t="s">
        <v>2</v>
      </c>
      <c r="D4" s="232"/>
    </row>
    <row r="5" ht="18.75" customHeight="1" spans="1:4">
      <c r="A5" s="131" t="s">
        <v>3</v>
      </c>
      <c r="B5" s="131" t="str">
        <f t="shared" ref="B5:D5" si="0">"2025"&amp;"年预算"</f>
        <v>2025年预算</v>
      </c>
      <c r="C5" s="131" t="s">
        <v>5</v>
      </c>
      <c r="D5" s="131" t="str">
        <f t="shared" si="0"/>
        <v>2025年预算</v>
      </c>
    </row>
    <row r="6" ht="16.5" customHeight="1" spans="1:4">
      <c r="A6" s="233" t="s">
        <v>129</v>
      </c>
      <c r="B6" s="116">
        <v>23798178.88</v>
      </c>
      <c r="C6" s="233" t="s">
        <v>130</v>
      </c>
      <c r="D6" s="116">
        <v>23798178.88</v>
      </c>
    </row>
    <row r="7" ht="16.5" customHeight="1" spans="1:4">
      <c r="A7" s="233" t="s">
        <v>131</v>
      </c>
      <c r="B7" s="116">
        <v>23798178.88</v>
      </c>
      <c r="C7" s="233" t="s">
        <v>132</v>
      </c>
      <c r="D7" s="116"/>
    </row>
    <row r="8" ht="16.5" customHeight="1" spans="1:4">
      <c r="A8" s="233" t="s">
        <v>133</v>
      </c>
      <c r="B8" s="116"/>
      <c r="C8" s="233" t="s">
        <v>134</v>
      </c>
      <c r="D8" s="116"/>
    </row>
    <row r="9" ht="16.5" customHeight="1" spans="1:4">
      <c r="A9" s="233" t="s">
        <v>135</v>
      </c>
      <c r="B9" s="116"/>
      <c r="C9" s="233" t="s">
        <v>136</v>
      </c>
      <c r="D9" s="116"/>
    </row>
    <row r="10" ht="16.5" customHeight="1" spans="1:4">
      <c r="A10" s="233" t="s">
        <v>137</v>
      </c>
      <c r="B10" s="116"/>
      <c r="C10" s="233" t="s">
        <v>138</v>
      </c>
      <c r="D10" s="116"/>
    </row>
    <row r="11" ht="16.5" customHeight="1" spans="1:4">
      <c r="A11" s="233" t="s">
        <v>131</v>
      </c>
      <c r="B11" s="116"/>
      <c r="C11" s="233" t="s">
        <v>139</v>
      </c>
      <c r="D11" s="116">
        <v>17652713.38</v>
      </c>
    </row>
    <row r="12" ht="16.5" customHeight="1" spans="1:4">
      <c r="A12" s="21" t="s">
        <v>133</v>
      </c>
      <c r="B12" s="25"/>
      <c r="C12" s="196" t="s">
        <v>140</v>
      </c>
      <c r="D12" s="25"/>
    </row>
    <row r="13" ht="16.5" customHeight="1" spans="1:4">
      <c r="A13" s="21" t="s">
        <v>135</v>
      </c>
      <c r="B13" s="25"/>
      <c r="C13" s="196" t="s">
        <v>141</v>
      </c>
      <c r="D13" s="25"/>
    </row>
    <row r="14" ht="16.5" customHeight="1" spans="1:4">
      <c r="A14" s="234"/>
      <c r="B14" s="235"/>
      <c r="C14" s="196" t="s">
        <v>142</v>
      </c>
      <c r="D14" s="25">
        <v>2793352.04</v>
      </c>
    </row>
    <row r="15" ht="16.5" customHeight="1" spans="1:4">
      <c r="A15" s="234"/>
      <c r="B15" s="235"/>
      <c r="C15" s="196" t="s">
        <v>143</v>
      </c>
      <c r="D15" s="25">
        <v>1626970.42</v>
      </c>
    </row>
    <row r="16" ht="16.5" customHeight="1" spans="1:4">
      <c r="A16" s="234"/>
      <c r="B16" s="235"/>
      <c r="C16" s="196" t="s">
        <v>144</v>
      </c>
      <c r="D16" s="25"/>
    </row>
    <row r="17" ht="16.5" customHeight="1" spans="1:4">
      <c r="A17" s="234"/>
      <c r="B17" s="235"/>
      <c r="C17" s="196" t="s">
        <v>145</v>
      </c>
      <c r="D17" s="25"/>
    </row>
    <row r="18" ht="16.5" customHeight="1" spans="1:4">
      <c r="A18" s="234"/>
      <c r="B18" s="235"/>
      <c r="C18" s="196" t="s">
        <v>146</v>
      </c>
      <c r="D18" s="25"/>
    </row>
    <row r="19" ht="16.5" customHeight="1" spans="1:4">
      <c r="A19" s="234"/>
      <c r="B19" s="235"/>
      <c r="C19" s="196" t="s">
        <v>147</v>
      </c>
      <c r="D19" s="25"/>
    </row>
    <row r="20" ht="16.5" customHeight="1" spans="1:4">
      <c r="A20" s="234"/>
      <c r="B20" s="235"/>
      <c r="C20" s="196" t="s">
        <v>148</v>
      </c>
      <c r="D20" s="25"/>
    </row>
    <row r="21" ht="16.5" customHeight="1" spans="1:4">
      <c r="A21" s="234"/>
      <c r="B21" s="235"/>
      <c r="C21" s="196" t="s">
        <v>149</v>
      </c>
      <c r="D21" s="25"/>
    </row>
    <row r="22" ht="16.5" customHeight="1" spans="1:4">
      <c r="A22" s="234"/>
      <c r="B22" s="235"/>
      <c r="C22" s="196" t="s">
        <v>150</v>
      </c>
      <c r="D22" s="25"/>
    </row>
    <row r="23" ht="16.5" customHeight="1" spans="1:4">
      <c r="A23" s="234"/>
      <c r="B23" s="235"/>
      <c r="C23" s="196" t="s">
        <v>151</v>
      </c>
      <c r="D23" s="25"/>
    </row>
    <row r="24" ht="16.5" customHeight="1" spans="1:4">
      <c r="A24" s="234"/>
      <c r="B24" s="235"/>
      <c r="C24" s="196" t="s">
        <v>152</v>
      </c>
      <c r="D24" s="25"/>
    </row>
    <row r="25" ht="16.5" customHeight="1" spans="1:4">
      <c r="A25" s="234"/>
      <c r="B25" s="235"/>
      <c r="C25" s="196" t="s">
        <v>153</v>
      </c>
      <c r="D25" s="25">
        <v>1725143.04</v>
      </c>
    </row>
    <row r="26" ht="16.5" customHeight="1" spans="1:4">
      <c r="A26" s="234"/>
      <c r="B26" s="235"/>
      <c r="C26" s="196" t="s">
        <v>154</v>
      </c>
      <c r="D26" s="25"/>
    </row>
    <row r="27" ht="16.5" customHeight="1" spans="1:4">
      <c r="A27" s="234"/>
      <c r="B27" s="235"/>
      <c r="C27" s="196" t="s">
        <v>155</v>
      </c>
      <c r="D27" s="25"/>
    </row>
    <row r="28" ht="16.5" customHeight="1" spans="1:4">
      <c r="A28" s="234"/>
      <c r="B28" s="235"/>
      <c r="C28" s="196" t="s">
        <v>156</v>
      </c>
      <c r="D28" s="25"/>
    </row>
    <row r="29" ht="16.5" customHeight="1" spans="1:4">
      <c r="A29" s="234"/>
      <c r="B29" s="235"/>
      <c r="C29" s="196" t="s">
        <v>157</v>
      </c>
      <c r="D29" s="25"/>
    </row>
    <row r="30" ht="16.5" customHeight="1" spans="1:4">
      <c r="A30" s="234"/>
      <c r="B30" s="235"/>
      <c r="C30" s="196" t="s">
        <v>158</v>
      </c>
      <c r="D30" s="25"/>
    </row>
    <row r="31" ht="16.5" customHeight="1" spans="1:4">
      <c r="A31" s="234"/>
      <c r="B31" s="235"/>
      <c r="C31" s="21" t="s">
        <v>159</v>
      </c>
      <c r="D31" s="25"/>
    </row>
    <row r="32" ht="16.5" customHeight="1" spans="1:4">
      <c r="A32" s="234"/>
      <c r="B32" s="235"/>
      <c r="C32" s="21" t="s">
        <v>160</v>
      </c>
      <c r="D32" s="25"/>
    </row>
    <row r="33" ht="16.5" customHeight="1" spans="1:4">
      <c r="A33" s="234"/>
      <c r="B33" s="235"/>
      <c r="C33" s="18" t="s">
        <v>161</v>
      </c>
      <c r="D33" s="236"/>
    </row>
    <row r="34" ht="15" customHeight="1" spans="1:4">
      <c r="A34" s="237" t="s">
        <v>49</v>
      </c>
      <c r="B34" s="238">
        <v>23798178.88</v>
      </c>
      <c r="C34" s="237" t="s">
        <v>50</v>
      </c>
      <c r="D34" s="238">
        <v>23798178.88</v>
      </c>
    </row>
  </sheetData>
  <mergeCells count="4">
    <mergeCell ref="A2:D2"/>
    <mergeCell ref="A3:B3"/>
    <mergeCell ref="A4:B4"/>
    <mergeCell ref="C4:D4"/>
  </mergeCells>
  <pageMargins left="0.75" right="0.75" top="0.550694444444444" bottom="0.314583333333333" header="0.5" footer="0.5"/>
  <pageSetup paperSize="9" scale="9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5"/>
  <sheetViews>
    <sheetView showZeros="0" workbookViewId="0">
      <selection activeCell="C1" sqref="C$1:G$1048576"/>
    </sheetView>
  </sheetViews>
  <sheetFormatPr defaultColWidth="9.14166666666667" defaultRowHeight="14.25" customHeight="1" outlineLevelCol="6"/>
  <cols>
    <col min="1" max="1" width="11.5" customWidth="1"/>
    <col min="2" max="2" width="29.5" customWidth="1"/>
    <col min="3" max="7" width="14.625" customWidth="1"/>
  </cols>
  <sheetData>
    <row r="1" customHeight="1" spans="4:7">
      <c r="D1" s="199"/>
      <c r="F1" s="224"/>
      <c r="G1" s="209"/>
    </row>
    <row r="2" ht="41.25" customHeight="1" spans="1:7">
      <c r="A2" s="185" t="str">
        <f>"2025"&amp;"年一般公共预算支出预算表（按功能科目分类）"</f>
        <v>2025年一般公共预算支出预算表（按功能科目分类）</v>
      </c>
      <c r="B2" s="185"/>
      <c r="C2" s="185"/>
      <c r="D2" s="185"/>
      <c r="E2" s="185"/>
      <c r="F2" s="185"/>
      <c r="G2" s="185"/>
    </row>
    <row r="3" ht="18" customHeight="1" spans="1:7">
      <c r="A3" s="43" t="str">
        <f>"单位名称："&amp;"昆明市晋宁区中等专业学校"</f>
        <v>单位名称：昆明市晋宁区中等专业学校</v>
      </c>
      <c r="F3" s="182"/>
      <c r="G3" s="179" t="s">
        <v>0</v>
      </c>
    </row>
    <row r="4" ht="20.25" customHeight="1" spans="1:7">
      <c r="A4" s="15" t="s">
        <v>162</v>
      </c>
      <c r="B4" s="15"/>
      <c r="C4" s="190" t="s">
        <v>53</v>
      </c>
      <c r="D4" s="190" t="s">
        <v>71</v>
      </c>
      <c r="E4" s="14"/>
      <c r="F4" s="14"/>
      <c r="G4" s="14" t="s">
        <v>72</v>
      </c>
    </row>
    <row r="5" ht="20.25" customHeight="1" spans="1:7">
      <c r="A5" s="225" t="s">
        <v>68</v>
      </c>
      <c r="B5" s="225" t="s">
        <v>69</v>
      </c>
      <c r="C5" s="14"/>
      <c r="D5" s="14" t="s">
        <v>55</v>
      </c>
      <c r="E5" s="14" t="s">
        <v>163</v>
      </c>
      <c r="F5" s="14" t="s">
        <v>164</v>
      </c>
      <c r="G5" s="14"/>
    </row>
    <row r="6" ht="15" customHeight="1" spans="1:7">
      <c r="A6" s="20" t="s">
        <v>78</v>
      </c>
      <c r="B6" s="20" t="s">
        <v>79</v>
      </c>
      <c r="C6" s="20" t="s">
        <v>80</v>
      </c>
      <c r="D6" s="20" t="s">
        <v>81</v>
      </c>
      <c r="E6" s="20" t="s">
        <v>82</v>
      </c>
      <c r="F6" s="20" t="s">
        <v>83</v>
      </c>
      <c r="G6" s="20" t="s">
        <v>84</v>
      </c>
    </row>
    <row r="7" ht="18" customHeight="1" spans="1:7">
      <c r="A7" s="18" t="s">
        <v>93</v>
      </c>
      <c r="B7" s="18" t="s">
        <v>94</v>
      </c>
      <c r="C7" s="226">
        <v>17652713.38</v>
      </c>
      <c r="D7" s="227">
        <v>16272713.38</v>
      </c>
      <c r="E7" s="227">
        <v>15029700.34</v>
      </c>
      <c r="F7" s="227">
        <v>1243013.04</v>
      </c>
      <c r="G7" s="227">
        <v>1380000</v>
      </c>
    </row>
    <row r="8" ht="18" customHeight="1" spans="1:7">
      <c r="A8" s="228" t="s">
        <v>95</v>
      </c>
      <c r="B8" s="228" t="s">
        <v>96</v>
      </c>
      <c r="C8" s="226">
        <v>17652713.38</v>
      </c>
      <c r="D8" s="227">
        <v>16272713.38</v>
      </c>
      <c r="E8" s="227">
        <v>15029700.34</v>
      </c>
      <c r="F8" s="227">
        <v>1243013.04</v>
      </c>
      <c r="G8" s="227">
        <v>1380000</v>
      </c>
    </row>
    <row r="9" ht="18" customHeight="1" spans="1:7">
      <c r="A9" s="229" t="s">
        <v>97</v>
      </c>
      <c r="B9" s="229" t="s">
        <v>98</v>
      </c>
      <c r="C9" s="226">
        <v>17652713.38</v>
      </c>
      <c r="D9" s="227">
        <v>16272713.38</v>
      </c>
      <c r="E9" s="227">
        <v>15029700.34</v>
      </c>
      <c r="F9" s="227">
        <v>1243013.04</v>
      </c>
      <c r="G9" s="227">
        <v>1380000</v>
      </c>
    </row>
    <row r="10" ht="18" customHeight="1" spans="1:7">
      <c r="A10" s="18" t="s">
        <v>99</v>
      </c>
      <c r="B10" s="18" t="s">
        <v>100</v>
      </c>
      <c r="C10" s="226">
        <v>2793352.04</v>
      </c>
      <c r="D10" s="227">
        <v>2793352.04</v>
      </c>
      <c r="E10" s="227">
        <v>2745652.04</v>
      </c>
      <c r="F10" s="227">
        <v>47700</v>
      </c>
      <c r="G10" s="227"/>
    </row>
    <row r="11" ht="18" customHeight="1" spans="1:7">
      <c r="A11" s="228" t="s">
        <v>101</v>
      </c>
      <c r="B11" s="228" t="s">
        <v>102</v>
      </c>
      <c r="C11" s="226">
        <v>2785032.44</v>
      </c>
      <c r="D11" s="227">
        <v>2785032.44</v>
      </c>
      <c r="E11" s="227">
        <v>2737332.44</v>
      </c>
      <c r="F11" s="227">
        <v>47700</v>
      </c>
      <c r="G11" s="227"/>
    </row>
    <row r="12" ht="18" customHeight="1" spans="1:7">
      <c r="A12" s="229" t="s">
        <v>103</v>
      </c>
      <c r="B12" s="229" t="s">
        <v>104</v>
      </c>
      <c r="C12" s="226">
        <v>810900</v>
      </c>
      <c r="D12" s="227">
        <v>810900</v>
      </c>
      <c r="E12" s="227">
        <v>763200</v>
      </c>
      <c r="F12" s="227">
        <v>47700</v>
      </c>
      <c r="G12" s="227"/>
    </row>
    <row r="13" ht="18" customHeight="1" spans="1:7">
      <c r="A13" s="229" t="s">
        <v>105</v>
      </c>
      <c r="B13" s="229" t="s">
        <v>106</v>
      </c>
      <c r="C13" s="226">
        <v>1878174.72</v>
      </c>
      <c r="D13" s="227">
        <v>1878174.72</v>
      </c>
      <c r="E13" s="227">
        <v>1878174.72</v>
      </c>
      <c r="F13" s="227"/>
      <c r="G13" s="227"/>
    </row>
    <row r="14" ht="18" customHeight="1" spans="1:7">
      <c r="A14" s="229" t="s">
        <v>107</v>
      </c>
      <c r="B14" s="229" t="s">
        <v>108</v>
      </c>
      <c r="C14" s="226">
        <v>95957.72</v>
      </c>
      <c r="D14" s="227">
        <v>95957.72</v>
      </c>
      <c r="E14" s="227">
        <v>95957.72</v>
      </c>
      <c r="F14" s="227"/>
      <c r="G14" s="227"/>
    </row>
    <row r="15" ht="18" customHeight="1" spans="1:7">
      <c r="A15" s="228" t="s">
        <v>109</v>
      </c>
      <c r="B15" s="228" t="s">
        <v>110</v>
      </c>
      <c r="C15" s="226">
        <v>8319.6</v>
      </c>
      <c r="D15" s="227">
        <v>8319.6</v>
      </c>
      <c r="E15" s="227">
        <v>8319.6</v>
      </c>
      <c r="F15" s="227"/>
      <c r="G15" s="227"/>
    </row>
    <row r="16" ht="18" customHeight="1" spans="1:7">
      <c r="A16" s="229" t="s">
        <v>111</v>
      </c>
      <c r="B16" s="229" t="s">
        <v>112</v>
      </c>
      <c r="C16" s="226">
        <v>8319.6</v>
      </c>
      <c r="D16" s="227">
        <v>8319.6</v>
      </c>
      <c r="E16" s="227">
        <v>8319.6</v>
      </c>
      <c r="F16" s="227"/>
      <c r="G16" s="227"/>
    </row>
    <row r="17" ht="18" customHeight="1" spans="1:7">
      <c r="A17" s="18" t="s">
        <v>113</v>
      </c>
      <c r="B17" s="18" t="s">
        <v>114</v>
      </c>
      <c r="C17" s="226">
        <v>1626970.42</v>
      </c>
      <c r="D17" s="227">
        <v>1626970.42</v>
      </c>
      <c r="E17" s="227">
        <v>1626970.42</v>
      </c>
      <c r="F17" s="227"/>
      <c r="G17" s="227"/>
    </row>
    <row r="18" ht="18" customHeight="1" spans="1:7">
      <c r="A18" s="228" t="s">
        <v>115</v>
      </c>
      <c r="B18" s="228" t="s">
        <v>116</v>
      </c>
      <c r="C18" s="226">
        <v>1626970.42</v>
      </c>
      <c r="D18" s="227">
        <v>1626970.42</v>
      </c>
      <c r="E18" s="227">
        <v>1626970.42</v>
      </c>
      <c r="F18" s="227"/>
      <c r="G18" s="227"/>
    </row>
    <row r="19" ht="18" customHeight="1" spans="1:7">
      <c r="A19" s="229" t="s">
        <v>117</v>
      </c>
      <c r="B19" s="229" t="s">
        <v>118</v>
      </c>
      <c r="C19" s="226">
        <v>791595.17</v>
      </c>
      <c r="D19" s="227">
        <v>791595.17</v>
      </c>
      <c r="E19" s="227">
        <v>791595.17</v>
      </c>
      <c r="F19" s="227"/>
      <c r="G19" s="227"/>
    </row>
    <row r="20" ht="18" customHeight="1" spans="1:7">
      <c r="A20" s="229" t="s">
        <v>119</v>
      </c>
      <c r="B20" s="229" t="s">
        <v>120</v>
      </c>
      <c r="C20" s="226">
        <v>725411.6</v>
      </c>
      <c r="D20" s="227">
        <v>725411.6</v>
      </c>
      <c r="E20" s="227">
        <v>725411.6</v>
      </c>
      <c r="F20" s="227"/>
      <c r="G20" s="227"/>
    </row>
    <row r="21" ht="18" customHeight="1" spans="1:7">
      <c r="A21" s="229" t="s">
        <v>121</v>
      </c>
      <c r="B21" s="229" t="s">
        <v>122</v>
      </c>
      <c r="C21" s="226">
        <v>109963.65</v>
      </c>
      <c r="D21" s="227">
        <v>109963.65</v>
      </c>
      <c r="E21" s="227">
        <v>109963.65</v>
      </c>
      <c r="F21" s="227"/>
      <c r="G21" s="227"/>
    </row>
    <row r="22" ht="18" customHeight="1" spans="1:7">
      <c r="A22" s="18" t="s">
        <v>123</v>
      </c>
      <c r="B22" s="18" t="s">
        <v>124</v>
      </c>
      <c r="C22" s="226">
        <v>1725143.04</v>
      </c>
      <c r="D22" s="227">
        <v>1725143.04</v>
      </c>
      <c r="E22" s="227">
        <v>1725143.04</v>
      </c>
      <c r="F22" s="227"/>
      <c r="G22" s="227"/>
    </row>
    <row r="23" ht="18" customHeight="1" spans="1:7">
      <c r="A23" s="228" t="s">
        <v>125</v>
      </c>
      <c r="B23" s="228" t="s">
        <v>126</v>
      </c>
      <c r="C23" s="226">
        <v>1725143.04</v>
      </c>
      <c r="D23" s="227">
        <v>1725143.04</v>
      </c>
      <c r="E23" s="227">
        <v>1725143.04</v>
      </c>
      <c r="F23" s="227"/>
      <c r="G23" s="227"/>
    </row>
    <row r="24" ht="18" customHeight="1" spans="1:7">
      <c r="A24" s="229" t="s">
        <v>127</v>
      </c>
      <c r="B24" s="229" t="s">
        <v>128</v>
      </c>
      <c r="C24" s="226">
        <v>1725143.04</v>
      </c>
      <c r="D24" s="227">
        <v>1725143.04</v>
      </c>
      <c r="E24" s="227">
        <v>1725143.04</v>
      </c>
      <c r="F24" s="227"/>
      <c r="G24" s="227"/>
    </row>
    <row r="25" ht="18" customHeight="1" spans="1:7">
      <c r="A25" s="55" t="s">
        <v>165</v>
      </c>
      <c r="B25" s="55" t="s">
        <v>165</v>
      </c>
      <c r="C25" s="226">
        <v>23798178.88</v>
      </c>
      <c r="D25" s="227">
        <v>22418178.88</v>
      </c>
      <c r="E25" s="226">
        <v>21127465.84</v>
      </c>
      <c r="F25" s="226">
        <v>1290713.04</v>
      </c>
      <c r="G25" s="226">
        <v>1380000</v>
      </c>
    </row>
  </sheetData>
  <mergeCells count="7">
    <mergeCell ref="A2:G2"/>
    <mergeCell ref="A3:E3"/>
    <mergeCell ref="A4:B4"/>
    <mergeCell ref="D4:F4"/>
    <mergeCell ref="A25:B25"/>
    <mergeCell ref="C4:C5"/>
    <mergeCell ref="G4:G5"/>
  </mergeCells>
  <pageMargins left="1.29861111111111" right="0.75" top="0.550694444444444" bottom="0.472222222222222" header="0.5" footer="0.5"/>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showZeros="0" workbookViewId="0">
      <selection activeCell="A1" sqref="A1"/>
    </sheetView>
  </sheetViews>
  <sheetFormatPr defaultColWidth="10.425" defaultRowHeight="14.25" customHeight="1" outlineLevelRow="6" outlineLevelCol="5"/>
  <cols>
    <col min="1" max="6" width="28.1416666666667" customWidth="1"/>
  </cols>
  <sheetData>
    <row r="1" customHeight="1" spans="1:6">
      <c r="A1" s="101"/>
      <c r="B1" s="101"/>
      <c r="C1" s="101"/>
      <c r="D1" s="101"/>
      <c r="E1" s="100"/>
      <c r="F1" s="101"/>
    </row>
    <row r="2" ht="41.25" customHeight="1" spans="1:6">
      <c r="A2" s="219" t="str">
        <f>"2025"&amp;"年一般公共预算“三公”经费支出预算表"</f>
        <v>2025年一般公共预算“三公”经费支出预算表</v>
      </c>
      <c r="B2" s="101"/>
      <c r="C2" s="101"/>
      <c r="D2" s="101"/>
      <c r="E2" s="100"/>
      <c r="F2" s="101"/>
    </row>
    <row r="3" customHeight="1" spans="1:6">
      <c r="A3" s="168" t="str">
        <f>"单位名称："&amp;"昆明市晋宁区中等专业学校"</f>
        <v>单位名称：昆明市晋宁区中等专业学校</v>
      </c>
      <c r="B3" s="220"/>
      <c r="C3" s="120"/>
      <c r="D3" s="101"/>
      <c r="E3" s="100"/>
      <c r="F3" s="221" t="s">
        <v>0</v>
      </c>
    </row>
    <row r="4" ht="27" customHeight="1" spans="1:6">
      <c r="A4" s="105" t="s">
        <v>166</v>
      </c>
      <c r="B4" s="105" t="s">
        <v>167</v>
      </c>
      <c r="C4" s="107" t="s">
        <v>168</v>
      </c>
      <c r="D4" s="105"/>
      <c r="E4" s="106"/>
      <c r="F4" s="105" t="s">
        <v>169</v>
      </c>
    </row>
    <row r="5" ht="28.5" customHeight="1" spans="1:6">
      <c r="A5" s="222"/>
      <c r="B5" s="110"/>
      <c r="C5" s="106" t="s">
        <v>55</v>
      </c>
      <c r="D5" s="106" t="s">
        <v>170</v>
      </c>
      <c r="E5" s="106" t="s">
        <v>171</v>
      </c>
      <c r="F5" s="109"/>
    </row>
    <row r="6" ht="17.25" customHeight="1" spans="1:6">
      <c r="A6" s="112" t="s">
        <v>78</v>
      </c>
      <c r="B6" s="112" t="s">
        <v>79</v>
      </c>
      <c r="C6" s="112" t="s">
        <v>80</v>
      </c>
      <c r="D6" s="112" t="s">
        <v>81</v>
      </c>
      <c r="E6" s="112" t="s">
        <v>82</v>
      </c>
      <c r="F6" s="112" t="s">
        <v>83</v>
      </c>
    </row>
    <row r="7" ht="17.25" customHeight="1" spans="1:6">
      <c r="A7" s="223">
        <v>30000</v>
      </c>
      <c r="B7" s="25"/>
      <c r="C7" s="23"/>
      <c r="D7" s="23"/>
      <c r="E7" s="23"/>
      <c r="F7" s="23">
        <v>30000</v>
      </c>
    </row>
  </sheetData>
  <mergeCells count="6">
    <mergeCell ref="A2:F2"/>
    <mergeCell ref="A3:B3"/>
    <mergeCell ref="C4:E4"/>
    <mergeCell ref="A4:A5"/>
    <mergeCell ref="B4:B5"/>
    <mergeCell ref="F4:F5"/>
  </mergeCells>
  <pageMargins left="0.75" right="0.75" top="1" bottom="1" header="0.5" footer="0.5"/>
  <pageSetup paperSize="9" scale="78"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40"/>
  <sheetViews>
    <sheetView showZeros="0" topLeftCell="D1" workbookViewId="0">
      <selection activeCell="N1" sqref="N$1:X$1048576"/>
    </sheetView>
  </sheetViews>
  <sheetFormatPr defaultColWidth="9.14166666666667" defaultRowHeight="14.25" customHeight="1"/>
  <cols>
    <col min="1" max="1" width="17.875" customWidth="1"/>
    <col min="2" max="2" width="18.625" customWidth="1"/>
    <col min="3" max="3" width="16.5" customWidth="1"/>
    <col min="4" max="4" width="13.625" customWidth="1"/>
    <col min="5" max="5" width="5.625" customWidth="1"/>
    <col min="6" max="6" width="17.575" customWidth="1"/>
    <col min="7" max="7" width="6.125" customWidth="1"/>
    <col min="8" max="8" width="23" customWidth="1"/>
    <col min="9" max="10" width="13.5" customWidth="1"/>
    <col min="11" max="12" width="6.5" customWidth="1"/>
    <col min="13" max="13" width="12" customWidth="1"/>
    <col min="14" max="24" width="5.375" customWidth="1"/>
  </cols>
  <sheetData>
    <row r="1" ht="13.5" customHeight="1" spans="2:24">
      <c r="B1" s="199"/>
      <c r="C1" s="210"/>
      <c r="E1" s="211"/>
      <c r="F1" s="211"/>
      <c r="G1" s="211"/>
      <c r="H1" s="211"/>
      <c r="I1" s="135"/>
      <c r="J1" s="135"/>
      <c r="K1" s="135"/>
      <c r="L1" s="135"/>
      <c r="M1" s="135"/>
      <c r="N1" s="135"/>
      <c r="R1" s="135"/>
      <c r="V1" s="210"/>
      <c r="X1" s="177"/>
    </row>
    <row r="2" ht="45.75" customHeight="1" spans="1:24">
      <c r="A2" s="137" t="str">
        <f>"2025"&amp;"年部门基本支出预算表"</f>
        <v>2025年部门基本支出预算表</v>
      </c>
      <c r="B2" s="42"/>
      <c r="C2" s="137"/>
      <c r="D2" s="137"/>
      <c r="E2" s="137"/>
      <c r="F2" s="137"/>
      <c r="G2" s="137"/>
      <c r="H2" s="137"/>
      <c r="I2" s="137"/>
      <c r="J2" s="137"/>
      <c r="K2" s="137"/>
      <c r="L2" s="137"/>
      <c r="M2" s="137"/>
      <c r="N2" s="137"/>
      <c r="O2" s="42"/>
      <c r="P2" s="42"/>
      <c r="Q2" s="42"/>
      <c r="R2" s="137"/>
      <c r="S2" s="137"/>
      <c r="T2" s="137"/>
      <c r="U2" s="137"/>
      <c r="V2" s="137"/>
      <c r="W2" s="137"/>
      <c r="X2" s="137"/>
    </row>
    <row r="3" ht="18.75" customHeight="1" spans="1:24">
      <c r="A3" s="43" t="str">
        <f>"单位名称："&amp;"昆明市晋宁区中等专业学校"</f>
        <v>单位名称：昆明市晋宁区中等专业学校</v>
      </c>
      <c r="B3" s="44"/>
      <c r="C3" s="212"/>
      <c r="D3" s="212"/>
      <c r="E3" s="212"/>
      <c r="F3" s="212"/>
      <c r="G3" s="212"/>
      <c r="H3" s="212"/>
      <c r="I3" s="140"/>
      <c r="J3" s="140"/>
      <c r="K3" s="140"/>
      <c r="L3" s="140"/>
      <c r="M3" s="140"/>
      <c r="N3" s="140"/>
      <c r="O3" s="45"/>
      <c r="P3" s="45"/>
      <c r="Q3" s="45"/>
      <c r="R3" s="140"/>
      <c r="V3" s="210"/>
      <c r="X3" s="177" t="s">
        <v>0</v>
      </c>
    </row>
    <row r="4" ht="18" customHeight="1" spans="1:24">
      <c r="A4" s="47" t="s">
        <v>172</v>
      </c>
      <c r="B4" s="47" t="s">
        <v>173</v>
      </c>
      <c r="C4" s="47" t="s">
        <v>174</v>
      </c>
      <c r="D4" s="47" t="s">
        <v>175</v>
      </c>
      <c r="E4" s="47" t="s">
        <v>176</v>
      </c>
      <c r="F4" s="47" t="s">
        <v>177</v>
      </c>
      <c r="G4" s="47" t="s">
        <v>178</v>
      </c>
      <c r="H4" s="47" t="s">
        <v>179</v>
      </c>
      <c r="I4" s="216" t="s">
        <v>180</v>
      </c>
      <c r="J4" s="164" t="s">
        <v>180</v>
      </c>
      <c r="K4" s="164"/>
      <c r="L4" s="164"/>
      <c r="M4" s="164"/>
      <c r="N4" s="164"/>
      <c r="O4" s="13"/>
      <c r="P4" s="13"/>
      <c r="Q4" s="13"/>
      <c r="R4" s="157" t="s">
        <v>59</v>
      </c>
      <c r="S4" s="164" t="s">
        <v>60</v>
      </c>
      <c r="T4" s="164"/>
      <c r="U4" s="164"/>
      <c r="V4" s="164"/>
      <c r="W4" s="164"/>
      <c r="X4" s="165"/>
    </row>
    <row r="5" ht="18" customHeight="1" spans="1:24">
      <c r="A5" s="49"/>
      <c r="B5" s="200"/>
      <c r="C5" s="188"/>
      <c r="D5" s="49"/>
      <c r="E5" s="49"/>
      <c r="F5" s="49"/>
      <c r="G5" s="49"/>
      <c r="H5" s="49"/>
      <c r="I5" s="186" t="s">
        <v>181</v>
      </c>
      <c r="J5" s="216" t="s">
        <v>56</v>
      </c>
      <c r="K5" s="164"/>
      <c r="L5" s="164"/>
      <c r="M5" s="164"/>
      <c r="N5" s="165"/>
      <c r="O5" s="12" t="s">
        <v>182</v>
      </c>
      <c r="P5" s="13"/>
      <c r="Q5" s="35"/>
      <c r="R5" s="47" t="s">
        <v>59</v>
      </c>
      <c r="S5" s="216" t="s">
        <v>60</v>
      </c>
      <c r="T5" s="157" t="s">
        <v>61</v>
      </c>
      <c r="U5" s="164" t="s">
        <v>60</v>
      </c>
      <c r="V5" s="157" t="s">
        <v>63</v>
      </c>
      <c r="W5" s="157" t="s">
        <v>64</v>
      </c>
      <c r="X5" s="218" t="s">
        <v>65</v>
      </c>
    </row>
    <row r="6" ht="19.5" customHeight="1" spans="1:24">
      <c r="A6" s="200"/>
      <c r="B6" s="200"/>
      <c r="C6" s="200"/>
      <c r="D6" s="200"/>
      <c r="E6" s="200"/>
      <c r="F6" s="200"/>
      <c r="G6" s="200"/>
      <c r="H6" s="200"/>
      <c r="I6" s="200"/>
      <c r="J6" s="217" t="s">
        <v>183</v>
      </c>
      <c r="K6" s="47" t="s">
        <v>184</v>
      </c>
      <c r="L6" s="47" t="s">
        <v>185</v>
      </c>
      <c r="M6" s="47" t="s">
        <v>186</v>
      </c>
      <c r="N6" s="47" t="s">
        <v>187</v>
      </c>
      <c r="O6" s="47" t="s">
        <v>56</v>
      </c>
      <c r="P6" s="47" t="s">
        <v>57</v>
      </c>
      <c r="Q6" s="47" t="s">
        <v>58</v>
      </c>
      <c r="R6" s="200"/>
      <c r="S6" s="47" t="s">
        <v>55</v>
      </c>
      <c r="T6" s="47" t="s">
        <v>61</v>
      </c>
      <c r="U6" s="47" t="s">
        <v>188</v>
      </c>
      <c r="V6" s="47" t="s">
        <v>63</v>
      </c>
      <c r="W6" s="47" t="s">
        <v>64</v>
      </c>
      <c r="X6" s="47" t="s">
        <v>65</v>
      </c>
    </row>
    <row r="7" ht="37.5" customHeight="1" spans="1:24">
      <c r="A7" s="213"/>
      <c r="B7" s="54"/>
      <c r="C7" s="213"/>
      <c r="D7" s="213"/>
      <c r="E7" s="213"/>
      <c r="F7" s="213"/>
      <c r="G7" s="213"/>
      <c r="H7" s="213"/>
      <c r="I7" s="213"/>
      <c r="J7" s="131" t="s">
        <v>55</v>
      </c>
      <c r="K7" s="52" t="s">
        <v>189</v>
      </c>
      <c r="L7" s="52" t="s">
        <v>185</v>
      </c>
      <c r="M7" s="52" t="s">
        <v>186</v>
      </c>
      <c r="N7" s="52" t="s">
        <v>187</v>
      </c>
      <c r="O7" s="52" t="s">
        <v>185</v>
      </c>
      <c r="P7" s="52" t="s">
        <v>186</v>
      </c>
      <c r="Q7" s="52" t="s">
        <v>187</v>
      </c>
      <c r="R7" s="52" t="s">
        <v>59</v>
      </c>
      <c r="S7" s="52" t="s">
        <v>55</v>
      </c>
      <c r="T7" s="52" t="s">
        <v>61</v>
      </c>
      <c r="U7" s="52" t="s">
        <v>188</v>
      </c>
      <c r="V7" s="52" t="s">
        <v>63</v>
      </c>
      <c r="W7" s="52" t="s">
        <v>64</v>
      </c>
      <c r="X7" s="52" t="s">
        <v>65</v>
      </c>
    </row>
    <row r="8" customHeight="1" spans="1:24">
      <c r="A8" s="108">
        <v>1</v>
      </c>
      <c r="B8" s="108">
        <v>2</v>
      </c>
      <c r="C8" s="108">
        <v>3</v>
      </c>
      <c r="D8" s="108">
        <v>4</v>
      </c>
      <c r="E8" s="108">
        <v>5</v>
      </c>
      <c r="F8" s="108">
        <v>6</v>
      </c>
      <c r="G8" s="108">
        <v>7</v>
      </c>
      <c r="H8" s="108">
        <v>8</v>
      </c>
      <c r="I8" s="108">
        <v>9</v>
      </c>
      <c r="J8" s="108">
        <v>10</v>
      </c>
      <c r="K8" s="108">
        <v>11</v>
      </c>
      <c r="L8" s="108">
        <v>12</v>
      </c>
      <c r="M8" s="108">
        <v>13</v>
      </c>
      <c r="N8" s="108">
        <v>14</v>
      </c>
      <c r="O8" s="108">
        <v>15</v>
      </c>
      <c r="P8" s="108">
        <v>16</v>
      </c>
      <c r="Q8" s="108">
        <v>17</v>
      </c>
      <c r="R8" s="108">
        <v>18</v>
      </c>
      <c r="S8" s="108">
        <v>19</v>
      </c>
      <c r="T8" s="108">
        <v>20</v>
      </c>
      <c r="U8" s="108">
        <v>21</v>
      </c>
      <c r="V8" s="108">
        <v>22</v>
      </c>
      <c r="W8" s="108">
        <v>23</v>
      </c>
      <c r="X8" s="108">
        <v>24</v>
      </c>
    </row>
    <row r="9" ht="20.25" customHeight="1" spans="1:24">
      <c r="A9" s="21" t="s">
        <v>190</v>
      </c>
      <c r="B9" s="21" t="s">
        <v>67</v>
      </c>
      <c r="C9" s="21" t="s">
        <v>191</v>
      </c>
      <c r="D9" s="21" t="s">
        <v>192</v>
      </c>
      <c r="E9" s="21" t="s">
        <v>97</v>
      </c>
      <c r="F9" s="21" t="s">
        <v>98</v>
      </c>
      <c r="G9" s="21" t="s">
        <v>193</v>
      </c>
      <c r="H9" s="21" t="s">
        <v>194</v>
      </c>
      <c r="I9" s="57">
        <v>4882884</v>
      </c>
      <c r="J9" s="57">
        <v>4882884</v>
      </c>
      <c r="K9" s="57"/>
      <c r="L9" s="57"/>
      <c r="M9" s="59">
        <v>4882884</v>
      </c>
      <c r="N9" s="57"/>
      <c r="O9" s="57"/>
      <c r="P9" s="57"/>
      <c r="Q9" s="57"/>
      <c r="R9" s="57"/>
      <c r="S9" s="57"/>
      <c r="T9" s="57"/>
      <c r="U9" s="57"/>
      <c r="V9" s="57"/>
      <c r="W9" s="57"/>
      <c r="X9" s="57"/>
    </row>
    <row r="10" ht="20.25" customHeight="1" spans="1:24">
      <c r="A10" s="21" t="s">
        <v>190</v>
      </c>
      <c r="B10" s="21" t="s">
        <v>67</v>
      </c>
      <c r="C10" s="21" t="s">
        <v>191</v>
      </c>
      <c r="D10" s="21" t="s">
        <v>192</v>
      </c>
      <c r="E10" s="21" t="s">
        <v>97</v>
      </c>
      <c r="F10" s="21" t="s">
        <v>98</v>
      </c>
      <c r="G10" s="21" t="s">
        <v>195</v>
      </c>
      <c r="H10" s="21" t="s">
        <v>196</v>
      </c>
      <c r="I10" s="57">
        <v>315588</v>
      </c>
      <c r="J10" s="57">
        <v>315588</v>
      </c>
      <c r="K10" s="60"/>
      <c r="L10" s="60"/>
      <c r="M10" s="59">
        <v>315588</v>
      </c>
      <c r="N10" s="60"/>
      <c r="O10" s="57"/>
      <c r="P10" s="57"/>
      <c r="Q10" s="57"/>
      <c r="R10" s="57"/>
      <c r="S10" s="57"/>
      <c r="T10" s="57"/>
      <c r="U10" s="57"/>
      <c r="V10" s="57"/>
      <c r="W10" s="57"/>
      <c r="X10" s="57"/>
    </row>
    <row r="11" ht="20.25" customHeight="1" spans="1:24">
      <c r="A11" s="21" t="s">
        <v>190</v>
      </c>
      <c r="B11" s="21" t="s">
        <v>67</v>
      </c>
      <c r="C11" s="21" t="s">
        <v>191</v>
      </c>
      <c r="D11" s="21" t="s">
        <v>192</v>
      </c>
      <c r="E11" s="21" t="s">
        <v>97</v>
      </c>
      <c r="F11" s="21" t="s">
        <v>98</v>
      </c>
      <c r="G11" s="21" t="s">
        <v>195</v>
      </c>
      <c r="H11" s="21" t="s">
        <v>196</v>
      </c>
      <c r="I11" s="57">
        <v>540000</v>
      </c>
      <c r="J11" s="57">
        <v>540000</v>
      </c>
      <c r="K11" s="60"/>
      <c r="L11" s="60"/>
      <c r="M11" s="59">
        <v>540000</v>
      </c>
      <c r="N11" s="60"/>
      <c r="O11" s="57"/>
      <c r="P11" s="57"/>
      <c r="Q11" s="57"/>
      <c r="R11" s="57"/>
      <c r="S11" s="57"/>
      <c r="T11" s="57"/>
      <c r="U11" s="57"/>
      <c r="V11" s="57"/>
      <c r="W11" s="57"/>
      <c r="X11" s="57"/>
    </row>
    <row r="12" ht="20.25" customHeight="1" spans="1:24">
      <c r="A12" s="21" t="s">
        <v>190</v>
      </c>
      <c r="B12" s="21" t="s">
        <v>67</v>
      </c>
      <c r="C12" s="21" t="s">
        <v>191</v>
      </c>
      <c r="D12" s="21" t="s">
        <v>192</v>
      </c>
      <c r="E12" s="21" t="s">
        <v>97</v>
      </c>
      <c r="F12" s="21" t="s">
        <v>98</v>
      </c>
      <c r="G12" s="21" t="s">
        <v>197</v>
      </c>
      <c r="H12" s="21" t="s">
        <v>198</v>
      </c>
      <c r="I12" s="57">
        <v>406907</v>
      </c>
      <c r="J12" s="57">
        <v>406907</v>
      </c>
      <c r="K12" s="60"/>
      <c r="L12" s="60"/>
      <c r="M12" s="59">
        <v>406907</v>
      </c>
      <c r="N12" s="60"/>
      <c r="O12" s="57"/>
      <c r="P12" s="57"/>
      <c r="Q12" s="57"/>
      <c r="R12" s="57"/>
      <c r="S12" s="57"/>
      <c r="T12" s="57"/>
      <c r="U12" s="57"/>
      <c r="V12" s="57"/>
      <c r="W12" s="57"/>
      <c r="X12" s="57"/>
    </row>
    <row r="13" ht="20.25" customHeight="1" spans="1:24">
      <c r="A13" s="21" t="s">
        <v>190</v>
      </c>
      <c r="B13" s="21" t="s">
        <v>67</v>
      </c>
      <c r="C13" s="21" t="s">
        <v>191</v>
      </c>
      <c r="D13" s="21" t="s">
        <v>192</v>
      </c>
      <c r="E13" s="21" t="s">
        <v>97</v>
      </c>
      <c r="F13" s="21" t="s">
        <v>98</v>
      </c>
      <c r="G13" s="21" t="s">
        <v>199</v>
      </c>
      <c r="H13" s="21" t="s">
        <v>200</v>
      </c>
      <c r="I13" s="57">
        <v>1934028</v>
      </c>
      <c r="J13" s="57">
        <v>1934028</v>
      </c>
      <c r="K13" s="60"/>
      <c r="L13" s="60"/>
      <c r="M13" s="59">
        <v>1934028</v>
      </c>
      <c r="N13" s="60"/>
      <c r="O13" s="57"/>
      <c r="P13" s="57"/>
      <c r="Q13" s="57"/>
      <c r="R13" s="57"/>
      <c r="S13" s="57"/>
      <c r="T13" s="57"/>
      <c r="U13" s="57"/>
      <c r="V13" s="57"/>
      <c r="W13" s="57"/>
      <c r="X13" s="57"/>
    </row>
    <row r="14" ht="20.25" customHeight="1" spans="1:24">
      <c r="A14" s="21" t="s">
        <v>190</v>
      </c>
      <c r="B14" s="21" t="s">
        <v>67</v>
      </c>
      <c r="C14" s="21" t="s">
        <v>191</v>
      </c>
      <c r="D14" s="21" t="s">
        <v>192</v>
      </c>
      <c r="E14" s="21" t="s">
        <v>97</v>
      </c>
      <c r="F14" s="21" t="s">
        <v>98</v>
      </c>
      <c r="G14" s="21" t="s">
        <v>199</v>
      </c>
      <c r="H14" s="21" t="s">
        <v>200</v>
      </c>
      <c r="I14" s="57">
        <v>1930572</v>
      </c>
      <c r="J14" s="57">
        <v>1930572</v>
      </c>
      <c r="K14" s="60"/>
      <c r="L14" s="60"/>
      <c r="M14" s="59">
        <v>1930572</v>
      </c>
      <c r="N14" s="60"/>
      <c r="O14" s="57"/>
      <c r="P14" s="57"/>
      <c r="Q14" s="57"/>
      <c r="R14" s="57"/>
      <c r="S14" s="57"/>
      <c r="T14" s="57"/>
      <c r="U14" s="57"/>
      <c r="V14" s="57"/>
      <c r="W14" s="57"/>
      <c r="X14" s="57"/>
    </row>
    <row r="15" ht="20.25" customHeight="1" spans="1:24">
      <c r="A15" s="21" t="s">
        <v>190</v>
      </c>
      <c r="B15" s="21" t="s">
        <v>67</v>
      </c>
      <c r="C15" s="21" t="s">
        <v>191</v>
      </c>
      <c r="D15" s="21" t="s">
        <v>192</v>
      </c>
      <c r="E15" s="21" t="s">
        <v>97</v>
      </c>
      <c r="F15" s="21" t="s">
        <v>98</v>
      </c>
      <c r="G15" s="21" t="s">
        <v>199</v>
      </c>
      <c r="H15" s="21" t="s">
        <v>200</v>
      </c>
      <c r="I15" s="57">
        <v>957180</v>
      </c>
      <c r="J15" s="57">
        <v>957180</v>
      </c>
      <c r="K15" s="60"/>
      <c r="L15" s="60"/>
      <c r="M15" s="59">
        <v>957180</v>
      </c>
      <c r="N15" s="60"/>
      <c r="O15" s="57"/>
      <c r="P15" s="57"/>
      <c r="Q15" s="57"/>
      <c r="R15" s="57"/>
      <c r="S15" s="57"/>
      <c r="T15" s="57"/>
      <c r="U15" s="57"/>
      <c r="V15" s="57"/>
      <c r="W15" s="57"/>
      <c r="X15" s="57"/>
    </row>
    <row r="16" ht="20.25" customHeight="1" spans="1:24">
      <c r="A16" s="21" t="s">
        <v>190</v>
      </c>
      <c r="B16" s="21" t="s">
        <v>67</v>
      </c>
      <c r="C16" s="21" t="s">
        <v>201</v>
      </c>
      <c r="D16" s="21" t="s">
        <v>202</v>
      </c>
      <c r="E16" s="21" t="s">
        <v>105</v>
      </c>
      <c r="F16" s="21" t="s">
        <v>106</v>
      </c>
      <c r="G16" s="21" t="s">
        <v>203</v>
      </c>
      <c r="H16" s="21" t="s">
        <v>204</v>
      </c>
      <c r="I16" s="57">
        <v>1878174.72</v>
      </c>
      <c r="J16" s="57">
        <v>1878174.72</v>
      </c>
      <c r="K16" s="60"/>
      <c r="L16" s="60"/>
      <c r="M16" s="59">
        <v>1878174.72</v>
      </c>
      <c r="N16" s="60"/>
      <c r="O16" s="57"/>
      <c r="P16" s="57"/>
      <c r="Q16" s="57"/>
      <c r="R16" s="57"/>
      <c r="S16" s="57"/>
      <c r="T16" s="57"/>
      <c r="U16" s="57"/>
      <c r="V16" s="57"/>
      <c r="W16" s="57"/>
      <c r="X16" s="57"/>
    </row>
    <row r="17" ht="20.25" customHeight="1" spans="1:24">
      <c r="A17" s="21" t="s">
        <v>190</v>
      </c>
      <c r="B17" s="21" t="s">
        <v>67</v>
      </c>
      <c r="C17" s="21" t="s">
        <v>201</v>
      </c>
      <c r="D17" s="21" t="s">
        <v>202</v>
      </c>
      <c r="E17" s="21" t="s">
        <v>107</v>
      </c>
      <c r="F17" s="21" t="s">
        <v>108</v>
      </c>
      <c r="G17" s="21" t="s">
        <v>205</v>
      </c>
      <c r="H17" s="21" t="s">
        <v>206</v>
      </c>
      <c r="I17" s="57">
        <v>95957.72</v>
      </c>
      <c r="J17" s="57">
        <v>95957.72</v>
      </c>
      <c r="K17" s="60"/>
      <c r="L17" s="60"/>
      <c r="M17" s="59">
        <v>95957.72</v>
      </c>
      <c r="N17" s="60"/>
      <c r="O17" s="57"/>
      <c r="P17" s="57"/>
      <c r="Q17" s="57"/>
      <c r="R17" s="57"/>
      <c r="S17" s="57"/>
      <c r="T17" s="57"/>
      <c r="U17" s="57"/>
      <c r="V17" s="57"/>
      <c r="W17" s="57"/>
      <c r="X17" s="57"/>
    </row>
    <row r="18" ht="20.25" customHeight="1" spans="1:24">
      <c r="A18" s="21" t="s">
        <v>190</v>
      </c>
      <c r="B18" s="21" t="s">
        <v>67</v>
      </c>
      <c r="C18" s="21" t="s">
        <v>201</v>
      </c>
      <c r="D18" s="21" t="s">
        <v>202</v>
      </c>
      <c r="E18" s="21" t="s">
        <v>117</v>
      </c>
      <c r="F18" s="21" t="s">
        <v>118</v>
      </c>
      <c r="G18" s="21" t="s">
        <v>207</v>
      </c>
      <c r="H18" s="21" t="s">
        <v>208</v>
      </c>
      <c r="I18" s="57">
        <v>791595.17</v>
      </c>
      <c r="J18" s="57">
        <v>791595.17</v>
      </c>
      <c r="K18" s="60"/>
      <c r="L18" s="60"/>
      <c r="M18" s="59">
        <v>791595.17</v>
      </c>
      <c r="N18" s="60"/>
      <c r="O18" s="57"/>
      <c r="P18" s="57"/>
      <c r="Q18" s="57"/>
      <c r="R18" s="57"/>
      <c r="S18" s="57"/>
      <c r="T18" s="57"/>
      <c r="U18" s="57"/>
      <c r="V18" s="57"/>
      <c r="W18" s="57"/>
      <c r="X18" s="57"/>
    </row>
    <row r="19" ht="20.25" customHeight="1" spans="1:24">
      <c r="A19" s="21" t="s">
        <v>190</v>
      </c>
      <c r="B19" s="21" t="s">
        <v>67</v>
      </c>
      <c r="C19" s="21" t="s">
        <v>201</v>
      </c>
      <c r="D19" s="21" t="s">
        <v>202</v>
      </c>
      <c r="E19" s="21" t="s">
        <v>119</v>
      </c>
      <c r="F19" s="21" t="s">
        <v>120</v>
      </c>
      <c r="G19" s="21" t="s">
        <v>209</v>
      </c>
      <c r="H19" s="21" t="s">
        <v>210</v>
      </c>
      <c r="I19" s="57">
        <v>501009.6</v>
      </c>
      <c r="J19" s="57">
        <v>501009.6</v>
      </c>
      <c r="K19" s="60"/>
      <c r="L19" s="60"/>
      <c r="M19" s="59">
        <v>501009.6</v>
      </c>
      <c r="N19" s="60"/>
      <c r="O19" s="57"/>
      <c r="P19" s="57"/>
      <c r="Q19" s="57"/>
      <c r="R19" s="57"/>
      <c r="S19" s="57"/>
      <c r="T19" s="57"/>
      <c r="U19" s="57"/>
      <c r="V19" s="57"/>
      <c r="W19" s="57"/>
      <c r="X19" s="57"/>
    </row>
    <row r="20" ht="20.25" customHeight="1" spans="1:24">
      <c r="A20" s="21" t="s">
        <v>190</v>
      </c>
      <c r="B20" s="21" t="s">
        <v>67</v>
      </c>
      <c r="C20" s="21" t="s">
        <v>201</v>
      </c>
      <c r="D20" s="21" t="s">
        <v>202</v>
      </c>
      <c r="E20" s="21" t="s">
        <v>119</v>
      </c>
      <c r="F20" s="21" t="s">
        <v>120</v>
      </c>
      <c r="G20" s="21" t="s">
        <v>209</v>
      </c>
      <c r="H20" s="21" t="s">
        <v>210</v>
      </c>
      <c r="I20" s="57">
        <v>224402</v>
      </c>
      <c r="J20" s="57">
        <v>224402</v>
      </c>
      <c r="K20" s="60"/>
      <c r="L20" s="60"/>
      <c r="M20" s="59">
        <v>224402</v>
      </c>
      <c r="N20" s="60"/>
      <c r="O20" s="57"/>
      <c r="P20" s="57"/>
      <c r="Q20" s="57"/>
      <c r="R20" s="57"/>
      <c r="S20" s="57"/>
      <c r="T20" s="57"/>
      <c r="U20" s="57"/>
      <c r="V20" s="57"/>
      <c r="W20" s="57"/>
      <c r="X20" s="57"/>
    </row>
    <row r="21" ht="20.25" customHeight="1" spans="1:24">
      <c r="A21" s="21" t="s">
        <v>190</v>
      </c>
      <c r="B21" s="21" t="s">
        <v>67</v>
      </c>
      <c r="C21" s="21" t="s">
        <v>201</v>
      </c>
      <c r="D21" s="21" t="s">
        <v>202</v>
      </c>
      <c r="E21" s="21" t="s">
        <v>97</v>
      </c>
      <c r="F21" s="21" t="s">
        <v>98</v>
      </c>
      <c r="G21" s="21" t="s">
        <v>211</v>
      </c>
      <c r="H21" s="21" t="s">
        <v>212</v>
      </c>
      <c r="I21" s="57">
        <v>70141.34</v>
      </c>
      <c r="J21" s="57">
        <v>70141.34</v>
      </c>
      <c r="K21" s="60"/>
      <c r="L21" s="60"/>
      <c r="M21" s="59">
        <v>70141.34</v>
      </c>
      <c r="N21" s="60"/>
      <c r="O21" s="57"/>
      <c r="P21" s="57"/>
      <c r="Q21" s="57"/>
      <c r="R21" s="57"/>
      <c r="S21" s="57"/>
      <c r="T21" s="57"/>
      <c r="U21" s="57"/>
      <c r="V21" s="57"/>
      <c r="W21" s="57"/>
      <c r="X21" s="57"/>
    </row>
    <row r="22" ht="20.25" customHeight="1" spans="1:24">
      <c r="A22" s="21" t="s">
        <v>190</v>
      </c>
      <c r="B22" s="21" t="s">
        <v>67</v>
      </c>
      <c r="C22" s="21" t="s">
        <v>201</v>
      </c>
      <c r="D22" s="21" t="s">
        <v>202</v>
      </c>
      <c r="E22" s="21" t="s">
        <v>121</v>
      </c>
      <c r="F22" s="21" t="s">
        <v>122</v>
      </c>
      <c r="G22" s="21" t="s">
        <v>211</v>
      </c>
      <c r="H22" s="21" t="s">
        <v>212</v>
      </c>
      <c r="I22" s="57">
        <v>46504.8</v>
      </c>
      <c r="J22" s="57">
        <v>46504.8</v>
      </c>
      <c r="K22" s="60"/>
      <c r="L22" s="60"/>
      <c r="M22" s="59">
        <v>46504.8</v>
      </c>
      <c r="N22" s="60"/>
      <c r="O22" s="57"/>
      <c r="P22" s="57"/>
      <c r="Q22" s="57"/>
      <c r="R22" s="57"/>
      <c r="S22" s="57"/>
      <c r="T22" s="57"/>
      <c r="U22" s="57"/>
      <c r="V22" s="57"/>
      <c r="W22" s="57"/>
      <c r="X22" s="57"/>
    </row>
    <row r="23" ht="20.25" customHeight="1" spans="1:24">
      <c r="A23" s="21" t="s">
        <v>190</v>
      </c>
      <c r="B23" s="21" t="s">
        <v>67</v>
      </c>
      <c r="C23" s="21" t="s">
        <v>201</v>
      </c>
      <c r="D23" s="21" t="s">
        <v>202</v>
      </c>
      <c r="E23" s="21" t="s">
        <v>121</v>
      </c>
      <c r="F23" s="21" t="s">
        <v>122</v>
      </c>
      <c r="G23" s="21" t="s">
        <v>211</v>
      </c>
      <c r="H23" s="21" t="s">
        <v>212</v>
      </c>
      <c r="I23" s="57">
        <v>27386.16</v>
      </c>
      <c r="J23" s="57">
        <v>27386.16</v>
      </c>
      <c r="K23" s="60"/>
      <c r="L23" s="60"/>
      <c r="M23" s="59">
        <v>27386.16</v>
      </c>
      <c r="N23" s="60"/>
      <c r="O23" s="57"/>
      <c r="P23" s="57"/>
      <c r="Q23" s="57"/>
      <c r="R23" s="57"/>
      <c r="S23" s="57"/>
      <c r="T23" s="57"/>
      <c r="U23" s="57"/>
      <c r="V23" s="57"/>
      <c r="W23" s="57"/>
      <c r="X23" s="57"/>
    </row>
    <row r="24" ht="20.25" customHeight="1" spans="1:24">
      <c r="A24" s="21" t="s">
        <v>190</v>
      </c>
      <c r="B24" s="21" t="s">
        <v>67</v>
      </c>
      <c r="C24" s="21" t="s">
        <v>201</v>
      </c>
      <c r="D24" s="21" t="s">
        <v>202</v>
      </c>
      <c r="E24" s="21" t="s">
        <v>121</v>
      </c>
      <c r="F24" s="21" t="s">
        <v>122</v>
      </c>
      <c r="G24" s="21" t="s">
        <v>211</v>
      </c>
      <c r="H24" s="21" t="s">
        <v>212</v>
      </c>
      <c r="I24" s="57">
        <v>36072.69</v>
      </c>
      <c r="J24" s="57">
        <v>36072.69</v>
      </c>
      <c r="K24" s="60"/>
      <c r="L24" s="60"/>
      <c r="M24" s="59">
        <v>36072.69</v>
      </c>
      <c r="N24" s="60"/>
      <c r="O24" s="57"/>
      <c r="P24" s="57"/>
      <c r="Q24" s="57"/>
      <c r="R24" s="57"/>
      <c r="S24" s="57"/>
      <c r="T24" s="57"/>
      <c r="U24" s="57"/>
      <c r="V24" s="57"/>
      <c r="W24" s="57"/>
      <c r="X24" s="57"/>
    </row>
    <row r="25" ht="20.25" customHeight="1" spans="1:24">
      <c r="A25" s="21" t="s">
        <v>190</v>
      </c>
      <c r="B25" s="21" t="s">
        <v>67</v>
      </c>
      <c r="C25" s="21" t="s">
        <v>213</v>
      </c>
      <c r="D25" s="21" t="s">
        <v>128</v>
      </c>
      <c r="E25" s="21" t="s">
        <v>127</v>
      </c>
      <c r="F25" s="21" t="s">
        <v>128</v>
      </c>
      <c r="G25" s="21" t="s">
        <v>214</v>
      </c>
      <c r="H25" s="21" t="s">
        <v>128</v>
      </c>
      <c r="I25" s="57">
        <v>1725143.04</v>
      </c>
      <c r="J25" s="57">
        <v>1725143.04</v>
      </c>
      <c r="K25" s="60"/>
      <c r="L25" s="60"/>
      <c r="M25" s="59">
        <v>1725143.04</v>
      </c>
      <c r="N25" s="60"/>
      <c r="O25" s="57"/>
      <c r="P25" s="57"/>
      <c r="Q25" s="57"/>
      <c r="R25" s="57"/>
      <c r="S25" s="57"/>
      <c r="T25" s="57"/>
      <c r="U25" s="57"/>
      <c r="V25" s="57"/>
      <c r="W25" s="57"/>
      <c r="X25" s="57"/>
    </row>
    <row r="26" ht="20.25" customHeight="1" spans="1:24">
      <c r="A26" s="21" t="s">
        <v>190</v>
      </c>
      <c r="B26" s="21" t="s">
        <v>67</v>
      </c>
      <c r="C26" s="21" t="s">
        <v>215</v>
      </c>
      <c r="D26" s="21" t="s">
        <v>216</v>
      </c>
      <c r="E26" s="21" t="s">
        <v>111</v>
      </c>
      <c r="F26" s="21" t="s">
        <v>112</v>
      </c>
      <c r="G26" s="21" t="s">
        <v>217</v>
      </c>
      <c r="H26" s="21" t="s">
        <v>218</v>
      </c>
      <c r="I26" s="57">
        <v>8319.6</v>
      </c>
      <c r="J26" s="57">
        <v>8319.6</v>
      </c>
      <c r="K26" s="60"/>
      <c r="L26" s="60"/>
      <c r="M26" s="59">
        <v>8319.6</v>
      </c>
      <c r="N26" s="60"/>
      <c r="O26" s="57"/>
      <c r="P26" s="57"/>
      <c r="Q26" s="57"/>
      <c r="R26" s="57"/>
      <c r="S26" s="57"/>
      <c r="T26" s="57"/>
      <c r="U26" s="57"/>
      <c r="V26" s="57"/>
      <c r="W26" s="57"/>
      <c r="X26" s="57"/>
    </row>
    <row r="27" ht="20.25" customHeight="1" spans="1:24">
      <c r="A27" s="21" t="s">
        <v>190</v>
      </c>
      <c r="B27" s="21" t="s">
        <v>67</v>
      </c>
      <c r="C27" s="21" t="s">
        <v>219</v>
      </c>
      <c r="D27" s="21" t="s">
        <v>169</v>
      </c>
      <c r="E27" s="21" t="s">
        <v>97</v>
      </c>
      <c r="F27" s="21" t="s">
        <v>98</v>
      </c>
      <c r="G27" s="21" t="s">
        <v>220</v>
      </c>
      <c r="H27" s="21" t="s">
        <v>169</v>
      </c>
      <c r="I27" s="57">
        <v>30000</v>
      </c>
      <c r="J27" s="57">
        <v>30000</v>
      </c>
      <c r="K27" s="60"/>
      <c r="L27" s="60"/>
      <c r="M27" s="59">
        <v>30000</v>
      </c>
      <c r="N27" s="60"/>
      <c r="O27" s="57"/>
      <c r="P27" s="57"/>
      <c r="Q27" s="57"/>
      <c r="R27" s="57"/>
      <c r="S27" s="57"/>
      <c r="T27" s="57"/>
      <c r="U27" s="57"/>
      <c r="V27" s="57"/>
      <c r="W27" s="57"/>
      <c r="X27" s="57"/>
    </row>
    <row r="28" ht="20.25" customHeight="1" spans="1:24">
      <c r="A28" s="21" t="s">
        <v>190</v>
      </c>
      <c r="B28" s="21" t="s">
        <v>67</v>
      </c>
      <c r="C28" s="21" t="s">
        <v>221</v>
      </c>
      <c r="D28" s="21" t="s">
        <v>222</v>
      </c>
      <c r="E28" s="21" t="s">
        <v>97</v>
      </c>
      <c r="F28" s="21" t="s">
        <v>98</v>
      </c>
      <c r="G28" s="21" t="s">
        <v>223</v>
      </c>
      <c r="H28" s="21" t="s">
        <v>222</v>
      </c>
      <c r="I28" s="57">
        <v>243413.04</v>
      </c>
      <c r="J28" s="57">
        <v>243413.04</v>
      </c>
      <c r="K28" s="60"/>
      <c r="L28" s="60"/>
      <c r="M28" s="59">
        <v>243413.04</v>
      </c>
      <c r="N28" s="60"/>
      <c r="O28" s="57"/>
      <c r="P28" s="57"/>
      <c r="Q28" s="57"/>
      <c r="R28" s="57"/>
      <c r="S28" s="57"/>
      <c r="T28" s="57"/>
      <c r="U28" s="57"/>
      <c r="V28" s="57"/>
      <c r="W28" s="57"/>
      <c r="X28" s="57"/>
    </row>
    <row r="29" ht="20.25" customHeight="1" spans="1:24">
      <c r="A29" s="21" t="s">
        <v>190</v>
      </c>
      <c r="B29" s="21" t="s">
        <v>67</v>
      </c>
      <c r="C29" s="21" t="s">
        <v>224</v>
      </c>
      <c r="D29" s="21" t="s">
        <v>225</v>
      </c>
      <c r="E29" s="21" t="s">
        <v>97</v>
      </c>
      <c r="F29" s="21" t="s">
        <v>98</v>
      </c>
      <c r="G29" s="21" t="s">
        <v>226</v>
      </c>
      <c r="H29" s="21" t="s">
        <v>227</v>
      </c>
      <c r="I29" s="57">
        <v>672600</v>
      </c>
      <c r="J29" s="57">
        <v>672600</v>
      </c>
      <c r="K29" s="60"/>
      <c r="L29" s="60"/>
      <c r="M29" s="59">
        <v>672600</v>
      </c>
      <c r="N29" s="60"/>
      <c r="O29" s="57"/>
      <c r="P29" s="57"/>
      <c r="Q29" s="57"/>
      <c r="R29" s="57"/>
      <c r="S29" s="57"/>
      <c r="T29" s="57"/>
      <c r="U29" s="57"/>
      <c r="V29" s="57"/>
      <c r="W29" s="57"/>
      <c r="X29" s="57"/>
    </row>
    <row r="30" ht="20.25" customHeight="1" spans="1:24">
      <c r="A30" s="21" t="s">
        <v>190</v>
      </c>
      <c r="B30" s="21" t="s">
        <v>67</v>
      </c>
      <c r="C30" s="21" t="s">
        <v>224</v>
      </c>
      <c r="D30" s="21" t="s">
        <v>225</v>
      </c>
      <c r="E30" s="21" t="s">
        <v>97</v>
      </c>
      <c r="F30" s="21" t="s">
        <v>98</v>
      </c>
      <c r="G30" s="21" t="s">
        <v>228</v>
      </c>
      <c r="H30" s="21" t="s">
        <v>229</v>
      </c>
      <c r="I30" s="57">
        <v>18000</v>
      </c>
      <c r="J30" s="57">
        <v>18000</v>
      </c>
      <c r="K30" s="60"/>
      <c r="L30" s="60"/>
      <c r="M30" s="59">
        <v>18000</v>
      </c>
      <c r="N30" s="60"/>
      <c r="O30" s="57"/>
      <c r="P30" s="57"/>
      <c r="Q30" s="57"/>
      <c r="R30" s="57"/>
      <c r="S30" s="57"/>
      <c r="T30" s="57"/>
      <c r="U30" s="57"/>
      <c r="V30" s="57"/>
      <c r="W30" s="57"/>
      <c r="X30" s="57"/>
    </row>
    <row r="31" ht="20.25" customHeight="1" spans="1:24">
      <c r="A31" s="21" t="s">
        <v>190</v>
      </c>
      <c r="B31" s="21" t="s">
        <v>67</v>
      </c>
      <c r="C31" s="21" t="s">
        <v>224</v>
      </c>
      <c r="D31" s="21" t="s">
        <v>225</v>
      </c>
      <c r="E31" s="21" t="s">
        <v>97</v>
      </c>
      <c r="F31" s="21" t="s">
        <v>98</v>
      </c>
      <c r="G31" s="21" t="s">
        <v>230</v>
      </c>
      <c r="H31" s="21" t="s">
        <v>231</v>
      </c>
      <c r="I31" s="57">
        <v>27000</v>
      </c>
      <c r="J31" s="57">
        <v>27000</v>
      </c>
      <c r="K31" s="60"/>
      <c r="L31" s="60"/>
      <c r="M31" s="59">
        <v>27000</v>
      </c>
      <c r="N31" s="60"/>
      <c r="O31" s="57"/>
      <c r="P31" s="57"/>
      <c r="Q31" s="57"/>
      <c r="R31" s="57"/>
      <c r="S31" s="57"/>
      <c r="T31" s="57"/>
      <c r="U31" s="57"/>
      <c r="V31" s="57"/>
      <c r="W31" s="57"/>
      <c r="X31" s="57"/>
    </row>
    <row r="32" ht="20.25" customHeight="1" spans="1:24">
      <c r="A32" s="21" t="s">
        <v>190</v>
      </c>
      <c r="B32" s="21" t="s">
        <v>67</v>
      </c>
      <c r="C32" s="21" t="s">
        <v>224</v>
      </c>
      <c r="D32" s="21" t="s">
        <v>225</v>
      </c>
      <c r="E32" s="21" t="s">
        <v>97</v>
      </c>
      <c r="F32" s="21" t="s">
        <v>98</v>
      </c>
      <c r="G32" s="21" t="s">
        <v>232</v>
      </c>
      <c r="H32" s="21" t="s">
        <v>233</v>
      </c>
      <c r="I32" s="57">
        <v>252000</v>
      </c>
      <c r="J32" s="57">
        <v>252000</v>
      </c>
      <c r="K32" s="60"/>
      <c r="L32" s="60"/>
      <c r="M32" s="59">
        <v>252000</v>
      </c>
      <c r="N32" s="60"/>
      <c r="O32" s="57"/>
      <c r="P32" s="57"/>
      <c r="Q32" s="57"/>
      <c r="R32" s="57"/>
      <c r="S32" s="57"/>
      <c r="T32" s="57"/>
      <c r="U32" s="57"/>
      <c r="V32" s="57"/>
      <c r="W32" s="57"/>
      <c r="X32" s="57"/>
    </row>
    <row r="33" ht="20.25" customHeight="1" spans="1:24">
      <c r="A33" s="21" t="s">
        <v>190</v>
      </c>
      <c r="B33" s="21" t="s">
        <v>67</v>
      </c>
      <c r="C33" s="21" t="s">
        <v>224</v>
      </c>
      <c r="D33" s="21" t="s">
        <v>225</v>
      </c>
      <c r="E33" s="21" t="s">
        <v>103</v>
      </c>
      <c r="F33" s="21" t="s">
        <v>104</v>
      </c>
      <c r="G33" s="21" t="s">
        <v>232</v>
      </c>
      <c r="H33" s="21" t="s">
        <v>233</v>
      </c>
      <c r="I33" s="57">
        <v>47700</v>
      </c>
      <c r="J33" s="57">
        <v>47700</v>
      </c>
      <c r="K33" s="60"/>
      <c r="L33" s="60"/>
      <c r="M33" s="59">
        <v>47700</v>
      </c>
      <c r="N33" s="60"/>
      <c r="O33" s="57"/>
      <c r="P33" s="57"/>
      <c r="Q33" s="57"/>
      <c r="R33" s="57"/>
      <c r="S33" s="57"/>
      <c r="T33" s="57"/>
      <c r="U33" s="57"/>
      <c r="V33" s="57"/>
      <c r="W33" s="57"/>
      <c r="X33" s="57"/>
    </row>
    <row r="34" ht="20.25" customHeight="1" spans="1:24">
      <c r="A34" s="21" t="s">
        <v>190</v>
      </c>
      <c r="B34" s="21" t="s">
        <v>67</v>
      </c>
      <c r="C34" s="21" t="s">
        <v>234</v>
      </c>
      <c r="D34" s="21" t="s">
        <v>235</v>
      </c>
      <c r="E34" s="21" t="s">
        <v>103</v>
      </c>
      <c r="F34" s="21" t="s">
        <v>104</v>
      </c>
      <c r="G34" s="21" t="s">
        <v>217</v>
      </c>
      <c r="H34" s="21" t="s">
        <v>218</v>
      </c>
      <c r="I34" s="57">
        <v>763200</v>
      </c>
      <c r="J34" s="57">
        <v>763200</v>
      </c>
      <c r="K34" s="60"/>
      <c r="L34" s="60"/>
      <c r="M34" s="59">
        <v>763200</v>
      </c>
      <c r="N34" s="60"/>
      <c r="O34" s="57"/>
      <c r="P34" s="57"/>
      <c r="Q34" s="57"/>
      <c r="R34" s="57"/>
      <c r="S34" s="57"/>
      <c r="T34" s="57"/>
      <c r="U34" s="57"/>
      <c r="V34" s="57"/>
      <c r="W34" s="57"/>
      <c r="X34" s="57"/>
    </row>
    <row r="35" ht="20.25" customHeight="1" spans="1:24">
      <c r="A35" s="21" t="s">
        <v>190</v>
      </c>
      <c r="B35" s="21" t="s">
        <v>67</v>
      </c>
      <c r="C35" s="21" t="s">
        <v>236</v>
      </c>
      <c r="D35" s="21" t="s">
        <v>237</v>
      </c>
      <c r="E35" s="21" t="s">
        <v>97</v>
      </c>
      <c r="F35" s="21" t="s">
        <v>98</v>
      </c>
      <c r="G35" s="21" t="s">
        <v>195</v>
      </c>
      <c r="H35" s="21" t="s">
        <v>196</v>
      </c>
      <c r="I35" s="57">
        <v>324000</v>
      </c>
      <c r="J35" s="57">
        <v>324000</v>
      </c>
      <c r="K35" s="60"/>
      <c r="L35" s="60"/>
      <c r="M35" s="59">
        <v>324000</v>
      </c>
      <c r="N35" s="60"/>
      <c r="O35" s="57"/>
      <c r="P35" s="57"/>
      <c r="Q35" s="57"/>
      <c r="R35" s="57"/>
      <c r="S35" s="57"/>
      <c r="T35" s="57"/>
      <c r="U35" s="57"/>
      <c r="V35" s="57"/>
      <c r="W35" s="57"/>
      <c r="X35" s="57"/>
    </row>
    <row r="36" ht="20.25" customHeight="1" spans="1:24">
      <c r="A36" s="21" t="s">
        <v>190</v>
      </c>
      <c r="B36" s="21" t="s">
        <v>67</v>
      </c>
      <c r="C36" s="21" t="s">
        <v>238</v>
      </c>
      <c r="D36" s="21" t="s">
        <v>239</v>
      </c>
      <c r="E36" s="21" t="s">
        <v>97</v>
      </c>
      <c r="F36" s="21" t="s">
        <v>98</v>
      </c>
      <c r="G36" s="21" t="s">
        <v>197</v>
      </c>
      <c r="H36" s="21" t="s">
        <v>198</v>
      </c>
      <c r="I36" s="57">
        <v>810000</v>
      </c>
      <c r="J36" s="57">
        <v>810000</v>
      </c>
      <c r="K36" s="60"/>
      <c r="L36" s="60"/>
      <c r="M36" s="59">
        <v>810000</v>
      </c>
      <c r="N36" s="60"/>
      <c r="O36" s="57"/>
      <c r="P36" s="57"/>
      <c r="Q36" s="57"/>
      <c r="R36" s="57"/>
      <c r="S36" s="57"/>
      <c r="T36" s="57"/>
      <c r="U36" s="57"/>
      <c r="V36" s="57"/>
      <c r="W36" s="57"/>
      <c r="X36" s="57"/>
    </row>
    <row r="37" ht="20.25" customHeight="1" spans="1:24">
      <c r="A37" s="21" t="s">
        <v>190</v>
      </c>
      <c r="B37" s="21" t="s">
        <v>67</v>
      </c>
      <c r="C37" s="21" t="s">
        <v>238</v>
      </c>
      <c r="D37" s="21" t="s">
        <v>239</v>
      </c>
      <c r="E37" s="21" t="s">
        <v>97</v>
      </c>
      <c r="F37" s="21" t="s">
        <v>98</v>
      </c>
      <c r="G37" s="21" t="s">
        <v>199</v>
      </c>
      <c r="H37" s="21" t="s">
        <v>200</v>
      </c>
      <c r="I37" s="57">
        <v>756000</v>
      </c>
      <c r="J37" s="57">
        <v>756000</v>
      </c>
      <c r="K37" s="60"/>
      <c r="L37" s="60"/>
      <c r="M37" s="59">
        <v>756000</v>
      </c>
      <c r="N37" s="60"/>
      <c r="O37" s="57"/>
      <c r="P37" s="57"/>
      <c r="Q37" s="57"/>
      <c r="R37" s="57"/>
      <c r="S37" s="57"/>
      <c r="T37" s="57"/>
      <c r="U37" s="57"/>
      <c r="V37" s="57"/>
      <c r="W37" s="57"/>
      <c r="X37" s="57"/>
    </row>
    <row r="38" ht="20.25" customHeight="1" spans="1:24">
      <c r="A38" s="21" t="s">
        <v>190</v>
      </c>
      <c r="B38" s="21" t="s">
        <v>67</v>
      </c>
      <c r="C38" s="21" t="s">
        <v>238</v>
      </c>
      <c r="D38" s="21" t="s">
        <v>239</v>
      </c>
      <c r="E38" s="21" t="s">
        <v>97</v>
      </c>
      <c r="F38" s="21" t="s">
        <v>98</v>
      </c>
      <c r="G38" s="21" t="s">
        <v>199</v>
      </c>
      <c r="H38" s="21" t="s">
        <v>200</v>
      </c>
      <c r="I38" s="57">
        <v>854400</v>
      </c>
      <c r="J38" s="57">
        <v>854400</v>
      </c>
      <c r="K38" s="60"/>
      <c r="L38" s="60"/>
      <c r="M38" s="59">
        <v>854400</v>
      </c>
      <c r="N38" s="60"/>
      <c r="O38" s="57"/>
      <c r="P38" s="57"/>
      <c r="Q38" s="57"/>
      <c r="R38" s="57"/>
      <c r="S38" s="57"/>
      <c r="T38" s="57"/>
      <c r="U38" s="57"/>
      <c r="V38" s="57"/>
      <c r="W38" s="57"/>
      <c r="X38" s="57"/>
    </row>
    <row r="39" ht="20.25" customHeight="1" spans="1:24">
      <c r="A39" s="21" t="s">
        <v>190</v>
      </c>
      <c r="B39" s="21" t="s">
        <v>67</v>
      </c>
      <c r="C39" s="21" t="s">
        <v>240</v>
      </c>
      <c r="D39" s="21" t="s">
        <v>241</v>
      </c>
      <c r="E39" s="21" t="s">
        <v>97</v>
      </c>
      <c r="F39" s="21" t="s">
        <v>98</v>
      </c>
      <c r="G39" s="21" t="s">
        <v>242</v>
      </c>
      <c r="H39" s="21" t="s">
        <v>243</v>
      </c>
      <c r="I39" s="57">
        <v>1248000</v>
      </c>
      <c r="J39" s="57">
        <v>1248000</v>
      </c>
      <c r="K39" s="60"/>
      <c r="L39" s="60"/>
      <c r="M39" s="59">
        <v>1248000</v>
      </c>
      <c r="N39" s="60"/>
      <c r="O39" s="57"/>
      <c r="P39" s="57"/>
      <c r="Q39" s="57"/>
      <c r="R39" s="57"/>
      <c r="S39" s="57"/>
      <c r="T39" s="57"/>
      <c r="U39" s="57"/>
      <c r="V39" s="57"/>
      <c r="W39" s="57"/>
      <c r="X39" s="57"/>
    </row>
    <row r="40" ht="17.25" customHeight="1" spans="1:24">
      <c r="A40" s="201" t="s">
        <v>165</v>
      </c>
      <c r="B40" s="202"/>
      <c r="C40" s="214"/>
      <c r="D40" s="214"/>
      <c r="E40" s="214"/>
      <c r="F40" s="214"/>
      <c r="G40" s="214"/>
      <c r="H40" s="215"/>
      <c r="I40" s="57">
        <v>22418178.88</v>
      </c>
      <c r="J40" s="57">
        <v>22418178.88</v>
      </c>
      <c r="K40" s="57"/>
      <c r="L40" s="57"/>
      <c r="M40" s="59">
        <v>22418178.88</v>
      </c>
      <c r="N40" s="57"/>
      <c r="O40" s="57"/>
      <c r="P40" s="57"/>
      <c r="Q40" s="57"/>
      <c r="R40" s="57"/>
      <c r="S40" s="57"/>
      <c r="T40" s="57"/>
      <c r="U40" s="57"/>
      <c r="V40" s="57"/>
      <c r="W40" s="57"/>
      <c r="X40" s="57"/>
    </row>
  </sheetData>
  <mergeCells count="31">
    <mergeCell ref="A2:X2"/>
    <mergeCell ref="A3:H3"/>
    <mergeCell ref="I4:X4"/>
    <mergeCell ref="J5:N5"/>
    <mergeCell ref="O5:Q5"/>
    <mergeCell ref="S5:X5"/>
    <mergeCell ref="A40:H40"/>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ageMargins left="0.66875" right="0.275" top="0.511805555555556" bottom="0.550694444444444" header="0.5" footer="0.5"/>
  <pageSetup paperSize="9" scale="6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3"/>
  <sheetViews>
    <sheetView showZeros="0" topLeftCell="G1" workbookViewId="0">
      <selection activeCell="R1" sqref="R$1:W$1048576"/>
    </sheetView>
  </sheetViews>
  <sheetFormatPr defaultColWidth="9.14166666666667" defaultRowHeight="14.25" customHeight="1"/>
  <cols>
    <col min="1" max="1" width="10.2833333333333" customWidth="1"/>
    <col min="2" max="2" width="13.425" customWidth="1"/>
    <col min="3" max="3" width="21.25" customWidth="1"/>
    <col min="4" max="4" width="19.25" customWidth="1"/>
    <col min="5" max="5" width="7.375" customWidth="1"/>
    <col min="6" max="6" width="10.75" customWidth="1"/>
    <col min="7" max="7" width="7" customWidth="1"/>
    <col min="8" max="8" width="8.125" customWidth="1"/>
    <col min="9" max="9" width="15" customWidth="1"/>
    <col min="10" max="10" width="14.5" customWidth="1"/>
    <col min="11" max="11" width="12.5" customWidth="1"/>
    <col min="12" max="16" width="4.875" customWidth="1"/>
    <col min="17" max="17" width="10" customWidth="1"/>
    <col min="18" max="22" width="5.875" customWidth="1"/>
    <col min="23" max="23" width="8.425" customWidth="1"/>
  </cols>
  <sheetData>
    <row r="1" ht="13.5" customHeight="1" spans="2:23">
      <c r="B1" s="199"/>
      <c r="E1" s="40"/>
      <c r="F1" s="40"/>
      <c r="G1" s="40"/>
      <c r="H1" s="40"/>
      <c r="U1" s="199"/>
      <c r="W1" s="209"/>
    </row>
    <row r="2" ht="46.5" customHeight="1" spans="1:23">
      <c r="A2" s="42" t="str">
        <f>"2025"&amp;"年部门项目支出预算表"</f>
        <v>2025年部门项目支出预算表</v>
      </c>
      <c r="B2" s="42"/>
      <c r="C2" s="42"/>
      <c r="D2" s="42"/>
      <c r="E2" s="42"/>
      <c r="F2" s="42"/>
      <c r="G2" s="42"/>
      <c r="H2" s="42"/>
      <c r="I2" s="42"/>
      <c r="J2" s="42"/>
      <c r="K2" s="42"/>
      <c r="L2" s="42"/>
      <c r="M2" s="42"/>
      <c r="N2" s="42"/>
      <c r="O2" s="42"/>
      <c r="P2" s="42"/>
      <c r="Q2" s="42"/>
      <c r="R2" s="42"/>
      <c r="S2" s="42"/>
      <c r="T2" s="42"/>
      <c r="U2" s="42"/>
      <c r="V2" s="42"/>
      <c r="W2" s="42"/>
    </row>
    <row r="3" ht="13.5" customHeight="1" spans="1:23">
      <c r="A3" s="43" t="str">
        <f>"单位名称："&amp;"昆明市晋宁区中等专业学校"</f>
        <v>单位名称：昆明市晋宁区中等专业学校</v>
      </c>
      <c r="B3" s="44"/>
      <c r="C3" s="44"/>
      <c r="D3" s="44"/>
      <c r="E3" s="44"/>
      <c r="F3" s="44"/>
      <c r="G3" s="44"/>
      <c r="H3" s="44"/>
      <c r="I3" s="45"/>
      <c r="J3" s="45"/>
      <c r="K3" s="45"/>
      <c r="L3" s="45"/>
      <c r="M3" s="45"/>
      <c r="N3" s="45"/>
      <c r="O3" s="45"/>
      <c r="P3" s="45"/>
      <c r="Q3" s="45"/>
      <c r="U3" s="199"/>
      <c r="W3" s="179" t="s">
        <v>0</v>
      </c>
    </row>
    <row r="4" ht="21.75" customHeight="1" spans="1:23">
      <c r="A4" s="47" t="s">
        <v>244</v>
      </c>
      <c r="B4" s="48" t="s">
        <v>174</v>
      </c>
      <c r="C4" s="47" t="s">
        <v>175</v>
      </c>
      <c r="D4" s="47" t="s">
        <v>245</v>
      </c>
      <c r="E4" s="48" t="s">
        <v>176</v>
      </c>
      <c r="F4" s="48" t="s">
        <v>177</v>
      </c>
      <c r="G4" s="48" t="s">
        <v>246</v>
      </c>
      <c r="H4" s="48" t="s">
        <v>247</v>
      </c>
      <c r="I4" s="204" t="s">
        <v>53</v>
      </c>
      <c r="J4" s="12" t="s">
        <v>248</v>
      </c>
      <c r="K4" s="13"/>
      <c r="L4" s="13"/>
      <c r="M4" s="35"/>
      <c r="N4" s="12" t="s">
        <v>182</v>
      </c>
      <c r="O4" s="13"/>
      <c r="P4" s="35"/>
      <c r="Q4" s="48" t="s">
        <v>59</v>
      </c>
      <c r="R4" s="12" t="s">
        <v>60</v>
      </c>
      <c r="S4" s="13"/>
      <c r="T4" s="13"/>
      <c r="U4" s="13"/>
      <c r="V4" s="13"/>
      <c r="W4" s="35"/>
    </row>
    <row r="5" ht="21.75" customHeight="1" spans="1:23">
      <c r="A5" s="49"/>
      <c r="B5" s="200"/>
      <c r="C5" s="49"/>
      <c r="D5" s="49"/>
      <c r="E5" s="50"/>
      <c r="F5" s="50"/>
      <c r="G5" s="50"/>
      <c r="H5" s="50"/>
      <c r="I5" s="200"/>
      <c r="J5" s="205" t="s">
        <v>56</v>
      </c>
      <c r="K5" s="206"/>
      <c r="L5" s="48" t="s">
        <v>57</v>
      </c>
      <c r="M5" s="48" t="s">
        <v>58</v>
      </c>
      <c r="N5" s="48" t="s">
        <v>56</v>
      </c>
      <c r="O5" s="48" t="s">
        <v>57</v>
      </c>
      <c r="P5" s="48" t="s">
        <v>58</v>
      </c>
      <c r="Q5" s="50"/>
      <c r="R5" s="48" t="s">
        <v>55</v>
      </c>
      <c r="S5" s="48" t="s">
        <v>61</v>
      </c>
      <c r="T5" s="48" t="s">
        <v>188</v>
      </c>
      <c r="U5" s="48" t="s">
        <v>63</v>
      </c>
      <c r="V5" s="48" t="s">
        <v>64</v>
      </c>
      <c r="W5" s="48" t="s">
        <v>65</v>
      </c>
    </row>
    <row r="6" ht="21" customHeight="1" spans="1:23">
      <c r="A6" s="200"/>
      <c r="B6" s="200"/>
      <c r="C6" s="200"/>
      <c r="D6" s="200"/>
      <c r="E6" s="200"/>
      <c r="F6" s="200"/>
      <c r="G6" s="200"/>
      <c r="H6" s="200"/>
      <c r="I6" s="200"/>
      <c r="J6" s="207" t="s">
        <v>55</v>
      </c>
      <c r="K6" s="208"/>
      <c r="L6" s="200"/>
      <c r="M6" s="200"/>
      <c r="N6" s="200"/>
      <c r="O6" s="200"/>
      <c r="P6" s="200"/>
      <c r="Q6" s="200"/>
      <c r="R6" s="200"/>
      <c r="S6" s="200"/>
      <c r="T6" s="200"/>
      <c r="U6" s="200"/>
      <c r="V6" s="200"/>
      <c r="W6" s="200"/>
    </row>
    <row r="7" ht="39.75" customHeight="1" spans="1:23">
      <c r="A7" s="52"/>
      <c r="B7" s="54"/>
      <c r="C7" s="52"/>
      <c r="D7" s="52"/>
      <c r="E7" s="53"/>
      <c r="F7" s="53"/>
      <c r="G7" s="53"/>
      <c r="H7" s="53"/>
      <c r="I7" s="54"/>
      <c r="J7" s="17" t="s">
        <v>55</v>
      </c>
      <c r="K7" s="17" t="s">
        <v>249</v>
      </c>
      <c r="L7" s="53"/>
      <c r="M7" s="53"/>
      <c r="N7" s="53"/>
      <c r="O7" s="53"/>
      <c r="P7" s="53"/>
      <c r="Q7" s="53"/>
      <c r="R7" s="53"/>
      <c r="S7" s="53"/>
      <c r="T7" s="53"/>
      <c r="U7" s="54"/>
      <c r="V7" s="53"/>
      <c r="W7" s="53"/>
    </row>
    <row r="8" ht="15" customHeight="1" spans="1:23">
      <c r="A8" s="55">
        <v>1</v>
      </c>
      <c r="B8" s="55">
        <v>2</v>
      </c>
      <c r="C8" s="55">
        <v>3</v>
      </c>
      <c r="D8" s="55">
        <v>4</v>
      </c>
      <c r="E8" s="55">
        <v>5</v>
      </c>
      <c r="F8" s="55">
        <v>6</v>
      </c>
      <c r="G8" s="55">
        <v>7</v>
      </c>
      <c r="H8" s="55">
        <v>8</v>
      </c>
      <c r="I8" s="55">
        <v>9</v>
      </c>
      <c r="J8" s="55">
        <v>10</v>
      </c>
      <c r="K8" s="55">
        <v>11</v>
      </c>
      <c r="L8" s="108">
        <v>12</v>
      </c>
      <c r="M8" s="108">
        <v>13</v>
      </c>
      <c r="N8" s="108">
        <v>14</v>
      </c>
      <c r="O8" s="108">
        <v>15</v>
      </c>
      <c r="P8" s="108">
        <v>16</v>
      </c>
      <c r="Q8" s="108">
        <v>17</v>
      </c>
      <c r="R8" s="108">
        <v>18</v>
      </c>
      <c r="S8" s="108">
        <v>19</v>
      </c>
      <c r="T8" s="108">
        <v>20</v>
      </c>
      <c r="U8" s="55">
        <v>21</v>
      </c>
      <c r="V8" s="108">
        <v>22</v>
      </c>
      <c r="W8" s="55">
        <v>23</v>
      </c>
    </row>
    <row r="9" ht="21.75" customHeight="1" spans="1:23">
      <c r="A9" s="196" t="s">
        <v>250</v>
      </c>
      <c r="B9" s="196" t="s">
        <v>251</v>
      </c>
      <c r="C9" s="196" t="s">
        <v>252</v>
      </c>
      <c r="D9" s="196" t="s">
        <v>67</v>
      </c>
      <c r="E9" s="196" t="s">
        <v>97</v>
      </c>
      <c r="F9" s="196" t="s">
        <v>98</v>
      </c>
      <c r="G9" s="196" t="s">
        <v>217</v>
      </c>
      <c r="H9" s="196" t="s">
        <v>218</v>
      </c>
      <c r="I9" s="57">
        <v>630000</v>
      </c>
      <c r="J9" s="57">
        <v>630000</v>
      </c>
      <c r="K9" s="59">
        <v>630000</v>
      </c>
      <c r="L9" s="57"/>
      <c r="M9" s="57"/>
      <c r="N9" s="57"/>
      <c r="O9" s="57"/>
      <c r="P9" s="57"/>
      <c r="Q9" s="57"/>
      <c r="R9" s="57"/>
      <c r="S9" s="57"/>
      <c r="T9" s="57"/>
      <c r="U9" s="57"/>
      <c r="V9" s="57"/>
      <c r="W9" s="57"/>
    </row>
    <row r="10" ht="21.75" customHeight="1" spans="1:23">
      <c r="A10" s="196" t="s">
        <v>250</v>
      </c>
      <c r="B10" s="196" t="s">
        <v>253</v>
      </c>
      <c r="C10" s="196" t="s">
        <v>254</v>
      </c>
      <c r="D10" s="196" t="s">
        <v>67</v>
      </c>
      <c r="E10" s="196" t="s">
        <v>97</v>
      </c>
      <c r="F10" s="196" t="s">
        <v>98</v>
      </c>
      <c r="G10" s="196" t="s">
        <v>217</v>
      </c>
      <c r="H10" s="196" t="s">
        <v>218</v>
      </c>
      <c r="I10" s="57">
        <v>300000</v>
      </c>
      <c r="J10" s="57">
        <v>300000</v>
      </c>
      <c r="K10" s="59">
        <v>300000</v>
      </c>
      <c r="L10" s="57"/>
      <c r="M10" s="57"/>
      <c r="N10" s="57"/>
      <c r="O10" s="57"/>
      <c r="P10" s="57"/>
      <c r="Q10" s="57"/>
      <c r="R10" s="57"/>
      <c r="S10" s="57"/>
      <c r="T10" s="57"/>
      <c r="U10" s="57"/>
      <c r="V10" s="57"/>
      <c r="W10" s="57"/>
    </row>
    <row r="11" ht="21.75" customHeight="1" spans="1:23">
      <c r="A11" s="196" t="s">
        <v>255</v>
      </c>
      <c r="B11" s="196" t="s">
        <v>256</v>
      </c>
      <c r="C11" s="196" t="s">
        <v>257</v>
      </c>
      <c r="D11" s="196" t="s">
        <v>67</v>
      </c>
      <c r="E11" s="196" t="s">
        <v>97</v>
      </c>
      <c r="F11" s="196" t="s">
        <v>98</v>
      </c>
      <c r="G11" s="196" t="s">
        <v>226</v>
      </c>
      <c r="H11" s="196" t="s">
        <v>227</v>
      </c>
      <c r="I11" s="57">
        <v>1395800</v>
      </c>
      <c r="J11" s="57"/>
      <c r="K11" s="59"/>
      <c r="L11" s="57"/>
      <c r="M11" s="57"/>
      <c r="N11" s="57"/>
      <c r="O11" s="57"/>
      <c r="P11" s="57"/>
      <c r="Q11" s="57">
        <v>1395800</v>
      </c>
      <c r="R11" s="57"/>
      <c r="S11" s="57"/>
      <c r="T11" s="57"/>
      <c r="U11" s="57"/>
      <c r="V11" s="57"/>
      <c r="W11" s="57"/>
    </row>
    <row r="12" ht="21.75" customHeight="1" spans="1:23">
      <c r="A12" s="196" t="s">
        <v>255</v>
      </c>
      <c r="B12" s="196" t="s">
        <v>258</v>
      </c>
      <c r="C12" s="196" t="s">
        <v>259</v>
      </c>
      <c r="D12" s="196" t="s">
        <v>67</v>
      </c>
      <c r="E12" s="196" t="s">
        <v>97</v>
      </c>
      <c r="F12" s="196" t="s">
        <v>98</v>
      </c>
      <c r="G12" s="196" t="s">
        <v>230</v>
      </c>
      <c r="H12" s="196" t="s">
        <v>231</v>
      </c>
      <c r="I12" s="57">
        <v>450000</v>
      </c>
      <c r="J12" s="57">
        <v>450000</v>
      </c>
      <c r="K12" s="59">
        <v>450000</v>
      </c>
      <c r="L12" s="57"/>
      <c r="M12" s="57"/>
      <c r="N12" s="57"/>
      <c r="O12" s="57"/>
      <c r="P12" s="57"/>
      <c r="Q12" s="57"/>
      <c r="R12" s="57"/>
      <c r="S12" s="57"/>
      <c r="T12" s="57"/>
      <c r="U12" s="57"/>
      <c r="V12" s="57"/>
      <c r="W12" s="57"/>
    </row>
    <row r="13" ht="18.75" customHeight="1" spans="1:23">
      <c r="A13" s="201" t="s">
        <v>165</v>
      </c>
      <c r="B13" s="202"/>
      <c r="C13" s="202"/>
      <c r="D13" s="202"/>
      <c r="E13" s="202"/>
      <c r="F13" s="202"/>
      <c r="G13" s="202"/>
      <c r="H13" s="203"/>
      <c r="I13" s="57">
        <v>2775800</v>
      </c>
      <c r="J13" s="57">
        <v>1380000</v>
      </c>
      <c r="K13" s="59">
        <v>1380000</v>
      </c>
      <c r="L13" s="57"/>
      <c r="M13" s="57"/>
      <c r="N13" s="57"/>
      <c r="O13" s="57"/>
      <c r="P13" s="57"/>
      <c r="Q13" s="57">
        <v>1395800</v>
      </c>
      <c r="R13" s="57"/>
      <c r="S13" s="57"/>
      <c r="T13" s="57"/>
      <c r="U13" s="57"/>
      <c r="V13" s="57"/>
      <c r="W13" s="57"/>
    </row>
  </sheetData>
  <mergeCells count="28">
    <mergeCell ref="A2:W2"/>
    <mergeCell ref="A3:H3"/>
    <mergeCell ref="J4:M4"/>
    <mergeCell ref="N4:P4"/>
    <mergeCell ref="R4:W4"/>
    <mergeCell ref="A13:H13"/>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590277777777778" right="0.314583333333333" top="0.984027777777778" bottom="0.747916666666667" header="0.5" footer="0.5"/>
  <pageSetup paperSize="9" scale="6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36"/>
  <sheetViews>
    <sheetView showZeros="0" topLeftCell="B25" workbookViewId="0">
      <selection activeCell="F1" sqref="F$1:H$1048576"/>
    </sheetView>
  </sheetViews>
  <sheetFormatPr defaultColWidth="9.14166666666667" defaultRowHeight="12" customHeight="1"/>
  <cols>
    <col min="1" max="1" width="19.5" customWidth="1"/>
    <col min="2" max="2" width="21.875" customWidth="1"/>
    <col min="3" max="4" width="14" customWidth="1"/>
    <col min="5" max="5" width="23.575" customWidth="1"/>
    <col min="6" max="8" width="10.75" customWidth="1"/>
    <col min="9" max="9" width="11.375" customWidth="1"/>
    <col min="10" max="10" width="37.7" customWidth="1"/>
  </cols>
  <sheetData>
    <row r="1" ht="18" customHeight="1" spans="10:10">
      <c r="J1" s="177"/>
    </row>
    <row r="2" ht="39.75" customHeight="1" spans="1:10">
      <c r="A2" s="194" t="str">
        <f>"2025"&amp;"年部门项目支出绩效目标表（本级）"</f>
        <v>2025年部门项目支出绩效目标表（本级）</v>
      </c>
      <c r="B2" s="42"/>
      <c r="C2" s="42"/>
      <c r="D2" s="42"/>
      <c r="E2" s="42"/>
      <c r="F2" s="137"/>
      <c r="G2" s="42"/>
      <c r="H2" s="137"/>
      <c r="I2" s="137"/>
      <c r="J2" s="42"/>
    </row>
    <row r="3" ht="17.25" customHeight="1" spans="1:1">
      <c r="A3" s="43" t="str">
        <f>"单位名称："&amp;"昆明市晋宁区中等专业学校"</f>
        <v>单位名称：昆明市晋宁区中等专业学校</v>
      </c>
    </row>
    <row r="4" ht="44.25" customHeight="1" spans="1:10">
      <c r="A4" s="17" t="s">
        <v>175</v>
      </c>
      <c r="B4" s="17" t="s">
        <v>260</v>
      </c>
      <c r="C4" s="17" t="s">
        <v>261</v>
      </c>
      <c r="D4" s="17" t="s">
        <v>262</v>
      </c>
      <c r="E4" s="17" t="s">
        <v>263</v>
      </c>
      <c r="F4" s="190" t="s">
        <v>264</v>
      </c>
      <c r="G4" s="17" t="s">
        <v>265</v>
      </c>
      <c r="H4" s="190" t="s">
        <v>266</v>
      </c>
      <c r="I4" s="190" t="s">
        <v>267</v>
      </c>
      <c r="J4" s="17" t="s">
        <v>268</v>
      </c>
    </row>
    <row r="5" ht="18.75" customHeight="1" spans="1:10">
      <c r="A5" s="195">
        <v>1</v>
      </c>
      <c r="B5" s="195">
        <v>2</v>
      </c>
      <c r="C5" s="195">
        <v>3</v>
      </c>
      <c r="D5" s="195">
        <v>4</v>
      </c>
      <c r="E5" s="195">
        <v>5</v>
      </c>
      <c r="F5" s="108">
        <v>6</v>
      </c>
      <c r="G5" s="195">
        <v>7</v>
      </c>
      <c r="H5" s="108">
        <v>8</v>
      </c>
      <c r="I5" s="108">
        <v>9</v>
      </c>
      <c r="J5" s="195">
        <v>10</v>
      </c>
    </row>
    <row r="6" ht="27.75" customHeight="1" spans="1:10">
      <c r="A6" s="18" t="s">
        <v>67</v>
      </c>
      <c r="B6" s="196"/>
      <c r="C6" s="196"/>
      <c r="D6" s="196"/>
      <c r="E6" s="33"/>
      <c r="F6" s="197"/>
      <c r="G6" s="33"/>
      <c r="H6" s="197"/>
      <c r="I6" s="197"/>
      <c r="J6" s="33"/>
    </row>
    <row r="7" ht="30" customHeight="1" spans="1:10">
      <c r="A7" s="198" t="s">
        <v>257</v>
      </c>
      <c r="B7" s="60" t="s">
        <v>269</v>
      </c>
      <c r="C7" s="60" t="s">
        <v>270</v>
      </c>
      <c r="D7" s="60" t="s">
        <v>271</v>
      </c>
      <c r="E7" s="60" t="s">
        <v>272</v>
      </c>
      <c r="F7" s="60" t="s">
        <v>273</v>
      </c>
      <c r="G7" s="60" t="s">
        <v>274</v>
      </c>
      <c r="H7" s="60" t="s">
        <v>275</v>
      </c>
      <c r="I7" s="60" t="s">
        <v>276</v>
      </c>
      <c r="J7" s="60" t="s">
        <v>277</v>
      </c>
    </row>
    <row r="8" ht="30" customHeight="1" spans="1:10">
      <c r="A8" s="198" t="s">
        <v>257</v>
      </c>
      <c r="B8" s="60" t="s">
        <v>269</v>
      </c>
      <c r="C8" s="60" t="s">
        <v>270</v>
      </c>
      <c r="D8" s="60" t="s">
        <v>278</v>
      </c>
      <c r="E8" s="60" t="s">
        <v>279</v>
      </c>
      <c r="F8" s="60" t="s">
        <v>280</v>
      </c>
      <c r="G8" s="60" t="s">
        <v>281</v>
      </c>
      <c r="H8" s="60" t="s">
        <v>282</v>
      </c>
      <c r="I8" s="60" t="s">
        <v>283</v>
      </c>
      <c r="J8" s="60" t="s">
        <v>284</v>
      </c>
    </row>
    <row r="9" ht="30" customHeight="1" spans="1:10">
      <c r="A9" s="198" t="s">
        <v>257</v>
      </c>
      <c r="B9" s="60" t="s">
        <v>269</v>
      </c>
      <c r="C9" s="60" t="s">
        <v>285</v>
      </c>
      <c r="D9" s="60" t="s">
        <v>286</v>
      </c>
      <c r="E9" s="60" t="s">
        <v>287</v>
      </c>
      <c r="F9" s="60" t="s">
        <v>280</v>
      </c>
      <c r="G9" s="60" t="s">
        <v>87</v>
      </c>
      <c r="H9" s="60" t="s">
        <v>288</v>
      </c>
      <c r="I9" s="60" t="s">
        <v>283</v>
      </c>
      <c r="J9" s="60" t="s">
        <v>289</v>
      </c>
    </row>
    <row r="10" ht="30" customHeight="1" spans="1:10">
      <c r="A10" s="198" t="s">
        <v>257</v>
      </c>
      <c r="B10" s="60" t="s">
        <v>269</v>
      </c>
      <c r="C10" s="60" t="s">
        <v>290</v>
      </c>
      <c r="D10" s="60" t="s">
        <v>291</v>
      </c>
      <c r="E10" s="60" t="s">
        <v>292</v>
      </c>
      <c r="F10" s="60" t="s">
        <v>280</v>
      </c>
      <c r="G10" s="60" t="s">
        <v>281</v>
      </c>
      <c r="H10" s="60" t="s">
        <v>282</v>
      </c>
      <c r="I10" s="60" t="s">
        <v>283</v>
      </c>
      <c r="J10" s="60" t="s">
        <v>293</v>
      </c>
    </row>
    <row r="11" ht="30" customHeight="1" spans="1:10">
      <c r="A11" s="198" t="s">
        <v>254</v>
      </c>
      <c r="B11" s="60" t="s">
        <v>294</v>
      </c>
      <c r="C11" s="60" t="s">
        <v>270</v>
      </c>
      <c r="D11" s="60" t="s">
        <v>271</v>
      </c>
      <c r="E11" s="60" t="s">
        <v>295</v>
      </c>
      <c r="F11" s="60" t="s">
        <v>280</v>
      </c>
      <c r="G11" s="60" t="s">
        <v>296</v>
      </c>
      <c r="H11" s="60" t="s">
        <v>297</v>
      </c>
      <c r="I11" s="60" t="s">
        <v>276</v>
      </c>
      <c r="J11" s="60" t="s">
        <v>298</v>
      </c>
    </row>
    <row r="12" ht="30" customHeight="1" spans="1:10">
      <c r="A12" s="198" t="s">
        <v>254</v>
      </c>
      <c r="B12" s="60" t="s">
        <v>294</v>
      </c>
      <c r="C12" s="60" t="s">
        <v>270</v>
      </c>
      <c r="D12" s="60" t="s">
        <v>271</v>
      </c>
      <c r="E12" s="60" t="s">
        <v>299</v>
      </c>
      <c r="F12" s="60" t="s">
        <v>280</v>
      </c>
      <c r="G12" s="60" t="s">
        <v>300</v>
      </c>
      <c r="H12" s="60" t="s">
        <v>301</v>
      </c>
      <c r="I12" s="60" t="s">
        <v>276</v>
      </c>
      <c r="J12" s="60" t="s">
        <v>302</v>
      </c>
    </row>
    <row r="13" ht="30" customHeight="1" spans="1:10">
      <c r="A13" s="198" t="s">
        <v>254</v>
      </c>
      <c r="B13" s="60" t="s">
        <v>294</v>
      </c>
      <c r="C13" s="60" t="s">
        <v>270</v>
      </c>
      <c r="D13" s="60" t="s">
        <v>303</v>
      </c>
      <c r="E13" s="60" t="s">
        <v>304</v>
      </c>
      <c r="F13" s="60" t="s">
        <v>280</v>
      </c>
      <c r="G13" s="60" t="s">
        <v>300</v>
      </c>
      <c r="H13" s="60" t="s">
        <v>305</v>
      </c>
      <c r="I13" s="60" t="s">
        <v>276</v>
      </c>
      <c r="J13" s="60" t="s">
        <v>306</v>
      </c>
    </row>
    <row r="14" ht="30" customHeight="1" spans="1:10">
      <c r="A14" s="198" t="s">
        <v>254</v>
      </c>
      <c r="B14" s="60" t="s">
        <v>294</v>
      </c>
      <c r="C14" s="60" t="s">
        <v>270</v>
      </c>
      <c r="D14" s="60" t="s">
        <v>278</v>
      </c>
      <c r="E14" s="60" t="s">
        <v>307</v>
      </c>
      <c r="F14" s="60" t="s">
        <v>280</v>
      </c>
      <c r="G14" s="60" t="s">
        <v>308</v>
      </c>
      <c r="H14" s="60" t="s">
        <v>288</v>
      </c>
      <c r="I14" s="60" t="s">
        <v>276</v>
      </c>
      <c r="J14" s="60" t="s">
        <v>306</v>
      </c>
    </row>
    <row r="15" ht="30" customHeight="1" spans="1:10">
      <c r="A15" s="198" t="s">
        <v>254</v>
      </c>
      <c r="B15" s="60" t="s">
        <v>294</v>
      </c>
      <c r="C15" s="60" t="s">
        <v>285</v>
      </c>
      <c r="D15" s="60" t="s">
        <v>309</v>
      </c>
      <c r="E15" s="60" t="s">
        <v>310</v>
      </c>
      <c r="F15" s="60" t="s">
        <v>311</v>
      </c>
      <c r="G15" s="60" t="s">
        <v>281</v>
      </c>
      <c r="H15" s="60" t="s">
        <v>282</v>
      </c>
      <c r="I15" s="60" t="s">
        <v>283</v>
      </c>
      <c r="J15" s="60" t="s">
        <v>312</v>
      </c>
    </row>
    <row r="16" ht="30" customHeight="1" spans="1:10">
      <c r="A16" s="198" t="s">
        <v>254</v>
      </c>
      <c r="B16" s="60" t="s">
        <v>294</v>
      </c>
      <c r="C16" s="60" t="s">
        <v>285</v>
      </c>
      <c r="D16" s="60" t="s">
        <v>286</v>
      </c>
      <c r="E16" s="60" t="s">
        <v>313</v>
      </c>
      <c r="F16" s="60" t="s">
        <v>311</v>
      </c>
      <c r="G16" s="60" t="s">
        <v>281</v>
      </c>
      <c r="H16" s="60" t="s">
        <v>282</v>
      </c>
      <c r="I16" s="60" t="s">
        <v>283</v>
      </c>
      <c r="J16" s="60" t="s">
        <v>314</v>
      </c>
    </row>
    <row r="17" ht="30" customHeight="1" spans="1:10">
      <c r="A17" s="198" t="s">
        <v>254</v>
      </c>
      <c r="B17" s="60" t="s">
        <v>294</v>
      </c>
      <c r="C17" s="60" t="s">
        <v>290</v>
      </c>
      <c r="D17" s="60" t="s">
        <v>291</v>
      </c>
      <c r="E17" s="60" t="s">
        <v>315</v>
      </c>
      <c r="F17" s="60" t="s">
        <v>311</v>
      </c>
      <c r="G17" s="60" t="s">
        <v>281</v>
      </c>
      <c r="H17" s="60" t="s">
        <v>282</v>
      </c>
      <c r="I17" s="60" t="s">
        <v>283</v>
      </c>
      <c r="J17" s="60" t="s">
        <v>314</v>
      </c>
    </row>
    <row r="18" ht="30" customHeight="1" spans="1:10">
      <c r="A18" s="198" t="s">
        <v>252</v>
      </c>
      <c r="B18" s="60" t="s">
        <v>316</v>
      </c>
      <c r="C18" s="60" t="s">
        <v>270</v>
      </c>
      <c r="D18" s="60" t="s">
        <v>271</v>
      </c>
      <c r="E18" s="60" t="s">
        <v>317</v>
      </c>
      <c r="F18" s="60" t="s">
        <v>280</v>
      </c>
      <c r="G18" s="60" t="s">
        <v>274</v>
      </c>
      <c r="H18" s="60" t="s">
        <v>318</v>
      </c>
      <c r="I18" s="60" t="s">
        <v>276</v>
      </c>
      <c r="J18" s="60" t="s">
        <v>319</v>
      </c>
    </row>
    <row r="19" ht="30" customHeight="1" spans="1:10">
      <c r="A19" s="198" t="s">
        <v>252</v>
      </c>
      <c r="B19" s="60" t="s">
        <v>316</v>
      </c>
      <c r="C19" s="60" t="s">
        <v>270</v>
      </c>
      <c r="D19" s="60" t="s">
        <v>271</v>
      </c>
      <c r="E19" s="60" t="s">
        <v>320</v>
      </c>
      <c r="F19" s="60" t="s">
        <v>311</v>
      </c>
      <c r="G19" s="60" t="s">
        <v>321</v>
      </c>
      <c r="H19" s="60" t="s">
        <v>297</v>
      </c>
      <c r="I19" s="60" t="s">
        <v>276</v>
      </c>
      <c r="J19" s="60" t="s">
        <v>322</v>
      </c>
    </row>
    <row r="20" ht="30" customHeight="1" spans="1:10">
      <c r="A20" s="198" t="s">
        <v>252</v>
      </c>
      <c r="B20" s="60" t="s">
        <v>316</v>
      </c>
      <c r="C20" s="60" t="s">
        <v>270</v>
      </c>
      <c r="D20" s="60" t="s">
        <v>303</v>
      </c>
      <c r="E20" s="60" t="s">
        <v>323</v>
      </c>
      <c r="F20" s="60" t="s">
        <v>280</v>
      </c>
      <c r="G20" s="60" t="s">
        <v>324</v>
      </c>
      <c r="H20" s="60" t="s">
        <v>282</v>
      </c>
      <c r="I20" s="60" t="s">
        <v>276</v>
      </c>
      <c r="J20" s="60" t="s">
        <v>322</v>
      </c>
    </row>
    <row r="21" ht="30" customHeight="1" spans="1:10">
      <c r="A21" s="198" t="s">
        <v>252</v>
      </c>
      <c r="B21" s="60" t="s">
        <v>316</v>
      </c>
      <c r="C21" s="60" t="s">
        <v>270</v>
      </c>
      <c r="D21" s="60" t="s">
        <v>303</v>
      </c>
      <c r="E21" s="60" t="s">
        <v>325</v>
      </c>
      <c r="F21" s="60" t="s">
        <v>280</v>
      </c>
      <c r="G21" s="60" t="s">
        <v>324</v>
      </c>
      <c r="H21" s="60" t="s">
        <v>282</v>
      </c>
      <c r="I21" s="60" t="s">
        <v>276</v>
      </c>
      <c r="J21" s="60" t="s">
        <v>322</v>
      </c>
    </row>
    <row r="22" ht="30" customHeight="1" spans="1:10">
      <c r="A22" s="198" t="s">
        <v>252</v>
      </c>
      <c r="B22" s="60" t="s">
        <v>316</v>
      </c>
      <c r="C22" s="60" t="s">
        <v>270</v>
      </c>
      <c r="D22" s="60" t="s">
        <v>303</v>
      </c>
      <c r="E22" s="60" t="s">
        <v>326</v>
      </c>
      <c r="F22" s="60" t="s">
        <v>327</v>
      </c>
      <c r="G22" s="60" t="s">
        <v>82</v>
      </c>
      <c r="H22" s="60" t="s">
        <v>282</v>
      </c>
      <c r="I22" s="60" t="s">
        <v>276</v>
      </c>
      <c r="J22" s="60" t="s">
        <v>322</v>
      </c>
    </row>
    <row r="23" ht="30" customHeight="1" spans="1:10">
      <c r="A23" s="198" t="s">
        <v>252</v>
      </c>
      <c r="B23" s="60" t="s">
        <v>316</v>
      </c>
      <c r="C23" s="60" t="s">
        <v>270</v>
      </c>
      <c r="D23" s="60" t="s">
        <v>303</v>
      </c>
      <c r="E23" s="60" t="s">
        <v>328</v>
      </c>
      <c r="F23" s="60" t="s">
        <v>327</v>
      </c>
      <c r="G23" s="60" t="s">
        <v>78</v>
      </c>
      <c r="H23" s="60" t="s">
        <v>282</v>
      </c>
      <c r="I23" s="60" t="s">
        <v>276</v>
      </c>
      <c r="J23" s="60" t="s">
        <v>322</v>
      </c>
    </row>
    <row r="24" ht="30" customHeight="1" spans="1:10">
      <c r="A24" s="198" t="s">
        <v>252</v>
      </c>
      <c r="B24" s="60" t="s">
        <v>316</v>
      </c>
      <c r="C24" s="60" t="s">
        <v>285</v>
      </c>
      <c r="D24" s="60" t="s">
        <v>309</v>
      </c>
      <c r="E24" s="60" t="s">
        <v>329</v>
      </c>
      <c r="F24" s="60" t="s">
        <v>311</v>
      </c>
      <c r="G24" s="60" t="s">
        <v>281</v>
      </c>
      <c r="H24" s="60" t="s">
        <v>282</v>
      </c>
      <c r="I24" s="60" t="s">
        <v>276</v>
      </c>
      <c r="J24" s="60" t="s">
        <v>322</v>
      </c>
    </row>
    <row r="25" ht="30" customHeight="1" spans="1:10">
      <c r="A25" s="198" t="s">
        <v>252</v>
      </c>
      <c r="B25" s="60" t="s">
        <v>316</v>
      </c>
      <c r="C25" s="60" t="s">
        <v>285</v>
      </c>
      <c r="D25" s="60" t="s">
        <v>309</v>
      </c>
      <c r="E25" s="60" t="s">
        <v>330</v>
      </c>
      <c r="F25" s="60" t="s">
        <v>311</v>
      </c>
      <c r="G25" s="60" t="s">
        <v>281</v>
      </c>
      <c r="H25" s="60" t="s">
        <v>282</v>
      </c>
      <c r="I25" s="60" t="s">
        <v>276</v>
      </c>
      <c r="J25" s="60" t="s">
        <v>322</v>
      </c>
    </row>
    <row r="26" ht="30" customHeight="1" spans="1:10">
      <c r="A26" s="198" t="s">
        <v>252</v>
      </c>
      <c r="B26" s="60" t="s">
        <v>316</v>
      </c>
      <c r="C26" s="60" t="s">
        <v>285</v>
      </c>
      <c r="D26" s="60" t="s">
        <v>309</v>
      </c>
      <c r="E26" s="60" t="s">
        <v>331</v>
      </c>
      <c r="F26" s="60" t="s">
        <v>311</v>
      </c>
      <c r="G26" s="60" t="s">
        <v>332</v>
      </c>
      <c r="H26" s="60" t="s">
        <v>297</v>
      </c>
      <c r="I26" s="60" t="s">
        <v>276</v>
      </c>
      <c r="J26" s="60" t="s">
        <v>322</v>
      </c>
    </row>
    <row r="27" ht="30" customHeight="1" spans="1:10">
      <c r="A27" s="198" t="s">
        <v>252</v>
      </c>
      <c r="B27" s="60" t="s">
        <v>316</v>
      </c>
      <c r="C27" s="60" t="s">
        <v>285</v>
      </c>
      <c r="D27" s="60" t="s">
        <v>286</v>
      </c>
      <c r="E27" s="60" t="s">
        <v>333</v>
      </c>
      <c r="F27" s="60" t="s">
        <v>311</v>
      </c>
      <c r="G27" s="60" t="s">
        <v>334</v>
      </c>
      <c r="H27" s="60" t="s">
        <v>282</v>
      </c>
      <c r="I27" s="60" t="s">
        <v>276</v>
      </c>
      <c r="J27" s="60" t="s">
        <v>322</v>
      </c>
    </row>
    <row r="28" ht="30" customHeight="1" spans="1:10">
      <c r="A28" s="198" t="s">
        <v>252</v>
      </c>
      <c r="B28" s="60" t="s">
        <v>316</v>
      </c>
      <c r="C28" s="60" t="s">
        <v>285</v>
      </c>
      <c r="D28" s="60" t="s">
        <v>286</v>
      </c>
      <c r="E28" s="60" t="s">
        <v>335</v>
      </c>
      <c r="F28" s="60" t="s">
        <v>311</v>
      </c>
      <c r="G28" s="60" t="s">
        <v>281</v>
      </c>
      <c r="H28" s="60" t="s">
        <v>282</v>
      </c>
      <c r="I28" s="60" t="s">
        <v>276</v>
      </c>
      <c r="J28" s="60" t="s">
        <v>322</v>
      </c>
    </row>
    <row r="29" ht="30" customHeight="1" spans="1:10">
      <c r="A29" s="198" t="s">
        <v>252</v>
      </c>
      <c r="B29" s="60" t="s">
        <v>316</v>
      </c>
      <c r="C29" s="60" t="s">
        <v>290</v>
      </c>
      <c r="D29" s="60" t="s">
        <v>291</v>
      </c>
      <c r="E29" s="60" t="s">
        <v>336</v>
      </c>
      <c r="F29" s="60" t="s">
        <v>311</v>
      </c>
      <c r="G29" s="60" t="s">
        <v>337</v>
      </c>
      <c r="H29" s="60" t="s">
        <v>282</v>
      </c>
      <c r="I29" s="60" t="s">
        <v>276</v>
      </c>
      <c r="J29" s="60" t="s">
        <v>338</v>
      </c>
    </row>
    <row r="30" ht="30" customHeight="1" spans="1:10">
      <c r="A30" s="198" t="s">
        <v>252</v>
      </c>
      <c r="B30" s="60" t="s">
        <v>316</v>
      </c>
      <c r="C30" s="60" t="s">
        <v>290</v>
      </c>
      <c r="D30" s="60" t="s">
        <v>291</v>
      </c>
      <c r="E30" s="60" t="s">
        <v>339</v>
      </c>
      <c r="F30" s="60" t="s">
        <v>311</v>
      </c>
      <c r="G30" s="60" t="s">
        <v>281</v>
      </c>
      <c r="H30" s="60" t="s">
        <v>282</v>
      </c>
      <c r="I30" s="60" t="s">
        <v>276</v>
      </c>
      <c r="J30" s="60" t="s">
        <v>338</v>
      </c>
    </row>
    <row r="31" ht="30" customHeight="1" spans="1:10">
      <c r="A31" s="198" t="s">
        <v>252</v>
      </c>
      <c r="B31" s="60" t="s">
        <v>316</v>
      </c>
      <c r="C31" s="60" t="s">
        <v>290</v>
      </c>
      <c r="D31" s="60" t="s">
        <v>291</v>
      </c>
      <c r="E31" s="60" t="s">
        <v>340</v>
      </c>
      <c r="F31" s="60" t="s">
        <v>311</v>
      </c>
      <c r="G31" s="60" t="s">
        <v>341</v>
      </c>
      <c r="H31" s="60" t="s">
        <v>282</v>
      </c>
      <c r="I31" s="60" t="s">
        <v>276</v>
      </c>
      <c r="J31" s="60" t="s">
        <v>338</v>
      </c>
    </row>
    <row r="32" ht="30" customHeight="1" spans="1:10">
      <c r="A32" s="198" t="s">
        <v>259</v>
      </c>
      <c r="B32" s="60" t="s">
        <v>342</v>
      </c>
      <c r="C32" s="60" t="s">
        <v>270</v>
      </c>
      <c r="D32" s="60" t="s">
        <v>271</v>
      </c>
      <c r="E32" s="60" t="s">
        <v>343</v>
      </c>
      <c r="F32" s="60" t="s">
        <v>280</v>
      </c>
      <c r="G32" s="60" t="s">
        <v>84</v>
      </c>
      <c r="H32" s="60" t="s">
        <v>344</v>
      </c>
      <c r="I32" s="60" t="s">
        <v>276</v>
      </c>
      <c r="J32" s="60" t="s">
        <v>345</v>
      </c>
    </row>
    <row r="33" ht="30" customHeight="1" spans="1:10">
      <c r="A33" s="198" t="s">
        <v>259</v>
      </c>
      <c r="B33" s="60" t="s">
        <v>342</v>
      </c>
      <c r="C33" s="60" t="s">
        <v>270</v>
      </c>
      <c r="D33" s="60" t="s">
        <v>271</v>
      </c>
      <c r="E33" s="60" t="s">
        <v>346</v>
      </c>
      <c r="F33" s="60" t="s">
        <v>280</v>
      </c>
      <c r="G33" s="60" t="s">
        <v>347</v>
      </c>
      <c r="H33" s="60" t="s">
        <v>348</v>
      </c>
      <c r="I33" s="60" t="s">
        <v>276</v>
      </c>
      <c r="J33" s="60" t="s">
        <v>349</v>
      </c>
    </row>
    <row r="34" ht="30" customHeight="1" spans="1:10">
      <c r="A34" s="198" t="s">
        <v>259</v>
      </c>
      <c r="B34" s="60" t="s">
        <v>342</v>
      </c>
      <c r="C34" s="60" t="s">
        <v>270</v>
      </c>
      <c r="D34" s="60" t="s">
        <v>303</v>
      </c>
      <c r="E34" s="60" t="s">
        <v>350</v>
      </c>
      <c r="F34" s="60" t="s">
        <v>311</v>
      </c>
      <c r="G34" s="60" t="s">
        <v>281</v>
      </c>
      <c r="H34" s="60" t="s">
        <v>282</v>
      </c>
      <c r="I34" s="60" t="s">
        <v>283</v>
      </c>
      <c r="J34" s="60" t="s">
        <v>351</v>
      </c>
    </row>
    <row r="35" ht="30" customHeight="1" spans="1:10">
      <c r="A35" s="198" t="s">
        <v>259</v>
      </c>
      <c r="B35" s="60" t="s">
        <v>342</v>
      </c>
      <c r="C35" s="60" t="s">
        <v>285</v>
      </c>
      <c r="D35" s="60" t="s">
        <v>309</v>
      </c>
      <c r="E35" s="60" t="s">
        <v>352</v>
      </c>
      <c r="F35" s="60" t="s">
        <v>311</v>
      </c>
      <c r="G35" s="60" t="s">
        <v>281</v>
      </c>
      <c r="H35" s="60" t="s">
        <v>282</v>
      </c>
      <c r="I35" s="60" t="s">
        <v>283</v>
      </c>
      <c r="J35" s="60" t="s">
        <v>353</v>
      </c>
    </row>
    <row r="36" ht="30" customHeight="1" spans="1:10">
      <c r="A36" s="198" t="s">
        <v>259</v>
      </c>
      <c r="B36" s="60" t="s">
        <v>342</v>
      </c>
      <c r="C36" s="60" t="s">
        <v>290</v>
      </c>
      <c r="D36" s="60" t="s">
        <v>291</v>
      </c>
      <c r="E36" s="60" t="s">
        <v>354</v>
      </c>
      <c r="F36" s="60" t="s">
        <v>311</v>
      </c>
      <c r="G36" s="60" t="s">
        <v>281</v>
      </c>
      <c r="H36" s="60" t="s">
        <v>282</v>
      </c>
      <c r="I36" s="60" t="s">
        <v>283</v>
      </c>
      <c r="J36" s="60" t="s">
        <v>355</v>
      </c>
    </row>
  </sheetData>
  <mergeCells count="10">
    <mergeCell ref="A2:J2"/>
    <mergeCell ref="A3:H3"/>
    <mergeCell ref="A7:A10"/>
    <mergeCell ref="A11:A17"/>
    <mergeCell ref="A18:A31"/>
    <mergeCell ref="A32:A36"/>
    <mergeCell ref="B7:B10"/>
    <mergeCell ref="B11:B17"/>
    <mergeCell ref="B18:B31"/>
    <mergeCell ref="B32:B36"/>
  </mergeCells>
  <pageMargins left="0.314583333333333" right="0.0784722222222222" top="0.550694444444444" bottom="0.511805555555556" header="0.5" footer="0.5"/>
  <pageSetup paperSize="9" scale="58"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showZeros="0" workbookViewId="0">
      <selection activeCell="B13" sqref="B13"/>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ht="12" customHeight="1" spans="1:6">
      <c r="A1" s="180">
        <v>1</v>
      </c>
      <c r="B1" s="181">
        <v>0</v>
      </c>
      <c r="C1" s="180">
        <v>1</v>
      </c>
      <c r="D1" s="182"/>
      <c r="E1" s="182"/>
      <c r="F1" s="179"/>
    </row>
    <row r="2" ht="42" customHeight="1" spans="1:6">
      <c r="A2" s="183" t="str">
        <f>"2025"&amp;"年部门政府性基金预算支出预算表"</f>
        <v>2025年部门政府性基金预算支出预算表</v>
      </c>
      <c r="B2" s="183" t="s">
        <v>356</v>
      </c>
      <c r="C2" s="184"/>
      <c r="D2" s="185"/>
      <c r="E2" s="185"/>
      <c r="F2" s="185"/>
    </row>
    <row r="3" ht="13.5" customHeight="1" spans="1:6">
      <c r="A3" s="43" t="str">
        <f>"单位名称："&amp;"昆明市晋宁区中等专业学校"</f>
        <v>单位名称：昆明市晋宁区中等专业学校</v>
      </c>
      <c r="B3" s="43" t="s">
        <v>357</v>
      </c>
      <c r="C3" s="180"/>
      <c r="D3" s="182"/>
      <c r="E3" s="182"/>
      <c r="F3" s="179" t="s">
        <v>0</v>
      </c>
    </row>
    <row r="4" ht="19.5" customHeight="1" spans="1:6">
      <c r="A4" s="186" t="s">
        <v>173</v>
      </c>
      <c r="B4" s="187" t="s">
        <v>68</v>
      </c>
      <c r="C4" s="186" t="s">
        <v>69</v>
      </c>
      <c r="D4" s="12" t="s">
        <v>358</v>
      </c>
      <c r="E4" s="13"/>
      <c r="F4" s="35"/>
    </row>
    <row r="5" ht="18.75" customHeight="1" spans="1:6">
      <c r="A5" s="188"/>
      <c r="B5" s="189"/>
      <c r="C5" s="188"/>
      <c r="D5" s="51" t="s">
        <v>53</v>
      </c>
      <c r="E5" s="12" t="s">
        <v>71</v>
      </c>
      <c r="F5" s="51" t="s">
        <v>72</v>
      </c>
    </row>
    <row r="6" ht="18.75" customHeight="1" spans="1:6">
      <c r="A6" s="190">
        <v>1</v>
      </c>
      <c r="B6" s="191" t="s">
        <v>79</v>
      </c>
      <c r="C6" s="190">
        <v>3</v>
      </c>
      <c r="D6" s="14">
        <v>4</v>
      </c>
      <c r="E6" s="14">
        <v>5</v>
      </c>
      <c r="F6" s="14">
        <v>6</v>
      </c>
    </row>
    <row r="7" ht="21" customHeight="1" spans="1:6">
      <c r="A7" s="32"/>
      <c r="B7" s="32"/>
      <c r="C7" s="32"/>
      <c r="D7" s="57"/>
      <c r="E7" s="57"/>
      <c r="F7" s="57"/>
    </row>
    <row r="8" ht="21" customHeight="1" spans="1:6">
      <c r="A8" s="32"/>
      <c r="B8" s="32"/>
      <c r="C8" s="32"/>
      <c r="D8" s="57"/>
      <c r="E8" s="57"/>
      <c r="F8" s="57"/>
    </row>
    <row r="9" ht="18.75" customHeight="1" spans="1:6">
      <c r="A9" s="192" t="s">
        <v>165</v>
      </c>
      <c r="B9" s="192" t="s">
        <v>165</v>
      </c>
      <c r="C9" s="193" t="s">
        <v>165</v>
      </c>
      <c r="D9" s="57"/>
      <c r="E9" s="57"/>
      <c r="F9" s="57"/>
    </row>
    <row r="10" customHeight="1" spans="1:1">
      <c r="A10" t="s">
        <v>359</v>
      </c>
    </row>
  </sheetData>
  <mergeCells count="7">
    <mergeCell ref="A2:F2"/>
    <mergeCell ref="A3:C3"/>
    <mergeCell ref="D4:F4"/>
    <mergeCell ref="A9:C9"/>
    <mergeCell ref="A4:A5"/>
    <mergeCell ref="B4:B5"/>
    <mergeCell ref="C4:C5"/>
  </mergeCells>
  <pageMargins left="0.75" right="0.75" top="1" bottom="1" header="0.5" footer="0.5"/>
  <pageSetup paperSize="9" scale="71"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Zeros="0" workbookViewId="0">
      <selection activeCell="B11" sqref="B11"/>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ht="15.75" customHeight="1" spans="2:19">
      <c r="B1" s="135"/>
      <c r="C1" s="135"/>
      <c r="R1" s="177"/>
      <c r="S1" s="177"/>
    </row>
    <row r="2" ht="41.25" customHeight="1" spans="1:19">
      <c r="A2" s="136" t="str">
        <f>"2025"&amp;"年部门政府采购预算表"</f>
        <v>2025年部门政府采购预算表</v>
      </c>
      <c r="B2" s="137"/>
      <c r="C2" s="137"/>
      <c r="D2" s="42"/>
      <c r="E2" s="42"/>
      <c r="F2" s="42"/>
      <c r="G2" s="42"/>
      <c r="H2" s="42"/>
      <c r="I2" s="42"/>
      <c r="J2" s="42"/>
      <c r="K2" s="42"/>
      <c r="L2" s="42"/>
      <c r="M2" s="137"/>
      <c r="N2" s="42"/>
      <c r="O2" s="42"/>
      <c r="P2" s="137"/>
      <c r="Q2" s="42"/>
      <c r="R2" s="137"/>
      <c r="S2" s="137"/>
    </row>
    <row r="3" ht="18.75" customHeight="1" spans="1:19">
      <c r="A3" s="168" t="str">
        <f>"单位名称："&amp;"昆明市晋宁区中等专业学校"</f>
        <v>单位名称：昆明市晋宁区中等专业学校</v>
      </c>
      <c r="B3" s="140"/>
      <c r="C3" s="140"/>
      <c r="D3" s="45"/>
      <c r="E3" s="45"/>
      <c r="F3" s="45"/>
      <c r="G3" s="45"/>
      <c r="H3" s="45"/>
      <c r="I3" s="45"/>
      <c r="J3" s="45"/>
      <c r="K3" s="45"/>
      <c r="L3" s="45"/>
      <c r="R3" s="178"/>
      <c r="S3" s="179" t="s">
        <v>0</v>
      </c>
    </row>
    <row r="4" ht="15.75" customHeight="1" spans="1:19">
      <c r="A4" s="48" t="s">
        <v>172</v>
      </c>
      <c r="B4" s="142" t="s">
        <v>173</v>
      </c>
      <c r="C4" s="142" t="s">
        <v>360</v>
      </c>
      <c r="D4" s="143" t="s">
        <v>361</v>
      </c>
      <c r="E4" s="143" t="s">
        <v>362</v>
      </c>
      <c r="F4" s="143" t="s">
        <v>363</v>
      </c>
      <c r="G4" s="143" t="s">
        <v>364</v>
      </c>
      <c r="H4" s="143" t="s">
        <v>365</v>
      </c>
      <c r="I4" s="156" t="s">
        <v>180</v>
      </c>
      <c r="J4" s="156"/>
      <c r="K4" s="156"/>
      <c r="L4" s="156"/>
      <c r="M4" s="157"/>
      <c r="N4" s="156"/>
      <c r="O4" s="156"/>
      <c r="P4" s="164"/>
      <c r="Q4" s="156"/>
      <c r="R4" s="157"/>
      <c r="S4" s="165"/>
    </row>
    <row r="5" ht="17.25" customHeight="1" spans="1:19">
      <c r="A5" s="50"/>
      <c r="B5" s="144"/>
      <c r="C5" s="144"/>
      <c r="D5" s="145"/>
      <c r="E5" s="145"/>
      <c r="F5" s="145"/>
      <c r="G5" s="145"/>
      <c r="H5" s="145"/>
      <c r="I5" s="145" t="s">
        <v>53</v>
      </c>
      <c r="J5" s="145" t="s">
        <v>56</v>
      </c>
      <c r="K5" s="145" t="s">
        <v>366</v>
      </c>
      <c r="L5" s="145" t="s">
        <v>367</v>
      </c>
      <c r="M5" s="158" t="s">
        <v>368</v>
      </c>
      <c r="N5" s="159" t="s">
        <v>369</v>
      </c>
      <c r="O5" s="159"/>
      <c r="P5" s="166"/>
      <c r="Q5" s="159"/>
      <c r="R5" s="167"/>
      <c r="S5" s="146"/>
    </row>
    <row r="6" ht="54" customHeight="1" spans="1:19">
      <c r="A6" s="53"/>
      <c r="B6" s="146"/>
      <c r="C6" s="146"/>
      <c r="D6" s="147"/>
      <c r="E6" s="147"/>
      <c r="F6" s="147"/>
      <c r="G6" s="147"/>
      <c r="H6" s="147"/>
      <c r="I6" s="147"/>
      <c r="J6" s="147" t="s">
        <v>55</v>
      </c>
      <c r="K6" s="147"/>
      <c r="L6" s="147"/>
      <c r="M6" s="160"/>
      <c r="N6" s="147" t="s">
        <v>55</v>
      </c>
      <c r="O6" s="147" t="s">
        <v>61</v>
      </c>
      <c r="P6" s="146" t="s">
        <v>62</v>
      </c>
      <c r="Q6" s="147" t="s">
        <v>63</v>
      </c>
      <c r="R6" s="160" t="s">
        <v>64</v>
      </c>
      <c r="S6" s="146" t="s">
        <v>65</v>
      </c>
    </row>
    <row r="7" ht="18" customHeight="1" spans="1:19">
      <c r="A7" s="169">
        <v>1</v>
      </c>
      <c r="B7" s="169" t="s">
        <v>79</v>
      </c>
      <c r="C7" s="170">
        <v>3</v>
      </c>
      <c r="D7" s="170">
        <v>4</v>
      </c>
      <c r="E7" s="169">
        <v>5</v>
      </c>
      <c r="F7" s="169">
        <v>6</v>
      </c>
      <c r="G7" s="169">
        <v>7</v>
      </c>
      <c r="H7" s="169">
        <v>8</v>
      </c>
      <c r="I7" s="169">
        <v>9</v>
      </c>
      <c r="J7" s="169">
        <v>10</v>
      </c>
      <c r="K7" s="169">
        <v>11</v>
      </c>
      <c r="L7" s="169">
        <v>12</v>
      </c>
      <c r="M7" s="169">
        <v>13</v>
      </c>
      <c r="N7" s="169">
        <v>14</v>
      </c>
      <c r="O7" s="169">
        <v>15</v>
      </c>
      <c r="P7" s="169">
        <v>16</v>
      </c>
      <c r="Q7" s="169">
        <v>17</v>
      </c>
      <c r="R7" s="169">
        <v>18</v>
      </c>
      <c r="S7" s="169">
        <v>19</v>
      </c>
    </row>
    <row r="8" ht="21" customHeight="1" spans="1:19">
      <c r="A8" s="148"/>
      <c r="B8" s="149"/>
      <c r="C8" s="149"/>
      <c r="D8" s="150"/>
      <c r="E8" s="150"/>
      <c r="F8" s="150"/>
      <c r="G8" s="171"/>
      <c r="H8" s="57"/>
      <c r="I8" s="57"/>
      <c r="J8" s="57"/>
      <c r="K8" s="57"/>
      <c r="L8" s="57"/>
      <c r="M8" s="57"/>
      <c r="N8" s="57"/>
      <c r="O8" s="57"/>
      <c r="P8" s="59"/>
      <c r="Q8" s="59"/>
      <c r="R8" s="57"/>
      <c r="S8" s="57"/>
    </row>
    <row r="9" ht="21" customHeight="1" spans="1:19">
      <c r="A9" s="151" t="s">
        <v>165</v>
      </c>
      <c r="B9" s="152"/>
      <c r="C9" s="152"/>
      <c r="D9" s="153"/>
      <c r="E9" s="153"/>
      <c r="F9" s="153"/>
      <c r="G9" s="172"/>
      <c r="H9" s="57"/>
      <c r="I9" s="57"/>
      <c r="J9" s="57"/>
      <c r="K9" s="57"/>
      <c r="L9" s="57"/>
      <c r="M9" s="57"/>
      <c r="N9" s="57"/>
      <c r="O9" s="57"/>
      <c r="P9" s="59"/>
      <c r="Q9" s="59"/>
      <c r="R9" s="57"/>
      <c r="S9" s="57"/>
    </row>
    <row r="10" ht="21" customHeight="1" spans="1:19">
      <c r="A10" s="173" t="s">
        <v>370</v>
      </c>
      <c r="B10" s="174"/>
      <c r="C10" s="174"/>
      <c r="D10" s="173"/>
      <c r="E10" s="173"/>
      <c r="F10" s="173"/>
      <c r="G10" s="175"/>
      <c r="H10" s="176"/>
      <c r="I10" s="176"/>
      <c r="J10" s="176"/>
      <c r="K10" s="176"/>
      <c r="L10" s="176"/>
      <c r="M10" s="176"/>
      <c r="N10" s="176"/>
      <c r="O10" s="176"/>
      <c r="P10" s="176"/>
      <c r="Q10" s="176"/>
      <c r="R10" s="176"/>
      <c r="S10" s="176"/>
    </row>
  </sheetData>
  <mergeCells count="19">
    <mergeCell ref="A2:S2"/>
    <mergeCell ref="A3:H3"/>
    <mergeCell ref="I4:S4"/>
    <mergeCell ref="N5:S5"/>
    <mergeCell ref="A9:G9"/>
    <mergeCell ref="A10:S10"/>
    <mergeCell ref="A4:A6"/>
    <mergeCell ref="B4:B6"/>
    <mergeCell ref="C4:C6"/>
    <mergeCell ref="D4:D6"/>
    <mergeCell ref="E4:E6"/>
    <mergeCell ref="F4:F6"/>
    <mergeCell ref="G4:G6"/>
    <mergeCell ref="H4:H6"/>
    <mergeCell ref="I5:I6"/>
    <mergeCell ref="J5:J6"/>
    <mergeCell ref="K5:K6"/>
    <mergeCell ref="L5:L6"/>
    <mergeCell ref="M5:M6"/>
  </mergeCells>
  <pageMargins left="0.75" right="0.75" top="1" bottom="1" header="0.5" footer="0.5"/>
  <pageSetup paperSize="9" scale="31"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0"/>
  <sheetViews>
    <sheetView showZeros="0" topLeftCell="D1" workbookViewId="0">
      <selection activeCell="E15" sqref="E15"/>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ht="16.5" customHeight="1" spans="1:20">
      <c r="A1" s="134"/>
      <c r="B1" s="135"/>
      <c r="C1" s="135"/>
      <c r="D1" s="135"/>
      <c r="E1" s="135"/>
      <c r="F1" s="135"/>
      <c r="G1" s="135"/>
      <c r="H1" s="134"/>
      <c r="I1" s="134"/>
      <c r="J1" s="134"/>
      <c r="K1" s="134"/>
      <c r="L1" s="134"/>
      <c r="M1" s="134"/>
      <c r="N1" s="154"/>
      <c r="O1" s="134"/>
      <c r="P1" s="134"/>
      <c r="Q1" s="135"/>
      <c r="R1" s="134"/>
      <c r="S1" s="162"/>
      <c r="T1" s="162"/>
    </row>
    <row r="2" ht="41.25" customHeight="1" spans="1:20">
      <c r="A2" s="136" t="str">
        <f>"2025"&amp;"年部门政府购买服务预算表"</f>
        <v>2025年部门政府购买服务预算表</v>
      </c>
      <c r="B2" s="137"/>
      <c r="C2" s="137"/>
      <c r="D2" s="137"/>
      <c r="E2" s="137"/>
      <c r="F2" s="137"/>
      <c r="G2" s="137"/>
      <c r="H2" s="138"/>
      <c r="I2" s="138"/>
      <c r="J2" s="138"/>
      <c r="K2" s="138"/>
      <c r="L2" s="138"/>
      <c r="M2" s="138"/>
      <c r="N2" s="155"/>
      <c r="O2" s="138"/>
      <c r="P2" s="138"/>
      <c r="Q2" s="137"/>
      <c r="R2" s="138"/>
      <c r="S2" s="155"/>
      <c r="T2" s="137"/>
    </row>
    <row r="3" ht="22.5" customHeight="1" spans="1:20">
      <c r="A3" s="139" t="str">
        <f>"单位名称："&amp;"昆明市晋宁区中等专业学校"</f>
        <v>单位名称：昆明市晋宁区中等专业学校</v>
      </c>
      <c r="B3" s="140"/>
      <c r="C3" s="140"/>
      <c r="D3" s="140"/>
      <c r="E3" s="140"/>
      <c r="F3" s="140"/>
      <c r="G3" s="140"/>
      <c r="H3" s="141"/>
      <c r="I3" s="141"/>
      <c r="J3" s="141"/>
      <c r="K3" s="141"/>
      <c r="L3" s="141"/>
      <c r="M3" s="141"/>
      <c r="N3" s="154"/>
      <c r="O3" s="134"/>
      <c r="P3" s="134"/>
      <c r="Q3" s="135"/>
      <c r="R3" s="134"/>
      <c r="S3" s="163"/>
      <c r="T3" s="162" t="s">
        <v>0</v>
      </c>
    </row>
    <row r="4" ht="24" customHeight="1" spans="1:20">
      <c r="A4" s="48" t="s">
        <v>172</v>
      </c>
      <c r="B4" s="142" t="s">
        <v>173</v>
      </c>
      <c r="C4" s="142" t="s">
        <v>360</v>
      </c>
      <c r="D4" s="142" t="s">
        <v>371</v>
      </c>
      <c r="E4" s="142" t="s">
        <v>372</v>
      </c>
      <c r="F4" s="142" t="s">
        <v>373</v>
      </c>
      <c r="G4" s="142" t="s">
        <v>374</v>
      </c>
      <c r="H4" s="143" t="s">
        <v>375</v>
      </c>
      <c r="I4" s="143" t="s">
        <v>376</v>
      </c>
      <c r="J4" s="156" t="s">
        <v>180</v>
      </c>
      <c r="K4" s="156"/>
      <c r="L4" s="156"/>
      <c r="M4" s="156"/>
      <c r="N4" s="157"/>
      <c r="O4" s="156"/>
      <c r="P4" s="156"/>
      <c r="Q4" s="164"/>
      <c r="R4" s="156"/>
      <c r="S4" s="157"/>
      <c r="T4" s="165"/>
    </row>
    <row r="5" ht="24" customHeight="1" spans="1:20">
      <c r="A5" s="50"/>
      <c r="B5" s="144"/>
      <c r="C5" s="144"/>
      <c r="D5" s="144"/>
      <c r="E5" s="144"/>
      <c r="F5" s="144"/>
      <c r="G5" s="144"/>
      <c r="H5" s="145"/>
      <c r="I5" s="145"/>
      <c r="J5" s="145" t="s">
        <v>53</v>
      </c>
      <c r="K5" s="145" t="s">
        <v>56</v>
      </c>
      <c r="L5" s="145" t="s">
        <v>366</v>
      </c>
      <c r="M5" s="145" t="s">
        <v>367</v>
      </c>
      <c r="N5" s="158" t="s">
        <v>368</v>
      </c>
      <c r="O5" s="159" t="s">
        <v>369</v>
      </c>
      <c r="P5" s="159"/>
      <c r="Q5" s="166"/>
      <c r="R5" s="159"/>
      <c r="S5" s="167"/>
      <c r="T5" s="146"/>
    </row>
    <row r="6" ht="54" customHeight="1" spans="1:20">
      <c r="A6" s="53"/>
      <c r="B6" s="146"/>
      <c r="C6" s="146"/>
      <c r="D6" s="146"/>
      <c r="E6" s="146"/>
      <c r="F6" s="146"/>
      <c r="G6" s="146"/>
      <c r="H6" s="147"/>
      <c r="I6" s="147"/>
      <c r="J6" s="147"/>
      <c r="K6" s="147" t="s">
        <v>55</v>
      </c>
      <c r="L6" s="147"/>
      <c r="M6" s="147"/>
      <c r="N6" s="160"/>
      <c r="O6" s="147" t="s">
        <v>55</v>
      </c>
      <c r="P6" s="147" t="s">
        <v>61</v>
      </c>
      <c r="Q6" s="146" t="s">
        <v>62</v>
      </c>
      <c r="R6" s="147" t="s">
        <v>63</v>
      </c>
      <c r="S6" s="160" t="s">
        <v>64</v>
      </c>
      <c r="T6" s="146" t="s">
        <v>65</v>
      </c>
    </row>
    <row r="7" ht="17.25" customHeight="1" spans="1:20">
      <c r="A7" s="54">
        <v>1</v>
      </c>
      <c r="B7" s="146">
        <v>2</v>
      </c>
      <c r="C7" s="54">
        <v>3</v>
      </c>
      <c r="D7" s="54">
        <v>4</v>
      </c>
      <c r="E7" s="146">
        <v>5</v>
      </c>
      <c r="F7" s="54">
        <v>6</v>
      </c>
      <c r="G7" s="54">
        <v>7</v>
      </c>
      <c r="H7" s="146">
        <v>8</v>
      </c>
      <c r="I7" s="54">
        <v>9</v>
      </c>
      <c r="J7" s="54">
        <v>10</v>
      </c>
      <c r="K7" s="146">
        <v>11</v>
      </c>
      <c r="L7" s="54">
        <v>12</v>
      </c>
      <c r="M7" s="54">
        <v>13</v>
      </c>
      <c r="N7" s="146">
        <v>14</v>
      </c>
      <c r="O7" s="54">
        <v>15</v>
      </c>
      <c r="P7" s="54">
        <v>16</v>
      </c>
      <c r="Q7" s="146">
        <v>17</v>
      </c>
      <c r="R7" s="54">
        <v>18</v>
      </c>
      <c r="S7" s="54">
        <v>19</v>
      </c>
      <c r="T7" s="54">
        <v>20</v>
      </c>
    </row>
    <row r="8" ht="21" customHeight="1" spans="1:20">
      <c r="A8" s="148"/>
      <c r="B8" s="149"/>
      <c r="C8" s="149"/>
      <c r="D8" s="149"/>
      <c r="E8" s="149"/>
      <c r="F8" s="149"/>
      <c r="G8" s="149"/>
      <c r="H8" s="150"/>
      <c r="I8" s="150"/>
      <c r="J8" s="57"/>
      <c r="K8" s="57"/>
      <c r="L8" s="57"/>
      <c r="M8" s="57"/>
      <c r="N8" s="57"/>
      <c r="O8" s="57"/>
      <c r="P8" s="57"/>
      <c r="Q8" s="59"/>
      <c r="R8" s="59"/>
      <c r="S8" s="57"/>
      <c r="T8" s="57"/>
    </row>
    <row r="9" ht="21" customHeight="1" spans="1:20">
      <c r="A9" s="151" t="s">
        <v>165</v>
      </c>
      <c r="B9" s="152"/>
      <c r="C9" s="152"/>
      <c r="D9" s="152"/>
      <c r="E9" s="152"/>
      <c r="F9" s="152"/>
      <c r="G9" s="152"/>
      <c r="H9" s="153"/>
      <c r="I9" s="161"/>
      <c r="J9" s="57"/>
      <c r="K9" s="57"/>
      <c r="L9" s="57"/>
      <c r="M9" s="57"/>
      <c r="N9" s="57"/>
      <c r="O9" s="57"/>
      <c r="P9" s="57"/>
      <c r="Q9" s="59"/>
      <c r="R9" s="59"/>
      <c r="S9" s="57"/>
      <c r="T9" s="57"/>
    </row>
    <row r="10" customHeight="1" spans="1:4">
      <c r="A10" t="s">
        <v>377</v>
      </c>
      <c r="D10" t="s">
        <v>377</v>
      </c>
    </row>
  </sheetData>
  <mergeCells count="19">
    <mergeCell ref="A2:T2"/>
    <mergeCell ref="A3:I3"/>
    <mergeCell ref="J4:T4"/>
    <mergeCell ref="O5:T5"/>
    <mergeCell ref="A9:I9"/>
    <mergeCell ref="A4:A6"/>
    <mergeCell ref="B4:B6"/>
    <mergeCell ref="C4:C6"/>
    <mergeCell ref="D4:D6"/>
    <mergeCell ref="E4:E6"/>
    <mergeCell ref="F4:F6"/>
    <mergeCell ref="G4:G6"/>
    <mergeCell ref="H4:H6"/>
    <mergeCell ref="I4:I6"/>
    <mergeCell ref="J5:J6"/>
    <mergeCell ref="K5:K6"/>
    <mergeCell ref="L5:L6"/>
    <mergeCell ref="M5:M6"/>
    <mergeCell ref="N5:N6"/>
  </mergeCells>
  <pageMargins left="0.75" right="0.75" top="1" bottom="1" header="0.5" footer="0.5"/>
  <pageSetup paperSize="9" scale="24"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showZeros="0" topLeftCell="C1" workbookViewId="0">
      <selection activeCell="G30" sqref="G30"/>
    </sheetView>
  </sheetViews>
  <sheetFormatPr defaultColWidth="9.14166666666667" defaultRowHeight="14.25" customHeight="1"/>
  <cols>
    <col min="1" max="1" width="10.2833333333333" customWidth="1"/>
    <col min="2" max="2" width="30.425" customWidth="1"/>
    <col min="3" max="3" width="23.85" customWidth="1"/>
    <col min="4" max="4" width="11.1416666666667" customWidth="1"/>
    <col min="5" max="5" width="32.7083333333333" customWidth="1"/>
    <col min="6" max="6" width="9.85" customWidth="1"/>
    <col min="7" max="7" width="17.7083333333333" customWidth="1"/>
    <col min="8" max="11" width="23.1416666666667" customWidth="1"/>
  </cols>
  <sheetData>
    <row r="1" ht="13.5" customHeight="1" spans="4:11">
      <c r="D1" s="40"/>
      <c r="E1" s="40"/>
      <c r="F1" s="40"/>
      <c r="G1" s="40"/>
      <c r="K1" s="41"/>
    </row>
    <row r="2" ht="41.25" customHeight="1" spans="1:11">
      <c r="A2" s="42" t="str">
        <f>"2025"&amp;"年对下转移支付预算表"</f>
        <v>2025年对下转移支付预算表</v>
      </c>
      <c r="B2" s="42"/>
      <c r="C2" s="42"/>
      <c r="D2" s="42"/>
      <c r="E2" s="42"/>
      <c r="F2" s="42"/>
      <c r="G2" s="42"/>
      <c r="H2" s="42"/>
      <c r="I2" s="42"/>
      <c r="J2" s="42"/>
      <c r="K2" s="42"/>
    </row>
    <row r="3" ht="13.5" customHeight="1" spans="1:11">
      <c r="A3" s="43" t="str">
        <f>"单位名称："&amp;"昆明市晋宁区中等专业学校"</f>
        <v>单位名称：昆明市晋宁区中等专业学校</v>
      </c>
      <c r="B3" s="44"/>
      <c r="C3" s="44"/>
      <c r="D3" s="44"/>
      <c r="E3" s="44"/>
      <c r="F3" s="44"/>
      <c r="G3" s="44"/>
      <c r="H3" s="45"/>
      <c r="I3" s="45"/>
      <c r="J3" s="45"/>
      <c r="K3" s="46" t="s">
        <v>0</v>
      </c>
    </row>
    <row r="4" ht="21.75" customHeight="1" spans="1:11">
      <c r="A4" s="131" t="s">
        <v>244</v>
      </c>
      <c r="B4" s="131" t="s">
        <v>175</v>
      </c>
      <c r="C4" s="131" t="s">
        <v>245</v>
      </c>
      <c r="D4" s="17" t="s">
        <v>176</v>
      </c>
      <c r="E4" s="17" t="s">
        <v>177</v>
      </c>
      <c r="F4" s="17" t="s">
        <v>246</v>
      </c>
      <c r="G4" s="17" t="s">
        <v>247</v>
      </c>
      <c r="H4" s="36" t="s">
        <v>53</v>
      </c>
      <c r="I4" s="14" t="s">
        <v>378</v>
      </c>
      <c r="J4" s="14"/>
      <c r="K4" s="14"/>
    </row>
    <row r="5" ht="21.75" customHeight="1" spans="1:11">
      <c r="A5" s="131"/>
      <c r="B5" s="131"/>
      <c r="C5" s="131"/>
      <c r="D5" s="17"/>
      <c r="E5" s="17"/>
      <c r="F5" s="17"/>
      <c r="G5" s="17"/>
      <c r="H5" s="14"/>
      <c r="I5" s="17" t="s">
        <v>56</v>
      </c>
      <c r="J5" s="17" t="s">
        <v>57</v>
      </c>
      <c r="K5" s="17" t="s">
        <v>58</v>
      </c>
    </row>
    <row r="6" ht="40.5" customHeight="1" spans="1:11">
      <c r="A6" s="132"/>
      <c r="B6" s="132"/>
      <c r="C6" s="132"/>
      <c r="D6" s="17"/>
      <c r="E6" s="17"/>
      <c r="F6" s="17"/>
      <c r="G6" s="17"/>
      <c r="H6" s="14"/>
      <c r="I6" s="17" t="s">
        <v>55</v>
      </c>
      <c r="J6" s="17"/>
      <c r="K6" s="17"/>
    </row>
    <row r="7" ht="20.25" customHeight="1" spans="1:11">
      <c r="A7" s="55">
        <v>1</v>
      </c>
      <c r="B7" s="55">
        <v>2</v>
      </c>
      <c r="C7" s="55">
        <v>3</v>
      </c>
      <c r="D7" s="55">
        <v>4</v>
      </c>
      <c r="E7" s="55">
        <v>5</v>
      </c>
      <c r="F7" s="55">
        <v>6</v>
      </c>
      <c r="G7" s="55">
        <v>7</v>
      </c>
      <c r="H7" s="55">
        <v>8</v>
      </c>
      <c r="I7" s="55">
        <v>9</v>
      </c>
      <c r="J7" s="108">
        <v>10</v>
      </c>
      <c r="K7" s="108">
        <v>11</v>
      </c>
    </row>
    <row r="8" ht="18" customHeight="1" spans="1:11">
      <c r="A8" s="133"/>
      <c r="B8" s="60"/>
      <c r="C8" s="133"/>
      <c r="D8" s="133"/>
      <c r="E8" s="133"/>
      <c r="F8" s="133"/>
      <c r="G8" s="133"/>
      <c r="H8" s="57"/>
      <c r="I8" s="57"/>
      <c r="J8" s="57"/>
      <c r="K8" s="57"/>
    </row>
    <row r="9" ht="24" customHeight="1" spans="1:11">
      <c r="A9" s="18"/>
      <c r="B9" s="32"/>
      <c r="C9" s="18"/>
      <c r="D9" s="18"/>
      <c r="E9" s="18"/>
      <c r="F9" s="18"/>
      <c r="G9" s="18"/>
      <c r="H9" s="57"/>
      <c r="I9" s="57"/>
      <c r="J9" s="57"/>
      <c r="K9" s="57"/>
    </row>
    <row r="10" ht="18.75" customHeight="1" spans="1:11">
      <c r="A10" s="105" t="s">
        <v>165</v>
      </c>
      <c r="B10" s="22"/>
      <c r="C10" s="22"/>
      <c r="D10" s="22"/>
      <c r="E10" s="22"/>
      <c r="F10" s="22"/>
      <c r="G10" s="22"/>
      <c r="H10" s="57"/>
      <c r="I10" s="57"/>
      <c r="J10" s="57"/>
      <c r="K10" s="57"/>
    </row>
    <row r="11" customHeight="1" spans="3:3">
      <c r="C11" t="s">
        <v>379</v>
      </c>
    </row>
  </sheetData>
  <mergeCells count="16">
    <mergeCell ref="A2:K2"/>
    <mergeCell ref="A3:G3"/>
    <mergeCell ref="H3:J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
  <sheetViews>
    <sheetView workbookViewId="0">
      <selection activeCell="E10" sqref="E10"/>
    </sheetView>
  </sheetViews>
  <sheetFormatPr defaultColWidth="9" defaultRowHeight="13.5"/>
  <cols>
    <col min="1" max="1" width="20.125" customWidth="1"/>
    <col min="10" max="10" width="16.375" customWidth="1"/>
  </cols>
  <sheetData>
    <row r="1" spans="1:10">
      <c r="A1" s="121"/>
      <c r="B1" s="121"/>
      <c r="C1" s="121"/>
      <c r="D1" s="121"/>
      <c r="E1" s="121"/>
      <c r="F1" s="122"/>
      <c r="G1" s="121"/>
      <c r="H1" s="122"/>
      <c r="I1" s="122"/>
      <c r="J1" s="90" t="s">
        <v>380</v>
      </c>
    </row>
    <row r="2" ht="27" spans="1:10">
      <c r="A2" s="123" t="s">
        <v>381</v>
      </c>
      <c r="B2" s="68"/>
      <c r="C2" s="68"/>
      <c r="D2" s="68"/>
      <c r="E2" s="68"/>
      <c r="F2" s="124"/>
      <c r="G2" s="68"/>
      <c r="H2" s="124"/>
      <c r="I2" s="124"/>
      <c r="J2" s="68"/>
    </row>
    <row r="3" ht="30" customHeight="1" spans="1:10">
      <c r="A3" s="125" t="s">
        <v>382</v>
      </c>
      <c r="B3" s="121"/>
      <c r="C3" s="121"/>
      <c r="D3" s="121"/>
      <c r="E3" s="121"/>
      <c r="F3" s="122"/>
      <c r="G3" s="121"/>
      <c r="H3" s="122"/>
      <c r="I3" s="122"/>
      <c r="J3" s="121"/>
    </row>
    <row r="4" ht="48" customHeight="1" spans="1:10">
      <c r="A4" s="126" t="s">
        <v>383</v>
      </c>
      <c r="B4" s="126" t="s">
        <v>260</v>
      </c>
      <c r="C4" s="126" t="s">
        <v>261</v>
      </c>
      <c r="D4" s="126" t="s">
        <v>262</v>
      </c>
      <c r="E4" s="126" t="s">
        <v>263</v>
      </c>
      <c r="F4" s="127" t="s">
        <v>264</v>
      </c>
      <c r="G4" s="126" t="s">
        <v>265</v>
      </c>
      <c r="H4" s="127" t="s">
        <v>266</v>
      </c>
      <c r="I4" s="127" t="s">
        <v>267</v>
      </c>
      <c r="J4" s="126" t="s">
        <v>268</v>
      </c>
    </row>
    <row r="5" ht="25" customHeight="1" spans="1:10">
      <c r="A5" s="126">
        <v>1</v>
      </c>
      <c r="B5" s="126">
        <v>2</v>
      </c>
      <c r="C5" s="126">
        <v>3</v>
      </c>
      <c r="D5" s="126">
        <v>4</v>
      </c>
      <c r="E5" s="126">
        <v>5</v>
      </c>
      <c r="F5" s="127">
        <v>6</v>
      </c>
      <c r="G5" s="126">
        <v>7</v>
      </c>
      <c r="H5" s="127">
        <v>8</v>
      </c>
      <c r="I5" s="127">
        <v>9</v>
      </c>
      <c r="J5" s="126">
        <v>10</v>
      </c>
    </row>
    <row r="6" ht="21" customHeight="1" spans="1:10">
      <c r="A6" s="82" t="s">
        <v>384</v>
      </c>
      <c r="B6" s="128"/>
      <c r="C6" s="128"/>
      <c r="D6" s="128"/>
      <c r="E6" s="129"/>
      <c r="F6" s="130"/>
      <c r="G6" s="129"/>
      <c r="H6" s="130"/>
      <c r="I6" s="130"/>
      <c r="J6" s="129"/>
    </row>
    <row r="7" ht="25" customHeight="1" spans="1:10">
      <c r="A7" s="83" t="s">
        <v>384</v>
      </c>
      <c r="B7" s="83" t="s">
        <v>384</v>
      </c>
      <c r="C7" s="83" t="s">
        <v>384</v>
      </c>
      <c r="D7" s="83" t="s">
        <v>384</v>
      </c>
      <c r="E7" s="82" t="s">
        <v>384</v>
      </c>
      <c r="F7" s="83" t="s">
        <v>384</v>
      </c>
      <c r="G7" s="82" t="s">
        <v>384</v>
      </c>
      <c r="H7" s="83" t="s">
        <v>384</v>
      </c>
      <c r="I7" s="83" t="s">
        <v>384</v>
      </c>
      <c r="J7" s="82" t="s">
        <v>384</v>
      </c>
    </row>
    <row r="8" ht="25" customHeight="1" spans="1:10">
      <c r="A8" s="121"/>
      <c r="B8" s="121"/>
      <c r="C8" s="121"/>
      <c r="D8" s="121"/>
      <c r="E8" s="121"/>
      <c r="F8" s="122"/>
      <c r="G8" s="121"/>
      <c r="H8" s="122"/>
      <c r="I8" s="122"/>
      <c r="J8" s="121"/>
    </row>
    <row r="9" spans="1:10">
      <c r="A9" s="121" t="s">
        <v>379</v>
      </c>
      <c r="B9" s="121"/>
      <c r="C9" s="121"/>
      <c r="D9" s="121"/>
      <c r="E9" s="121"/>
      <c r="F9" s="122"/>
      <c r="G9" s="121"/>
      <c r="H9" s="122"/>
      <c r="I9" s="122"/>
      <c r="J9" s="121"/>
    </row>
  </sheetData>
  <mergeCells count="2">
    <mergeCell ref="A2:J2"/>
    <mergeCell ref="A3:H3"/>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
  <sheetViews>
    <sheetView workbookViewId="0">
      <selection activeCell="I32" sqref="I32"/>
    </sheetView>
  </sheetViews>
  <sheetFormatPr defaultColWidth="10.425" defaultRowHeight="14.25" customHeight="1"/>
  <cols>
    <col min="1" max="1" width="17.75" customWidth="1"/>
    <col min="2" max="2" width="18.875" customWidth="1"/>
    <col min="3" max="3" width="11.5" customWidth="1"/>
    <col min="4" max="4" width="21.25" customWidth="1"/>
    <col min="5" max="5" width="11.875" customWidth="1"/>
    <col min="6" max="6" width="10.875" customWidth="1"/>
    <col min="7" max="7" width="10.375" customWidth="1"/>
    <col min="8" max="8" width="10.875" customWidth="1"/>
    <col min="9" max="9" width="10.625" customWidth="1"/>
  </cols>
  <sheetData>
    <row r="1" customHeight="1" spans="1:9">
      <c r="A1" s="96"/>
      <c r="B1" s="97"/>
      <c r="C1" s="97"/>
      <c r="D1" s="98"/>
      <c r="E1" s="98"/>
      <c r="F1" s="98"/>
      <c r="G1" s="97"/>
      <c r="H1" s="97"/>
      <c r="I1" s="98"/>
    </row>
    <row r="2" ht="41.25" customHeight="1" spans="1:9">
      <c r="A2" s="99" t="str">
        <f>"2025"&amp;"年新增资产配置表"</f>
        <v>2025年新增资产配置表</v>
      </c>
      <c r="B2" s="100"/>
      <c r="C2" s="100"/>
      <c r="D2" s="101"/>
      <c r="E2" s="101"/>
      <c r="F2" s="101"/>
      <c r="G2" s="100"/>
      <c r="H2" s="100"/>
      <c r="I2" s="101"/>
    </row>
    <row r="3" customFormat="1" customHeight="1" spans="1:9">
      <c r="A3" s="102" t="str">
        <f>"单位名称："&amp;"昆明市晋宁区中等专业学校"</f>
        <v>单位名称：昆明市晋宁区中等专业学校</v>
      </c>
      <c r="B3" s="103"/>
      <c r="C3" s="103"/>
      <c r="D3" s="104"/>
      <c r="F3" s="101"/>
      <c r="G3" s="100"/>
      <c r="H3" s="100"/>
      <c r="I3" s="120" t="s">
        <v>0</v>
      </c>
    </row>
    <row r="4" ht="28.5" customHeight="1" spans="1:9">
      <c r="A4" s="105" t="s">
        <v>172</v>
      </c>
      <c r="B4" s="106" t="s">
        <v>173</v>
      </c>
      <c r="C4" s="107" t="s">
        <v>385</v>
      </c>
      <c r="D4" s="105" t="s">
        <v>386</v>
      </c>
      <c r="E4" s="105" t="s">
        <v>387</v>
      </c>
      <c r="F4" s="105" t="s">
        <v>388</v>
      </c>
      <c r="G4" s="106" t="s">
        <v>389</v>
      </c>
      <c r="H4" s="108"/>
      <c r="I4" s="105"/>
    </row>
    <row r="5" ht="21" customHeight="1" spans="1:9">
      <c r="A5" s="107"/>
      <c r="B5" s="109"/>
      <c r="C5" s="109"/>
      <c r="D5" s="110"/>
      <c r="E5" s="109"/>
      <c r="F5" s="109"/>
      <c r="G5" s="106" t="s">
        <v>364</v>
      </c>
      <c r="H5" s="106" t="s">
        <v>390</v>
      </c>
      <c r="I5" s="106" t="s">
        <v>391</v>
      </c>
    </row>
    <row r="6" ht="17.25" customHeight="1" spans="1:9">
      <c r="A6" s="111" t="s">
        <v>78</v>
      </c>
      <c r="B6" s="31" t="s">
        <v>79</v>
      </c>
      <c r="C6" s="111" t="s">
        <v>80</v>
      </c>
      <c r="D6" s="33" t="s">
        <v>81</v>
      </c>
      <c r="E6" s="111" t="s">
        <v>82</v>
      </c>
      <c r="F6" s="31" t="s">
        <v>83</v>
      </c>
      <c r="G6" s="112" t="s">
        <v>84</v>
      </c>
      <c r="H6" s="33" t="s">
        <v>85</v>
      </c>
      <c r="I6" s="33">
        <v>9</v>
      </c>
    </row>
    <row r="7" ht="19.5" customHeight="1" spans="1:9">
      <c r="A7" s="113" t="s">
        <v>190</v>
      </c>
      <c r="B7" s="114" t="s">
        <v>67</v>
      </c>
      <c r="C7" s="114" t="s">
        <v>392</v>
      </c>
      <c r="D7" s="18" t="s">
        <v>393</v>
      </c>
      <c r="E7" s="32" t="s">
        <v>394</v>
      </c>
      <c r="F7" s="112" t="s">
        <v>395</v>
      </c>
      <c r="G7" s="115">
        <v>54</v>
      </c>
      <c r="H7" s="116">
        <v>5000</v>
      </c>
      <c r="I7" s="116">
        <v>270000</v>
      </c>
    </row>
    <row r="8" ht="19.5" customHeight="1" spans="1:9">
      <c r="A8" s="113" t="s">
        <v>190</v>
      </c>
      <c r="B8" s="114" t="s">
        <v>67</v>
      </c>
      <c r="C8" s="114" t="s">
        <v>392</v>
      </c>
      <c r="D8" s="18" t="s">
        <v>396</v>
      </c>
      <c r="E8" s="32" t="s">
        <v>397</v>
      </c>
      <c r="F8" s="112" t="s">
        <v>395</v>
      </c>
      <c r="G8" s="115">
        <v>30</v>
      </c>
      <c r="H8" s="116">
        <v>7000</v>
      </c>
      <c r="I8" s="116">
        <v>210000</v>
      </c>
    </row>
    <row r="9" ht="19.5" customHeight="1" spans="1:9">
      <c r="A9" s="20" t="s">
        <v>53</v>
      </c>
      <c r="B9" s="117"/>
      <c r="C9" s="117"/>
      <c r="D9" s="118"/>
      <c r="E9" s="119"/>
      <c r="F9" s="119"/>
      <c r="G9" s="115">
        <v>84</v>
      </c>
      <c r="H9" s="116">
        <v>12000</v>
      </c>
      <c r="I9" s="116">
        <v>480000</v>
      </c>
    </row>
  </sheetData>
  <mergeCells count="11">
    <mergeCell ref="A1:I1"/>
    <mergeCell ref="A2:I2"/>
    <mergeCell ref="A3:C3"/>
    <mergeCell ref="G4:I4"/>
    <mergeCell ref="A9:F9"/>
    <mergeCell ref="A4:A5"/>
    <mergeCell ref="B4:B5"/>
    <mergeCell ref="C4:C5"/>
    <mergeCell ref="D4:D5"/>
    <mergeCell ref="E4:E5"/>
    <mergeCell ref="F4:F5"/>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2"/>
  <sheetViews>
    <sheetView tabSelected="1" workbookViewId="0">
      <selection activeCell="K31" sqref="K31"/>
    </sheetView>
  </sheetViews>
  <sheetFormatPr defaultColWidth="7" defaultRowHeight="11.25"/>
  <cols>
    <col min="1" max="1" width="13.25" style="64" customWidth="1"/>
    <col min="2" max="2" width="24.875" style="64" customWidth="1"/>
    <col min="3" max="3" width="13.5" style="64" customWidth="1"/>
    <col min="4" max="4" width="13.375" style="64" customWidth="1"/>
    <col min="5" max="5" width="10.75" style="64" customWidth="1"/>
    <col min="6" max="6" width="7" style="64"/>
    <col min="7" max="7" width="11.75" style="64" customWidth="1"/>
    <col min="8" max="8" width="7" style="64"/>
    <col min="9" max="9" width="14.5" style="64" customWidth="1"/>
    <col min="10" max="10" width="14.125" style="64" customWidth="1"/>
    <col min="11" max="11" width="16.75" style="64" customWidth="1"/>
    <col min="12" max="16384" width="7" style="64"/>
  </cols>
  <sheetData>
    <row r="1" s="64" customFormat="1" ht="12" spans="1:11">
      <c r="A1" s="65"/>
      <c r="B1" s="65"/>
      <c r="C1" s="65"/>
      <c r="D1" s="66"/>
      <c r="E1" s="66"/>
      <c r="F1" s="66"/>
      <c r="G1" s="66"/>
      <c r="H1" s="67"/>
      <c r="I1" s="67"/>
      <c r="J1" s="67"/>
      <c r="K1" s="90" t="s">
        <v>398</v>
      </c>
    </row>
    <row r="2" s="64" customFormat="1" ht="28.5" spans="1:11">
      <c r="A2" s="68" t="s">
        <v>399</v>
      </c>
      <c r="B2" s="68"/>
      <c r="C2" s="68"/>
      <c r="D2" s="68"/>
      <c r="E2" s="68"/>
      <c r="F2" s="68"/>
      <c r="G2" s="68"/>
      <c r="H2" s="68"/>
      <c r="I2" s="68"/>
      <c r="J2" s="68"/>
      <c r="K2" s="68"/>
    </row>
    <row r="3" s="64" customFormat="1" ht="13.5" spans="1:11">
      <c r="A3" s="69" t="s">
        <v>382</v>
      </c>
      <c r="B3" s="70"/>
      <c r="C3" s="70"/>
      <c r="D3" s="70"/>
      <c r="E3" s="70"/>
      <c r="F3" s="70"/>
      <c r="G3" s="70"/>
      <c r="H3" s="71"/>
      <c r="I3" s="71"/>
      <c r="J3" s="71"/>
      <c r="K3" s="91" t="s">
        <v>0</v>
      </c>
    </row>
    <row r="4" s="64" customFormat="1" ht="13.5" spans="1:11">
      <c r="A4" s="72" t="s">
        <v>244</v>
      </c>
      <c r="B4" s="72" t="s">
        <v>175</v>
      </c>
      <c r="C4" s="72" t="s">
        <v>245</v>
      </c>
      <c r="D4" s="73" t="s">
        <v>176</v>
      </c>
      <c r="E4" s="73" t="s">
        <v>177</v>
      </c>
      <c r="F4" s="73" t="s">
        <v>246</v>
      </c>
      <c r="G4" s="73" t="s">
        <v>247</v>
      </c>
      <c r="H4" s="74" t="s">
        <v>53</v>
      </c>
      <c r="I4" s="92" t="s">
        <v>378</v>
      </c>
      <c r="J4" s="93"/>
      <c r="K4" s="94"/>
    </row>
    <row r="5" s="64" customFormat="1" spans="1:11">
      <c r="A5" s="75"/>
      <c r="B5" s="75"/>
      <c r="C5" s="75"/>
      <c r="D5" s="76"/>
      <c r="E5" s="76"/>
      <c r="F5" s="76"/>
      <c r="G5" s="76"/>
      <c r="H5" s="77"/>
      <c r="I5" s="73" t="s">
        <v>56</v>
      </c>
      <c r="J5" s="73" t="s">
        <v>57</v>
      </c>
      <c r="K5" s="73" t="s">
        <v>58</v>
      </c>
    </row>
    <row r="6" s="64" customFormat="1" spans="1:11">
      <c r="A6" s="78"/>
      <c r="B6" s="78"/>
      <c r="C6" s="78"/>
      <c r="D6" s="79"/>
      <c r="E6" s="79"/>
      <c r="F6" s="79"/>
      <c r="G6" s="79"/>
      <c r="H6" s="80"/>
      <c r="I6" s="79" t="s">
        <v>55</v>
      </c>
      <c r="J6" s="79"/>
      <c r="K6" s="79"/>
    </row>
    <row r="7" s="64" customFormat="1" ht="17" customHeight="1" spans="1:11">
      <c r="A7" s="81">
        <v>1</v>
      </c>
      <c r="B7" s="81">
        <v>2</v>
      </c>
      <c r="C7" s="81">
        <v>3</v>
      </c>
      <c r="D7" s="81">
        <v>4</v>
      </c>
      <c r="E7" s="81">
        <v>5</v>
      </c>
      <c r="F7" s="81">
        <v>6</v>
      </c>
      <c r="G7" s="81">
        <v>7</v>
      </c>
      <c r="H7" s="81">
        <v>8</v>
      </c>
      <c r="I7" s="81">
        <v>9</v>
      </c>
      <c r="J7" s="95">
        <v>10</v>
      </c>
      <c r="K7" s="95">
        <v>11</v>
      </c>
    </row>
    <row r="8" s="64" customFormat="1" ht="16" customHeight="1" spans="1:11">
      <c r="A8" s="82"/>
      <c r="B8" s="83" t="s">
        <v>384</v>
      </c>
      <c r="C8" s="82"/>
      <c r="D8" s="82"/>
      <c r="E8" s="82"/>
      <c r="F8" s="82"/>
      <c r="G8" s="82"/>
      <c r="H8" s="84" t="s">
        <v>384</v>
      </c>
      <c r="I8" s="84" t="s">
        <v>384</v>
      </c>
      <c r="J8" s="84" t="s">
        <v>384</v>
      </c>
      <c r="K8" s="86" t="s">
        <v>384</v>
      </c>
    </row>
    <row r="9" s="64" customFormat="1" spans="1:11">
      <c r="A9" s="85" t="s">
        <v>384</v>
      </c>
      <c r="B9" s="83" t="s">
        <v>384</v>
      </c>
      <c r="C9" s="83" t="s">
        <v>384</v>
      </c>
      <c r="D9" s="83" t="s">
        <v>384</v>
      </c>
      <c r="E9" s="83" t="s">
        <v>384</v>
      </c>
      <c r="F9" s="83" t="s">
        <v>384</v>
      </c>
      <c r="G9" s="83" t="s">
        <v>384</v>
      </c>
      <c r="H9" s="86" t="s">
        <v>384</v>
      </c>
      <c r="I9" s="86" t="s">
        <v>384</v>
      </c>
      <c r="J9" s="86" t="s">
        <v>384</v>
      </c>
      <c r="K9" s="86" t="s">
        <v>384</v>
      </c>
    </row>
    <row r="10" s="64" customFormat="1" ht="12" spans="1:11">
      <c r="A10" s="87" t="s">
        <v>165</v>
      </c>
      <c r="B10" s="88"/>
      <c r="C10" s="88"/>
      <c r="D10" s="88"/>
      <c r="E10" s="88"/>
      <c r="F10" s="88"/>
      <c r="G10" s="89"/>
      <c r="H10" s="86" t="s">
        <v>384</v>
      </c>
      <c r="I10" s="86" t="s">
        <v>384</v>
      </c>
      <c r="J10" s="86" t="s">
        <v>384</v>
      </c>
      <c r="K10" s="86" t="s">
        <v>384</v>
      </c>
    </row>
    <row r="11" s="64" customFormat="1" ht="12" spans="1:11">
      <c r="A11" s="65"/>
      <c r="B11" s="65"/>
      <c r="C11" s="65"/>
      <c r="D11" s="65"/>
      <c r="E11" s="65"/>
      <c r="F11" s="65"/>
      <c r="G11" s="65"/>
      <c r="H11" s="65"/>
      <c r="I11" s="65"/>
      <c r="J11" s="65"/>
      <c r="K11" s="65"/>
    </row>
    <row r="12" s="64" customFormat="1" ht="12" spans="1:11">
      <c r="A12" s="65" t="s">
        <v>400</v>
      </c>
      <c r="B12" s="65"/>
      <c r="C12" s="65"/>
      <c r="D12" s="65"/>
      <c r="E12" s="65"/>
      <c r="F12" s="65"/>
      <c r="G12" s="65"/>
      <c r="H12" s="65"/>
      <c r="I12" s="65"/>
      <c r="J12" s="65"/>
      <c r="K12" s="65"/>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2"/>
  <sheetViews>
    <sheetView workbookViewId="0">
      <selection activeCell="E23" sqref="E23"/>
    </sheetView>
  </sheetViews>
  <sheetFormatPr defaultColWidth="9.14166666666667" defaultRowHeight="14.25" customHeight="1" outlineLevelCol="6"/>
  <cols>
    <col min="1" max="1" width="18.875" customWidth="1"/>
    <col min="2" max="2" width="12.75" customWidth="1"/>
    <col min="3" max="3" width="22.625" customWidth="1"/>
    <col min="4" max="4" width="8.375" customWidth="1"/>
    <col min="5" max="7" width="13.375" customWidth="1"/>
  </cols>
  <sheetData>
    <row r="1" customFormat="1" ht="13.5" customHeight="1" spans="4:7">
      <c r="D1" s="40"/>
      <c r="G1" s="41"/>
    </row>
    <row r="2" ht="41.25" customHeight="1" spans="1:7">
      <c r="A2" s="42" t="str">
        <f>"2025"&amp;"年部门项目中期规划预算表"</f>
        <v>2025年部门项目中期规划预算表</v>
      </c>
      <c r="B2" s="42"/>
      <c r="C2" s="42"/>
      <c r="D2" s="42"/>
      <c r="E2" s="42"/>
      <c r="F2" s="42"/>
      <c r="G2" s="42"/>
    </row>
    <row r="3" ht="13.5" customHeight="1" spans="1:7">
      <c r="A3" s="43" t="str">
        <f>"单位名称："&amp;"昆明市晋宁区中等专业学校"</f>
        <v>单位名称：昆明市晋宁区中等专业学校</v>
      </c>
      <c r="B3" s="44"/>
      <c r="C3" s="44"/>
      <c r="D3" s="44"/>
      <c r="E3" s="45"/>
      <c r="F3" s="45"/>
      <c r="G3" s="46" t="s">
        <v>0</v>
      </c>
    </row>
    <row r="4" ht="21.75" customHeight="1" spans="1:7">
      <c r="A4" s="47" t="s">
        <v>245</v>
      </c>
      <c r="B4" s="47" t="s">
        <v>244</v>
      </c>
      <c r="C4" s="47" t="s">
        <v>175</v>
      </c>
      <c r="D4" s="48" t="s">
        <v>401</v>
      </c>
      <c r="E4" s="12" t="s">
        <v>56</v>
      </c>
      <c r="F4" s="13"/>
      <c r="G4" s="35"/>
    </row>
    <row r="5" ht="21.75" customHeight="1" spans="1:7">
      <c r="A5" s="49"/>
      <c r="B5" s="49"/>
      <c r="C5" s="49"/>
      <c r="D5" s="50"/>
      <c r="E5" s="51" t="str">
        <f>"2025"&amp;"年"</f>
        <v>2025年</v>
      </c>
      <c r="F5" s="51" t="str">
        <f>("2025"+1)&amp;"年"</f>
        <v>2026年</v>
      </c>
      <c r="G5" s="51" t="str">
        <f>("2025"+2)&amp;"年"</f>
        <v>2027年</v>
      </c>
    </row>
    <row r="6" ht="40.5" customHeight="1" spans="1:7">
      <c r="A6" s="52"/>
      <c r="B6" s="52"/>
      <c r="C6" s="52"/>
      <c r="D6" s="53"/>
      <c r="E6" s="54"/>
      <c r="F6" s="54"/>
      <c r="G6" s="54"/>
    </row>
    <row r="7" ht="15" customHeight="1" spans="1:7">
      <c r="A7" s="55">
        <v>1</v>
      </c>
      <c r="B7" s="55">
        <v>2</v>
      </c>
      <c r="C7" s="55">
        <v>3</v>
      </c>
      <c r="D7" s="55">
        <v>4</v>
      </c>
      <c r="E7" s="55">
        <v>5</v>
      </c>
      <c r="F7" s="55">
        <v>6</v>
      </c>
      <c r="G7" s="55">
        <v>7</v>
      </c>
    </row>
    <row r="8" customHeight="1" spans="1:7">
      <c r="A8" s="56" t="s">
        <v>67</v>
      </c>
      <c r="B8" s="57"/>
      <c r="C8" s="57"/>
      <c r="D8" s="57"/>
      <c r="E8" s="57">
        <v>1380000</v>
      </c>
      <c r="F8" s="57"/>
      <c r="G8" s="57"/>
    </row>
    <row r="9" ht="17.25" customHeight="1" spans="1:7">
      <c r="A9" s="32"/>
      <c r="B9" s="58" t="s">
        <v>402</v>
      </c>
      <c r="C9" s="58" t="s">
        <v>252</v>
      </c>
      <c r="D9" s="32" t="s">
        <v>403</v>
      </c>
      <c r="E9" s="59">
        <v>630000</v>
      </c>
      <c r="F9" s="59"/>
      <c r="G9" s="59"/>
    </row>
    <row r="10" ht="17.25" customHeight="1" spans="1:7">
      <c r="A10" s="60"/>
      <c r="B10" s="58" t="s">
        <v>402</v>
      </c>
      <c r="C10" s="58" t="s">
        <v>254</v>
      </c>
      <c r="D10" s="32" t="s">
        <v>403</v>
      </c>
      <c r="E10" s="59">
        <v>300000</v>
      </c>
      <c r="F10" s="59"/>
      <c r="G10" s="59"/>
    </row>
    <row r="11" ht="17.25" customHeight="1" spans="1:7">
      <c r="A11" s="60"/>
      <c r="B11" s="58" t="s">
        <v>404</v>
      </c>
      <c r="C11" s="58" t="s">
        <v>259</v>
      </c>
      <c r="D11" s="32" t="s">
        <v>403</v>
      </c>
      <c r="E11" s="59">
        <v>450000</v>
      </c>
      <c r="F11" s="59"/>
      <c r="G11" s="59"/>
    </row>
    <row r="12" ht="18.75" customHeight="1" spans="1:7">
      <c r="A12" s="61" t="s">
        <v>53</v>
      </c>
      <c r="B12" s="62" t="s">
        <v>384</v>
      </c>
      <c r="C12" s="62"/>
      <c r="D12" s="63"/>
      <c r="E12" s="59">
        <v>1380000</v>
      </c>
      <c r="F12" s="59"/>
      <c r="G12" s="59"/>
    </row>
  </sheetData>
  <mergeCells count="11">
    <mergeCell ref="A2:G2"/>
    <mergeCell ref="A3:F3"/>
    <mergeCell ref="E4:G4"/>
    <mergeCell ref="A12:D12"/>
    <mergeCell ref="A4:A6"/>
    <mergeCell ref="B4:B6"/>
    <mergeCell ref="C4:C6"/>
    <mergeCell ref="D4:D6"/>
    <mergeCell ref="E5:E6"/>
    <mergeCell ref="F5:F6"/>
    <mergeCell ref="G5:G6"/>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
  <sheetViews>
    <sheetView workbookViewId="0">
      <selection activeCell="C13" sqref="C13:G13"/>
    </sheetView>
  </sheetViews>
  <sheetFormatPr defaultColWidth="8.575" defaultRowHeight="14.25" customHeight="1"/>
  <cols>
    <col min="1" max="1" width="18.1416666666667" customWidth="1"/>
    <col min="2" max="2" width="23.425" customWidth="1"/>
    <col min="3" max="3" width="21.85" customWidth="1"/>
    <col min="4" max="4" width="15.575" customWidth="1"/>
    <col min="5" max="5" width="31.575" customWidth="1"/>
    <col min="6" max="6" width="15.425" customWidth="1"/>
    <col min="7" max="7" width="16.425" customWidth="1"/>
    <col min="8" max="8" width="29.575" customWidth="1"/>
    <col min="9" max="9" width="30.575" customWidth="1"/>
    <col min="10" max="10" width="23.85" customWidth="1"/>
  </cols>
  <sheetData>
    <row r="1" customHeight="1" spans="1:10">
      <c r="A1" s="1"/>
      <c r="B1" s="1"/>
      <c r="C1" s="1"/>
      <c r="D1" s="1"/>
      <c r="E1" s="1"/>
      <c r="F1" s="1"/>
      <c r="G1" s="1"/>
      <c r="H1" s="1"/>
      <c r="I1" s="1"/>
      <c r="J1" s="34"/>
    </row>
    <row r="2" ht="41.25" customHeight="1" spans="1:10">
      <c r="A2" s="1" t="str">
        <f>"2025"&amp;"年部门整体支出绩效目标表"</f>
        <v>2025年部门整体支出绩效目标表</v>
      </c>
      <c r="B2" s="2"/>
      <c r="C2" s="2"/>
      <c r="D2" s="2"/>
      <c r="E2" s="2"/>
      <c r="F2" s="2"/>
      <c r="G2" s="2"/>
      <c r="H2" s="2"/>
      <c r="I2" s="2"/>
      <c r="J2" s="2"/>
    </row>
    <row r="3" ht="17.25" customHeight="1" spans="1:10">
      <c r="A3" s="3" t="str">
        <f>"单位名称："&amp;"昆明市晋宁区中等专业学校"</f>
        <v>单位名称：昆明市晋宁区中等专业学校</v>
      </c>
      <c r="B3" s="3"/>
      <c r="C3" s="4"/>
      <c r="D3" s="5"/>
      <c r="E3" s="5"/>
      <c r="F3" s="5"/>
      <c r="G3" s="5"/>
      <c r="H3" s="5"/>
      <c r="I3" s="5"/>
      <c r="J3" s="255" t="s">
        <v>0</v>
      </c>
    </row>
    <row r="4" ht="30" customHeight="1" spans="1:10">
      <c r="A4" s="6" t="s">
        <v>405</v>
      </c>
      <c r="B4" s="7"/>
      <c r="C4" s="8"/>
      <c r="D4" s="8"/>
      <c r="E4" s="9"/>
      <c r="F4" s="10" t="s">
        <v>406</v>
      </c>
      <c r="G4" s="9"/>
      <c r="H4" s="11"/>
      <c r="I4" s="8"/>
      <c r="J4" s="9"/>
    </row>
    <row r="5" ht="32.25" customHeight="1" spans="1:10">
      <c r="A5" s="12" t="s">
        <v>407</v>
      </c>
      <c r="B5" s="13"/>
      <c r="C5" s="13"/>
      <c r="D5" s="13"/>
      <c r="E5" s="13"/>
      <c r="F5" s="13"/>
      <c r="G5" s="13"/>
      <c r="H5" s="13"/>
      <c r="I5" s="35"/>
      <c r="J5" s="36" t="s">
        <v>408</v>
      </c>
    </row>
    <row r="6" ht="99.75" customHeight="1" spans="1:10">
      <c r="A6" s="14" t="s">
        <v>409</v>
      </c>
      <c r="B6" s="15" t="s">
        <v>410</v>
      </c>
      <c r="C6" s="16"/>
      <c r="D6" s="16"/>
      <c r="E6" s="16"/>
      <c r="F6" s="16"/>
      <c r="G6" s="16"/>
      <c r="H6" s="16"/>
      <c r="I6" s="16"/>
      <c r="J6" s="37" t="s">
        <v>411</v>
      </c>
    </row>
    <row r="7" ht="99.75" customHeight="1" spans="1:10">
      <c r="A7" s="14"/>
      <c r="B7" s="15" t="str">
        <f>"总体绩效目标（"&amp;"2025"&amp;"-"&amp;("2025"+2)&amp;"年期间）"</f>
        <v>总体绩效目标（2025-2027年期间）</v>
      </c>
      <c r="C7" s="16"/>
      <c r="D7" s="16"/>
      <c r="E7" s="16"/>
      <c r="F7" s="16"/>
      <c r="G7" s="16"/>
      <c r="H7" s="16"/>
      <c r="I7" s="16"/>
      <c r="J7" s="37" t="s">
        <v>412</v>
      </c>
    </row>
    <row r="8" ht="75" customHeight="1" spans="1:10">
      <c r="A8" s="15" t="s">
        <v>413</v>
      </c>
      <c r="B8" s="17" t="str">
        <f>"预算年度（"&amp;"2025"&amp;"年）绩效目标"</f>
        <v>预算年度（2025年）绩效目标</v>
      </c>
      <c r="C8" s="18"/>
      <c r="D8" s="18"/>
      <c r="E8" s="18"/>
      <c r="F8" s="18"/>
      <c r="G8" s="18"/>
      <c r="H8" s="18"/>
      <c r="I8" s="18"/>
      <c r="J8" s="38" t="s">
        <v>414</v>
      </c>
    </row>
    <row r="9" ht="32.25" customHeight="1" spans="1:10">
      <c r="A9" s="19" t="s">
        <v>415</v>
      </c>
      <c r="B9" s="19"/>
      <c r="C9" s="19"/>
      <c r="D9" s="19"/>
      <c r="E9" s="19"/>
      <c r="F9" s="19"/>
      <c r="G9" s="19"/>
      <c r="H9" s="19"/>
      <c r="I9" s="19"/>
      <c r="J9" s="19"/>
    </row>
    <row r="10" ht="32.25" customHeight="1" spans="1:10">
      <c r="A10" s="15" t="s">
        <v>416</v>
      </c>
      <c r="B10" s="15"/>
      <c r="C10" s="14" t="s">
        <v>417</v>
      </c>
      <c r="D10" s="14"/>
      <c r="E10" s="14"/>
      <c r="F10" s="14" t="s">
        <v>418</v>
      </c>
      <c r="G10" s="14"/>
      <c r="H10" s="14" t="s">
        <v>419</v>
      </c>
      <c r="I10" s="14"/>
      <c r="J10" s="14"/>
    </row>
    <row r="11" ht="32.25" customHeight="1" spans="1:10">
      <c r="A11" s="15"/>
      <c r="B11" s="15"/>
      <c r="C11" s="14"/>
      <c r="D11" s="14"/>
      <c r="E11" s="14"/>
      <c r="F11" s="14"/>
      <c r="G11" s="14"/>
      <c r="H11" s="15" t="s">
        <v>420</v>
      </c>
      <c r="I11" s="15" t="s">
        <v>421</v>
      </c>
      <c r="J11" s="15" t="s">
        <v>422</v>
      </c>
    </row>
    <row r="12" ht="24" customHeight="1" spans="1:10">
      <c r="A12" s="20" t="s">
        <v>53</v>
      </c>
      <c r="B12" s="21"/>
      <c r="C12" s="21"/>
      <c r="D12" s="21"/>
      <c r="E12" s="21"/>
      <c r="F12" s="21"/>
      <c r="G12" s="22"/>
      <c r="H12" s="23"/>
      <c r="I12" s="23"/>
      <c r="J12" s="23"/>
    </row>
    <row r="13" ht="34.5" customHeight="1" spans="1:10">
      <c r="A13" s="16"/>
      <c r="B13" s="24"/>
      <c r="C13" s="16"/>
      <c r="D13" s="24"/>
      <c r="E13" s="24"/>
      <c r="F13" s="24"/>
      <c r="G13" s="24"/>
      <c r="H13" s="25"/>
      <c r="I13" s="25"/>
      <c r="J13" s="25"/>
    </row>
    <row r="14" ht="32.25" customHeight="1" spans="1:10">
      <c r="A14" s="19" t="s">
        <v>423</v>
      </c>
      <c r="B14" s="19"/>
      <c r="C14" s="19"/>
      <c r="D14" s="19"/>
      <c r="E14" s="19"/>
      <c r="F14" s="19"/>
      <c r="G14" s="19"/>
      <c r="H14" s="19"/>
      <c r="I14" s="19"/>
      <c r="J14" s="19"/>
    </row>
    <row r="15" ht="32.25" customHeight="1" spans="1:10">
      <c r="A15" s="26" t="s">
        <v>424</v>
      </c>
      <c r="B15" s="26"/>
      <c r="C15" s="26"/>
      <c r="D15" s="26"/>
      <c r="E15" s="26"/>
      <c r="F15" s="26"/>
      <c r="G15" s="26"/>
      <c r="H15" s="27" t="s">
        <v>425</v>
      </c>
      <c r="I15" s="39" t="s">
        <v>268</v>
      </c>
      <c r="J15" s="27" t="s">
        <v>426</v>
      </c>
    </row>
    <row r="16" ht="36" customHeight="1" spans="1:10">
      <c r="A16" s="28" t="s">
        <v>261</v>
      </c>
      <c r="B16" s="28" t="s">
        <v>427</v>
      </c>
      <c r="C16" s="29" t="s">
        <v>263</v>
      </c>
      <c r="D16" s="29" t="s">
        <v>264</v>
      </c>
      <c r="E16" s="29" t="s">
        <v>265</v>
      </c>
      <c r="F16" s="29" t="s">
        <v>266</v>
      </c>
      <c r="G16" s="29" t="s">
        <v>267</v>
      </c>
      <c r="H16" s="30"/>
      <c r="I16" s="30"/>
      <c r="J16" s="30"/>
    </row>
    <row r="17" ht="32.25" customHeight="1" spans="1:10">
      <c r="A17" s="31"/>
      <c r="B17" s="31"/>
      <c r="C17" s="32"/>
      <c r="D17" s="31"/>
      <c r="E17" s="31"/>
      <c r="F17" s="31"/>
      <c r="G17" s="31"/>
      <c r="H17" s="33"/>
      <c r="I17" s="18"/>
      <c r="J17" s="33"/>
    </row>
    <row r="18" customFormat="1" customHeight="1" spans="1:1">
      <c r="A18" t="s">
        <v>428</v>
      </c>
    </row>
  </sheetData>
  <mergeCells count="22">
    <mergeCell ref="A2:J2"/>
    <mergeCell ref="A3:C3"/>
    <mergeCell ref="B4:E4"/>
    <mergeCell ref="F4:G4"/>
    <mergeCell ref="H4:J4"/>
    <mergeCell ref="A5:I5"/>
    <mergeCell ref="C6:I6"/>
    <mergeCell ref="C7:I7"/>
    <mergeCell ref="C8:I8"/>
    <mergeCell ref="A9:J9"/>
    <mergeCell ref="H10:J10"/>
    <mergeCell ref="A12:G12"/>
    <mergeCell ref="A13:B13"/>
    <mergeCell ref="C13:G13"/>
    <mergeCell ref="A14:J14"/>
    <mergeCell ref="A15:G15"/>
    <mergeCell ref="A6:A7"/>
    <mergeCell ref="H15:H16"/>
    <mergeCell ref="I15:I16"/>
    <mergeCell ref="J15:J16"/>
    <mergeCell ref="A10:B11"/>
    <mergeCell ref="C10:G1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部门财务收支预算总表</vt:lpstr>
      <vt:lpstr>部门收入预算表</vt:lpstr>
      <vt:lpstr>部门支出预算表</vt:lpstr>
      <vt:lpstr>部门财政拨款收支预算总表</vt:lpstr>
      <vt:lpstr>一般公共预算支出预算表（按功能科目分类）</vt:lpstr>
      <vt:lpstr>一般公共预算“三公”经费支出预算表</vt:lpstr>
      <vt:lpstr>部门基本支出预算表</vt:lpstr>
      <vt:lpstr>部门项目支出预算表</vt:lpstr>
      <vt:lpstr>部门项目支出绩效目标表</vt:lpstr>
      <vt:lpstr>部门政府性基金预算支出预算表</vt:lpstr>
      <vt:lpstr>部门政府采购预算表</vt:lpstr>
      <vt:lpstr>部门政府购买服务预算表</vt:lpstr>
      <vt:lpstr>对下转移支付预算表</vt:lpstr>
      <vt:lpstr>对下转移支付绩效目标表</vt:lpstr>
      <vt:lpstr>新增资产配置表</vt:lpstr>
      <vt:lpstr>上级补助项目支出预算表</vt:lpstr>
      <vt:lpstr>部门项目中期规划预算表</vt:lpstr>
      <vt:lpstr>部门整体支出绩效目标表 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2025-03-03T07:18:00Z</dcterms:created>
  <dcterms:modified xsi:type="dcterms:W3CDTF">2025-03-14T02:57:16Z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B6184BD601964A3A8DFCA8035DD77937_13</vt:lpwstr>
  </property>
</Properties>
</file>