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5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7" r:id="rId13"/>
    <sheet name="对下转移支付绩效目标表09-2" sheetId="18" r:id="rId14"/>
    <sheet name="新增资产配置表10" sheetId="13" r:id="rId15"/>
    <sheet name="上级转移支付补助项目支出预算表11" sheetId="14" r:id="rId16"/>
    <sheet name="部门项目中期规划预算表12" sheetId="15" r:id="rId17"/>
    <sheet name="部门整体支出绩效目标表13 " sheetId="16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<sst xmlns="http://schemas.openxmlformats.org/spreadsheetml/2006/main" count="1496" uniqueCount="473">
  <si>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</si>
  <si>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</si>
  <si>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</si>
  <si>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</si>
  <si>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</si>
  <si>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</si>
  <si>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</si>
  <si>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</si>
  <si>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</si>
  <si>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</si>
  <si>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</si>
  <si>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</si>
  <si>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</si>
  <si>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</si>
  <si>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</si>
  <si>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</si>
  <si>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</si>
  <si>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</si>
  <si>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</si>
  <si>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</si>
  <si>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</si>
  <si>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</si>
  <si>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</si>
  <si>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</si>
  <si>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</si>
  <si>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</si>
  <si>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</si>
  <si>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</si>
  <si>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</si>
  <si>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</si>
  <si>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</si>
  <si>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</si>
  <si>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</si>
  <si>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</si>
  <si>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</si>
  <si>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</si>
  <si>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</si>
  <si>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</si>
  <si>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</si>
  <si>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</si>
  <si>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</si>
  <si>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</si>
  <si>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</si>
  <si>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</si>
  <si>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</si>
  <si>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</si>
  <si>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</si>
  <si>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</si>
  <si>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</si>
  <si>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</si>
  <si>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</si>
  <si>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</si>
  <si>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</si>
  <si>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</si>
  <si>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</si>
  <si>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</si>
  <si>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</si>
  <si>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</si>
  <si>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</si>
  <si>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</si>
  <si>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</si>
  <si>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</si>
  <si>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</si>
  <si>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</si>
  <si>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</si>
  <si>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</si>
  <si>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</si>
  <si>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</si>
  <si>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105004</t>
  </si>
  <si>
    <t>昆明市晋宁区第一中学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</si>
  <si>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</si>
  <si>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</si>
  <si>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</si>
  <si>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</si>
  <si>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</si>
  <si>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</si>
  <si>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</si>
  <si>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</si>
  <si>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</si>
  <si>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</si>
  <si>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</si>
  <si>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</si>
  <si>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</si>
  <si>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</si>
  <si>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</si>
  <si>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</si>
  <si>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</si>
  <si>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</si>
  <si>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</si>
  <si>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</si>
  <si>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</si>
  <si>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</si>
  <si>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</si>
  <si>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</si>
  <si>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</si>
  <si>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</si>
  <si>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</si>
  <si>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</si>
  <si>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</si>
  <si>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</si>
  <si>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</si>
  <si>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</si>
  <si>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2050204</t>
  </si>
  <si>
    <t>高中教育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</si>
  <si>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</si>
  <si>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</si>
  <si>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</si>
  <si>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</si>
  <si>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</si>
  <si>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</si>
  <si>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</si>
  <si>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</si>
  <si>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</si>
  <si>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</si>
  <si>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</si>
  <si>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</si>
  <si>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</si>
  <si>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</si>
  <si>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</si>
  <si>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</si>
  <si>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</si>
  <si>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</si>
  <si>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</si>
  <si>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</si>
  <si>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</si>
  <si>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</si>
  <si>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</si>
  <si>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</si>
  <si>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</si>
  <si>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</si>
  <si>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</si>
  <si>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</si>
  <si>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</si>
  <si>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</si>
  <si>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</si>
  <si>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</si>
  <si>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</si>
  <si>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</t>
  </si>
  <si>
    <t>（一）一般公共服务支出</t>
  </si>
  <si>
    <t>（二）政府性基金预算</t>
  </si>
  <si>
    <t>（二）外交支出</t>
  </si>
  <si>
    <t>（三）国有资本经营预算</t>
  </si>
  <si>
    <t>（三）国防支出</t>
  </si>
  <si>
    <t>二、上年结转结余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</si>
  <si>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</si>
  <si>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</si>
  <si>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</si>
  <si>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</si>
  <si>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</si>
  <si>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</si>
  <si>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</si>
  <si>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</si>
  <si>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</si>
  <si>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</si>
  <si>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</si>
  <si>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</si>
  <si>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</si>
  <si>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</si>
  <si>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</si>
  <si>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</si>
  <si>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</si>
  <si>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</si>
  <si>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</si>
  <si>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</si>
  <si>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</si>
  <si>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</si>
  <si>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</si>
  <si>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</si>
  <si>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</si>
  <si>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</si>
  <si>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</si>
  <si>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</si>
  <si>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</si>
  <si>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</si>
  <si>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</si>
  <si>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</si>
  <si>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</si>
  <si>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</si>
  <si>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</si>
  <si>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</si>
  <si>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</si>
  <si>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</si>
  <si>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</si>
  <si>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</si>
  <si>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</si>
  <si>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</si>
  <si>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</si>
  <si>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</si>
  <si>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</si>
  <si>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</si>
  <si>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</si>
  <si>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</si>
  <si>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</si>
  <si>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</si>
  <si>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</si>
  <si>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</si>
  <si>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</si>
  <si>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</si>
  <si>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</si>
  <si>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昆明市晋宁区教育体育局</t>
  </si>
  <si>
    <t>530122210000000001401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</si>
  <si>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</si>
  <si>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</si>
  <si>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</si>
  <si>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</si>
  <si>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</si>
  <si>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</si>
  <si>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</si>
  <si>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</si>
  <si>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</si>
  <si>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530122210000000001402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</si>
  <si>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</si>
  <si>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</si>
  <si>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</si>
  <si>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</si>
  <si>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</si>
  <si>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</si>
  <si>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</si>
  <si>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</si>
  <si>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</si>
  <si>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</si>
  <si>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</si>
  <si>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530122210000000001403</t>
  </si>
  <si>
    <t>对个人和家庭的补助</t>
  </si>
  <si>
    <t>30305</t>
  </si>
  <si>
    <t>生活补助</t>
  </si>
  <si>
    <t>530122210000000001405</t>
  </si>
  <si>
    <t>30217</t>
  </si>
  <si>
    <t>530122210000000001407</t>
  </si>
  <si>
    <t>工会经费</t>
  </si>
  <si>
    <t>30228</t>
  </si>
  <si>
    <t>530122210000000001408</t>
  </si>
  <si>
    <t>一般公用经费</t>
  </si>
  <si>
    <t>30201</t>
  </si>
  <si>
    <t>办公费</t>
  </si>
  <si>
    <t>30211</t>
  </si>
  <si>
    <t>差旅费</t>
  </si>
  <si>
    <t>30216</t>
  </si>
  <si>
    <t>培训费</t>
  </si>
  <si>
    <t>30229</t>
  </si>
  <si>
    <t>福利费</t>
  </si>
  <si>
    <t>530122210000000003305</t>
  </si>
  <si>
    <t>30113</t>
  </si>
  <si>
    <t>530122231100001225326</t>
  </si>
  <si>
    <t>离退休人员支出</t>
  </si>
  <si>
    <t>30301</t>
  </si>
  <si>
    <t>离休费</t>
  </si>
  <si>
    <t>530122231100001422847</t>
  </si>
  <si>
    <t>其他事业人员支出工资</t>
  </si>
  <si>
    <t>530122231100001422864</t>
  </si>
  <si>
    <t>事业人员绩效奖励</t>
  </si>
  <si>
    <t>530122241100002234654</t>
  </si>
  <si>
    <t>其他人员支出</t>
  </si>
  <si>
    <t>30199</t>
  </si>
  <si>
    <t>其他工资福利支出</t>
  </si>
  <si>
    <t>530122241100002323706</t>
  </si>
  <si>
    <t>生均公用经费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</si>
  <si>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</si>
  <si>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</si>
  <si>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</si>
  <si>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</si>
  <si>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</si>
  <si>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</si>
  <si>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</si>
  <si>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</si>
  <si>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530122211100000203987</t>
  </si>
  <si>
    <t>（专户）“四名工程”专项经费</t>
  </si>
  <si>
    <t>530122211100000218530</t>
  </si>
  <si>
    <t>（专户）合作办学专项经费</t>
  </si>
  <si>
    <t>30226</t>
  </si>
  <si>
    <t>劳务费</t>
  </si>
  <si>
    <t>530122221100000379916</t>
  </si>
  <si>
    <t>学费住宿费专项资金</t>
  </si>
  <si>
    <t>30205</t>
  </si>
  <si>
    <t>水费</t>
  </si>
  <si>
    <t>30206</t>
  </si>
  <si>
    <t>电费</t>
  </si>
  <si>
    <t>30207</t>
  </si>
  <si>
    <t>邮电费</t>
  </si>
  <si>
    <t>30215</t>
  </si>
  <si>
    <t>会议费</t>
  </si>
  <si>
    <t>530122231100001202834</t>
  </si>
  <si>
    <t>高中军训费专项资金</t>
  </si>
  <si>
    <t>530122241100002629663</t>
  </si>
  <si>
    <t>教育系统人才引进相关补助保障经费</t>
  </si>
  <si>
    <t>530122251100003644274</t>
  </si>
  <si>
    <t>（专户）高中教育发展专项资金</t>
  </si>
  <si>
    <t>530122251100003729906</t>
  </si>
  <si>
    <t>初中课后服务（收支专户）资金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</si>
  <si>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</si>
  <si>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</si>
  <si>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</si>
  <si>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</si>
  <si>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</si>
  <si>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</si>
  <si>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</si>
  <si>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</si>
  <si>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</si>
  <si>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</si>
  <si>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2024年高中学生军训费</t>
  </si>
  <si>
    <t>产出指标</t>
  </si>
  <si>
    <t>数量指标</t>
  </si>
  <si>
    <t>预计招收高中学生900人，按人均450.00元/人预算</t>
  </si>
  <si>
    <t>&gt;=</t>
  </si>
  <si>
    <t>元</t>
  </si>
  <si>
    <t>定量指标</t>
  </si>
  <si>
    <t>效益指标</t>
  </si>
  <si>
    <t>可持续影响</t>
  </si>
  <si>
    <t>保证军训工作顺利进行</t>
  </si>
  <si>
    <t>95</t>
  </si>
  <si>
    <t>%</t>
  </si>
  <si>
    <t>满意度指标</t>
  </si>
  <si>
    <t>服务对象满意度</t>
  </si>
  <si>
    <t>师生满意度</t>
  </si>
  <si>
    <t xml:space="preserve">落实立德树人根本任务，促进学生全面成长成才。课程囊括艺术素质类、科技素质类、人文素质类，课程内容力求丰富多彩，提升学生综合素养，德智体美劳全面发展，服务社会，做好基础教育事业，满足学生和家长的需要。						
</t>
  </si>
  <si>
    <t>参与课后服务学生</t>
  </si>
  <si>
    <t>&gt;</t>
  </si>
  <si>
    <t>90</t>
  </si>
  <si>
    <t xml:space="preserve">参与课后服务学生数
</t>
  </si>
  <si>
    <t>获补对象数</t>
  </si>
  <si>
    <t>=</t>
  </si>
  <si>
    <t>100</t>
  </si>
  <si>
    <t>反映获补助人员、企业的数量情况，也适用补贴、资助等形式的补助。</t>
  </si>
  <si>
    <t>质量指标</t>
  </si>
  <si>
    <t>教育教学质量</t>
  </si>
  <si>
    <t>明显提升</t>
  </si>
  <si>
    <t>年</t>
  </si>
  <si>
    <t>教育服务年度</t>
  </si>
  <si>
    <t xml:space="preserve">教育服务年度
</t>
  </si>
  <si>
    <t>师生对课后服务的满意程度</t>
  </si>
  <si>
    <t>家长满意度</t>
  </si>
  <si>
    <t>2024年收支户结转资金</t>
  </si>
  <si>
    <t>201000</t>
  </si>
  <si>
    <t>保证教育教学正常进行</t>
  </si>
  <si>
    <t>按文件认定为名校、名师工作室</t>
  </si>
  <si>
    <t>个</t>
  </si>
  <si>
    <t>时效指标</t>
  </si>
  <si>
    <t>资金到位率</t>
  </si>
  <si>
    <t>100%</t>
  </si>
  <si>
    <t>定性指标</t>
  </si>
  <si>
    <t>资金按时到位</t>
  </si>
  <si>
    <t>不断提高教育教学教学质量、具有学科引领带头作用</t>
  </si>
  <si>
    <t>85%</t>
  </si>
  <si>
    <t>学校、教师、学生满意度</t>
  </si>
  <si>
    <t>90%</t>
  </si>
  <si>
    <t>按时拨付合作办学专项经费</t>
  </si>
  <si>
    <t>合作办学期间不断提高教育教学质量</t>
  </si>
  <si>
    <t>85</t>
  </si>
  <si>
    <t>根据晋政复〔2022〕150号关于教育系统优秀人才引进相关补助政策的批复,区分引进人才不同，原则上按照每人每年10万元——15万元给予生活补助，补助经费由区财政全额保障。</t>
  </si>
  <si>
    <t>教育系统优秀人才引进人数</t>
  </si>
  <si>
    <t>人</t>
  </si>
  <si>
    <t>教育系统优秀人才引进2人</t>
  </si>
  <si>
    <t>社会效益</t>
  </si>
  <si>
    <t>发挥名师引领示范作用，不断提高学校教育教学质量</t>
  </si>
  <si>
    <t>学校、师生满意度</t>
  </si>
  <si>
    <t>学费收费标准</t>
  </si>
  <si>
    <t>500</t>
  </si>
  <si>
    <t>月/学期</t>
  </si>
  <si>
    <t>按标准收费</t>
  </si>
  <si>
    <t>住宿费收费标准</t>
  </si>
  <si>
    <t>250</t>
  </si>
  <si>
    <t>元/学期</t>
  </si>
  <si>
    <t>跟新购置教学设施设备，提高教学质量</t>
  </si>
  <si>
    <t>提高教学质量，促进教育事业发展</t>
  </si>
  <si>
    <t>改善办学条件，提高教学质量，促进教育事业发展</t>
  </si>
  <si>
    <t>提高教学质量</t>
  </si>
  <si>
    <t>教职工、学生满意度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</si>
  <si>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</si>
  <si>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</si>
  <si>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</si>
  <si>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</si>
  <si>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</si>
  <si>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</si>
  <si>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</si>
  <si>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</si>
  <si>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</si>
  <si>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</si>
  <si>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</si>
  <si>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</si>
  <si>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</si>
  <si>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</si>
  <si>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</si>
  <si>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</si>
  <si>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A3彩色打印机</t>
  </si>
  <si>
    <t>台</t>
  </si>
  <si>
    <t>复印纸</t>
  </si>
  <si>
    <t>批</t>
  </si>
  <si>
    <t>学生课桌椅</t>
  </si>
  <si>
    <t>教学、实验用桌</t>
  </si>
  <si>
    <t>套</t>
  </si>
  <si>
    <t>教室护眼灯</t>
  </si>
  <si>
    <t>室内照明灯具</t>
  </si>
  <si>
    <t>盏</t>
  </si>
  <si>
    <t>单反相机</t>
  </si>
  <si>
    <t>数字照相机</t>
  </si>
  <si>
    <t>台式计算机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</si>
  <si>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</si>
  <si>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</si>
  <si>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</si>
  <si>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</si>
  <si>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</si>
  <si>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</si>
  <si>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</si>
  <si>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</si>
  <si>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</si>
  <si>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预算09-1表</t>
  </si>
  <si>
    <t>单位名称：昆明市晋宁区第一中学</t>
  </si>
  <si>
    <t>单位名称（项目）</t>
  </si>
  <si>
    <t>地区</t>
  </si>
  <si>
    <t>备注：我部门无对下转移支付预算，此表无数据。</t>
  </si>
  <si>
    <t>预算09-2表</t>
  </si>
  <si>
    <t>备注：我部门无对下转移支付绩效目标，此表无数据。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</si>
  <si>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</si>
  <si>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</si>
  <si>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</si>
  <si>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</si>
  <si>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</si>
  <si>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</si>
  <si>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</si>
  <si>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</si>
  <si>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 设备</t>
  </si>
  <si>
    <t>A02010105 台式计算机</t>
  </si>
  <si>
    <t>A02020100 复印机</t>
  </si>
  <si>
    <t>普通黑白复印机</t>
  </si>
  <si>
    <t>A02020400 多功能一体机</t>
  </si>
  <si>
    <t>传真机/多功能一体机</t>
  </si>
  <si>
    <t>A02020502 通用照相机</t>
  </si>
  <si>
    <t>普通相机（含镜头）</t>
  </si>
  <si>
    <t>A02021001 A3黑白打印机</t>
  </si>
  <si>
    <t>A3黑白打印机</t>
  </si>
  <si>
    <t>A02021002 A3彩色打印机</t>
  </si>
  <si>
    <t>A02021003 A4黑白打印机</t>
  </si>
  <si>
    <t>A4黑白打印机</t>
  </si>
  <si>
    <t>A02021004 A4彩色打印机</t>
  </si>
  <si>
    <t>A4彩色打印机</t>
  </si>
  <si>
    <t>A02021118 扫描仪</t>
  </si>
  <si>
    <t xml:space="preserve"> 普通平板扫描仪</t>
  </si>
  <si>
    <t>A02061908 室内照明灯具</t>
  </si>
  <si>
    <t>A05 家具和用品</t>
  </si>
  <si>
    <t>A05010304 教学、实验椅凳</t>
  </si>
  <si>
    <t>预算11表</t>
  </si>
  <si>
    <t>上级补助</t>
  </si>
  <si>
    <t>备注：因我单位无提前下达的上级转移支付补助项目支出预算，该表以空表进行公开。</t>
  </si>
  <si>
    <t>预算12表</t>
  </si>
  <si>
    <t>项目级次</t>
  </si>
  <si>
    <t>313 事业发展类</t>
  </si>
  <si>
    <t>本级</t>
  </si>
  <si>
    <t/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</si>
  <si>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</si>
  <si>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</si>
  <si>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</si>
  <si>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</si>
  <si>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</si>
  <si>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</si>
  <si>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</si>
  <si>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>根据三定方案归纳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</si>
  <si>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</si>
  <si>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</si>
  <si>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</si>
  <si>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</si>
  <si>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</si>
  <si>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</si>
  <si>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</si>
  <si>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</si>
  <si>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</si>
  <si>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</si>
  <si>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</si>
  <si>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</si>
  <si>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</si>
  <si>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</si>
  <si>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</si>
  <si>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</si>
  <si>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备注：此表为一级预算单位及主管部门公开，该表以空表进行公开。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</si>
</sst>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1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indexed="8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SimSun"/>
      <charset val="134"/>
    </font>
    <font>
      <b/>
      <sz val="9"/>
      <color rgb="FF000000"/>
      <name val="宋体"/>
      <charset val="134"/>
    </font>
    <font>
      <sz val="9.75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6" borderId="19" applyNumberFormat="0" applyAlignment="0" applyProtection="0">
      <alignment vertical="center"/>
    </xf>
    <xf numFmtId="0" fontId="30" fillId="6" borderId="18" applyNumberFormat="0" applyAlignment="0" applyProtection="0">
      <alignment vertical="center"/>
    </xf>
    <xf numFmtId="0" fontId="31" fillId="7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176" fontId="39" fillId="0" borderId="1">
      <alignment horizontal="right" vertical="center"/>
    </xf>
    <xf numFmtId="177" fontId="39" fillId="0" borderId="1">
      <alignment horizontal="right" vertical="center"/>
    </xf>
    <xf numFmtId="10" fontId="39" fillId="0" borderId="1">
      <alignment horizontal="right" vertical="center"/>
    </xf>
    <xf numFmtId="178" fontId="39" fillId="0" borderId="1">
      <alignment horizontal="right" vertical="center"/>
    </xf>
    <xf numFmtId="49" fontId="39" fillId="0" borderId="1">
      <alignment horizontal="left" vertical="center" wrapText="1"/>
    </xf>
    <xf numFmtId="178" fontId="39" fillId="0" borderId="1">
      <alignment horizontal="right" vertical="center"/>
    </xf>
    <xf numFmtId="179" fontId="39" fillId="0" borderId="1">
      <alignment horizontal="right" vertical="center"/>
    </xf>
    <xf numFmtId="180" fontId="39" fillId="0" borderId="1">
      <alignment horizontal="right" vertical="center"/>
    </xf>
    <xf numFmtId="0" fontId="40" fillId="0" borderId="0"/>
  </cellStyleXfs>
  <cellXfs count="25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/>
    <xf numFmtId="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8" fillId="0" borderId="0" xfId="57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3" fillId="0" borderId="0" xfId="0" applyFont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10" fillId="0" borderId="1" xfId="54" applyFont="1" applyAlignment="1">
      <alignment horizontal="left" vertical="center"/>
    </xf>
    <xf numFmtId="178" fontId="10" fillId="0" borderId="1" xfId="54" applyFont="1">
      <alignment horizontal="righ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178" fontId="10" fillId="0" borderId="1" xfId="0" applyNumberFormat="1" applyFont="1" applyBorder="1" applyAlignment="1">
      <alignment horizontal="right" vertical="center"/>
    </xf>
    <xf numFmtId="49" fontId="10" fillId="0" borderId="1" xfId="53" applyFo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Alignment="1">
      <alignment vertical="top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1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 applyProtection="1">
      <alignment horizontal="right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178" fontId="10" fillId="0" borderId="1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Protection="1">
      <protection locked="0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Protection="1">
      <protection locked="0"/>
    </xf>
    <xf numFmtId="0" fontId="5" fillId="0" borderId="0" xfId="0" applyFont="1" applyAlignment="1">
      <alignment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180" fontId="10" fillId="0" borderId="1" xfId="56" applyFont="1" applyAlignment="1">
      <alignment horizontal="center" vertical="center"/>
    </xf>
    <xf numFmtId="180" fontId="10" fillId="0" borderId="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10" fillId="0" borderId="0" xfId="0" applyNumberFormat="1" applyFont="1" applyBorder="1" applyAlignment="1">
      <alignment horizontal="left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14" fillId="0" borderId="0" xfId="0" applyFont="1" applyAlignment="1" applyProtection="1">
      <alignment horizontal="right"/>
      <protection locked="0"/>
    </xf>
    <xf numFmtId="49" fontId="14" fillId="0" borderId="0" xfId="0" applyNumberFormat="1" applyFont="1" applyProtection="1">
      <protection locked="0"/>
    </xf>
    <xf numFmtId="0" fontId="3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10" fillId="0" borderId="1" xfId="53" applyFont="1" applyAlignment="1">
      <alignment horizontal="left" vertical="center" wrapText="1" indent="1"/>
    </xf>
    <xf numFmtId="0" fontId="3" fillId="0" borderId="0" xfId="0" applyFont="1" applyAlignment="1">
      <alignment vertical="top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Alignment="1" applyProtection="1">
      <alignment vertical="top"/>
      <protection locked="0"/>
    </xf>
    <xf numFmtId="49" fontId="3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right"/>
    </xf>
    <xf numFmtId="0" fontId="11" fillId="2" borderId="1" xfId="0" applyFont="1" applyFill="1" applyBorder="1" applyAlignment="1" applyProtection="1">
      <alignment vertical="top" wrapText="1"/>
      <protection locked="0"/>
    </xf>
    <xf numFmtId="4" fontId="2" fillId="2" borderId="1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2" fillId="0" borderId="0" xfId="0" applyFont="1" applyAlignment="1" applyProtection="1">
      <alignment horizontal="left" vertical="center" wrapText="1"/>
      <protection locked="0"/>
    </xf>
    <xf numFmtId="0" fontId="11" fillId="2" borderId="0" xfId="0" applyFont="1" applyFill="1" applyAlignment="1">
      <alignment horizontal="left" vertical="center"/>
    </xf>
    <xf numFmtId="0" fontId="1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/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49" fontId="10" fillId="0" borderId="1" xfId="53" applyFont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19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Alignment="1" quotePrefix="1">
      <alignment horizontal="righ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workbookViewId="0">
      <selection activeCell="D22" sqref="D22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78"/>
      <c r="B1" s="78"/>
      <c r="C1" s="78"/>
      <c r="D1" s="92" t="s">
        <v>0</v>
      </c>
    </row>
    <row r="2" ht="41.25" customHeight="1" spans="1:1">
      <c r="A2" s="73" t="str">
        <f>"2025"&amp;"年部门财务收支预算总表"</f>
        <v>2025年部门财务收支预算总表</v>
      </c>
    </row>
    <row r="3" ht="17.25" customHeight="1" spans="1:4">
      <c r="A3" s="76" t="str">
        <f>"单位名称："&amp;"昆明市晋宁区第一中学"</f>
        <v>单位名称：昆明市晋宁区第一中学</v>
      </c>
      <c r="B3" s="229"/>
      <c r="D3" s="250" t="s">
        <v>1</v>
      </c>
    </row>
    <row r="4" ht="23.25" customHeight="1" spans="1:4">
      <c r="A4" s="251" t="s">
        <v>2</v>
      </c>
      <c r="B4" s="252"/>
      <c r="C4" s="251" t="s">
        <v>3</v>
      </c>
      <c r="D4" s="252"/>
    </row>
    <row r="5" ht="24" customHeight="1" spans="1:4">
      <c r="A5" s="251" t="s">
        <v>4</v>
      </c>
      <c r="B5" s="251" t="s">
        <v>5</v>
      </c>
      <c r="C5" s="251" t="s">
        <v>6</v>
      </c>
      <c r="D5" s="251" t="s">
        <v>5</v>
      </c>
    </row>
    <row r="6" ht="17.25" customHeight="1" spans="1:4">
      <c r="A6" s="231" t="s">
        <v>7</v>
      </c>
      <c r="B6" s="58">
        <v>58641214.82</v>
      </c>
      <c r="C6" s="231" t="s">
        <v>8</v>
      </c>
      <c r="D6" s="58"/>
    </row>
    <row r="7" ht="17.25" customHeight="1" spans="1:4">
      <c r="A7" s="231" t="s">
        <v>9</v>
      </c>
      <c r="B7" s="58"/>
      <c r="C7" s="231" t="s">
        <v>10</v>
      </c>
      <c r="D7" s="58"/>
    </row>
    <row r="8" ht="17.25" customHeight="1" spans="1:4">
      <c r="A8" s="231" t="s">
        <v>11</v>
      </c>
      <c r="B8" s="58"/>
      <c r="C8" s="253" t="s">
        <v>12</v>
      </c>
      <c r="D8" s="58"/>
    </row>
    <row r="9" ht="17.25" customHeight="1" spans="1:4">
      <c r="A9" s="231" t="s">
        <v>13</v>
      </c>
      <c r="B9" s="58">
        <v>10032900</v>
      </c>
      <c r="C9" s="253" t="s">
        <v>14</v>
      </c>
      <c r="D9" s="58"/>
    </row>
    <row r="10" ht="17.25" customHeight="1" spans="1:4">
      <c r="A10" s="231" t="s">
        <v>15</v>
      </c>
      <c r="B10" s="58">
        <v>922052.2</v>
      </c>
      <c r="C10" s="253" t="s">
        <v>16</v>
      </c>
      <c r="D10" s="58">
        <v>54594566.63</v>
      </c>
    </row>
    <row r="11" ht="17.25" customHeight="1" spans="1:4">
      <c r="A11" s="231" t="s">
        <v>17</v>
      </c>
      <c r="B11" s="58"/>
      <c r="C11" s="253" t="s">
        <v>18</v>
      </c>
      <c r="D11" s="58"/>
    </row>
    <row r="12" ht="17.25" customHeight="1" spans="1:4">
      <c r="A12" s="231" t="s">
        <v>19</v>
      </c>
      <c r="B12" s="58"/>
      <c r="C12" s="86" t="s">
        <v>20</v>
      </c>
      <c r="D12" s="58"/>
    </row>
    <row r="13" ht="17.25" customHeight="1" spans="1:4">
      <c r="A13" s="231" t="s">
        <v>21</v>
      </c>
      <c r="B13" s="58"/>
      <c r="C13" s="86" t="s">
        <v>22</v>
      </c>
      <c r="D13" s="58">
        <v>6453737.4</v>
      </c>
    </row>
    <row r="14" ht="17.25" customHeight="1" spans="1:4">
      <c r="A14" s="231" t="s">
        <v>23</v>
      </c>
      <c r="B14" s="58"/>
      <c r="C14" s="86" t="s">
        <v>24</v>
      </c>
      <c r="D14" s="58">
        <v>3967371.31</v>
      </c>
    </row>
    <row r="15" ht="17.25" customHeight="1" spans="1:4">
      <c r="A15" s="231" t="s">
        <v>25</v>
      </c>
      <c r="B15" s="60">
        <v>922052.2</v>
      </c>
      <c r="C15" s="86" t="s">
        <v>26</v>
      </c>
      <c r="D15" s="58"/>
    </row>
    <row r="16" ht="17.25" customHeight="1" spans="1:4">
      <c r="A16" s="21"/>
      <c r="B16" s="58"/>
      <c r="C16" s="86" t="s">
        <v>27</v>
      </c>
      <c r="D16" s="58"/>
    </row>
    <row r="17" ht="17.25" customHeight="1" spans="1:4">
      <c r="A17" s="232"/>
      <c r="B17" s="58"/>
      <c r="C17" s="86" t="s">
        <v>28</v>
      </c>
      <c r="D17" s="58"/>
    </row>
    <row r="18" ht="17.25" customHeight="1" spans="1:4">
      <c r="A18" s="232"/>
      <c r="B18" s="58"/>
      <c r="C18" s="86" t="s">
        <v>29</v>
      </c>
      <c r="D18" s="58"/>
    </row>
    <row r="19" ht="17.25" customHeight="1" spans="1:4">
      <c r="A19" s="232"/>
      <c r="B19" s="58"/>
      <c r="C19" s="86" t="s">
        <v>30</v>
      </c>
      <c r="D19" s="58"/>
    </row>
    <row r="20" ht="17.25" customHeight="1" spans="1:4">
      <c r="A20" s="232"/>
      <c r="B20" s="58"/>
      <c r="C20" s="86" t="s">
        <v>31</v>
      </c>
      <c r="D20" s="58"/>
    </row>
    <row r="21" ht="17.25" customHeight="1" spans="1:4">
      <c r="A21" s="232"/>
      <c r="B21" s="58"/>
      <c r="C21" s="86" t="s">
        <v>32</v>
      </c>
      <c r="D21" s="58"/>
    </row>
    <row r="22" ht="17.25" customHeight="1" spans="1:4">
      <c r="A22" s="232"/>
      <c r="B22" s="58"/>
      <c r="C22" s="86" t="s">
        <v>33</v>
      </c>
      <c r="D22" s="58"/>
    </row>
    <row r="23" ht="17.25" customHeight="1" spans="1:4">
      <c r="A23" s="232"/>
      <c r="B23" s="58"/>
      <c r="C23" s="86" t="s">
        <v>34</v>
      </c>
      <c r="D23" s="58"/>
    </row>
    <row r="24" ht="17.25" customHeight="1" spans="1:4">
      <c r="A24" s="232"/>
      <c r="B24" s="58"/>
      <c r="C24" s="86" t="s">
        <v>35</v>
      </c>
      <c r="D24" s="58">
        <v>4580491.68</v>
      </c>
    </row>
    <row r="25" ht="17.25" customHeight="1" spans="1:4">
      <c r="A25" s="232"/>
      <c r="B25" s="58"/>
      <c r="C25" s="86" t="s">
        <v>36</v>
      </c>
      <c r="D25" s="58"/>
    </row>
    <row r="26" ht="17.25" customHeight="1" spans="1:4">
      <c r="A26" s="232"/>
      <c r="B26" s="58"/>
      <c r="C26" s="21" t="s">
        <v>37</v>
      </c>
      <c r="D26" s="58"/>
    </row>
    <row r="27" ht="17.25" customHeight="1" spans="1:4">
      <c r="A27" s="232"/>
      <c r="B27" s="58"/>
      <c r="C27" s="86" t="s">
        <v>38</v>
      </c>
      <c r="D27" s="58"/>
    </row>
    <row r="28" ht="16.5" customHeight="1" spans="1:4">
      <c r="A28" s="232"/>
      <c r="B28" s="58"/>
      <c r="C28" s="86" t="s">
        <v>39</v>
      </c>
      <c r="D28" s="58"/>
    </row>
    <row r="29" ht="16.5" customHeight="1" spans="1:4">
      <c r="A29" s="232"/>
      <c r="B29" s="58"/>
      <c r="C29" s="21" t="s">
        <v>40</v>
      </c>
      <c r="D29" s="58"/>
    </row>
    <row r="30" ht="17.25" customHeight="1" spans="1:4">
      <c r="A30" s="232"/>
      <c r="B30" s="58"/>
      <c r="C30" s="21" t="s">
        <v>41</v>
      </c>
      <c r="D30" s="58"/>
    </row>
    <row r="31" ht="17.25" customHeight="1" spans="1:4">
      <c r="A31" s="232"/>
      <c r="B31" s="58"/>
      <c r="C31" s="86" t="s">
        <v>42</v>
      </c>
      <c r="D31" s="58"/>
    </row>
    <row r="32" ht="16.5" customHeight="1" spans="1:4">
      <c r="A32" s="232" t="s">
        <v>43</v>
      </c>
      <c r="B32" s="58">
        <v>69596167.02</v>
      </c>
      <c r="C32" s="232" t="s">
        <v>44</v>
      </c>
      <c r="D32" s="58">
        <v>69596167.02</v>
      </c>
    </row>
    <row r="33" ht="16.5" customHeight="1" spans="1:4">
      <c r="A33" s="21" t="s">
        <v>45</v>
      </c>
      <c r="B33" s="58"/>
      <c r="C33" s="21" t="s">
        <v>46</v>
      </c>
      <c r="D33" s="58"/>
    </row>
    <row r="34" ht="16.5" customHeight="1" spans="1:4">
      <c r="A34" s="86" t="s">
        <v>47</v>
      </c>
      <c r="B34" s="60"/>
      <c r="C34" s="86" t="s">
        <v>47</v>
      </c>
      <c r="D34" s="60"/>
    </row>
    <row r="35" ht="16.5" customHeight="1" spans="1:4">
      <c r="A35" s="86" t="s">
        <v>48</v>
      </c>
      <c r="B35" s="60"/>
      <c r="C35" s="86" t="s">
        <v>49</v>
      </c>
      <c r="D35" s="60"/>
    </row>
    <row r="36" ht="16.5" customHeight="1" spans="1:4">
      <c r="A36" s="235" t="s">
        <v>50</v>
      </c>
      <c r="B36" s="58">
        <v>69596167.02</v>
      </c>
      <c r="C36" s="235" t="s">
        <v>51</v>
      </c>
      <c r="D36" s="58">
        <v>69596167.02</v>
      </c>
    </row>
  </sheetData>
  <mergeCells count="4">
    <mergeCell ref="A2:D2"/>
    <mergeCell ref="A3:B3"/>
    <mergeCell ref="A4:B4"/>
    <mergeCell ref="C4:D4"/>
  </mergeCells>
  <pageMargins left="0.75" right="0.314583333333333" top="0.550694444444444" bottom="0.354166666666667" header="0.5" footer="0.5"/>
  <pageSetup paperSize="9" scale="81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F1" sqref="F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75">
        <v>1</v>
      </c>
      <c r="B1" s="176">
        <v>0</v>
      </c>
      <c r="C1" s="175">
        <v>1</v>
      </c>
      <c r="D1" s="177"/>
      <c r="E1" s="177"/>
      <c r="F1" s="178" t="s">
        <v>367</v>
      </c>
    </row>
    <row r="2" ht="42" customHeight="1" spans="1:6">
      <c r="A2" s="179" t="str">
        <f>"2025"&amp;"年部门政府性基金预算支出预算表"</f>
        <v>2025年部门政府性基金预算支出预算表</v>
      </c>
      <c r="B2" s="179" t="s">
        <v>368</v>
      </c>
      <c r="C2" s="180"/>
      <c r="D2" s="181"/>
      <c r="E2" s="181"/>
      <c r="F2" s="181"/>
    </row>
    <row r="3" ht="13.5" customHeight="1" spans="1:6">
      <c r="A3" s="44" t="str">
        <f>"单位名称："&amp;"昆明市晋宁区第一中学"</f>
        <v>单位名称：昆明市晋宁区第一中学</v>
      </c>
      <c r="B3" s="44" t="s">
        <v>369</v>
      </c>
      <c r="C3" s="175"/>
      <c r="D3" s="177"/>
      <c r="E3" s="177"/>
      <c r="F3" s="174" t="s">
        <v>1</v>
      </c>
    </row>
    <row r="4" ht="19.5" customHeight="1" spans="1:6">
      <c r="A4" s="182" t="s">
        <v>182</v>
      </c>
      <c r="B4" s="183" t="s">
        <v>71</v>
      </c>
      <c r="C4" s="182" t="s">
        <v>72</v>
      </c>
      <c r="D4" s="12" t="s">
        <v>370</v>
      </c>
      <c r="E4" s="13"/>
      <c r="F4" s="36"/>
    </row>
    <row r="5" ht="18.75" customHeight="1" spans="1:6">
      <c r="A5" s="184"/>
      <c r="B5" s="185"/>
      <c r="C5" s="184"/>
      <c r="D5" s="52" t="s">
        <v>55</v>
      </c>
      <c r="E5" s="12" t="s">
        <v>74</v>
      </c>
      <c r="F5" s="52" t="s">
        <v>75</v>
      </c>
    </row>
    <row r="6" ht="18.75" customHeight="1" spans="1:6">
      <c r="A6" s="186">
        <v>1</v>
      </c>
      <c r="B6" s="187" t="s">
        <v>82</v>
      </c>
      <c r="C6" s="186">
        <v>3</v>
      </c>
      <c r="D6" s="14">
        <v>4</v>
      </c>
      <c r="E6" s="14">
        <v>5</v>
      </c>
      <c r="F6" s="14">
        <v>6</v>
      </c>
    </row>
    <row r="7" ht="21" customHeight="1" spans="1:6">
      <c r="A7" s="32"/>
      <c r="B7" s="32"/>
      <c r="C7" s="32"/>
      <c r="D7" s="58"/>
      <c r="E7" s="58"/>
      <c r="F7" s="58"/>
    </row>
    <row r="8" ht="21" customHeight="1" spans="1:6">
      <c r="A8" s="32"/>
      <c r="B8" s="32"/>
      <c r="C8" s="32"/>
      <c r="D8" s="58"/>
      <c r="E8" s="58"/>
      <c r="F8" s="58"/>
    </row>
    <row r="9" ht="18.75" customHeight="1" spans="1:6">
      <c r="A9" s="188" t="s">
        <v>172</v>
      </c>
      <c r="B9" s="188" t="s">
        <v>172</v>
      </c>
      <c r="C9" s="189" t="s">
        <v>172</v>
      </c>
      <c r="D9" s="58"/>
      <c r="E9" s="58"/>
      <c r="F9" s="58"/>
    </row>
    <row r="10" customHeight="1" spans="1:1">
      <c r="A10" t="s">
        <v>371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scale="71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5"/>
  <sheetViews>
    <sheetView showZeros="0" workbookViewId="0">
      <selection activeCell="S25" sqref="S25"/>
    </sheetView>
  </sheetViews>
  <sheetFormatPr defaultColWidth="9.14166666666667" defaultRowHeight="14.25" customHeight="1"/>
  <cols>
    <col min="1" max="1" width="17.25" customWidth="1"/>
    <col min="2" max="2" width="16" customWidth="1"/>
    <col min="3" max="3" width="10.875" customWidth="1"/>
    <col min="4" max="4" width="9.75" customWidth="1"/>
    <col min="5" max="5" width="12.5" customWidth="1"/>
    <col min="6" max="6" width="7.70833333333333" customWidth="1"/>
    <col min="7" max="7" width="5.75" customWidth="1"/>
    <col min="8" max="8" width="13.2833333333333" customWidth="1"/>
    <col min="9" max="10" width="14.125" customWidth="1"/>
    <col min="11" max="19" width="4.5" customWidth="1"/>
  </cols>
  <sheetData>
    <row r="1" ht="15.75" customHeight="1" spans="2:19">
      <c r="B1" s="128"/>
      <c r="C1" s="128"/>
      <c r="R1" s="171"/>
      <c r="S1" s="172" t="s">
        <v>372</v>
      </c>
    </row>
    <row r="2" ht="41.25" customHeight="1" spans="1:19">
      <c r="A2" s="129" t="str">
        <f>"2025"&amp;"年部门政府采购预算表"</f>
        <v>2025年部门政府采购预算表</v>
      </c>
      <c r="B2" s="130"/>
      <c r="C2" s="130"/>
      <c r="D2" s="43"/>
      <c r="E2" s="43"/>
      <c r="F2" s="43"/>
      <c r="G2" s="43"/>
      <c r="H2" s="43"/>
      <c r="I2" s="43"/>
      <c r="J2" s="43"/>
      <c r="K2" s="43"/>
      <c r="L2" s="43"/>
      <c r="M2" s="130"/>
      <c r="N2" s="43"/>
      <c r="O2" s="43"/>
      <c r="P2" s="130"/>
      <c r="Q2" s="43"/>
      <c r="R2" s="130"/>
      <c r="S2" s="130"/>
    </row>
    <row r="3" ht="18.75" customHeight="1" spans="1:19">
      <c r="A3" s="162" t="str">
        <f>"单位名称："&amp;"昆明市晋宁区第一中学"</f>
        <v>单位名称：昆明市晋宁区第一中学</v>
      </c>
      <c r="B3" s="133"/>
      <c r="C3" s="133"/>
      <c r="D3" s="46"/>
      <c r="E3" s="46"/>
      <c r="F3" s="46"/>
      <c r="G3" s="46"/>
      <c r="H3" s="46"/>
      <c r="I3" s="46"/>
      <c r="J3" s="46"/>
      <c r="K3" s="46"/>
      <c r="L3" s="46"/>
      <c r="R3" s="173"/>
      <c r="S3" s="174" t="s">
        <v>1</v>
      </c>
    </row>
    <row r="4" ht="15.75" customHeight="1" spans="1:19">
      <c r="A4" s="49" t="s">
        <v>181</v>
      </c>
      <c r="B4" s="135" t="s">
        <v>182</v>
      </c>
      <c r="C4" s="135" t="s">
        <v>373</v>
      </c>
      <c r="D4" s="136" t="s">
        <v>374</v>
      </c>
      <c r="E4" s="136" t="s">
        <v>375</v>
      </c>
      <c r="F4" s="136" t="s">
        <v>376</v>
      </c>
      <c r="G4" s="136" t="s">
        <v>377</v>
      </c>
      <c r="H4" s="136" t="s">
        <v>378</v>
      </c>
      <c r="I4" s="149" t="s">
        <v>189</v>
      </c>
      <c r="J4" s="149"/>
      <c r="K4" s="149"/>
      <c r="L4" s="149"/>
      <c r="M4" s="150"/>
      <c r="N4" s="149"/>
      <c r="O4" s="149"/>
      <c r="P4" s="158"/>
      <c r="Q4" s="149"/>
      <c r="R4" s="150"/>
      <c r="S4" s="159"/>
    </row>
    <row r="5" ht="17.25" customHeight="1" spans="1:19">
      <c r="A5" s="51"/>
      <c r="B5" s="137"/>
      <c r="C5" s="137"/>
      <c r="D5" s="138"/>
      <c r="E5" s="138"/>
      <c r="F5" s="138"/>
      <c r="G5" s="138"/>
      <c r="H5" s="138"/>
      <c r="I5" s="138" t="s">
        <v>55</v>
      </c>
      <c r="J5" s="138" t="s">
        <v>58</v>
      </c>
      <c r="K5" s="138" t="s">
        <v>379</v>
      </c>
      <c r="L5" s="138" t="s">
        <v>380</v>
      </c>
      <c r="M5" s="151" t="s">
        <v>381</v>
      </c>
      <c r="N5" s="152" t="s">
        <v>382</v>
      </c>
      <c r="O5" s="152"/>
      <c r="P5" s="160"/>
      <c r="Q5" s="152"/>
      <c r="R5" s="161"/>
      <c r="S5" s="139"/>
    </row>
    <row r="6" ht="54" customHeight="1" spans="1:19">
      <c r="A6" s="54"/>
      <c r="B6" s="139"/>
      <c r="C6" s="139"/>
      <c r="D6" s="140"/>
      <c r="E6" s="140"/>
      <c r="F6" s="140"/>
      <c r="G6" s="140"/>
      <c r="H6" s="140"/>
      <c r="I6" s="140"/>
      <c r="J6" s="140" t="s">
        <v>57</v>
      </c>
      <c r="K6" s="140"/>
      <c r="L6" s="140"/>
      <c r="M6" s="153"/>
      <c r="N6" s="140" t="s">
        <v>57</v>
      </c>
      <c r="O6" s="140" t="s">
        <v>63</v>
      </c>
      <c r="P6" s="139" t="s">
        <v>64</v>
      </c>
      <c r="Q6" s="140" t="s">
        <v>65</v>
      </c>
      <c r="R6" s="153" t="s">
        <v>66</v>
      </c>
      <c r="S6" s="153" t="s">
        <v>67</v>
      </c>
    </row>
    <row r="7" ht="18" customHeight="1" spans="1:19">
      <c r="A7" s="163">
        <v>1</v>
      </c>
      <c r="B7" s="163" t="s">
        <v>82</v>
      </c>
      <c r="C7" s="164">
        <v>3</v>
      </c>
      <c r="D7" s="164">
        <v>4</v>
      </c>
      <c r="E7" s="163">
        <v>5</v>
      </c>
      <c r="F7" s="163">
        <v>6</v>
      </c>
      <c r="G7" s="163">
        <v>7</v>
      </c>
      <c r="H7" s="163">
        <v>8</v>
      </c>
      <c r="I7" s="163">
        <v>9</v>
      </c>
      <c r="J7" s="163">
        <v>10</v>
      </c>
      <c r="K7" s="163">
        <v>11</v>
      </c>
      <c r="L7" s="163">
        <v>12</v>
      </c>
      <c r="M7" s="163">
        <v>13</v>
      </c>
      <c r="N7" s="163">
        <v>14</v>
      </c>
      <c r="O7" s="163">
        <v>15</v>
      </c>
      <c r="P7" s="163">
        <v>16</v>
      </c>
      <c r="Q7" s="163">
        <v>17</v>
      </c>
      <c r="R7" s="163">
        <v>18</v>
      </c>
      <c r="S7" s="163">
        <v>19</v>
      </c>
    </row>
    <row r="8" ht="21" customHeight="1" spans="1:19">
      <c r="A8" s="141" t="s">
        <v>199</v>
      </c>
      <c r="B8" s="142" t="s">
        <v>69</v>
      </c>
      <c r="C8" s="142" t="s">
        <v>256</v>
      </c>
      <c r="D8" s="143" t="s">
        <v>383</v>
      </c>
      <c r="E8" s="143" t="s">
        <v>383</v>
      </c>
      <c r="F8" s="143" t="s">
        <v>384</v>
      </c>
      <c r="G8" s="165">
        <v>4</v>
      </c>
      <c r="H8" s="58">
        <v>60000</v>
      </c>
      <c r="I8" s="58">
        <v>60000</v>
      </c>
      <c r="J8" s="58">
        <v>60000</v>
      </c>
      <c r="K8" s="58"/>
      <c r="L8" s="58"/>
      <c r="M8" s="58"/>
      <c r="N8" s="58"/>
      <c r="O8" s="58"/>
      <c r="P8" s="60"/>
      <c r="Q8" s="60"/>
      <c r="R8" s="58"/>
      <c r="S8" s="58"/>
    </row>
    <row r="9" ht="21" customHeight="1" spans="1:19">
      <c r="A9" s="141" t="s">
        <v>199</v>
      </c>
      <c r="B9" s="142" t="s">
        <v>69</v>
      </c>
      <c r="C9" s="142" t="s">
        <v>256</v>
      </c>
      <c r="D9" s="143" t="s">
        <v>385</v>
      </c>
      <c r="E9" s="143" t="s">
        <v>385</v>
      </c>
      <c r="F9" s="143" t="s">
        <v>386</v>
      </c>
      <c r="G9" s="165">
        <v>1</v>
      </c>
      <c r="H9" s="58">
        <v>221000</v>
      </c>
      <c r="I9" s="58">
        <v>221000</v>
      </c>
      <c r="J9" s="58">
        <v>221000</v>
      </c>
      <c r="K9" s="58"/>
      <c r="L9" s="58"/>
      <c r="M9" s="58"/>
      <c r="N9" s="58"/>
      <c r="O9" s="58"/>
      <c r="P9" s="60"/>
      <c r="Q9" s="60"/>
      <c r="R9" s="58"/>
      <c r="S9" s="58"/>
    </row>
    <row r="10" ht="21" customHeight="1" spans="1:19">
      <c r="A10" s="141" t="s">
        <v>199</v>
      </c>
      <c r="B10" s="142" t="s">
        <v>69</v>
      </c>
      <c r="C10" s="142" t="s">
        <v>256</v>
      </c>
      <c r="D10" s="143" t="s">
        <v>387</v>
      </c>
      <c r="E10" s="143" t="s">
        <v>388</v>
      </c>
      <c r="F10" s="143" t="s">
        <v>389</v>
      </c>
      <c r="G10" s="165">
        <v>1280</v>
      </c>
      <c r="H10" s="58">
        <v>768000</v>
      </c>
      <c r="I10" s="58">
        <v>768000</v>
      </c>
      <c r="J10" s="58">
        <v>768000</v>
      </c>
      <c r="K10" s="58"/>
      <c r="L10" s="58"/>
      <c r="M10" s="58"/>
      <c r="N10" s="58"/>
      <c r="O10" s="58"/>
      <c r="P10" s="60"/>
      <c r="Q10" s="60"/>
      <c r="R10" s="58"/>
      <c r="S10" s="58"/>
    </row>
    <row r="11" ht="21" customHeight="1" spans="1:19">
      <c r="A11" s="141" t="s">
        <v>199</v>
      </c>
      <c r="B11" s="142" t="s">
        <v>69</v>
      </c>
      <c r="C11" s="142" t="s">
        <v>256</v>
      </c>
      <c r="D11" s="143" t="s">
        <v>390</v>
      </c>
      <c r="E11" s="143" t="s">
        <v>391</v>
      </c>
      <c r="F11" s="143" t="s">
        <v>392</v>
      </c>
      <c r="G11" s="165">
        <v>480</v>
      </c>
      <c r="H11" s="58">
        <v>576000</v>
      </c>
      <c r="I11" s="58">
        <v>576000</v>
      </c>
      <c r="J11" s="58">
        <v>576000</v>
      </c>
      <c r="K11" s="58"/>
      <c r="L11" s="58"/>
      <c r="M11" s="58"/>
      <c r="N11" s="58"/>
      <c r="O11" s="58"/>
      <c r="P11" s="60"/>
      <c r="Q11" s="60"/>
      <c r="R11" s="58"/>
      <c r="S11" s="58"/>
    </row>
    <row r="12" ht="21" customHeight="1" spans="1:19">
      <c r="A12" s="141" t="s">
        <v>199</v>
      </c>
      <c r="B12" s="142" t="s">
        <v>69</v>
      </c>
      <c r="C12" s="142" t="s">
        <v>256</v>
      </c>
      <c r="D12" s="143" t="s">
        <v>393</v>
      </c>
      <c r="E12" s="143" t="s">
        <v>394</v>
      </c>
      <c r="F12" s="143" t="s">
        <v>335</v>
      </c>
      <c r="G12" s="165">
        <v>3</v>
      </c>
      <c r="H12" s="58">
        <v>15000</v>
      </c>
      <c r="I12" s="58">
        <v>15000</v>
      </c>
      <c r="J12" s="58">
        <v>15000</v>
      </c>
      <c r="K12" s="58"/>
      <c r="L12" s="58"/>
      <c r="M12" s="58"/>
      <c r="N12" s="58"/>
      <c r="O12" s="58"/>
      <c r="P12" s="60"/>
      <c r="Q12" s="60"/>
      <c r="R12" s="58"/>
      <c r="S12" s="58"/>
    </row>
    <row r="13" ht="21" customHeight="1" spans="1:19">
      <c r="A13" s="141" t="s">
        <v>199</v>
      </c>
      <c r="B13" s="142" t="s">
        <v>69</v>
      </c>
      <c r="C13" s="142" t="s">
        <v>256</v>
      </c>
      <c r="D13" s="143" t="s">
        <v>395</v>
      </c>
      <c r="E13" s="143" t="s">
        <v>395</v>
      </c>
      <c r="F13" s="143" t="s">
        <v>384</v>
      </c>
      <c r="G13" s="165">
        <v>40</v>
      </c>
      <c r="H13" s="58">
        <v>200000</v>
      </c>
      <c r="I13" s="58">
        <v>200000</v>
      </c>
      <c r="J13" s="58">
        <v>200000</v>
      </c>
      <c r="K13" s="58"/>
      <c r="L13" s="58"/>
      <c r="M13" s="58"/>
      <c r="N13" s="58"/>
      <c r="O13" s="58"/>
      <c r="P13" s="60"/>
      <c r="Q13" s="60"/>
      <c r="R13" s="58"/>
      <c r="S13" s="58"/>
    </row>
    <row r="14" ht="21" customHeight="1" spans="1:19">
      <c r="A14" s="144" t="s">
        <v>172</v>
      </c>
      <c r="B14" s="145"/>
      <c r="C14" s="145"/>
      <c r="D14" s="146"/>
      <c r="E14" s="146"/>
      <c r="F14" s="146"/>
      <c r="G14" s="166"/>
      <c r="H14" s="58">
        <v>1840000</v>
      </c>
      <c r="I14" s="58">
        <v>1840000</v>
      </c>
      <c r="J14" s="58">
        <v>1840000</v>
      </c>
      <c r="K14" s="58"/>
      <c r="L14" s="58"/>
      <c r="M14" s="58"/>
      <c r="N14" s="58"/>
      <c r="O14" s="58"/>
      <c r="P14" s="60"/>
      <c r="Q14" s="60"/>
      <c r="R14" s="58"/>
      <c r="S14" s="58"/>
    </row>
    <row r="15" ht="21" customHeight="1" spans="1:19">
      <c r="A15" s="167" t="s">
        <v>396</v>
      </c>
      <c r="B15" s="168"/>
      <c r="C15" s="168"/>
      <c r="D15" s="167"/>
      <c r="E15" s="167"/>
      <c r="F15" s="167"/>
      <c r="G15" s="169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</row>
  </sheetData>
  <mergeCells count="19">
    <mergeCell ref="A2:S2"/>
    <mergeCell ref="A3:H3"/>
    <mergeCell ref="I4:S4"/>
    <mergeCell ref="N5:S5"/>
    <mergeCell ref="A14:G14"/>
    <mergeCell ref="A15:S1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pageSetup paperSize="9" scale="81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P23" sqref="P23"/>
    </sheetView>
  </sheetViews>
  <sheetFormatPr defaultColWidth="9.14166666666667" defaultRowHeight="14.25" customHeight="1"/>
  <cols>
    <col min="1" max="20" width="9.625" customWidth="1"/>
  </cols>
  <sheetData>
    <row r="1" ht="16.5" customHeight="1" spans="1:20">
      <c r="A1" s="127"/>
      <c r="B1" s="128"/>
      <c r="C1" s="128"/>
      <c r="D1" s="128"/>
      <c r="E1" s="128"/>
      <c r="F1" s="128"/>
      <c r="G1" s="128"/>
      <c r="H1" s="127"/>
      <c r="I1" s="127"/>
      <c r="J1" s="127"/>
      <c r="K1" s="127"/>
      <c r="L1" s="127"/>
      <c r="M1" s="127"/>
      <c r="N1" s="147"/>
      <c r="O1" s="127"/>
      <c r="P1" s="127"/>
      <c r="Q1" s="128"/>
      <c r="R1" s="127"/>
      <c r="S1" s="155"/>
      <c r="T1" s="156" t="s">
        <v>397</v>
      </c>
    </row>
    <row r="2" ht="41.25" customHeight="1" spans="1:20">
      <c r="A2" s="129" t="str">
        <f>"2025"&amp;"年部门政府购买服务预算表"</f>
        <v>2025年部门政府购买服务预算表</v>
      </c>
      <c r="B2" s="130"/>
      <c r="C2" s="130"/>
      <c r="D2" s="130"/>
      <c r="E2" s="130"/>
      <c r="F2" s="130"/>
      <c r="G2" s="130"/>
      <c r="H2" s="131"/>
      <c r="I2" s="131"/>
      <c r="J2" s="131"/>
      <c r="K2" s="131"/>
      <c r="L2" s="131"/>
      <c r="M2" s="131"/>
      <c r="N2" s="148"/>
      <c r="O2" s="131"/>
      <c r="P2" s="131"/>
      <c r="Q2" s="130"/>
      <c r="R2" s="131"/>
      <c r="S2" s="148"/>
      <c r="T2" s="130"/>
    </row>
    <row r="3" ht="22.5" customHeight="1" spans="1:20">
      <c r="A3" s="132" t="str">
        <f>"单位名称："&amp;"昆明市晋宁区第一中学"</f>
        <v>单位名称：昆明市晋宁区第一中学</v>
      </c>
      <c r="B3" s="133"/>
      <c r="C3" s="133"/>
      <c r="D3" s="133"/>
      <c r="E3" s="133"/>
      <c r="F3" s="133"/>
      <c r="G3" s="133"/>
      <c r="H3" s="134"/>
      <c r="I3" s="134"/>
      <c r="J3" s="134"/>
      <c r="K3" s="134"/>
      <c r="L3" s="134"/>
      <c r="M3" s="134"/>
      <c r="N3" s="147"/>
      <c r="O3" s="127"/>
      <c r="P3" s="127"/>
      <c r="Q3" s="128"/>
      <c r="R3" s="127"/>
      <c r="S3" s="157"/>
      <c r="T3" s="155" t="s">
        <v>1</v>
      </c>
    </row>
    <row r="4" ht="24" customHeight="1" spans="1:20">
      <c r="A4" s="49" t="s">
        <v>181</v>
      </c>
      <c r="B4" s="135" t="s">
        <v>182</v>
      </c>
      <c r="C4" s="135" t="s">
        <v>373</v>
      </c>
      <c r="D4" s="135" t="s">
        <v>398</v>
      </c>
      <c r="E4" s="135" t="s">
        <v>399</v>
      </c>
      <c r="F4" s="135" t="s">
        <v>400</v>
      </c>
      <c r="G4" s="135" t="s">
        <v>401</v>
      </c>
      <c r="H4" s="136" t="s">
        <v>402</v>
      </c>
      <c r="I4" s="136" t="s">
        <v>403</v>
      </c>
      <c r="J4" s="149" t="s">
        <v>189</v>
      </c>
      <c r="K4" s="149"/>
      <c r="L4" s="149"/>
      <c r="M4" s="149"/>
      <c r="N4" s="150"/>
      <c r="O4" s="149"/>
      <c r="P4" s="149"/>
      <c r="Q4" s="158"/>
      <c r="R4" s="149"/>
      <c r="S4" s="150"/>
      <c r="T4" s="159"/>
    </row>
    <row r="5" ht="24" customHeight="1" spans="1:20">
      <c r="A5" s="51"/>
      <c r="B5" s="137"/>
      <c r="C5" s="137"/>
      <c r="D5" s="137"/>
      <c r="E5" s="137"/>
      <c r="F5" s="137"/>
      <c r="G5" s="137"/>
      <c r="H5" s="138"/>
      <c r="I5" s="138"/>
      <c r="J5" s="138" t="s">
        <v>55</v>
      </c>
      <c r="K5" s="138" t="s">
        <v>58</v>
      </c>
      <c r="L5" s="138" t="s">
        <v>379</v>
      </c>
      <c r="M5" s="138" t="s">
        <v>380</v>
      </c>
      <c r="N5" s="151" t="s">
        <v>381</v>
      </c>
      <c r="O5" s="152" t="s">
        <v>382</v>
      </c>
      <c r="P5" s="152"/>
      <c r="Q5" s="160"/>
      <c r="R5" s="152"/>
      <c r="S5" s="161"/>
      <c r="T5" s="139"/>
    </row>
    <row r="6" ht="54" customHeight="1" spans="1:20">
      <c r="A6" s="54"/>
      <c r="B6" s="139"/>
      <c r="C6" s="139"/>
      <c r="D6" s="139"/>
      <c r="E6" s="139"/>
      <c r="F6" s="139"/>
      <c r="G6" s="139"/>
      <c r="H6" s="140"/>
      <c r="I6" s="140"/>
      <c r="J6" s="140"/>
      <c r="K6" s="140" t="s">
        <v>57</v>
      </c>
      <c r="L6" s="140"/>
      <c r="M6" s="140"/>
      <c r="N6" s="153"/>
      <c r="O6" s="140" t="s">
        <v>57</v>
      </c>
      <c r="P6" s="140" t="s">
        <v>63</v>
      </c>
      <c r="Q6" s="139" t="s">
        <v>64</v>
      </c>
      <c r="R6" s="140" t="s">
        <v>65</v>
      </c>
      <c r="S6" s="153" t="s">
        <v>66</v>
      </c>
      <c r="T6" s="139" t="s">
        <v>67</v>
      </c>
    </row>
    <row r="7" ht="17.25" customHeight="1" spans="1:20">
      <c r="A7" s="55">
        <v>1</v>
      </c>
      <c r="B7" s="139">
        <v>2</v>
      </c>
      <c r="C7" s="55">
        <v>3</v>
      </c>
      <c r="D7" s="55">
        <v>4</v>
      </c>
      <c r="E7" s="139">
        <v>5</v>
      </c>
      <c r="F7" s="55">
        <v>6</v>
      </c>
      <c r="G7" s="55">
        <v>7</v>
      </c>
      <c r="H7" s="139">
        <v>8</v>
      </c>
      <c r="I7" s="55">
        <v>9</v>
      </c>
      <c r="J7" s="55">
        <v>10</v>
      </c>
      <c r="K7" s="139">
        <v>11</v>
      </c>
      <c r="L7" s="55">
        <v>12</v>
      </c>
      <c r="M7" s="55">
        <v>13</v>
      </c>
      <c r="N7" s="139">
        <v>14</v>
      </c>
      <c r="O7" s="55">
        <v>15</v>
      </c>
      <c r="P7" s="55">
        <v>16</v>
      </c>
      <c r="Q7" s="139">
        <v>17</v>
      </c>
      <c r="R7" s="55">
        <v>18</v>
      </c>
      <c r="S7" s="55">
        <v>19</v>
      </c>
      <c r="T7" s="55">
        <v>20</v>
      </c>
    </row>
    <row r="8" ht="21" customHeight="1" spans="1:20">
      <c r="A8" s="141"/>
      <c r="B8" s="142"/>
      <c r="C8" s="142"/>
      <c r="D8" s="142"/>
      <c r="E8" s="142"/>
      <c r="F8" s="142"/>
      <c r="G8" s="142"/>
      <c r="H8" s="143"/>
      <c r="I8" s="143"/>
      <c r="J8" s="58"/>
      <c r="K8" s="58"/>
      <c r="L8" s="58"/>
      <c r="M8" s="58"/>
      <c r="N8" s="58"/>
      <c r="O8" s="58"/>
      <c r="P8" s="58"/>
      <c r="Q8" s="60"/>
      <c r="R8" s="60"/>
      <c r="S8" s="58"/>
      <c r="T8" s="58"/>
    </row>
    <row r="9" ht="21" customHeight="1" spans="1:20">
      <c r="A9" s="144" t="s">
        <v>172</v>
      </c>
      <c r="B9" s="145"/>
      <c r="C9" s="145"/>
      <c r="D9" s="145"/>
      <c r="E9" s="145"/>
      <c r="F9" s="145"/>
      <c r="G9" s="145"/>
      <c r="H9" s="146"/>
      <c r="I9" s="154"/>
      <c r="J9" s="58"/>
      <c r="K9" s="58"/>
      <c r="L9" s="58"/>
      <c r="M9" s="58"/>
      <c r="N9" s="58"/>
      <c r="O9" s="58"/>
      <c r="P9" s="58"/>
      <c r="Q9" s="60"/>
      <c r="R9" s="60"/>
      <c r="S9" s="58"/>
      <c r="T9" s="58"/>
    </row>
    <row r="10" customHeight="1" spans="1:1">
      <c r="A10" t="s">
        <v>404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pageSetup paperSize="9" scale="24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0" sqref="A10"/>
    </sheetView>
  </sheetViews>
  <sheetFormatPr defaultColWidth="9.15" defaultRowHeight="14.25" customHeight="1" outlineLevelCol="4"/>
  <cols>
    <col min="1" max="1" width="44.25" style="93" customWidth="1"/>
    <col min="2" max="5" width="20" style="93" customWidth="1"/>
    <col min="6" max="16384" width="9.15" style="93"/>
  </cols>
  <sheetData>
    <row r="1" s="93" customFormat="1" customHeight="1" spans="1:5">
      <c r="A1" s="94"/>
      <c r="B1" s="94"/>
      <c r="C1" s="94"/>
      <c r="D1" s="94"/>
      <c r="E1" s="94"/>
    </row>
    <row r="2" s="93" customFormat="1" ht="17.25" customHeight="1" spans="4:5">
      <c r="D2" s="108"/>
      <c r="E2" s="42" t="s">
        <v>405</v>
      </c>
    </row>
    <row r="3" s="93" customFormat="1" ht="41.25" customHeight="1" spans="1:5">
      <c r="A3" s="109" t="str">
        <f>"2025"&amp;"年对下转移支付预算表"</f>
        <v>2025年对下转移支付预算表</v>
      </c>
      <c r="B3" s="96"/>
      <c r="C3" s="96"/>
      <c r="D3" s="96"/>
      <c r="E3" s="97"/>
    </row>
    <row r="4" s="93" customFormat="1" ht="18" customHeight="1" spans="1:5">
      <c r="A4" s="110" t="s">
        <v>406</v>
      </c>
      <c r="B4" s="111"/>
      <c r="C4" s="111"/>
      <c r="D4" s="112"/>
      <c r="E4" s="113" t="s">
        <v>1</v>
      </c>
    </row>
    <row r="5" s="93" customFormat="1" ht="19.5" customHeight="1" spans="1:5">
      <c r="A5" s="114" t="s">
        <v>407</v>
      </c>
      <c r="B5" s="115" t="s">
        <v>189</v>
      </c>
      <c r="C5" s="116"/>
      <c r="D5" s="116"/>
      <c r="E5" s="117" t="s">
        <v>408</v>
      </c>
    </row>
    <row r="6" s="93" customFormat="1" ht="40.5" customHeight="1" spans="1:5">
      <c r="A6" s="118"/>
      <c r="B6" s="119" t="s">
        <v>55</v>
      </c>
      <c r="C6" s="120" t="s">
        <v>58</v>
      </c>
      <c r="D6" s="121" t="s">
        <v>379</v>
      </c>
      <c r="E6" s="117"/>
    </row>
    <row r="7" s="93" customFormat="1" ht="19.5" customHeight="1" spans="1:5">
      <c r="A7" s="122">
        <v>1</v>
      </c>
      <c r="B7" s="122">
        <v>2</v>
      </c>
      <c r="C7" s="122">
        <v>3</v>
      </c>
      <c r="D7" s="123">
        <v>4</v>
      </c>
      <c r="E7" s="124">
        <v>24</v>
      </c>
    </row>
    <row r="8" s="93" customFormat="1" ht="19.5" customHeight="1" spans="1:5">
      <c r="A8" s="101"/>
      <c r="B8" s="125"/>
      <c r="C8" s="125"/>
      <c r="D8" s="125"/>
      <c r="E8" s="125"/>
    </row>
    <row r="9" s="93" customFormat="1" ht="19.5" customHeight="1" spans="1:5">
      <c r="A9" s="102"/>
      <c r="B9" s="125"/>
      <c r="C9" s="125"/>
      <c r="D9" s="125"/>
      <c r="E9" s="125"/>
    </row>
    <row r="10" s="93" customFormat="1" ht="34" customHeight="1" spans="1:1">
      <c r="A10" s="126" t="s">
        <v>409</v>
      </c>
    </row>
  </sheetData>
  <mergeCells count="5">
    <mergeCell ref="A3:E3"/>
    <mergeCell ref="A4:D4"/>
    <mergeCell ref="B5:D5"/>
    <mergeCell ref="A5:A6"/>
    <mergeCell ref="E5:E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E16" sqref="E16"/>
    </sheetView>
  </sheetViews>
  <sheetFormatPr defaultColWidth="9.14166666666667" defaultRowHeight="12" customHeight="1"/>
  <cols>
    <col min="1" max="10" width="17.25" style="93" customWidth="1"/>
    <col min="11" max="16384" width="9.14166666666667" style="93"/>
  </cols>
  <sheetData>
    <row r="1" s="93" customFormat="1" customHeight="1" spans="1:10">
      <c r="A1" s="94"/>
      <c r="B1" s="94"/>
      <c r="C1" s="94"/>
      <c r="D1" s="94"/>
      <c r="E1" s="94"/>
      <c r="F1" s="94"/>
      <c r="G1" s="94"/>
      <c r="H1" s="94"/>
      <c r="I1" s="94"/>
      <c r="J1" s="94"/>
    </row>
    <row r="2" s="93" customFormat="1" ht="16.5" customHeight="1" spans="10:10">
      <c r="J2" s="42" t="s">
        <v>410</v>
      </c>
    </row>
    <row r="3" s="93" customFormat="1" ht="41.25" customHeight="1" spans="1:10">
      <c r="A3" s="95" t="str">
        <f>"2025"&amp;"年对下转移支付绩效目标表"</f>
        <v>2025年对下转移支付绩效目标表</v>
      </c>
      <c r="B3" s="96"/>
      <c r="C3" s="96"/>
      <c r="D3" s="96"/>
      <c r="E3" s="96"/>
      <c r="F3" s="97"/>
      <c r="G3" s="96"/>
      <c r="H3" s="97"/>
      <c r="I3" s="97"/>
      <c r="J3" s="96"/>
    </row>
    <row r="4" s="93" customFormat="1" ht="17.25" customHeight="1" spans="1:1">
      <c r="A4" s="98" t="s">
        <v>406</v>
      </c>
    </row>
    <row r="5" s="93" customFormat="1" ht="44.25" customHeight="1" spans="1:10">
      <c r="A5" s="99" t="s">
        <v>407</v>
      </c>
      <c r="B5" s="99" t="s">
        <v>290</v>
      </c>
      <c r="C5" s="99" t="s">
        <v>291</v>
      </c>
      <c r="D5" s="99" t="s">
        <v>292</v>
      </c>
      <c r="E5" s="99" t="s">
        <v>293</v>
      </c>
      <c r="F5" s="100" t="s">
        <v>294</v>
      </c>
      <c r="G5" s="99" t="s">
        <v>295</v>
      </c>
      <c r="H5" s="100" t="s">
        <v>296</v>
      </c>
      <c r="I5" s="100" t="s">
        <v>297</v>
      </c>
      <c r="J5" s="99" t="s">
        <v>298</v>
      </c>
    </row>
    <row r="6" s="93" customFormat="1" ht="14.25" customHeight="1" spans="1:10">
      <c r="A6" s="99">
        <v>1</v>
      </c>
      <c r="B6" s="99">
        <v>2</v>
      </c>
      <c r="C6" s="99">
        <v>3</v>
      </c>
      <c r="D6" s="99">
        <v>4</v>
      </c>
      <c r="E6" s="99">
        <v>5</v>
      </c>
      <c r="F6" s="100">
        <v>6</v>
      </c>
      <c r="G6" s="99">
        <v>7</v>
      </c>
      <c r="H6" s="100">
        <v>8</v>
      </c>
      <c r="I6" s="100">
        <v>9</v>
      </c>
      <c r="J6" s="99">
        <v>10</v>
      </c>
    </row>
    <row r="7" s="93" customFormat="1" ht="42" customHeight="1" spans="1:10">
      <c r="A7" s="101"/>
      <c r="B7" s="102"/>
      <c r="C7" s="102"/>
      <c r="D7" s="102"/>
      <c r="E7" s="103"/>
      <c r="F7" s="104"/>
      <c r="G7" s="103"/>
      <c r="H7" s="104"/>
      <c r="I7" s="104"/>
      <c r="J7" s="103"/>
    </row>
    <row r="8" s="93" customFormat="1" ht="42" customHeight="1" spans="1:10">
      <c r="A8" s="101"/>
      <c r="B8" s="105"/>
      <c r="C8" s="105"/>
      <c r="D8" s="105"/>
      <c r="E8" s="101"/>
      <c r="F8" s="105"/>
      <c r="G8" s="101"/>
      <c r="H8" s="105"/>
      <c r="I8" s="105"/>
      <c r="J8" s="101"/>
    </row>
    <row r="9" s="93" customFormat="1" ht="24" customHeight="1" spans="1:3">
      <c r="A9" s="106" t="s">
        <v>411</v>
      </c>
      <c r="B9" s="107"/>
      <c r="C9" s="107"/>
    </row>
  </sheetData>
  <mergeCells count="2">
    <mergeCell ref="A3:J3"/>
    <mergeCell ref="A4:H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9"/>
  <sheetViews>
    <sheetView showZeros="0" workbookViewId="0">
      <selection activeCell="F14" sqref="F14"/>
    </sheetView>
  </sheetViews>
  <sheetFormatPr defaultColWidth="10.425" defaultRowHeight="14.25" customHeight="1"/>
  <cols>
    <col min="1" max="1" width="17.125" customWidth="1"/>
    <col min="2" max="2" width="16.375" customWidth="1"/>
    <col min="3" max="3" width="7.875" customWidth="1"/>
    <col min="4" max="4" width="20.75" customWidth="1"/>
    <col min="5" max="5" width="15.25" customWidth="1"/>
    <col min="6" max="6" width="11.625" customWidth="1"/>
    <col min="7" max="7" width="7.125" customWidth="1"/>
    <col min="8" max="9" width="15.75" customWidth="1"/>
  </cols>
  <sheetData>
    <row r="1" customHeight="1" spans="1:9">
      <c r="A1" s="70" t="s">
        <v>412</v>
      </c>
      <c r="B1" s="71"/>
      <c r="C1" s="71"/>
      <c r="D1" s="72"/>
      <c r="E1" s="72"/>
      <c r="F1" s="72"/>
      <c r="G1" s="71"/>
      <c r="H1" s="71"/>
      <c r="I1" s="72"/>
    </row>
    <row r="2" ht="41.25" customHeight="1" spans="1:9">
      <c r="A2" s="73" t="str">
        <f>"2025"&amp;"年新增资产配置预算表"</f>
        <v>2025年新增资产配置预算表</v>
      </c>
      <c r="B2" s="74"/>
      <c r="C2" s="74"/>
      <c r="D2" s="75"/>
      <c r="E2" s="75"/>
      <c r="F2" s="75"/>
      <c r="G2" s="74"/>
      <c r="H2" s="74"/>
      <c r="I2" s="75"/>
    </row>
    <row r="3" customHeight="1" spans="1:9">
      <c r="A3" s="76" t="str">
        <f>"单位名称："&amp;"昆明市晋宁区第一中学"</f>
        <v>单位名称：昆明市晋宁区第一中学</v>
      </c>
      <c r="B3" s="77"/>
      <c r="C3" s="77"/>
      <c r="D3" s="78"/>
      <c r="F3" s="75"/>
      <c r="G3" s="74"/>
      <c r="H3" s="74"/>
      <c r="I3" s="92" t="s">
        <v>1</v>
      </c>
    </row>
    <row r="4" ht="28.5" customHeight="1" spans="1:9">
      <c r="A4" s="68" t="s">
        <v>181</v>
      </c>
      <c r="B4" s="79" t="s">
        <v>182</v>
      </c>
      <c r="C4" s="80" t="s">
        <v>413</v>
      </c>
      <c r="D4" s="68" t="s">
        <v>414</v>
      </c>
      <c r="E4" s="68" t="s">
        <v>415</v>
      </c>
      <c r="F4" s="68" t="s">
        <v>416</v>
      </c>
      <c r="G4" s="79" t="s">
        <v>417</v>
      </c>
      <c r="H4" s="69"/>
      <c r="I4" s="68"/>
    </row>
    <row r="5" ht="21" customHeight="1" spans="1:9">
      <c r="A5" s="80"/>
      <c r="B5" s="81"/>
      <c r="C5" s="81"/>
      <c r="D5" s="82"/>
      <c r="E5" s="81"/>
      <c r="F5" s="81"/>
      <c r="G5" s="79" t="s">
        <v>377</v>
      </c>
      <c r="H5" s="79" t="s">
        <v>418</v>
      </c>
      <c r="I5" s="79" t="s">
        <v>419</v>
      </c>
    </row>
    <row r="6" ht="17.25" customHeight="1" spans="1:9">
      <c r="A6" s="83" t="s">
        <v>81</v>
      </c>
      <c r="B6" s="31" t="s">
        <v>82</v>
      </c>
      <c r="C6" s="83" t="s">
        <v>83</v>
      </c>
      <c r="D6" s="33" t="s">
        <v>84</v>
      </c>
      <c r="E6" s="83" t="s">
        <v>85</v>
      </c>
      <c r="F6" s="31" t="s">
        <v>86</v>
      </c>
      <c r="G6" s="84" t="s">
        <v>87</v>
      </c>
      <c r="H6" s="33" t="s">
        <v>88</v>
      </c>
      <c r="I6" s="33">
        <v>9</v>
      </c>
    </row>
    <row r="7" ht="19.5" customHeight="1" spans="1:9">
      <c r="A7" s="85" t="s">
        <v>199</v>
      </c>
      <c r="B7" s="86" t="s">
        <v>69</v>
      </c>
      <c r="C7" s="86" t="s">
        <v>420</v>
      </c>
      <c r="D7" s="18" t="s">
        <v>421</v>
      </c>
      <c r="E7" s="32" t="s">
        <v>395</v>
      </c>
      <c r="F7" s="84" t="s">
        <v>384</v>
      </c>
      <c r="G7" s="87">
        <v>50</v>
      </c>
      <c r="H7" s="88">
        <v>5000</v>
      </c>
      <c r="I7" s="88">
        <v>250000</v>
      </c>
    </row>
    <row r="8" ht="19.5" customHeight="1" spans="1:9">
      <c r="A8" s="85" t="s">
        <v>199</v>
      </c>
      <c r="B8" s="86" t="s">
        <v>69</v>
      </c>
      <c r="C8" s="86" t="s">
        <v>420</v>
      </c>
      <c r="D8" s="18" t="s">
        <v>422</v>
      </c>
      <c r="E8" s="32" t="s">
        <v>423</v>
      </c>
      <c r="F8" s="84" t="s">
        <v>384</v>
      </c>
      <c r="G8" s="87">
        <v>2</v>
      </c>
      <c r="H8" s="88">
        <v>20000</v>
      </c>
      <c r="I8" s="88">
        <v>40000</v>
      </c>
    </row>
    <row r="9" ht="19.5" customHeight="1" spans="1:9">
      <c r="A9" s="85" t="s">
        <v>199</v>
      </c>
      <c r="B9" s="86" t="s">
        <v>69</v>
      </c>
      <c r="C9" s="86" t="s">
        <v>420</v>
      </c>
      <c r="D9" s="18" t="s">
        <v>424</v>
      </c>
      <c r="E9" s="32" t="s">
        <v>425</v>
      </c>
      <c r="F9" s="84" t="s">
        <v>384</v>
      </c>
      <c r="G9" s="87">
        <v>2</v>
      </c>
      <c r="H9" s="88">
        <v>2500</v>
      </c>
      <c r="I9" s="88">
        <v>5000</v>
      </c>
    </row>
    <row r="10" ht="19.5" customHeight="1" spans="1:9">
      <c r="A10" s="85" t="s">
        <v>199</v>
      </c>
      <c r="B10" s="86" t="s">
        <v>69</v>
      </c>
      <c r="C10" s="86" t="s">
        <v>420</v>
      </c>
      <c r="D10" s="18" t="s">
        <v>426</v>
      </c>
      <c r="E10" s="32" t="s">
        <v>427</v>
      </c>
      <c r="F10" s="84" t="s">
        <v>384</v>
      </c>
      <c r="G10" s="87">
        <v>1</v>
      </c>
      <c r="H10" s="88">
        <v>5000</v>
      </c>
      <c r="I10" s="88">
        <v>5000</v>
      </c>
    </row>
    <row r="11" ht="19.5" customHeight="1" spans="1:9">
      <c r="A11" s="85" t="s">
        <v>199</v>
      </c>
      <c r="B11" s="86" t="s">
        <v>69</v>
      </c>
      <c r="C11" s="86" t="s">
        <v>420</v>
      </c>
      <c r="D11" s="18" t="s">
        <v>426</v>
      </c>
      <c r="E11" s="32" t="s">
        <v>393</v>
      </c>
      <c r="F11" s="84" t="s">
        <v>384</v>
      </c>
      <c r="G11" s="87">
        <v>3</v>
      </c>
      <c r="H11" s="88">
        <v>5000</v>
      </c>
      <c r="I11" s="88">
        <v>15000</v>
      </c>
    </row>
    <row r="12" ht="19.5" customHeight="1" spans="1:9">
      <c r="A12" s="85" t="s">
        <v>199</v>
      </c>
      <c r="B12" s="86" t="s">
        <v>69</v>
      </c>
      <c r="C12" s="86" t="s">
        <v>420</v>
      </c>
      <c r="D12" s="18" t="s">
        <v>428</v>
      </c>
      <c r="E12" s="32" t="s">
        <v>429</v>
      </c>
      <c r="F12" s="84" t="s">
        <v>384</v>
      </c>
      <c r="G12" s="87">
        <v>2</v>
      </c>
      <c r="H12" s="88">
        <v>7600</v>
      </c>
      <c r="I12" s="88">
        <v>15200</v>
      </c>
    </row>
    <row r="13" ht="19.5" customHeight="1" spans="1:9">
      <c r="A13" s="85" t="s">
        <v>199</v>
      </c>
      <c r="B13" s="86" t="s">
        <v>69</v>
      </c>
      <c r="C13" s="86" t="s">
        <v>420</v>
      </c>
      <c r="D13" s="18" t="s">
        <v>430</v>
      </c>
      <c r="E13" s="32" t="s">
        <v>383</v>
      </c>
      <c r="F13" s="84" t="s">
        <v>384</v>
      </c>
      <c r="G13" s="87">
        <v>5</v>
      </c>
      <c r="H13" s="88">
        <v>15000</v>
      </c>
      <c r="I13" s="88">
        <v>75000</v>
      </c>
    </row>
    <row r="14" ht="19.5" customHeight="1" spans="1:9">
      <c r="A14" s="85" t="s">
        <v>199</v>
      </c>
      <c r="B14" s="86" t="s">
        <v>69</v>
      </c>
      <c r="C14" s="86" t="s">
        <v>420</v>
      </c>
      <c r="D14" s="18" t="s">
        <v>431</v>
      </c>
      <c r="E14" s="32" t="s">
        <v>432</v>
      </c>
      <c r="F14" s="84" t="s">
        <v>384</v>
      </c>
      <c r="G14" s="87">
        <v>5</v>
      </c>
      <c r="H14" s="88">
        <v>1200</v>
      </c>
      <c r="I14" s="88">
        <v>6000</v>
      </c>
    </row>
    <row r="15" ht="19.5" customHeight="1" spans="1:9">
      <c r="A15" s="85" t="s">
        <v>199</v>
      </c>
      <c r="B15" s="86" t="s">
        <v>69</v>
      </c>
      <c r="C15" s="86" t="s">
        <v>420</v>
      </c>
      <c r="D15" s="18" t="s">
        <v>433</v>
      </c>
      <c r="E15" s="32" t="s">
        <v>434</v>
      </c>
      <c r="F15" s="84" t="s">
        <v>384</v>
      </c>
      <c r="G15" s="87">
        <v>1</v>
      </c>
      <c r="H15" s="88">
        <v>2000</v>
      </c>
      <c r="I15" s="88">
        <v>2000</v>
      </c>
    </row>
    <row r="16" ht="19.5" customHeight="1" spans="1:9">
      <c r="A16" s="85" t="s">
        <v>199</v>
      </c>
      <c r="B16" s="86" t="s">
        <v>69</v>
      </c>
      <c r="C16" s="86" t="s">
        <v>420</v>
      </c>
      <c r="D16" s="18" t="s">
        <v>435</v>
      </c>
      <c r="E16" s="32" t="s">
        <v>436</v>
      </c>
      <c r="F16" s="84" t="s">
        <v>384</v>
      </c>
      <c r="G16" s="87">
        <v>1</v>
      </c>
      <c r="H16" s="88">
        <v>1800</v>
      </c>
      <c r="I16" s="88">
        <v>1800</v>
      </c>
    </row>
    <row r="17" ht="19.5" customHeight="1" spans="1:9">
      <c r="A17" s="85" t="s">
        <v>199</v>
      </c>
      <c r="B17" s="86" t="s">
        <v>69</v>
      </c>
      <c r="C17" s="86" t="s">
        <v>420</v>
      </c>
      <c r="D17" s="18" t="s">
        <v>437</v>
      </c>
      <c r="E17" s="32" t="s">
        <v>390</v>
      </c>
      <c r="F17" s="84" t="s">
        <v>392</v>
      </c>
      <c r="G17" s="87">
        <v>480</v>
      </c>
      <c r="H17" s="88">
        <v>1200</v>
      </c>
      <c r="I17" s="88">
        <v>576000</v>
      </c>
    </row>
    <row r="18" ht="19.5" customHeight="1" spans="1:9">
      <c r="A18" s="85" t="s">
        <v>199</v>
      </c>
      <c r="B18" s="86" t="s">
        <v>69</v>
      </c>
      <c r="C18" s="86" t="s">
        <v>438</v>
      </c>
      <c r="D18" s="18" t="s">
        <v>439</v>
      </c>
      <c r="E18" s="32" t="s">
        <v>387</v>
      </c>
      <c r="F18" s="84" t="s">
        <v>389</v>
      </c>
      <c r="G18" s="87">
        <v>1280</v>
      </c>
      <c r="H18" s="88">
        <v>600</v>
      </c>
      <c r="I18" s="88">
        <v>768000</v>
      </c>
    </row>
    <row r="19" ht="19.5" customHeight="1" spans="1:9">
      <c r="A19" s="20" t="s">
        <v>55</v>
      </c>
      <c r="B19" s="89"/>
      <c r="C19" s="89"/>
      <c r="D19" s="90"/>
      <c r="E19" s="91"/>
      <c r="F19" s="91"/>
      <c r="G19" s="87">
        <v>1832</v>
      </c>
      <c r="H19" s="88">
        <v>66900</v>
      </c>
      <c r="I19" s="88">
        <v>1759000</v>
      </c>
    </row>
  </sheetData>
  <mergeCells count="11">
    <mergeCell ref="A1:I1"/>
    <mergeCell ref="A2:I2"/>
    <mergeCell ref="A3:C3"/>
    <mergeCell ref="G4:I4"/>
    <mergeCell ref="A19:F19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J18" sqref="J18"/>
    </sheetView>
  </sheetViews>
  <sheetFormatPr defaultColWidth="9.14166666666667" defaultRowHeight="14.25" customHeight="1"/>
  <cols>
    <col min="1" max="11" width="13" customWidth="1"/>
  </cols>
  <sheetData>
    <row r="1" ht="13.5" customHeight="1" spans="4:11">
      <c r="D1" s="41"/>
      <c r="E1" s="41"/>
      <c r="F1" s="41"/>
      <c r="G1" s="41"/>
      <c r="K1" s="42" t="s">
        <v>440</v>
      </c>
    </row>
    <row r="2" ht="41.25" customHeight="1" spans="1:11">
      <c r="A2" s="43" t="str">
        <f>"2025"&amp;"年上级转移支付补助项目支出预算表"</f>
        <v>2025年上级转移支付补助项目支出预算表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13.5" customHeight="1" spans="1:11">
      <c r="A3" s="44" t="str">
        <f>"单位名称："&amp;"昆明市晋宁区第一中学"</f>
        <v>单位名称：昆明市晋宁区第一中学</v>
      </c>
      <c r="B3" s="45"/>
      <c r="C3" s="45"/>
      <c r="D3" s="45"/>
      <c r="E3" s="45"/>
      <c r="F3" s="45"/>
      <c r="G3" s="45"/>
      <c r="H3" s="46"/>
      <c r="I3" s="46"/>
      <c r="J3" s="46"/>
      <c r="K3" s="47" t="s">
        <v>1</v>
      </c>
    </row>
    <row r="4" ht="21.75" customHeight="1" spans="1:11">
      <c r="A4" s="65" t="s">
        <v>258</v>
      </c>
      <c r="B4" s="65" t="s">
        <v>184</v>
      </c>
      <c r="C4" s="65" t="s">
        <v>259</v>
      </c>
      <c r="D4" s="17" t="s">
        <v>185</v>
      </c>
      <c r="E4" s="17" t="s">
        <v>186</v>
      </c>
      <c r="F4" s="17" t="s">
        <v>260</v>
      </c>
      <c r="G4" s="17" t="s">
        <v>261</v>
      </c>
      <c r="H4" s="37" t="s">
        <v>55</v>
      </c>
      <c r="I4" s="14" t="s">
        <v>441</v>
      </c>
      <c r="J4" s="14"/>
      <c r="K4" s="14"/>
    </row>
    <row r="5" ht="21.75" customHeight="1" spans="1:11">
      <c r="A5" s="65"/>
      <c r="B5" s="65"/>
      <c r="C5" s="65"/>
      <c r="D5" s="17"/>
      <c r="E5" s="17"/>
      <c r="F5" s="17"/>
      <c r="G5" s="17"/>
      <c r="H5" s="14"/>
      <c r="I5" s="17" t="s">
        <v>58</v>
      </c>
      <c r="J5" s="17" t="s">
        <v>59</v>
      </c>
      <c r="K5" s="17" t="s">
        <v>60</v>
      </c>
    </row>
    <row r="6" ht="40.5" customHeight="1" spans="1:11">
      <c r="A6" s="66"/>
      <c r="B6" s="66"/>
      <c r="C6" s="66"/>
      <c r="D6" s="17"/>
      <c r="E6" s="17"/>
      <c r="F6" s="17"/>
      <c r="G6" s="17"/>
      <c r="H6" s="14"/>
      <c r="I6" s="17" t="s">
        <v>57</v>
      </c>
      <c r="J6" s="17"/>
      <c r="K6" s="17"/>
    </row>
    <row r="7" ht="20.25" customHeight="1" spans="1:11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  <c r="I7" s="56">
        <v>9</v>
      </c>
      <c r="J7" s="69">
        <v>10</v>
      </c>
      <c r="K7" s="69">
        <v>11</v>
      </c>
    </row>
    <row r="8" ht="18" customHeight="1" spans="1:11">
      <c r="A8" s="67"/>
      <c r="B8" s="61"/>
      <c r="C8" s="67"/>
      <c r="D8" s="67"/>
      <c r="E8" s="67"/>
      <c r="F8" s="67"/>
      <c r="G8" s="67"/>
      <c r="H8" s="58"/>
      <c r="I8" s="58"/>
      <c r="J8" s="58"/>
      <c r="K8" s="58"/>
    </row>
    <row r="9" ht="24" customHeight="1" spans="1:11">
      <c r="A9" s="18"/>
      <c r="B9" s="32"/>
      <c r="C9" s="18"/>
      <c r="D9" s="18"/>
      <c r="E9" s="18"/>
      <c r="F9" s="18"/>
      <c r="G9" s="18"/>
      <c r="H9" s="58"/>
      <c r="I9" s="58"/>
      <c r="J9" s="58"/>
      <c r="K9" s="58"/>
    </row>
    <row r="10" ht="18.75" customHeight="1" spans="1:11">
      <c r="A10" s="68" t="s">
        <v>172</v>
      </c>
      <c r="B10" s="22"/>
      <c r="C10" s="22"/>
      <c r="D10" s="22"/>
      <c r="E10" s="22"/>
      <c r="F10" s="22"/>
      <c r="G10" s="22"/>
      <c r="H10" s="58"/>
      <c r="I10" s="58"/>
      <c r="J10" s="58"/>
      <c r="K10" s="58"/>
    </row>
    <row r="11" customHeight="1" spans="1:1">
      <c r="A11" t="s">
        <v>442</v>
      </c>
    </row>
  </sheetData>
  <mergeCells count="16">
    <mergeCell ref="A2:K2"/>
    <mergeCell ref="A3:G3"/>
    <mergeCell ref="H3:J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G1" sqref="G1"/>
    </sheetView>
  </sheetViews>
  <sheetFormatPr defaultColWidth="9.14166666666667" defaultRowHeight="14.25" customHeight="1" outlineLevelCol="6"/>
  <cols>
    <col min="1" max="1" width="17.25" customWidth="1"/>
    <col min="2" max="2" width="12" customWidth="1"/>
    <col min="3" max="3" width="28" customWidth="1"/>
    <col min="4" max="4" width="7.875" customWidth="1"/>
    <col min="5" max="7" width="22.5" customWidth="1"/>
  </cols>
  <sheetData>
    <row r="1" ht="13.5" customHeight="1" spans="4:7">
      <c r="D1" s="41"/>
      <c r="G1" s="42" t="s">
        <v>443</v>
      </c>
    </row>
    <row r="2" ht="41.25" customHeight="1" spans="1:7">
      <c r="A2" s="43" t="str">
        <f>"2025"&amp;"年部门项目中期规划预算表"</f>
        <v>2025年部门项目中期规划预算表</v>
      </c>
      <c r="B2" s="43"/>
      <c r="C2" s="43"/>
      <c r="D2" s="43"/>
      <c r="E2" s="43"/>
      <c r="F2" s="43"/>
      <c r="G2" s="43"/>
    </row>
    <row r="3" ht="13.5" customHeight="1" spans="1:7">
      <c r="A3" s="44" t="str">
        <f>"单位名称："&amp;"昆明市晋宁区第一中学"</f>
        <v>单位名称：昆明市晋宁区第一中学</v>
      </c>
      <c r="B3" s="45"/>
      <c r="C3" s="45"/>
      <c r="D3" s="45"/>
      <c r="E3" s="46"/>
      <c r="F3" s="46"/>
      <c r="G3" s="47" t="s">
        <v>1</v>
      </c>
    </row>
    <row r="4" ht="21.75" customHeight="1" spans="1:7">
      <c r="A4" s="48" t="s">
        <v>259</v>
      </c>
      <c r="B4" s="48" t="s">
        <v>258</v>
      </c>
      <c r="C4" s="48" t="s">
        <v>184</v>
      </c>
      <c r="D4" s="49" t="s">
        <v>444</v>
      </c>
      <c r="E4" s="12" t="s">
        <v>58</v>
      </c>
      <c r="F4" s="13"/>
      <c r="G4" s="36"/>
    </row>
    <row r="5" ht="21.75" customHeight="1" spans="1:7">
      <c r="A5" s="50"/>
      <c r="B5" s="50"/>
      <c r="C5" s="50"/>
      <c r="D5" s="51"/>
      <c r="E5" s="52" t="str">
        <f>"2025"&amp;"年"</f>
        <v>2025年</v>
      </c>
      <c r="F5" s="52" t="str">
        <f>("2025"+1)&amp;"年"</f>
        <v>2026年</v>
      </c>
      <c r="G5" s="52" t="str">
        <f>("2025"+2)&amp;"年"</f>
        <v>2027年</v>
      </c>
    </row>
    <row r="6" ht="40.5" customHeight="1" spans="1:7">
      <c r="A6" s="53"/>
      <c r="B6" s="53"/>
      <c r="C6" s="53"/>
      <c r="D6" s="54"/>
      <c r="E6" s="55"/>
      <c r="F6" s="55"/>
      <c r="G6" s="55"/>
    </row>
    <row r="7" ht="15" customHeight="1" spans="1:7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</row>
    <row r="8" customHeight="1" spans="1:7">
      <c r="A8" s="57" t="s">
        <v>69</v>
      </c>
      <c r="B8" s="58"/>
      <c r="C8" s="58"/>
      <c r="D8" s="58"/>
      <c r="E8" s="58">
        <v>655000</v>
      </c>
      <c r="F8" s="58"/>
      <c r="G8" s="58"/>
    </row>
    <row r="9" ht="17.25" customHeight="1" spans="1:7">
      <c r="A9" s="32"/>
      <c r="B9" s="59" t="s">
        <v>445</v>
      </c>
      <c r="C9" s="59" t="s">
        <v>282</v>
      </c>
      <c r="D9" s="32" t="s">
        <v>446</v>
      </c>
      <c r="E9" s="60">
        <v>405000</v>
      </c>
      <c r="F9" s="60"/>
      <c r="G9" s="60"/>
    </row>
    <row r="10" ht="17.25" customHeight="1" spans="1:7">
      <c r="A10" s="61"/>
      <c r="B10" s="59" t="s">
        <v>445</v>
      </c>
      <c r="C10" s="59" t="s">
        <v>284</v>
      </c>
      <c r="D10" s="32" t="s">
        <v>446</v>
      </c>
      <c r="E10" s="60">
        <v>250000</v>
      </c>
      <c r="F10" s="60"/>
      <c r="G10" s="60"/>
    </row>
    <row r="11" ht="18.75" customHeight="1" spans="1:7">
      <c r="A11" s="62" t="s">
        <v>55</v>
      </c>
      <c r="B11" s="63" t="s">
        <v>447</v>
      </c>
      <c r="C11" s="63"/>
      <c r="D11" s="64"/>
      <c r="E11" s="60">
        <v>655000</v>
      </c>
      <c r="F11" s="60"/>
      <c r="G11" s="60"/>
    </row>
  </sheetData>
  <mergeCells count="11">
    <mergeCell ref="A2:G2"/>
    <mergeCell ref="A3:F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8"/>
  <sheetViews>
    <sheetView showZeros="0" workbookViewId="0">
      <selection activeCell="K7" sqref="K7"/>
    </sheetView>
  </sheetViews>
  <sheetFormatPr defaultColWidth="8.575" defaultRowHeight="14.25" customHeight="1"/>
  <cols>
    <col min="1" max="1" width="18.1416666666667" customWidth="1"/>
    <col min="2" max="2" width="23.425" customWidth="1"/>
    <col min="3" max="9" width="17.125" customWidth="1"/>
    <col min="10" max="10" width="23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34" t="s">
        <v>448</v>
      </c>
    </row>
    <row r="2" ht="41.25" customHeight="1" spans="1:10">
      <c r="A2" s="1" t="str">
        <f>"2025"&amp;"年部门整体支出绩效目标表"</f>
        <v>2025年部门整体支出绩效目标表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3" t="str">
        <f>"单位名称："&amp;"昆明市晋宁区第一中学"</f>
        <v>单位名称：昆明市晋宁区第一中学</v>
      </c>
      <c r="B3" s="3"/>
      <c r="C3" s="4"/>
      <c r="D3" s="5"/>
      <c r="E3" s="5"/>
      <c r="F3" s="5"/>
      <c r="G3" s="5"/>
      <c r="H3" s="5"/>
      <c r="I3" s="5"/>
      <c r="J3" s="254" t="s">
        <v>1</v>
      </c>
    </row>
    <row r="4" ht="30" customHeight="1" spans="1:10">
      <c r="A4" s="6" t="s">
        <v>449</v>
      </c>
      <c r="B4" s="7"/>
      <c r="C4" s="8"/>
      <c r="D4" s="8"/>
      <c r="E4" s="9"/>
      <c r="F4" s="10" t="s">
        <v>450</v>
      </c>
      <c r="G4" s="9"/>
      <c r="H4" s="11"/>
      <c r="I4" s="8"/>
      <c r="J4" s="9"/>
    </row>
    <row r="5" ht="32.25" customHeight="1" spans="1:10">
      <c r="A5" s="12" t="s">
        <v>451</v>
      </c>
      <c r="B5" s="13"/>
      <c r="C5" s="13"/>
      <c r="D5" s="13"/>
      <c r="E5" s="13"/>
      <c r="F5" s="13"/>
      <c r="G5" s="13"/>
      <c r="H5" s="13"/>
      <c r="I5" s="36"/>
      <c r="J5" s="37" t="s">
        <v>452</v>
      </c>
    </row>
    <row r="6" ht="99.75" customHeight="1" spans="1:10">
      <c r="A6" s="14" t="s">
        <v>453</v>
      </c>
      <c r="B6" s="15" t="s">
        <v>454</v>
      </c>
      <c r="C6" s="16"/>
      <c r="D6" s="16"/>
      <c r="E6" s="16"/>
      <c r="F6" s="16"/>
      <c r="G6" s="16"/>
      <c r="H6" s="16"/>
      <c r="I6" s="16"/>
      <c r="J6" s="38" t="s">
        <v>455</v>
      </c>
    </row>
    <row r="7" ht="99.75" customHeight="1" spans="1:10">
      <c r="A7" s="14"/>
      <c r="B7" s="15" t="str">
        <f>"总体绩效目标（"&amp;"2025"&amp;"-"&amp;("2025"+2)&amp;"年期间）"</f>
        <v>总体绩效目标（2025-2027年期间）</v>
      </c>
      <c r="C7" s="16"/>
      <c r="D7" s="16"/>
      <c r="E7" s="16"/>
      <c r="F7" s="16"/>
      <c r="G7" s="16"/>
      <c r="H7" s="16"/>
      <c r="I7" s="16"/>
      <c r="J7" s="38" t="s">
        <v>456</v>
      </c>
    </row>
    <row r="8" ht="75" customHeight="1" spans="1:10">
      <c r="A8" s="15" t="s">
        <v>457</v>
      </c>
      <c r="B8" s="17" t="str">
        <f>"预算年度（"&amp;"2025"&amp;"年）绩效目标"</f>
        <v>预算年度（2025年）绩效目标</v>
      </c>
      <c r="C8" s="18"/>
      <c r="D8" s="18"/>
      <c r="E8" s="18"/>
      <c r="F8" s="18"/>
      <c r="G8" s="18"/>
      <c r="H8" s="18"/>
      <c r="I8" s="18"/>
      <c r="J8" s="39" t="s">
        <v>458</v>
      </c>
    </row>
    <row r="9" ht="32.25" customHeight="1" spans="1:10">
      <c r="A9" s="19" t="s">
        <v>459</v>
      </c>
      <c r="B9" s="19"/>
      <c r="C9" s="19"/>
      <c r="D9" s="19"/>
      <c r="E9" s="19"/>
      <c r="F9" s="19"/>
      <c r="G9" s="19"/>
      <c r="H9" s="19"/>
      <c r="I9" s="19"/>
      <c r="J9" s="19"/>
    </row>
    <row r="10" ht="32.25" customHeight="1" spans="1:10">
      <c r="A10" s="15" t="s">
        <v>460</v>
      </c>
      <c r="B10" s="15"/>
      <c r="C10" s="14" t="s">
        <v>461</v>
      </c>
      <c r="D10" s="14"/>
      <c r="E10" s="14"/>
      <c r="F10" s="14" t="s">
        <v>462</v>
      </c>
      <c r="G10" s="14"/>
      <c r="H10" s="14" t="s">
        <v>463</v>
      </c>
      <c r="I10" s="14"/>
      <c r="J10" s="14"/>
    </row>
    <row r="11" ht="32.25" customHeight="1" spans="1:10">
      <c r="A11" s="15"/>
      <c r="B11" s="15"/>
      <c r="C11" s="14"/>
      <c r="D11" s="14"/>
      <c r="E11" s="14"/>
      <c r="F11" s="14"/>
      <c r="G11" s="14"/>
      <c r="H11" s="15" t="s">
        <v>464</v>
      </c>
      <c r="I11" s="15" t="s">
        <v>465</v>
      </c>
      <c r="J11" s="15" t="s">
        <v>466</v>
      </c>
    </row>
    <row r="12" ht="24" customHeight="1" spans="1:10">
      <c r="A12" s="20" t="s">
        <v>55</v>
      </c>
      <c r="B12" s="21"/>
      <c r="C12" s="21"/>
      <c r="D12" s="21"/>
      <c r="E12" s="21"/>
      <c r="F12" s="21"/>
      <c r="G12" s="22"/>
      <c r="H12" s="23"/>
      <c r="I12" s="23"/>
      <c r="J12" s="23"/>
    </row>
    <row r="13" ht="34.5" customHeight="1" spans="1:10">
      <c r="A13" s="16"/>
      <c r="B13" s="24"/>
      <c r="C13" s="16"/>
      <c r="D13" s="24"/>
      <c r="E13" s="24"/>
      <c r="F13" s="24"/>
      <c r="G13" s="24"/>
      <c r="H13" s="25"/>
      <c r="I13" s="25"/>
      <c r="J13" s="25"/>
    </row>
    <row r="14" ht="32.25" customHeight="1" spans="1:10">
      <c r="A14" s="19" t="s">
        <v>467</v>
      </c>
      <c r="B14" s="19"/>
      <c r="C14" s="19"/>
      <c r="D14" s="19"/>
      <c r="E14" s="19"/>
      <c r="F14" s="19"/>
      <c r="G14" s="19"/>
      <c r="H14" s="19"/>
      <c r="I14" s="19"/>
      <c r="J14" s="19"/>
    </row>
    <row r="15" ht="32.25" customHeight="1" spans="1:10">
      <c r="A15" s="26" t="s">
        <v>468</v>
      </c>
      <c r="B15" s="26"/>
      <c r="C15" s="26"/>
      <c r="D15" s="26"/>
      <c r="E15" s="26"/>
      <c r="F15" s="26"/>
      <c r="G15" s="26"/>
      <c r="H15" s="27" t="s">
        <v>469</v>
      </c>
      <c r="I15" s="40" t="s">
        <v>298</v>
      </c>
      <c r="J15" s="27" t="s">
        <v>470</v>
      </c>
    </row>
    <row r="16" ht="36" customHeight="1" spans="1:10">
      <c r="A16" s="28" t="s">
        <v>291</v>
      </c>
      <c r="B16" s="28" t="s">
        <v>471</v>
      </c>
      <c r="C16" s="29" t="s">
        <v>293</v>
      </c>
      <c r="D16" s="29" t="s">
        <v>294</v>
      </c>
      <c r="E16" s="29" t="s">
        <v>295</v>
      </c>
      <c r="F16" s="29" t="s">
        <v>296</v>
      </c>
      <c r="G16" s="29" t="s">
        <v>297</v>
      </c>
      <c r="H16" s="30"/>
      <c r="I16" s="30"/>
      <c r="J16" s="30"/>
    </row>
    <row r="17" ht="32.25" customHeight="1" spans="1:10">
      <c r="A17" s="31"/>
      <c r="B17" s="31"/>
      <c r="C17" s="32"/>
      <c r="D17" s="31"/>
      <c r="E17" s="31"/>
      <c r="F17" s="31"/>
      <c r="G17" s="31"/>
      <c r="H17" s="33"/>
      <c r="I17" s="18"/>
      <c r="J17" s="33"/>
    </row>
    <row r="18" customHeight="1" spans="1:1">
      <c r="A18" t="s">
        <v>472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75" right="0.75" top="1" bottom="1" header="0.5" footer="0.5"/>
  <pageSetup paperSize="9" scale="5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selection activeCell="G19" sqref="G19"/>
    </sheetView>
  </sheetViews>
  <sheetFormatPr defaultColWidth="8.425" defaultRowHeight="12.75" customHeight="1"/>
  <cols>
    <col min="1" max="1" width="9.875" customWidth="1"/>
    <col min="2" max="2" width="16.125" customWidth="1"/>
    <col min="3" max="5" width="13.875" customWidth="1"/>
    <col min="6" max="7" width="6.125" customWidth="1"/>
    <col min="8" max="9" width="12.25" customWidth="1"/>
    <col min="10" max="13" width="6" customWidth="1"/>
    <col min="14" max="14" width="14.5" customWidth="1"/>
    <col min="15" max="20" width="4.875" customWidth="1"/>
  </cols>
  <sheetData>
    <row r="1" ht="17.25" customHeight="1" spans="1:20">
      <c r="A1" s="239" t="s">
        <v>52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</row>
    <row r="2" ht="41.25" customHeight="1" spans="1:20">
      <c r="A2" s="241" t="str">
        <f>"2025"&amp;"年部门收入预算表"</f>
        <v>2025年部门收入预算表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</row>
    <row r="3" ht="17.25" customHeight="1" spans="1:20">
      <c r="A3" s="242" t="str">
        <f>"单位名称："&amp;"昆明市晋宁区第一中学"</f>
        <v>单位名称：昆明市晋宁区第一中学</v>
      </c>
      <c r="B3" s="243"/>
      <c r="C3" s="244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9" t="s">
        <v>1</v>
      </c>
    </row>
    <row r="4" ht="21.75" customHeight="1" spans="1:20">
      <c r="A4" s="68" t="s">
        <v>53</v>
      </c>
      <c r="B4" s="68" t="s">
        <v>54</v>
      </c>
      <c r="C4" s="68" t="s">
        <v>55</v>
      </c>
      <c r="D4" s="68" t="s">
        <v>56</v>
      </c>
      <c r="E4" s="68"/>
      <c r="F4" s="68"/>
      <c r="G4" s="68"/>
      <c r="H4" s="68"/>
      <c r="I4" s="69"/>
      <c r="J4" s="68"/>
      <c r="K4" s="68"/>
      <c r="L4" s="68"/>
      <c r="M4" s="68"/>
      <c r="N4" s="68"/>
      <c r="O4" s="68" t="s">
        <v>45</v>
      </c>
      <c r="P4" s="68"/>
      <c r="Q4" s="68"/>
      <c r="R4" s="68"/>
      <c r="S4" s="68"/>
      <c r="T4" s="68"/>
    </row>
    <row r="5" ht="27" customHeight="1" spans="1:20">
      <c r="A5" s="68"/>
      <c r="B5" s="68"/>
      <c r="C5" s="68"/>
      <c r="D5" s="68" t="s">
        <v>57</v>
      </c>
      <c r="E5" s="68" t="s">
        <v>58</v>
      </c>
      <c r="F5" s="68" t="s">
        <v>59</v>
      </c>
      <c r="G5" s="68" t="s">
        <v>60</v>
      </c>
      <c r="H5" s="68" t="s">
        <v>61</v>
      </c>
      <c r="I5" s="69" t="s">
        <v>62</v>
      </c>
      <c r="J5" s="68"/>
      <c r="K5" s="68"/>
      <c r="L5" s="68"/>
      <c r="M5" s="68"/>
      <c r="N5" s="68"/>
      <c r="O5" s="68" t="s">
        <v>57</v>
      </c>
      <c r="P5" s="68" t="s">
        <v>58</v>
      </c>
      <c r="Q5" s="68" t="s">
        <v>59</v>
      </c>
      <c r="R5" s="68" t="s">
        <v>60</v>
      </c>
      <c r="S5" s="68" t="s">
        <v>61</v>
      </c>
      <c r="T5" s="68" t="s">
        <v>62</v>
      </c>
    </row>
    <row r="6" ht="30" customHeight="1" spans="1:20">
      <c r="A6" s="22"/>
      <c r="B6" s="22"/>
      <c r="C6" s="91"/>
      <c r="D6" s="91"/>
      <c r="E6" s="91"/>
      <c r="F6" s="91"/>
      <c r="G6" s="91"/>
      <c r="H6" s="91"/>
      <c r="I6" s="193" t="s">
        <v>57</v>
      </c>
      <c r="J6" s="68" t="s">
        <v>63</v>
      </c>
      <c r="K6" s="68" t="s">
        <v>64</v>
      </c>
      <c r="L6" s="68" t="s">
        <v>65</v>
      </c>
      <c r="M6" s="68" t="s">
        <v>66</v>
      </c>
      <c r="N6" s="68" t="s">
        <v>67</v>
      </c>
      <c r="O6" s="248"/>
      <c r="P6" s="248"/>
      <c r="Q6" s="248"/>
      <c r="R6" s="248"/>
      <c r="S6" s="248"/>
      <c r="T6" s="91"/>
    </row>
    <row r="7" ht="15" customHeight="1" spans="1:20">
      <c r="A7" s="246">
        <v>1</v>
      </c>
      <c r="B7" s="246">
        <v>2</v>
      </c>
      <c r="C7" s="246">
        <v>3</v>
      </c>
      <c r="D7" s="246">
        <v>4</v>
      </c>
      <c r="E7" s="246">
        <v>5</v>
      </c>
      <c r="F7" s="246">
        <v>6</v>
      </c>
      <c r="G7" s="246">
        <v>7</v>
      </c>
      <c r="H7" s="246">
        <v>8</v>
      </c>
      <c r="I7" s="193">
        <v>9</v>
      </c>
      <c r="J7" s="246">
        <v>10</v>
      </c>
      <c r="K7" s="246">
        <v>11</v>
      </c>
      <c r="L7" s="246">
        <v>12</v>
      </c>
      <c r="M7" s="246">
        <v>13</v>
      </c>
      <c r="N7" s="246">
        <v>14</v>
      </c>
      <c r="O7" s="246">
        <v>15</v>
      </c>
      <c r="P7" s="246">
        <v>16</v>
      </c>
      <c r="Q7" s="246">
        <v>17</v>
      </c>
      <c r="R7" s="246">
        <v>18</v>
      </c>
      <c r="S7" s="246">
        <v>19</v>
      </c>
      <c r="T7" s="246">
        <v>20</v>
      </c>
    </row>
    <row r="8" ht="18" customHeight="1" spans="1:20">
      <c r="A8" s="32" t="s">
        <v>68</v>
      </c>
      <c r="B8" s="32" t="s">
        <v>69</v>
      </c>
      <c r="C8" s="23">
        <v>69596167.02</v>
      </c>
      <c r="D8" s="23">
        <v>69596167.02</v>
      </c>
      <c r="E8" s="23">
        <v>58641214.82</v>
      </c>
      <c r="F8" s="23"/>
      <c r="G8" s="23"/>
      <c r="H8" s="23">
        <v>10032900</v>
      </c>
      <c r="I8" s="23">
        <v>922052.2</v>
      </c>
      <c r="J8" s="23"/>
      <c r="K8" s="23"/>
      <c r="L8" s="23"/>
      <c r="M8" s="23"/>
      <c r="N8" s="23">
        <v>922052.2</v>
      </c>
      <c r="O8" s="23"/>
      <c r="P8" s="23"/>
      <c r="Q8" s="23"/>
      <c r="R8" s="23"/>
      <c r="S8" s="23"/>
      <c r="T8" s="23"/>
    </row>
    <row r="9" ht="18" customHeight="1" spans="1:20">
      <c r="A9" s="247" t="s">
        <v>55</v>
      </c>
      <c r="B9" s="247"/>
      <c r="C9" s="23">
        <v>69596167.02</v>
      </c>
      <c r="D9" s="23">
        <v>69596167.02</v>
      </c>
      <c r="E9" s="23">
        <v>58641214.82</v>
      </c>
      <c r="F9" s="23"/>
      <c r="G9" s="23"/>
      <c r="H9" s="23">
        <v>10032900</v>
      </c>
      <c r="I9" s="23">
        <v>922052.2</v>
      </c>
      <c r="J9" s="23"/>
      <c r="K9" s="23"/>
      <c r="L9" s="23"/>
      <c r="M9" s="23"/>
      <c r="N9" s="23">
        <v>922052.2</v>
      </c>
      <c r="O9" s="23"/>
      <c r="P9" s="23"/>
      <c r="Q9" s="23"/>
      <c r="R9" s="23"/>
      <c r="S9" s="23"/>
      <c r="T9" s="23"/>
    </row>
  </sheetData>
  <mergeCells count="21">
    <mergeCell ref="A1:T1"/>
    <mergeCell ref="A2:T2"/>
    <mergeCell ref="A3:B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scale="7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Zeros="0" workbookViewId="0">
      <selection activeCell="E5" sqref="E5"/>
    </sheetView>
  </sheetViews>
  <sheetFormatPr defaultColWidth="14" defaultRowHeight="12.75" customHeight="1"/>
  <cols>
    <col min="1" max="1" width="10.5" customWidth="1"/>
    <col min="2" max="2" width="28.85" customWidth="1"/>
    <col min="3" max="6" width="13.125" customWidth="1"/>
    <col min="7" max="8" width="6.375" customWidth="1"/>
    <col min="9" max="10" width="14.875" customWidth="1"/>
    <col min="11" max="14" width="6.375" customWidth="1"/>
    <col min="15" max="15" width="11" customWidth="1"/>
  </cols>
  <sheetData>
    <row r="1" ht="17.25" customHeight="1" spans="1:1">
      <c r="A1" s="78" t="s">
        <v>70</v>
      </c>
    </row>
    <row r="2" ht="41.25" customHeight="1" spans="1:1">
      <c r="A2" s="73" t="str">
        <f>"2025"&amp;"年部门支出预算表"</f>
        <v>2025年部门支出预算表</v>
      </c>
    </row>
    <row r="3" ht="17.25" customHeight="1" spans="1:15">
      <c r="A3" s="217" t="str">
        <f>"单位名称："&amp;"昆明市晋宁区第一中学"</f>
        <v>单位名称：昆明市晋宁区第一中学</v>
      </c>
      <c r="O3" s="78" t="s">
        <v>1</v>
      </c>
    </row>
    <row r="4" ht="27" customHeight="1" spans="1:15">
      <c r="A4" s="37" t="s">
        <v>71</v>
      </c>
      <c r="B4" s="37" t="s">
        <v>72</v>
      </c>
      <c r="C4" s="37" t="s">
        <v>55</v>
      </c>
      <c r="D4" s="186" t="s">
        <v>58</v>
      </c>
      <c r="E4" s="186"/>
      <c r="F4" s="186"/>
      <c r="G4" s="65" t="s">
        <v>59</v>
      </c>
      <c r="H4" s="65" t="s">
        <v>60</v>
      </c>
      <c r="I4" s="186" t="s">
        <v>73</v>
      </c>
      <c r="J4" s="186" t="s">
        <v>62</v>
      </c>
      <c r="K4" s="186"/>
      <c r="L4" s="186"/>
      <c r="M4" s="186"/>
      <c r="N4" s="14"/>
      <c r="O4" s="14"/>
    </row>
    <row r="5" ht="42" customHeight="1" spans="1:15">
      <c r="A5" s="66"/>
      <c r="B5" s="66"/>
      <c r="C5" s="186"/>
      <c r="D5" s="186" t="s">
        <v>57</v>
      </c>
      <c r="E5" s="186" t="s">
        <v>74</v>
      </c>
      <c r="F5" s="186" t="s">
        <v>75</v>
      </c>
      <c r="G5" s="65"/>
      <c r="H5" s="65"/>
      <c r="I5" s="65"/>
      <c r="J5" s="186" t="s">
        <v>57</v>
      </c>
      <c r="K5" s="65" t="s">
        <v>76</v>
      </c>
      <c r="L5" s="65" t="s">
        <v>77</v>
      </c>
      <c r="M5" s="65" t="s">
        <v>78</v>
      </c>
      <c r="N5" s="65" t="s">
        <v>79</v>
      </c>
      <c r="O5" s="65" t="s">
        <v>80</v>
      </c>
    </row>
    <row r="6" ht="18" customHeight="1" spans="1:15">
      <c r="A6" s="83" t="s">
        <v>81</v>
      </c>
      <c r="B6" s="83" t="s">
        <v>82</v>
      </c>
      <c r="C6" s="83" t="s">
        <v>83</v>
      </c>
      <c r="D6" s="84" t="s">
        <v>84</v>
      </c>
      <c r="E6" s="84" t="s">
        <v>85</v>
      </c>
      <c r="F6" s="84" t="s">
        <v>86</v>
      </c>
      <c r="G6" s="84" t="s">
        <v>87</v>
      </c>
      <c r="H6" s="84" t="s">
        <v>88</v>
      </c>
      <c r="I6" s="84" t="s">
        <v>89</v>
      </c>
      <c r="J6" s="84" t="s">
        <v>90</v>
      </c>
      <c r="K6" s="84" t="s">
        <v>91</v>
      </c>
      <c r="L6" s="84" t="s">
        <v>92</v>
      </c>
      <c r="M6" s="84" t="s">
        <v>93</v>
      </c>
      <c r="N6" s="83" t="s">
        <v>94</v>
      </c>
      <c r="O6" s="84" t="s">
        <v>95</v>
      </c>
    </row>
    <row r="7" ht="21" customHeight="1" spans="1:15">
      <c r="A7" s="85" t="s">
        <v>96</v>
      </c>
      <c r="B7" s="85" t="s">
        <v>97</v>
      </c>
      <c r="C7" s="25">
        <v>54594566.63</v>
      </c>
      <c r="D7" s="23">
        <v>43639614.43</v>
      </c>
      <c r="E7" s="23">
        <v>42984614.43</v>
      </c>
      <c r="F7" s="23">
        <v>655000</v>
      </c>
      <c r="G7" s="23"/>
      <c r="H7" s="23"/>
      <c r="I7" s="23">
        <v>10032900</v>
      </c>
      <c r="J7" s="23">
        <v>922052.2</v>
      </c>
      <c r="K7" s="23"/>
      <c r="L7" s="23"/>
      <c r="M7" s="23"/>
      <c r="N7" s="25"/>
      <c r="O7" s="25">
        <v>922052.2</v>
      </c>
    </row>
    <row r="8" ht="21" customHeight="1" spans="1:15">
      <c r="A8" s="237" t="s">
        <v>98</v>
      </c>
      <c r="B8" s="237" t="s">
        <v>99</v>
      </c>
      <c r="C8" s="25">
        <v>54594566.63</v>
      </c>
      <c r="D8" s="23">
        <v>43639614.43</v>
      </c>
      <c r="E8" s="23">
        <v>42984614.43</v>
      </c>
      <c r="F8" s="23">
        <v>655000</v>
      </c>
      <c r="G8" s="23"/>
      <c r="H8" s="23"/>
      <c r="I8" s="23">
        <v>10032900</v>
      </c>
      <c r="J8" s="23">
        <v>922052.2</v>
      </c>
      <c r="K8" s="23"/>
      <c r="L8" s="23"/>
      <c r="M8" s="23"/>
      <c r="N8" s="25"/>
      <c r="O8" s="25">
        <v>922052.2</v>
      </c>
    </row>
    <row r="9" ht="21" customHeight="1" spans="1:15">
      <c r="A9" s="238" t="s">
        <v>100</v>
      </c>
      <c r="B9" s="238" t="s">
        <v>101</v>
      </c>
      <c r="C9" s="25">
        <v>11670074.82</v>
      </c>
      <c r="D9" s="23">
        <v>11040674.82</v>
      </c>
      <c r="E9" s="23">
        <v>11040674.82</v>
      </c>
      <c r="F9" s="23"/>
      <c r="G9" s="23"/>
      <c r="H9" s="23"/>
      <c r="I9" s="23"/>
      <c r="J9" s="23">
        <v>629400</v>
      </c>
      <c r="K9" s="23"/>
      <c r="L9" s="23"/>
      <c r="M9" s="23"/>
      <c r="N9" s="25"/>
      <c r="O9" s="25">
        <v>629400</v>
      </c>
    </row>
    <row r="10" ht="21" customHeight="1" spans="1:15">
      <c r="A10" s="238" t="s">
        <v>102</v>
      </c>
      <c r="B10" s="238" t="s">
        <v>103</v>
      </c>
      <c r="C10" s="25">
        <v>42924491.81</v>
      </c>
      <c r="D10" s="23">
        <v>32598939.61</v>
      </c>
      <c r="E10" s="23">
        <v>31943939.61</v>
      </c>
      <c r="F10" s="23">
        <v>655000</v>
      </c>
      <c r="G10" s="23"/>
      <c r="H10" s="23"/>
      <c r="I10" s="23">
        <v>10032900</v>
      </c>
      <c r="J10" s="23">
        <v>292652.2</v>
      </c>
      <c r="K10" s="23"/>
      <c r="L10" s="23"/>
      <c r="M10" s="23"/>
      <c r="N10" s="25"/>
      <c r="O10" s="25">
        <v>292652.2</v>
      </c>
    </row>
    <row r="11" ht="21" customHeight="1" spans="1:15">
      <c r="A11" s="85" t="s">
        <v>104</v>
      </c>
      <c r="B11" s="85" t="s">
        <v>105</v>
      </c>
      <c r="C11" s="25">
        <v>6453737.4</v>
      </c>
      <c r="D11" s="23">
        <v>6453737.4</v>
      </c>
      <c r="E11" s="23">
        <v>6453737.4</v>
      </c>
      <c r="F11" s="23"/>
      <c r="G11" s="23"/>
      <c r="H11" s="23"/>
      <c r="I11" s="23"/>
      <c r="J11" s="23"/>
      <c r="K11" s="23"/>
      <c r="L11" s="23"/>
      <c r="M11" s="23"/>
      <c r="N11" s="25"/>
      <c r="O11" s="25"/>
    </row>
    <row r="12" ht="21" customHeight="1" spans="1:15">
      <c r="A12" s="237" t="s">
        <v>106</v>
      </c>
      <c r="B12" s="237" t="s">
        <v>107</v>
      </c>
      <c r="C12" s="25">
        <v>6433433.4</v>
      </c>
      <c r="D12" s="23">
        <v>6433433.4</v>
      </c>
      <c r="E12" s="23">
        <v>6433433.4</v>
      </c>
      <c r="F12" s="23"/>
      <c r="G12" s="23"/>
      <c r="H12" s="23"/>
      <c r="I12" s="23"/>
      <c r="J12" s="23"/>
      <c r="K12" s="23"/>
      <c r="L12" s="23"/>
      <c r="M12" s="23"/>
      <c r="N12" s="25"/>
      <c r="O12" s="25"/>
    </row>
    <row r="13" ht="21" customHeight="1" spans="1:15">
      <c r="A13" s="238" t="s">
        <v>108</v>
      </c>
      <c r="B13" s="238" t="s">
        <v>109</v>
      </c>
      <c r="C13" s="25">
        <v>1389228</v>
      </c>
      <c r="D13" s="23">
        <v>1389228</v>
      </c>
      <c r="E13" s="23">
        <v>1389228</v>
      </c>
      <c r="F13" s="23"/>
      <c r="G13" s="23"/>
      <c r="H13" s="23"/>
      <c r="I13" s="23"/>
      <c r="J13" s="23"/>
      <c r="K13" s="23"/>
      <c r="L13" s="23"/>
      <c r="M13" s="23"/>
      <c r="N13" s="25"/>
      <c r="O13" s="25"/>
    </row>
    <row r="14" ht="21" customHeight="1" spans="1:15">
      <c r="A14" s="238" t="s">
        <v>110</v>
      </c>
      <c r="B14" s="238" t="s">
        <v>111</v>
      </c>
      <c r="C14" s="25">
        <v>4943994.24</v>
      </c>
      <c r="D14" s="23">
        <v>4943994.24</v>
      </c>
      <c r="E14" s="23">
        <v>4943994.24</v>
      </c>
      <c r="F14" s="23"/>
      <c r="G14" s="23"/>
      <c r="H14" s="23"/>
      <c r="I14" s="23"/>
      <c r="J14" s="23"/>
      <c r="K14" s="23"/>
      <c r="L14" s="23"/>
      <c r="M14" s="23"/>
      <c r="N14" s="25"/>
      <c r="O14" s="25"/>
    </row>
    <row r="15" ht="21" customHeight="1" spans="1:15">
      <c r="A15" s="238" t="s">
        <v>112</v>
      </c>
      <c r="B15" s="238" t="s">
        <v>113</v>
      </c>
      <c r="C15" s="25">
        <v>100211.16</v>
      </c>
      <c r="D15" s="23">
        <v>100211.16</v>
      </c>
      <c r="E15" s="23">
        <v>100211.16</v>
      </c>
      <c r="F15" s="23"/>
      <c r="G15" s="23"/>
      <c r="H15" s="23"/>
      <c r="I15" s="23"/>
      <c r="J15" s="23"/>
      <c r="K15" s="23"/>
      <c r="L15" s="23"/>
      <c r="M15" s="23"/>
      <c r="N15" s="25"/>
      <c r="O15" s="25"/>
    </row>
    <row r="16" ht="21" customHeight="1" spans="1:15">
      <c r="A16" s="237" t="s">
        <v>114</v>
      </c>
      <c r="B16" s="237" t="s">
        <v>115</v>
      </c>
      <c r="C16" s="25">
        <v>20304</v>
      </c>
      <c r="D16" s="23">
        <v>20304</v>
      </c>
      <c r="E16" s="23">
        <v>20304</v>
      </c>
      <c r="F16" s="23"/>
      <c r="G16" s="23"/>
      <c r="H16" s="23"/>
      <c r="I16" s="23"/>
      <c r="J16" s="23"/>
      <c r="K16" s="23"/>
      <c r="L16" s="23"/>
      <c r="M16" s="23"/>
      <c r="N16" s="25"/>
      <c r="O16" s="25"/>
    </row>
    <row r="17" ht="21" customHeight="1" spans="1:15">
      <c r="A17" s="238" t="s">
        <v>116</v>
      </c>
      <c r="B17" s="238" t="s">
        <v>117</v>
      </c>
      <c r="C17" s="25">
        <v>20304</v>
      </c>
      <c r="D17" s="23">
        <v>20304</v>
      </c>
      <c r="E17" s="23">
        <v>20304</v>
      </c>
      <c r="F17" s="23"/>
      <c r="G17" s="23"/>
      <c r="H17" s="23"/>
      <c r="I17" s="23"/>
      <c r="J17" s="23"/>
      <c r="K17" s="23"/>
      <c r="L17" s="23"/>
      <c r="M17" s="23"/>
      <c r="N17" s="25"/>
      <c r="O17" s="25"/>
    </row>
    <row r="18" ht="21" customHeight="1" spans="1:15">
      <c r="A18" s="85" t="s">
        <v>118</v>
      </c>
      <c r="B18" s="85" t="s">
        <v>119</v>
      </c>
      <c r="C18" s="25">
        <v>3967371.31</v>
      </c>
      <c r="D18" s="23">
        <v>3967371.31</v>
      </c>
      <c r="E18" s="23">
        <v>3967371.31</v>
      </c>
      <c r="F18" s="23"/>
      <c r="G18" s="23"/>
      <c r="H18" s="23"/>
      <c r="I18" s="23"/>
      <c r="J18" s="23"/>
      <c r="K18" s="23"/>
      <c r="L18" s="23"/>
      <c r="M18" s="23"/>
      <c r="N18" s="25"/>
      <c r="O18" s="25"/>
    </row>
    <row r="19" ht="21" customHeight="1" spans="1:15">
      <c r="A19" s="237" t="s">
        <v>120</v>
      </c>
      <c r="B19" s="237" t="s">
        <v>121</v>
      </c>
      <c r="C19" s="25">
        <v>3967371.31</v>
      </c>
      <c r="D19" s="23">
        <v>3967371.31</v>
      </c>
      <c r="E19" s="23">
        <v>3967371.31</v>
      </c>
      <c r="F19" s="23"/>
      <c r="G19" s="23"/>
      <c r="H19" s="23"/>
      <c r="I19" s="23"/>
      <c r="J19" s="23"/>
      <c r="K19" s="23"/>
      <c r="L19" s="23"/>
      <c r="M19" s="23"/>
      <c r="N19" s="25"/>
      <c r="O19" s="25"/>
    </row>
    <row r="20" ht="21" customHeight="1" spans="1:15">
      <c r="A20" s="238" t="s">
        <v>122</v>
      </c>
      <c r="B20" s="238" t="s">
        <v>123</v>
      </c>
      <c r="C20" s="25">
        <v>2063413.96</v>
      </c>
      <c r="D20" s="23">
        <v>2063413.96</v>
      </c>
      <c r="E20" s="23">
        <v>2063413.96</v>
      </c>
      <c r="F20" s="23"/>
      <c r="G20" s="23"/>
      <c r="H20" s="23"/>
      <c r="I20" s="23"/>
      <c r="J20" s="23"/>
      <c r="K20" s="23"/>
      <c r="L20" s="23"/>
      <c r="M20" s="23"/>
      <c r="N20" s="25"/>
      <c r="O20" s="25"/>
    </row>
    <row r="21" ht="21" customHeight="1" spans="1:15">
      <c r="A21" s="238" t="s">
        <v>124</v>
      </c>
      <c r="B21" s="238" t="s">
        <v>125</v>
      </c>
      <c r="C21" s="25">
        <v>1640444.2</v>
      </c>
      <c r="D21" s="23">
        <v>1640444.2</v>
      </c>
      <c r="E21" s="23">
        <v>1640444.2</v>
      </c>
      <c r="F21" s="23"/>
      <c r="G21" s="23"/>
      <c r="H21" s="23"/>
      <c r="I21" s="23"/>
      <c r="J21" s="23"/>
      <c r="K21" s="23"/>
      <c r="L21" s="23"/>
      <c r="M21" s="23"/>
      <c r="N21" s="25"/>
      <c r="O21" s="25"/>
    </row>
    <row r="22" ht="21" customHeight="1" spans="1:15">
      <c r="A22" s="238" t="s">
        <v>126</v>
      </c>
      <c r="B22" s="238" t="s">
        <v>127</v>
      </c>
      <c r="C22" s="25">
        <v>263513.15</v>
      </c>
      <c r="D22" s="23">
        <v>263513.15</v>
      </c>
      <c r="E22" s="23">
        <v>263513.15</v>
      </c>
      <c r="F22" s="23"/>
      <c r="G22" s="23"/>
      <c r="H22" s="23"/>
      <c r="I22" s="23"/>
      <c r="J22" s="23"/>
      <c r="K22" s="23"/>
      <c r="L22" s="23"/>
      <c r="M22" s="23"/>
      <c r="N22" s="25"/>
      <c r="O22" s="25"/>
    </row>
    <row r="23" ht="21" customHeight="1" spans="1:15">
      <c r="A23" s="85" t="s">
        <v>128</v>
      </c>
      <c r="B23" s="85" t="s">
        <v>129</v>
      </c>
      <c r="C23" s="25">
        <v>4580491.68</v>
      </c>
      <c r="D23" s="23">
        <v>4580491.68</v>
      </c>
      <c r="E23" s="23">
        <v>4580491.68</v>
      </c>
      <c r="F23" s="23"/>
      <c r="G23" s="23"/>
      <c r="H23" s="23"/>
      <c r="I23" s="23"/>
      <c r="J23" s="23"/>
      <c r="K23" s="23"/>
      <c r="L23" s="23"/>
      <c r="M23" s="23"/>
      <c r="N23" s="25"/>
      <c r="O23" s="25"/>
    </row>
    <row r="24" ht="21" customHeight="1" spans="1:15">
      <c r="A24" s="237" t="s">
        <v>130</v>
      </c>
      <c r="B24" s="237" t="s">
        <v>131</v>
      </c>
      <c r="C24" s="25">
        <v>4580491.68</v>
      </c>
      <c r="D24" s="23">
        <v>4580491.68</v>
      </c>
      <c r="E24" s="23">
        <v>4580491.68</v>
      </c>
      <c r="F24" s="23"/>
      <c r="G24" s="23"/>
      <c r="H24" s="23"/>
      <c r="I24" s="23"/>
      <c r="J24" s="23"/>
      <c r="K24" s="23"/>
      <c r="L24" s="23"/>
      <c r="M24" s="23"/>
      <c r="N24" s="25"/>
      <c r="O24" s="25"/>
    </row>
    <row r="25" ht="21" customHeight="1" spans="1:15">
      <c r="A25" s="238" t="s">
        <v>132</v>
      </c>
      <c r="B25" s="238" t="s">
        <v>133</v>
      </c>
      <c r="C25" s="25">
        <v>4580491.68</v>
      </c>
      <c r="D25" s="23">
        <v>4580491.68</v>
      </c>
      <c r="E25" s="23">
        <v>4580491.68</v>
      </c>
      <c r="F25" s="23"/>
      <c r="G25" s="23"/>
      <c r="H25" s="23"/>
      <c r="I25" s="23"/>
      <c r="J25" s="23"/>
      <c r="K25" s="23"/>
      <c r="L25" s="23"/>
      <c r="M25" s="23"/>
      <c r="N25" s="25"/>
      <c r="O25" s="25"/>
    </row>
    <row r="26" ht="21" customHeight="1" spans="1:15">
      <c r="A26" s="83" t="s">
        <v>55</v>
      </c>
      <c r="B26" s="22"/>
      <c r="C26" s="23">
        <v>69596167.02</v>
      </c>
      <c r="D26" s="23">
        <v>58641214.82</v>
      </c>
      <c r="E26" s="23">
        <v>57986214.82</v>
      </c>
      <c r="F26" s="23">
        <v>655000</v>
      </c>
      <c r="G26" s="23"/>
      <c r="H26" s="23"/>
      <c r="I26" s="23">
        <v>10032900</v>
      </c>
      <c r="J26" s="23">
        <v>922052.2</v>
      </c>
      <c r="K26" s="23"/>
      <c r="L26" s="23"/>
      <c r="M26" s="23"/>
      <c r="N26" s="23"/>
      <c r="O26" s="23">
        <v>922052.2</v>
      </c>
    </row>
  </sheetData>
  <mergeCells count="12">
    <mergeCell ref="A1:O1"/>
    <mergeCell ref="A2:O2"/>
    <mergeCell ref="A3:C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0.590277777777778" bottom="0.590277777777778" header="0.5" footer="0.5"/>
  <pageSetup paperSize="9" scale="7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Zeros="0" workbookViewId="0">
      <selection activeCell="A2" sqref="A2:D2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74"/>
      <c r="B1" s="78"/>
      <c r="C1" s="78"/>
      <c r="D1" s="78" t="s">
        <v>134</v>
      </c>
    </row>
    <row r="2" ht="41.25" customHeight="1" spans="1:1">
      <c r="A2" s="73" t="str">
        <f>"2025"&amp;"年部门财政拨款收支预算总表"</f>
        <v>2025年部门财政拨款收支预算总表</v>
      </c>
    </row>
    <row r="3" ht="17.25" customHeight="1" spans="1:4">
      <c r="A3" s="228" t="str">
        <f>"单位名称："&amp;"昆明市晋宁区第一中学"</f>
        <v>单位名称：昆明市晋宁区第一中学</v>
      </c>
      <c r="B3" s="229"/>
      <c r="D3" s="78" t="s">
        <v>1</v>
      </c>
    </row>
    <row r="4" ht="17.25" customHeight="1" spans="1:4">
      <c r="A4" s="65" t="s">
        <v>2</v>
      </c>
      <c r="B4" s="230"/>
      <c r="C4" s="65" t="s">
        <v>3</v>
      </c>
      <c r="D4" s="230"/>
    </row>
    <row r="5" ht="18.75" customHeight="1" spans="1:4">
      <c r="A5" s="65" t="s">
        <v>4</v>
      </c>
      <c r="B5" s="65" t="str">
        <f t="shared" ref="B5:D5" si="0">"2025"&amp;"年预算"</f>
        <v>2025年预算</v>
      </c>
      <c r="C5" s="65" t="s">
        <v>6</v>
      </c>
      <c r="D5" s="65" t="str">
        <f t="shared" si="0"/>
        <v>2025年预算</v>
      </c>
    </row>
    <row r="6" ht="16.5" customHeight="1" spans="1:4">
      <c r="A6" s="231" t="s">
        <v>135</v>
      </c>
      <c r="B6" s="88">
        <v>58641214.82</v>
      </c>
      <c r="C6" s="231" t="s">
        <v>136</v>
      </c>
      <c r="D6" s="88">
        <v>58641214.82</v>
      </c>
    </row>
    <row r="7" ht="16.5" customHeight="1" spans="1:4">
      <c r="A7" s="231" t="s">
        <v>137</v>
      </c>
      <c r="B7" s="88">
        <v>58641214.82</v>
      </c>
      <c r="C7" s="231" t="s">
        <v>138</v>
      </c>
      <c r="D7" s="88"/>
    </row>
    <row r="8" ht="16.5" customHeight="1" spans="1:4">
      <c r="A8" s="231" t="s">
        <v>139</v>
      </c>
      <c r="B8" s="88"/>
      <c r="C8" s="231" t="s">
        <v>140</v>
      </c>
      <c r="D8" s="88"/>
    </row>
    <row r="9" ht="16.5" customHeight="1" spans="1:4">
      <c r="A9" s="231" t="s">
        <v>141</v>
      </c>
      <c r="B9" s="88"/>
      <c r="C9" s="231" t="s">
        <v>142</v>
      </c>
      <c r="D9" s="88"/>
    </row>
    <row r="10" ht="16.5" customHeight="1" spans="1:4">
      <c r="A10" s="231" t="s">
        <v>143</v>
      </c>
      <c r="B10" s="88"/>
      <c r="C10" s="231" t="s">
        <v>144</v>
      </c>
      <c r="D10" s="88"/>
    </row>
    <row r="11" ht="16.5" customHeight="1" spans="1:4">
      <c r="A11" s="231" t="s">
        <v>137</v>
      </c>
      <c r="B11" s="88"/>
      <c r="C11" s="231" t="s">
        <v>145</v>
      </c>
      <c r="D11" s="88">
        <v>43639614.43</v>
      </c>
    </row>
    <row r="12" ht="16.5" customHeight="1" spans="1:4">
      <c r="A12" s="21" t="s">
        <v>139</v>
      </c>
      <c r="B12" s="25"/>
      <c r="C12" s="192" t="s">
        <v>146</v>
      </c>
      <c r="D12" s="25"/>
    </row>
    <row r="13" ht="16.5" customHeight="1" spans="1:4">
      <c r="A13" s="21" t="s">
        <v>141</v>
      </c>
      <c r="B13" s="25"/>
      <c r="C13" s="192" t="s">
        <v>147</v>
      </c>
      <c r="D13" s="25"/>
    </row>
    <row r="14" ht="16.5" customHeight="1" spans="1:4">
      <c r="A14" s="232"/>
      <c r="B14" s="233"/>
      <c r="C14" s="192" t="s">
        <v>148</v>
      </c>
      <c r="D14" s="25">
        <v>6453737.4</v>
      </c>
    </row>
    <row r="15" ht="16.5" customHeight="1" spans="1:4">
      <c r="A15" s="232"/>
      <c r="B15" s="233"/>
      <c r="C15" s="192" t="s">
        <v>149</v>
      </c>
      <c r="D15" s="25">
        <v>3967371.31</v>
      </c>
    </row>
    <row r="16" ht="16.5" customHeight="1" spans="1:4">
      <c r="A16" s="232"/>
      <c r="B16" s="233"/>
      <c r="C16" s="192" t="s">
        <v>150</v>
      </c>
      <c r="D16" s="25"/>
    </row>
    <row r="17" ht="16.5" customHeight="1" spans="1:4">
      <c r="A17" s="232"/>
      <c r="B17" s="233"/>
      <c r="C17" s="192" t="s">
        <v>151</v>
      </c>
      <c r="D17" s="25"/>
    </row>
    <row r="18" ht="16.5" customHeight="1" spans="1:4">
      <c r="A18" s="232"/>
      <c r="B18" s="233"/>
      <c r="C18" s="192" t="s">
        <v>152</v>
      </c>
      <c r="D18" s="25"/>
    </row>
    <row r="19" ht="16.5" customHeight="1" spans="1:4">
      <c r="A19" s="232"/>
      <c r="B19" s="233"/>
      <c r="C19" s="192" t="s">
        <v>153</v>
      </c>
      <c r="D19" s="25"/>
    </row>
    <row r="20" ht="16.5" customHeight="1" spans="1:4">
      <c r="A20" s="232"/>
      <c r="B20" s="233"/>
      <c r="C20" s="192" t="s">
        <v>154</v>
      </c>
      <c r="D20" s="25"/>
    </row>
    <row r="21" ht="16.5" customHeight="1" spans="1:4">
      <c r="A21" s="232"/>
      <c r="B21" s="233"/>
      <c r="C21" s="192" t="s">
        <v>155</v>
      </c>
      <c r="D21" s="25"/>
    </row>
    <row r="22" ht="16.5" customHeight="1" spans="1:4">
      <c r="A22" s="232"/>
      <c r="B22" s="233"/>
      <c r="C22" s="192" t="s">
        <v>156</v>
      </c>
      <c r="D22" s="25"/>
    </row>
    <row r="23" ht="16.5" customHeight="1" spans="1:4">
      <c r="A23" s="232"/>
      <c r="B23" s="233"/>
      <c r="C23" s="192" t="s">
        <v>157</v>
      </c>
      <c r="D23" s="25"/>
    </row>
    <row r="24" ht="16.5" customHeight="1" spans="1:4">
      <c r="A24" s="232"/>
      <c r="B24" s="233"/>
      <c r="C24" s="192" t="s">
        <v>158</v>
      </c>
      <c r="D24" s="25"/>
    </row>
    <row r="25" ht="16.5" customHeight="1" spans="1:4">
      <c r="A25" s="232"/>
      <c r="B25" s="233"/>
      <c r="C25" s="192" t="s">
        <v>159</v>
      </c>
      <c r="D25" s="25">
        <v>4580491.68</v>
      </c>
    </row>
    <row r="26" ht="16.5" customHeight="1" spans="1:4">
      <c r="A26" s="232"/>
      <c r="B26" s="233"/>
      <c r="C26" s="192" t="s">
        <v>160</v>
      </c>
      <c r="D26" s="25"/>
    </row>
    <row r="27" ht="16.5" customHeight="1" spans="1:4">
      <c r="A27" s="232"/>
      <c r="B27" s="233"/>
      <c r="C27" s="192" t="s">
        <v>161</v>
      </c>
      <c r="D27" s="25"/>
    </row>
    <row r="28" ht="16.5" customHeight="1" spans="1:4">
      <c r="A28" s="232"/>
      <c r="B28" s="233"/>
      <c r="C28" s="192" t="s">
        <v>162</v>
      </c>
      <c r="D28" s="25"/>
    </row>
    <row r="29" ht="16.5" customHeight="1" spans="1:4">
      <c r="A29" s="232"/>
      <c r="B29" s="233"/>
      <c r="C29" s="192" t="s">
        <v>163</v>
      </c>
      <c r="D29" s="25"/>
    </row>
    <row r="30" ht="16.5" customHeight="1" spans="1:4">
      <c r="A30" s="232"/>
      <c r="B30" s="233"/>
      <c r="C30" s="192" t="s">
        <v>164</v>
      </c>
      <c r="D30" s="25"/>
    </row>
    <row r="31" ht="16.5" customHeight="1" spans="1:4">
      <c r="A31" s="232"/>
      <c r="B31" s="233"/>
      <c r="C31" s="21" t="s">
        <v>165</v>
      </c>
      <c r="D31" s="25"/>
    </row>
    <row r="32" ht="16.5" customHeight="1" spans="1:4">
      <c r="A32" s="232"/>
      <c r="B32" s="233"/>
      <c r="C32" s="21" t="s">
        <v>166</v>
      </c>
      <c r="D32" s="25"/>
    </row>
    <row r="33" ht="16.5" customHeight="1" spans="1:4">
      <c r="A33" s="232"/>
      <c r="B33" s="233"/>
      <c r="C33" s="18" t="s">
        <v>167</v>
      </c>
      <c r="D33" s="234"/>
    </row>
    <row r="34" ht="15" customHeight="1" spans="1:4">
      <c r="A34" s="235" t="s">
        <v>50</v>
      </c>
      <c r="B34" s="236">
        <v>58641214.82</v>
      </c>
      <c r="C34" s="235" t="s">
        <v>51</v>
      </c>
      <c r="D34" s="236">
        <v>58641214.82</v>
      </c>
    </row>
  </sheetData>
  <mergeCells count="4">
    <mergeCell ref="A2:D2"/>
    <mergeCell ref="A3:B3"/>
    <mergeCell ref="A4:B4"/>
    <mergeCell ref="C4:D4"/>
  </mergeCells>
  <pageMargins left="0.75" right="0.75" top="0.590277777777778" bottom="0.393055555555556" header="0.5" footer="0.5"/>
  <pageSetup paperSize="9" scale="8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selection activeCell="H19" sqref="H19"/>
    </sheetView>
  </sheetViews>
  <sheetFormatPr defaultColWidth="9.14166666666667" defaultRowHeight="14.25" customHeight="1" outlineLevelCol="6"/>
  <cols>
    <col min="1" max="1" width="10.875" customWidth="1"/>
    <col min="2" max="2" width="29" customWidth="1"/>
    <col min="3" max="7" width="17.25" customWidth="1"/>
  </cols>
  <sheetData>
    <row r="1" customHeight="1" spans="4:7">
      <c r="D1" s="195"/>
      <c r="F1" s="221"/>
      <c r="G1" s="222" t="s">
        <v>168</v>
      </c>
    </row>
    <row r="2" ht="41.25" customHeight="1" spans="1:7">
      <c r="A2" s="181" t="str">
        <f>"2025"&amp;"年一般公共预算支出预算表（按功能科目分类）"</f>
        <v>2025年一般公共预算支出预算表（按功能科目分类）</v>
      </c>
      <c r="B2" s="181"/>
      <c r="C2" s="181"/>
      <c r="D2" s="181"/>
      <c r="E2" s="181"/>
      <c r="F2" s="181"/>
      <c r="G2" s="181"/>
    </row>
    <row r="3" ht="18" customHeight="1" spans="1:7">
      <c r="A3" s="44" t="str">
        <f>"单位名称："&amp;"昆明市晋宁区第一中学"</f>
        <v>单位名称：昆明市晋宁区第一中学</v>
      </c>
      <c r="F3" s="177"/>
      <c r="G3" s="174" t="s">
        <v>1</v>
      </c>
    </row>
    <row r="4" ht="20.25" customHeight="1" spans="1:7">
      <c r="A4" s="15" t="s">
        <v>169</v>
      </c>
      <c r="B4" s="15"/>
      <c r="C4" s="186" t="s">
        <v>55</v>
      </c>
      <c r="D4" s="186" t="s">
        <v>74</v>
      </c>
      <c r="E4" s="14"/>
      <c r="F4" s="14"/>
      <c r="G4" s="14" t="s">
        <v>75</v>
      </c>
    </row>
    <row r="5" ht="20.25" customHeight="1" spans="1:7">
      <c r="A5" s="223" t="s">
        <v>71</v>
      </c>
      <c r="B5" s="223" t="s">
        <v>72</v>
      </c>
      <c r="C5" s="14"/>
      <c r="D5" s="14" t="s">
        <v>57</v>
      </c>
      <c r="E5" s="14" t="s">
        <v>170</v>
      </c>
      <c r="F5" s="14" t="s">
        <v>171</v>
      </c>
      <c r="G5" s="14"/>
    </row>
    <row r="6" ht="15" customHeight="1" spans="1:7">
      <c r="A6" s="20" t="s">
        <v>81</v>
      </c>
      <c r="B6" s="20" t="s">
        <v>82</v>
      </c>
      <c r="C6" s="20" t="s">
        <v>83</v>
      </c>
      <c r="D6" s="20" t="s">
        <v>84</v>
      </c>
      <c r="E6" s="20" t="s">
        <v>85</v>
      </c>
      <c r="F6" s="20" t="s">
        <v>86</v>
      </c>
      <c r="G6" s="20" t="s">
        <v>87</v>
      </c>
    </row>
    <row r="7" ht="18" customHeight="1" spans="1:7">
      <c r="A7" s="18" t="s">
        <v>96</v>
      </c>
      <c r="B7" s="18" t="s">
        <v>97</v>
      </c>
      <c r="C7" s="224">
        <v>43639614.43</v>
      </c>
      <c r="D7" s="225">
        <v>42984614.43</v>
      </c>
      <c r="E7" s="225">
        <v>37516289.15</v>
      </c>
      <c r="F7" s="225">
        <v>5468325.28</v>
      </c>
      <c r="G7" s="225">
        <v>655000</v>
      </c>
    </row>
    <row r="8" ht="18" customHeight="1" spans="1:7">
      <c r="A8" s="226" t="s">
        <v>98</v>
      </c>
      <c r="B8" s="226" t="s">
        <v>99</v>
      </c>
      <c r="C8" s="224">
        <v>43639614.43</v>
      </c>
      <c r="D8" s="225">
        <v>42984614.43</v>
      </c>
      <c r="E8" s="225">
        <v>37516289.15</v>
      </c>
      <c r="F8" s="225">
        <v>5468325.28</v>
      </c>
      <c r="G8" s="225">
        <v>655000</v>
      </c>
    </row>
    <row r="9" ht="18" customHeight="1" spans="1:7">
      <c r="A9" s="227" t="s">
        <v>100</v>
      </c>
      <c r="B9" s="227" t="s">
        <v>101</v>
      </c>
      <c r="C9" s="224">
        <v>11040674.82</v>
      </c>
      <c r="D9" s="225">
        <v>11040674.82</v>
      </c>
      <c r="E9" s="225">
        <v>10516647.06</v>
      </c>
      <c r="F9" s="225">
        <v>524027.76</v>
      </c>
      <c r="G9" s="225"/>
    </row>
    <row r="10" ht="18" customHeight="1" spans="1:7">
      <c r="A10" s="227" t="s">
        <v>102</v>
      </c>
      <c r="B10" s="227" t="s">
        <v>103</v>
      </c>
      <c r="C10" s="224">
        <v>32598939.61</v>
      </c>
      <c r="D10" s="225">
        <v>31943939.61</v>
      </c>
      <c r="E10" s="225">
        <v>26999642.09</v>
      </c>
      <c r="F10" s="225">
        <v>4944297.52</v>
      </c>
      <c r="G10" s="225">
        <v>655000</v>
      </c>
    </row>
    <row r="11" ht="18" customHeight="1" spans="1:7">
      <c r="A11" s="18" t="s">
        <v>104</v>
      </c>
      <c r="B11" s="18" t="s">
        <v>105</v>
      </c>
      <c r="C11" s="224">
        <v>6453737.4</v>
      </c>
      <c r="D11" s="225">
        <v>6453737.4</v>
      </c>
      <c r="E11" s="225">
        <v>6381737.4</v>
      </c>
      <c r="F11" s="225">
        <v>72000</v>
      </c>
      <c r="G11" s="225"/>
    </row>
    <row r="12" ht="18" customHeight="1" spans="1:7">
      <c r="A12" s="226" t="s">
        <v>106</v>
      </c>
      <c r="B12" s="226" t="s">
        <v>107</v>
      </c>
      <c r="C12" s="224">
        <v>6433433.4</v>
      </c>
      <c r="D12" s="225">
        <v>6433433.4</v>
      </c>
      <c r="E12" s="225">
        <v>6361433.4</v>
      </c>
      <c r="F12" s="225">
        <v>72000</v>
      </c>
      <c r="G12" s="225"/>
    </row>
    <row r="13" ht="18" customHeight="1" spans="1:7">
      <c r="A13" s="227" t="s">
        <v>108</v>
      </c>
      <c r="B13" s="227" t="s">
        <v>109</v>
      </c>
      <c r="C13" s="224">
        <v>1389228</v>
      </c>
      <c r="D13" s="225">
        <v>1389228</v>
      </c>
      <c r="E13" s="225">
        <v>1317228</v>
      </c>
      <c r="F13" s="225">
        <v>72000</v>
      </c>
      <c r="G13" s="225"/>
    </row>
    <row r="14" ht="18" customHeight="1" spans="1:7">
      <c r="A14" s="227" t="s">
        <v>110</v>
      </c>
      <c r="B14" s="227" t="s">
        <v>111</v>
      </c>
      <c r="C14" s="224">
        <v>4943994.24</v>
      </c>
      <c r="D14" s="225">
        <v>4943994.24</v>
      </c>
      <c r="E14" s="225">
        <v>4943994.24</v>
      </c>
      <c r="F14" s="225"/>
      <c r="G14" s="225"/>
    </row>
    <row r="15" ht="18" customHeight="1" spans="1:7">
      <c r="A15" s="227" t="s">
        <v>112</v>
      </c>
      <c r="B15" s="227" t="s">
        <v>113</v>
      </c>
      <c r="C15" s="224">
        <v>100211.16</v>
      </c>
      <c r="D15" s="225">
        <v>100211.16</v>
      </c>
      <c r="E15" s="225">
        <v>100211.16</v>
      </c>
      <c r="F15" s="225"/>
      <c r="G15" s="225"/>
    </row>
    <row r="16" ht="18" customHeight="1" spans="1:7">
      <c r="A16" s="226" t="s">
        <v>114</v>
      </c>
      <c r="B16" s="226" t="s">
        <v>115</v>
      </c>
      <c r="C16" s="224">
        <v>20304</v>
      </c>
      <c r="D16" s="225">
        <v>20304</v>
      </c>
      <c r="E16" s="225">
        <v>20304</v>
      </c>
      <c r="F16" s="225"/>
      <c r="G16" s="225"/>
    </row>
    <row r="17" ht="18" customHeight="1" spans="1:7">
      <c r="A17" s="227" t="s">
        <v>116</v>
      </c>
      <c r="B17" s="227" t="s">
        <v>117</v>
      </c>
      <c r="C17" s="224">
        <v>20304</v>
      </c>
      <c r="D17" s="225">
        <v>20304</v>
      </c>
      <c r="E17" s="225">
        <v>20304</v>
      </c>
      <c r="F17" s="225"/>
      <c r="G17" s="225"/>
    </row>
    <row r="18" ht="18" customHeight="1" spans="1:7">
      <c r="A18" s="18" t="s">
        <v>118</v>
      </c>
      <c r="B18" s="18" t="s">
        <v>119</v>
      </c>
      <c r="C18" s="224">
        <v>3967371.31</v>
      </c>
      <c r="D18" s="225">
        <v>3967371.31</v>
      </c>
      <c r="E18" s="225">
        <v>3967371.31</v>
      </c>
      <c r="F18" s="225"/>
      <c r="G18" s="225"/>
    </row>
    <row r="19" ht="18" customHeight="1" spans="1:7">
      <c r="A19" s="226" t="s">
        <v>120</v>
      </c>
      <c r="B19" s="226" t="s">
        <v>121</v>
      </c>
      <c r="C19" s="224">
        <v>3967371.31</v>
      </c>
      <c r="D19" s="225">
        <v>3967371.31</v>
      </c>
      <c r="E19" s="225">
        <v>3967371.31</v>
      </c>
      <c r="F19" s="225"/>
      <c r="G19" s="225"/>
    </row>
    <row r="20" ht="18" customHeight="1" spans="1:7">
      <c r="A20" s="227" t="s">
        <v>122</v>
      </c>
      <c r="B20" s="227" t="s">
        <v>123</v>
      </c>
      <c r="C20" s="224">
        <v>2063413.96</v>
      </c>
      <c r="D20" s="225">
        <v>2063413.96</v>
      </c>
      <c r="E20" s="225">
        <v>2063413.96</v>
      </c>
      <c r="F20" s="225"/>
      <c r="G20" s="225"/>
    </row>
    <row r="21" ht="18" customHeight="1" spans="1:7">
      <c r="A21" s="227" t="s">
        <v>124</v>
      </c>
      <c r="B21" s="227" t="s">
        <v>125</v>
      </c>
      <c r="C21" s="224">
        <v>1640444.2</v>
      </c>
      <c r="D21" s="225">
        <v>1640444.2</v>
      </c>
      <c r="E21" s="225">
        <v>1640444.2</v>
      </c>
      <c r="F21" s="225"/>
      <c r="G21" s="225"/>
    </row>
    <row r="22" ht="18" customHeight="1" spans="1:7">
      <c r="A22" s="227" t="s">
        <v>126</v>
      </c>
      <c r="B22" s="227" t="s">
        <v>127</v>
      </c>
      <c r="C22" s="224">
        <v>263513.15</v>
      </c>
      <c r="D22" s="225">
        <v>263513.15</v>
      </c>
      <c r="E22" s="225">
        <v>263513.15</v>
      </c>
      <c r="F22" s="225"/>
      <c r="G22" s="225"/>
    </row>
    <row r="23" ht="18" customHeight="1" spans="1:7">
      <c r="A23" s="18" t="s">
        <v>128</v>
      </c>
      <c r="B23" s="18" t="s">
        <v>129</v>
      </c>
      <c r="C23" s="224">
        <v>4580491.68</v>
      </c>
      <c r="D23" s="225">
        <v>4580491.68</v>
      </c>
      <c r="E23" s="225">
        <v>4580491.68</v>
      </c>
      <c r="F23" s="225"/>
      <c r="G23" s="225"/>
    </row>
    <row r="24" ht="18" customHeight="1" spans="1:7">
      <c r="A24" s="226" t="s">
        <v>130</v>
      </c>
      <c r="B24" s="226" t="s">
        <v>131</v>
      </c>
      <c r="C24" s="224">
        <v>4580491.68</v>
      </c>
      <c r="D24" s="225">
        <v>4580491.68</v>
      </c>
      <c r="E24" s="225">
        <v>4580491.68</v>
      </c>
      <c r="F24" s="225"/>
      <c r="G24" s="225"/>
    </row>
    <row r="25" ht="18" customHeight="1" spans="1:7">
      <c r="A25" s="227" t="s">
        <v>132</v>
      </c>
      <c r="B25" s="227" t="s">
        <v>133</v>
      </c>
      <c r="C25" s="224">
        <v>4580491.68</v>
      </c>
      <c r="D25" s="225">
        <v>4580491.68</v>
      </c>
      <c r="E25" s="225">
        <v>4580491.68</v>
      </c>
      <c r="F25" s="225"/>
      <c r="G25" s="225"/>
    </row>
    <row r="26" ht="18" customHeight="1" spans="1:7">
      <c r="A26" s="56" t="s">
        <v>172</v>
      </c>
      <c r="B26" s="56" t="s">
        <v>172</v>
      </c>
      <c r="C26" s="224">
        <v>58641214.82</v>
      </c>
      <c r="D26" s="225">
        <v>57986214.82</v>
      </c>
      <c r="E26" s="224">
        <v>52445889.54</v>
      </c>
      <c r="F26" s="224">
        <v>5540325.28</v>
      </c>
      <c r="G26" s="224">
        <v>655000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ageMargins left="0.944444444444444" right="0.75" top="0.472222222222222" bottom="0.354166666666667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F1" sqref="F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75"/>
      <c r="B1" s="75"/>
      <c r="C1" s="75"/>
      <c r="D1" s="75"/>
      <c r="E1" s="74"/>
      <c r="F1" s="215" t="s">
        <v>173</v>
      </c>
    </row>
    <row r="2" ht="41.25" customHeight="1" spans="1:6">
      <c r="A2" s="216" t="str">
        <f>"2025"&amp;"年一般公共预算“三公”经费支出预算表"</f>
        <v>2025年一般公共预算“三公”经费支出预算表</v>
      </c>
      <c r="B2" s="75"/>
      <c r="C2" s="75"/>
      <c r="D2" s="75"/>
      <c r="E2" s="74"/>
      <c r="F2" s="75"/>
    </row>
    <row r="3" customHeight="1" spans="1:6">
      <c r="A3" s="162" t="str">
        <f>"单位名称："&amp;"昆明市晋宁区第一中学"</f>
        <v>单位名称：昆明市晋宁区第一中学</v>
      </c>
      <c r="B3" s="217"/>
      <c r="C3" s="92"/>
      <c r="D3" s="75"/>
      <c r="E3" s="74"/>
      <c r="F3" s="218" t="s">
        <v>1</v>
      </c>
    </row>
    <row r="4" ht="27" customHeight="1" spans="1:6">
      <c r="A4" s="68" t="s">
        <v>174</v>
      </c>
      <c r="B4" s="68" t="s">
        <v>175</v>
      </c>
      <c r="C4" s="80" t="s">
        <v>176</v>
      </c>
      <c r="D4" s="68"/>
      <c r="E4" s="79"/>
      <c r="F4" s="68" t="s">
        <v>177</v>
      </c>
    </row>
    <row r="5" ht="28.5" customHeight="1" spans="1:6">
      <c r="A5" s="219"/>
      <c r="B5" s="82"/>
      <c r="C5" s="79" t="s">
        <v>57</v>
      </c>
      <c r="D5" s="79" t="s">
        <v>178</v>
      </c>
      <c r="E5" s="79" t="s">
        <v>179</v>
      </c>
      <c r="F5" s="81"/>
    </row>
    <row r="6" ht="17.25" customHeight="1" spans="1:6">
      <c r="A6" s="84" t="s">
        <v>81</v>
      </c>
      <c r="B6" s="84" t="s">
        <v>82</v>
      </c>
      <c r="C6" s="84" t="s">
        <v>83</v>
      </c>
      <c r="D6" s="84" t="s">
        <v>84</v>
      </c>
      <c r="E6" s="84" t="s">
        <v>85</v>
      </c>
      <c r="F6" s="84" t="s">
        <v>86</v>
      </c>
    </row>
    <row r="7" ht="17.25" customHeight="1" spans="1:6">
      <c r="A7" s="220">
        <v>50000</v>
      </c>
      <c r="B7" s="25"/>
      <c r="C7" s="23"/>
      <c r="D7" s="23"/>
      <c r="E7" s="23"/>
      <c r="F7" s="23">
        <v>50000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pageSetup paperSize="9" scale="7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65"/>
  <sheetViews>
    <sheetView showZeros="0" workbookViewId="0">
      <selection activeCell="I4" sqref="I4:X4"/>
    </sheetView>
  </sheetViews>
  <sheetFormatPr defaultColWidth="9.14166666666667" defaultRowHeight="14.25" customHeight="1"/>
  <cols>
    <col min="1" max="1" width="17.25" customWidth="1"/>
    <col min="2" max="2" width="16.125" customWidth="1"/>
    <col min="3" max="3" width="16.625" customWidth="1"/>
    <col min="4" max="4" width="13.25" customWidth="1"/>
    <col min="5" max="5" width="6.375" customWidth="1"/>
    <col min="6" max="6" width="7.125" customWidth="1"/>
    <col min="7" max="7" width="5" customWidth="1"/>
    <col min="8" max="8" width="7.875" customWidth="1"/>
    <col min="9" max="9" width="12.3" customWidth="1"/>
    <col min="10" max="10" width="11.875" customWidth="1"/>
    <col min="11" max="12" width="4.25" customWidth="1"/>
    <col min="13" max="13" width="11.75" customWidth="1"/>
    <col min="14" max="23" width="5" customWidth="1"/>
    <col min="24" max="24" width="4.25" customWidth="1"/>
  </cols>
  <sheetData>
    <row r="1" ht="13.5" customHeight="1" spans="2:24">
      <c r="B1" s="195"/>
      <c r="C1" s="206"/>
      <c r="E1" s="207"/>
      <c r="F1" s="207"/>
      <c r="G1" s="207"/>
      <c r="H1" s="207"/>
      <c r="I1" s="128"/>
      <c r="J1" s="128"/>
      <c r="K1" s="128"/>
      <c r="L1" s="128"/>
      <c r="M1" s="128"/>
      <c r="N1" s="128"/>
      <c r="R1" s="128"/>
      <c r="V1" s="206"/>
      <c r="X1" s="172" t="s">
        <v>180</v>
      </c>
    </row>
    <row r="2" ht="45.75" customHeight="1" spans="1:24">
      <c r="A2" s="130" t="str">
        <f>"2025"&amp;"年部门基本支出预算表"</f>
        <v>2025年部门基本支出预算表</v>
      </c>
      <c r="B2" s="43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43"/>
      <c r="P2" s="43"/>
      <c r="Q2" s="43"/>
      <c r="R2" s="130"/>
      <c r="S2" s="130"/>
      <c r="T2" s="130"/>
      <c r="U2" s="130"/>
      <c r="V2" s="130"/>
      <c r="W2" s="130"/>
      <c r="X2" s="130"/>
    </row>
    <row r="3" ht="18.75" customHeight="1" spans="1:24">
      <c r="A3" s="44" t="str">
        <f>"单位名称："&amp;"昆明市晋宁区第一中学"</f>
        <v>单位名称：昆明市晋宁区第一中学</v>
      </c>
      <c r="B3" s="45"/>
      <c r="C3" s="208"/>
      <c r="D3" s="208"/>
      <c r="E3" s="208"/>
      <c r="F3" s="208"/>
      <c r="G3" s="208"/>
      <c r="H3" s="208"/>
      <c r="I3" s="133"/>
      <c r="J3" s="133"/>
      <c r="K3" s="133"/>
      <c r="L3" s="133"/>
      <c r="M3" s="133"/>
      <c r="N3" s="133"/>
      <c r="O3" s="46"/>
      <c r="P3" s="46"/>
      <c r="Q3" s="46"/>
      <c r="R3" s="133"/>
      <c r="V3" s="206"/>
      <c r="X3" s="171" t="s">
        <v>1</v>
      </c>
    </row>
    <row r="4" ht="18" customHeight="1" spans="1:24">
      <c r="A4" s="48" t="s">
        <v>181</v>
      </c>
      <c r="B4" s="48" t="s">
        <v>182</v>
      </c>
      <c r="C4" s="48" t="s">
        <v>183</v>
      </c>
      <c r="D4" s="48" t="s">
        <v>184</v>
      </c>
      <c r="E4" s="48" t="s">
        <v>185</v>
      </c>
      <c r="F4" s="48" t="s">
        <v>186</v>
      </c>
      <c r="G4" s="48" t="s">
        <v>187</v>
      </c>
      <c r="H4" s="48" t="s">
        <v>188</v>
      </c>
      <c r="I4" s="210" t="s">
        <v>189</v>
      </c>
      <c r="J4" s="158" t="s">
        <v>189</v>
      </c>
      <c r="K4" s="158"/>
      <c r="L4" s="158"/>
      <c r="M4" s="158"/>
      <c r="N4" s="158"/>
      <c r="O4" s="13"/>
      <c r="P4" s="13"/>
      <c r="Q4" s="13"/>
      <c r="R4" s="150" t="s">
        <v>61</v>
      </c>
      <c r="S4" s="158" t="s">
        <v>62</v>
      </c>
      <c r="T4" s="158"/>
      <c r="U4" s="158"/>
      <c r="V4" s="158"/>
      <c r="W4" s="158"/>
      <c r="X4" s="159"/>
    </row>
    <row r="5" ht="18" customHeight="1" spans="1:24">
      <c r="A5" s="50"/>
      <c r="B5" s="196"/>
      <c r="C5" s="184"/>
      <c r="D5" s="50"/>
      <c r="E5" s="50"/>
      <c r="F5" s="50"/>
      <c r="G5" s="50"/>
      <c r="H5" s="50"/>
      <c r="I5" s="182" t="s">
        <v>190</v>
      </c>
      <c r="J5" s="210" t="s">
        <v>58</v>
      </c>
      <c r="K5" s="158"/>
      <c r="L5" s="158"/>
      <c r="M5" s="158"/>
      <c r="N5" s="159"/>
      <c r="O5" s="12" t="s">
        <v>191</v>
      </c>
      <c r="P5" s="13"/>
      <c r="Q5" s="36"/>
      <c r="R5" s="48" t="s">
        <v>61</v>
      </c>
      <c r="S5" s="210" t="s">
        <v>62</v>
      </c>
      <c r="T5" s="150" t="s">
        <v>63</v>
      </c>
      <c r="U5" s="158" t="s">
        <v>62</v>
      </c>
      <c r="V5" s="150" t="s">
        <v>65</v>
      </c>
      <c r="W5" s="150" t="s">
        <v>66</v>
      </c>
      <c r="X5" s="212" t="s">
        <v>67</v>
      </c>
    </row>
    <row r="6" ht="19.5" customHeight="1" spans="1:24">
      <c r="A6" s="196"/>
      <c r="B6" s="196"/>
      <c r="C6" s="196"/>
      <c r="D6" s="196"/>
      <c r="E6" s="196"/>
      <c r="F6" s="196"/>
      <c r="G6" s="196"/>
      <c r="H6" s="196"/>
      <c r="I6" s="196"/>
      <c r="J6" s="211" t="s">
        <v>192</v>
      </c>
      <c r="K6" s="48" t="s">
        <v>193</v>
      </c>
      <c r="L6" s="48" t="s">
        <v>194</v>
      </c>
      <c r="M6" s="48" t="s">
        <v>195</v>
      </c>
      <c r="N6" s="48" t="s">
        <v>196</v>
      </c>
      <c r="O6" s="48" t="s">
        <v>58</v>
      </c>
      <c r="P6" s="48" t="s">
        <v>59</v>
      </c>
      <c r="Q6" s="48" t="s">
        <v>60</v>
      </c>
      <c r="R6" s="196"/>
      <c r="S6" s="48" t="s">
        <v>57</v>
      </c>
      <c r="T6" s="48" t="s">
        <v>63</v>
      </c>
      <c r="U6" s="48" t="s">
        <v>197</v>
      </c>
      <c r="V6" s="48" t="s">
        <v>65</v>
      </c>
      <c r="W6" s="48" t="s">
        <v>66</v>
      </c>
      <c r="X6" s="48" t="s">
        <v>67</v>
      </c>
    </row>
    <row r="7" ht="37.5" customHeight="1" spans="1:24">
      <c r="A7" s="209"/>
      <c r="B7" s="55"/>
      <c r="C7" s="209"/>
      <c r="D7" s="209"/>
      <c r="E7" s="209"/>
      <c r="F7" s="209"/>
      <c r="G7" s="209"/>
      <c r="H7" s="209"/>
      <c r="I7" s="209"/>
      <c r="J7" s="65" t="s">
        <v>57</v>
      </c>
      <c r="K7" s="53" t="s">
        <v>198</v>
      </c>
      <c r="L7" s="53" t="s">
        <v>194</v>
      </c>
      <c r="M7" s="53" t="s">
        <v>195</v>
      </c>
      <c r="N7" s="53" t="s">
        <v>196</v>
      </c>
      <c r="O7" s="53" t="s">
        <v>194</v>
      </c>
      <c r="P7" s="53" t="s">
        <v>195</v>
      </c>
      <c r="Q7" s="53" t="s">
        <v>196</v>
      </c>
      <c r="R7" s="53" t="s">
        <v>61</v>
      </c>
      <c r="S7" s="53" t="s">
        <v>57</v>
      </c>
      <c r="T7" s="53" t="s">
        <v>63</v>
      </c>
      <c r="U7" s="53" t="s">
        <v>197</v>
      </c>
      <c r="V7" s="53" t="s">
        <v>65</v>
      </c>
      <c r="W7" s="53" t="s">
        <v>66</v>
      </c>
      <c r="X7" s="53" t="s">
        <v>67</v>
      </c>
    </row>
    <row r="8" customHeight="1" spans="1:24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69">
        <v>10</v>
      </c>
      <c r="K8" s="69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69">
        <v>21</v>
      </c>
      <c r="V8" s="69">
        <v>22</v>
      </c>
      <c r="W8" s="69">
        <v>23</v>
      </c>
      <c r="X8" s="69">
        <v>24</v>
      </c>
    </row>
    <row r="9" ht="20.25" customHeight="1" spans="1:24">
      <c r="A9" s="21" t="s">
        <v>199</v>
      </c>
      <c r="B9" s="21" t="s">
        <v>69</v>
      </c>
      <c r="C9" s="21" t="s">
        <v>200</v>
      </c>
      <c r="D9" s="21" t="s">
        <v>201</v>
      </c>
      <c r="E9" s="21" t="s">
        <v>100</v>
      </c>
      <c r="F9" s="21" t="s">
        <v>101</v>
      </c>
      <c r="G9" s="21" t="s">
        <v>202</v>
      </c>
      <c r="H9" s="21" t="s">
        <v>203</v>
      </c>
      <c r="I9" s="58">
        <v>3391764</v>
      </c>
      <c r="J9" s="58">
        <v>3391764</v>
      </c>
      <c r="K9" s="58"/>
      <c r="L9" s="58"/>
      <c r="M9" s="60">
        <v>3391764</v>
      </c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</row>
    <row r="10" ht="20.25" customHeight="1" spans="1:24">
      <c r="A10" s="21" t="s">
        <v>199</v>
      </c>
      <c r="B10" s="21" t="s">
        <v>69</v>
      </c>
      <c r="C10" s="21" t="s">
        <v>200</v>
      </c>
      <c r="D10" s="21" t="s">
        <v>201</v>
      </c>
      <c r="E10" s="21" t="s">
        <v>102</v>
      </c>
      <c r="F10" s="21" t="s">
        <v>103</v>
      </c>
      <c r="G10" s="21" t="s">
        <v>202</v>
      </c>
      <c r="H10" s="21" t="s">
        <v>203</v>
      </c>
      <c r="I10" s="58">
        <v>9208128</v>
      </c>
      <c r="J10" s="58">
        <v>9208128</v>
      </c>
      <c r="K10" s="61"/>
      <c r="L10" s="61"/>
      <c r="M10" s="60">
        <v>9208128</v>
      </c>
      <c r="N10" s="61"/>
      <c r="O10" s="58"/>
      <c r="P10" s="58"/>
      <c r="Q10" s="58"/>
      <c r="R10" s="58"/>
      <c r="S10" s="58"/>
      <c r="T10" s="58"/>
      <c r="U10" s="58"/>
      <c r="V10" s="58"/>
      <c r="W10" s="58"/>
      <c r="X10" s="58"/>
    </row>
    <row r="11" ht="20.25" customHeight="1" spans="1:24">
      <c r="A11" s="21" t="s">
        <v>199</v>
      </c>
      <c r="B11" s="21" t="s">
        <v>69</v>
      </c>
      <c r="C11" s="21" t="s">
        <v>200</v>
      </c>
      <c r="D11" s="21" t="s">
        <v>201</v>
      </c>
      <c r="E11" s="21" t="s">
        <v>100</v>
      </c>
      <c r="F11" s="21" t="s">
        <v>101</v>
      </c>
      <c r="G11" s="21" t="s">
        <v>204</v>
      </c>
      <c r="H11" s="21" t="s">
        <v>205</v>
      </c>
      <c r="I11" s="58">
        <v>222264</v>
      </c>
      <c r="J11" s="58">
        <v>222264</v>
      </c>
      <c r="K11" s="61"/>
      <c r="L11" s="61"/>
      <c r="M11" s="60">
        <v>222264</v>
      </c>
      <c r="N11" s="61"/>
      <c r="O11" s="58"/>
      <c r="P11" s="58"/>
      <c r="Q11" s="58"/>
      <c r="R11" s="58"/>
      <c r="S11" s="58"/>
      <c r="T11" s="58"/>
      <c r="U11" s="58"/>
      <c r="V11" s="58"/>
      <c r="W11" s="58"/>
      <c r="X11" s="58"/>
    </row>
    <row r="12" ht="20.25" customHeight="1" spans="1:24">
      <c r="A12" s="21" t="s">
        <v>199</v>
      </c>
      <c r="B12" s="21" t="s">
        <v>69</v>
      </c>
      <c r="C12" s="21" t="s">
        <v>200</v>
      </c>
      <c r="D12" s="21" t="s">
        <v>201</v>
      </c>
      <c r="E12" s="21" t="s">
        <v>100</v>
      </c>
      <c r="F12" s="21" t="s">
        <v>101</v>
      </c>
      <c r="G12" s="21" t="s">
        <v>204</v>
      </c>
      <c r="H12" s="21" t="s">
        <v>205</v>
      </c>
      <c r="I12" s="58">
        <v>390000</v>
      </c>
      <c r="J12" s="58">
        <v>390000</v>
      </c>
      <c r="K12" s="61"/>
      <c r="L12" s="61"/>
      <c r="M12" s="60">
        <v>390000</v>
      </c>
      <c r="N12" s="61"/>
      <c r="O12" s="58"/>
      <c r="P12" s="58"/>
      <c r="Q12" s="58"/>
      <c r="R12" s="58"/>
      <c r="S12" s="58"/>
      <c r="T12" s="58"/>
      <c r="U12" s="58"/>
      <c r="V12" s="58"/>
      <c r="W12" s="58"/>
      <c r="X12" s="58"/>
    </row>
    <row r="13" ht="20.25" customHeight="1" spans="1:24">
      <c r="A13" s="21" t="s">
        <v>199</v>
      </c>
      <c r="B13" s="21" t="s">
        <v>69</v>
      </c>
      <c r="C13" s="21" t="s">
        <v>200</v>
      </c>
      <c r="D13" s="21" t="s">
        <v>201</v>
      </c>
      <c r="E13" s="21" t="s">
        <v>102</v>
      </c>
      <c r="F13" s="21" t="s">
        <v>103</v>
      </c>
      <c r="G13" s="21" t="s">
        <v>204</v>
      </c>
      <c r="H13" s="21" t="s">
        <v>205</v>
      </c>
      <c r="I13" s="58">
        <v>6000</v>
      </c>
      <c r="J13" s="58">
        <v>6000</v>
      </c>
      <c r="K13" s="61"/>
      <c r="L13" s="61"/>
      <c r="M13" s="60">
        <v>6000</v>
      </c>
      <c r="N13" s="61"/>
      <c r="O13" s="58"/>
      <c r="P13" s="58"/>
      <c r="Q13" s="58"/>
      <c r="R13" s="58"/>
      <c r="S13" s="58"/>
      <c r="T13" s="58"/>
      <c r="U13" s="58"/>
      <c r="V13" s="58"/>
      <c r="W13" s="58"/>
      <c r="X13" s="58"/>
    </row>
    <row r="14" ht="20.25" customHeight="1" spans="1:24">
      <c r="A14" s="21" t="s">
        <v>199</v>
      </c>
      <c r="B14" s="21" t="s">
        <v>69</v>
      </c>
      <c r="C14" s="21" t="s">
        <v>200</v>
      </c>
      <c r="D14" s="21" t="s">
        <v>201</v>
      </c>
      <c r="E14" s="21" t="s">
        <v>102</v>
      </c>
      <c r="F14" s="21" t="s">
        <v>103</v>
      </c>
      <c r="G14" s="21" t="s">
        <v>204</v>
      </c>
      <c r="H14" s="21" t="s">
        <v>205</v>
      </c>
      <c r="I14" s="58">
        <v>1104000</v>
      </c>
      <c r="J14" s="58">
        <v>1104000</v>
      </c>
      <c r="K14" s="61"/>
      <c r="L14" s="61"/>
      <c r="M14" s="60">
        <v>1104000</v>
      </c>
      <c r="N14" s="61"/>
      <c r="O14" s="58"/>
      <c r="P14" s="58"/>
      <c r="Q14" s="58"/>
      <c r="R14" s="58"/>
      <c r="S14" s="58"/>
      <c r="T14" s="58"/>
      <c r="U14" s="58"/>
      <c r="V14" s="58"/>
      <c r="W14" s="58"/>
      <c r="X14" s="58"/>
    </row>
    <row r="15" ht="20.25" customHeight="1" spans="1:24">
      <c r="A15" s="21" t="s">
        <v>199</v>
      </c>
      <c r="B15" s="21" t="s">
        <v>69</v>
      </c>
      <c r="C15" s="21" t="s">
        <v>200</v>
      </c>
      <c r="D15" s="21" t="s">
        <v>201</v>
      </c>
      <c r="E15" s="21" t="s">
        <v>102</v>
      </c>
      <c r="F15" s="21" t="s">
        <v>103</v>
      </c>
      <c r="G15" s="21" t="s">
        <v>204</v>
      </c>
      <c r="H15" s="21" t="s">
        <v>205</v>
      </c>
      <c r="I15" s="58">
        <v>620784</v>
      </c>
      <c r="J15" s="58">
        <v>620784</v>
      </c>
      <c r="K15" s="61"/>
      <c r="L15" s="61"/>
      <c r="M15" s="60">
        <v>620784</v>
      </c>
      <c r="N15" s="61"/>
      <c r="O15" s="58"/>
      <c r="P15" s="58"/>
      <c r="Q15" s="58"/>
      <c r="R15" s="58"/>
      <c r="S15" s="58"/>
      <c r="T15" s="58"/>
      <c r="U15" s="58"/>
      <c r="V15" s="58"/>
      <c r="W15" s="58"/>
      <c r="X15" s="58"/>
    </row>
    <row r="16" ht="20.25" customHeight="1" spans="1:24">
      <c r="A16" s="21" t="s">
        <v>199</v>
      </c>
      <c r="B16" s="21" t="s">
        <v>69</v>
      </c>
      <c r="C16" s="21" t="s">
        <v>200</v>
      </c>
      <c r="D16" s="21" t="s">
        <v>201</v>
      </c>
      <c r="E16" s="21" t="s">
        <v>100</v>
      </c>
      <c r="F16" s="21" t="s">
        <v>101</v>
      </c>
      <c r="G16" s="21" t="s">
        <v>206</v>
      </c>
      <c r="H16" s="21" t="s">
        <v>207</v>
      </c>
      <c r="I16" s="58">
        <v>282647</v>
      </c>
      <c r="J16" s="58">
        <v>282647</v>
      </c>
      <c r="K16" s="61"/>
      <c r="L16" s="61"/>
      <c r="M16" s="60">
        <v>282647</v>
      </c>
      <c r="N16" s="61"/>
      <c r="O16" s="58"/>
      <c r="P16" s="58"/>
      <c r="Q16" s="58"/>
      <c r="R16" s="58"/>
      <c r="S16" s="58"/>
      <c r="T16" s="58"/>
      <c r="U16" s="58"/>
      <c r="V16" s="58"/>
      <c r="W16" s="58"/>
      <c r="X16" s="58"/>
    </row>
    <row r="17" ht="20.25" customHeight="1" spans="1:24">
      <c r="A17" s="21" t="s">
        <v>199</v>
      </c>
      <c r="B17" s="21" t="s">
        <v>69</v>
      </c>
      <c r="C17" s="21" t="s">
        <v>200</v>
      </c>
      <c r="D17" s="21" t="s">
        <v>201</v>
      </c>
      <c r="E17" s="21" t="s">
        <v>102</v>
      </c>
      <c r="F17" s="21" t="s">
        <v>103</v>
      </c>
      <c r="G17" s="21" t="s">
        <v>206</v>
      </c>
      <c r="H17" s="21" t="s">
        <v>207</v>
      </c>
      <c r="I17" s="58">
        <v>767344</v>
      </c>
      <c r="J17" s="58">
        <v>767344</v>
      </c>
      <c r="K17" s="61"/>
      <c r="L17" s="61"/>
      <c r="M17" s="60">
        <v>767344</v>
      </c>
      <c r="N17" s="61"/>
      <c r="O17" s="58"/>
      <c r="P17" s="58"/>
      <c r="Q17" s="58"/>
      <c r="R17" s="58"/>
      <c r="S17" s="58"/>
      <c r="T17" s="58"/>
      <c r="U17" s="58"/>
      <c r="V17" s="58"/>
      <c r="W17" s="58"/>
      <c r="X17" s="58"/>
    </row>
    <row r="18" ht="20.25" customHeight="1" spans="1:24">
      <c r="A18" s="21" t="s">
        <v>199</v>
      </c>
      <c r="B18" s="21" t="s">
        <v>69</v>
      </c>
      <c r="C18" s="21" t="s">
        <v>200</v>
      </c>
      <c r="D18" s="21" t="s">
        <v>201</v>
      </c>
      <c r="E18" s="21" t="s">
        <v>100</v>
      </c>
      <c r="F18" s="21" t="s">
        <v>101</v>
      </c>
      <c r="G18" s="21" t="s">
        <v>208</v>
      </c>
      <c r="H18" s="21" t="s">
        <v>209</v>
      </c>
      <c r="I18" s="58">
        <v>1237800</v>
      </c>
      <c r="J18" s="58">
        <v>1237800</v>
      </c>
      <c r="K18" s="61"/>
      <c r="L18" s="61"/>
      <c r="M18" s="60">
        <v>1237800</v>
      </c>
      <c r="N18" s="61"/>
      <c r="O18" s="58"/>
      <c r="P18" s="58"/>
      <c r="Q18" s="58"/>
      <c r="R18" s="58"/>
      <c r="S18" s="58"/>
      <c r="T18" s="58"/>
      <c r="U18" s="58"/>
      <c r="V18" s="58"/>
      <c r="W18" s="58"/>
      <c r="X18" s="58"/>
    </row>
    <row r="19" ht="20.25" customHeight="1" spans="1:24">
      <c r="A19" s="21" t="s">
        <v>199</v>
      </c>
      <c r="B19" s="21" t="s">
        <v>69</v>
      </c>
      <c r="C19" s="21" t="s">
        <v>200</v>
      </c>
      <c r="D19" s="21" t="s">
        <v>201</v>
      </c>
      <c r="E19" s="21" t="s">
        <v>100</v>
      </c>
      <c r="F19" s="21" t="s">
        <v>101</v>
      </c>
      <c r="G19" s="21" t="s">
        <v>208</v>
      </c>
      <c r="H19" s="21" t="s">
        <v>209</v>
      </c>
      <c r="I19" s="58">
        <v>677700</v>
      </c>
      <c r="J19" s="58">
        <v>677700</v>
      </c>
      <c r="K19" s="61"/>
      <c r="L19" s="61"/>
      <c r="M19" s="60">
        <v>677700</v>
      </c>
      <c r="N19" s="61"/>
      <c r="O19" s="58"/>
      <c r="P19" s="58"/>
      <c r="Q19" s="58"/>
      <c r="R19" s="58"/>
      <c r="S19" s="58"/>
      <c r="T19" s="58"/>
      <c r="U19" s="58"/>
      <c r="V19" s="58"/>
      <c r="W19" s="58"/>
      <c r="X19" s="58"/>
    </row>
    <row r="20" ht="20.25" customHeight="1" spans="1:24">
      <c r="A20" s="21" t="s">
        <v>199</v>
      </c>
      <c r="B20" s="21" t="s">
        <v>69</v>
      </c>
      <c r="C20" s="21" t="s">
        <v>200</v>
      </c>
      <c r="D20" s="21" t="s">
        <v>201</v>
      </c>
      <c r="E20" s="21" t="s">
        <v>100</v>
      </c>
      <c r="F20" s="21" t="s">
        <v>101</v>
      </c>
      <c r="G20" s="21" t="s">
        <v>208</v>
      </c>
      <c r="H20" s="21" t="s">
        <v>209</v>
      </c>
      <c r="I20" s="58">
        <v>1386660</v>
      </c>
      <c r="J20" s="58">
        <v>1386660</v>
      </c>
      <c r="K20" s="61"/>
      <c r="L20" s="61"/>
      <c r="M20" s="60">
        <v>1386660</v>
      </c>
      <c r="N20" s="61"/>
      <c r="O20" s="58"/>
      <c r="P20" s="58"/>
      <c r="Q20" s="58"/>
      <c r="R20" s="58"/>
      <c r="S20" s="58"/>
      <c r="T20" s="58"/>
      <c r="U20" s="58"/>
      <c r="V20" s="58"/>
      <c r="W20" s="58"/>
      <c r="X20" s="58"/>
    </row>
    <row r="21" ht="20.25" customHeight="1" spans="1:24">
      <c r="A21" s="21" t="s">
        <v>199</v>
      </c>
      <c r="B21" s="21" t="s">
        <v>69</v>
      </c>
      <c r="C21" s="21" t="s">
        <v>200</v>
      </c>
      <c r="D21" s="21" t="s">
        <v>201</v>
      </c>
      <c r="E21" s="21" t="s">
        <v>102</v>
      </c>
      <c r="F21" s="21" t="s">
        <v>103</v>
      </c>
      <c r="G21" s="21" t="s">
        <v>208</v>
      </c>
      <c r="H21" s="21" t="s">
        <v>209</v>
      </c>
      <c r="I21" s="58">
        <v>3505680</v>
      </c>
      <c r="J21" s="58">
        <v>3505680</v>
      </c>
      <c r="K21" s="61"/>
      <c r="L21" s="61"/>
      <c r="M21" s="60">
        <v>3505680</v>
      </c>
      <c r="N21" s="61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ht="20.25" customHeight="1" spans="1:24">
      <c r="A22" s="21" t="s">
        <v>199</v>
      </c>
      <c r="B22" s="21" t="s">
        <v>69</v>
      </c>
      <c r="C22" s="21" t="s">
        <v>200</v>
      </c>
      <c r="D22" s="21" t="s">
        <v>201</v>
      </c>
      <c r="E22" s="21" t="s">
        <v>102</v>
      </c>
      <c r="F22" s="21" t="s">
        <v>103</v>
      </c>
      <c r="G22" s="21" t="s">
        <v>208</v>
      </c>
      <c r="H22" s="21" t="s">
        <v>209</v>
      </c>
      <c r="I22" s="58">
        <v>3950604</v>
      </c>
      <c r="J22" s="58">
        <v>3950604</v>
      </c>
      <c r="K22" s="61"/>
      <c r="L22" s="61"/>
      <c r="M22" s="60">
        <v>3950604</v>
      </c>
      <c r="N22" s="61"/>
      <c r="O22" s="58"/>
      <c r="P22" s="58"/>
      <c r="Q22" s="58"/>
      <c r="R22" s="58"/>
      <c r="S22" s="58"/>
      <c r="T22" s="58"/>
      <c r="U22" s="58"/>
      <c r="V22" s="58"/>
      <c r="W22" s="58"/>
      <c r="X22" s="58"/>
    </row>
    <row r="23" ht="20.25" customHeight="1" spans="1:24">
      <c r="A23" s="21" t="s">
        <v>199</v>
      </c>
      <c r="B23" s="21" t="s">
        <v>69</v>
      </c>
      <c r="C23" s="21" t="s">
        <v>200</v>
      </c>
      <c r="D23" s="21" t="s">
        <v>201</v>
      </c>
      <c r="E23" s="21" t="s">
        <v>102</v>
      </c>
      <c r="F23" s="21" t="s">
        <v>103</v>
      </c>
      <c r="G23" s="21" t="s">
        <v>208</v>
      </c>
      <c r="H23" s="21" t="s">
        <v>209</v>
      </c>
      <c r="I23" s="58">
        <v>1912680</v>
      </c>
      <c r="J23" s="58">
        <v>1912680</v>
      </c>
      <c r="K23" s="61"/>
      <c r="L23" s="61"/>
      <c r="M23" s="60">
        <v>1912680</v>
      </c>
      <c r="N23" s="61"/>
      <c r="O23" s="58"/>
      <c r="P23" s="58"/>
      <c r="Q23" s="58"/>
      <c r="R23" s="58"/>
      <c r="S23" s="58"/>
      <c r="T23" s="58"/>
      <c r="U23" s="58"/>
      <c r="V23" s="58"/>
      <c r="W23" s="58"/>
      <c r="X23" s="58"/>
    </row>
    <row r="24" ht="20.25" customHeight="1" spans="1:24">
      <c r="A24" s="21" t="s">
        <v>199</v>
      </c>
      <c r="B24" s="21" t="s">
        <v>69</v>
      </c>
      <c r="C24" s="21" t="s">
        <v>210</v>
      </c>
      <c r="D24" s="21" t="s">
        <v>211</v>
      </c>
      <c r="E24" s="21" t="s">
        <v>110</v>
      </c>
      <c r="F24" s="21" t="s">
        <v>111</v>
      </c>
      <c r="G24" s="21" t="s">
        <v>212</v>
      </c>
      <c r="H24" s="21" t="s">
        <v>213</v>
      </c>
      <c r="I24" s="58">
        <v>4943994.24</v>
      </c>
      <c r="J24" s="58">
        <v>4943994.24</v>
      </c>
      <c r="K24" s="61"/>
      <c r="L24" s="61"/>
      <c r="M24" s="60">
        <v>4943994.24</v>
      </c>
      <c r="N24" s="61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ht="20.25" customHeight="1" spans="1:24">
      <c r="A25" s="21" t="s">
        <v>199</v>
      </c>
      <c r="B25" s="21" t="s">
        <v>69</v>
      </c>
      <c r="C25" s="21" t="s">
        <v>210</v>
      </c>
      <c r="D25" s="21" t="s">
        <v>211</v>
      </c>
      <c r="E25" s="21" t="s">
        <v>112</v>
      </c>
      <c r="F25" s="21" t="s">
        <v>113</v>
      </c>
      <c r="G25" s="21" t="s">
        <v>214</v>
      </c>
      <c r="H25" s="21" t="s">
        <v>215</v>
      </c>
      <c r="I25" s="58">
        <v>100211.16</v>
      </c>
      <c r="J25" s="58">
        <v>100211.16</v>
      </c>
      <c r="K25" s="61"/>
      <c r="L25" s="61"/>
      <c r="M25" s="60">
        <v>100211.16</v>
      </c>
      <c r="N25" s="61"/>
      <c r="O25" s="58"/>
      <c r="P25" s="58"/>
      <c r="Q25" s="58"/>
      <c r="R25" s="58"/>
      <c r="S25" s="58"/>
      <c r="T25" s="58"/>
      <c r="U25" s="58"/>
      <c r="V25" s="58"/>
      <c r="W25" s="58"/>
      <c r="X25" s="58"/>
    </row>
    <row r="26" ht="20.25" customHeight="1" spans="1:24">
      <c r="A26" s="21" t="s">
        <v>199</v>
      </c>
      <c r="B26" s="21" t="s">
        <v>69</v>
      </c>
      <c r="C26" s="21" t="s">
        <v>210</v>
      </c>
      <c r="D26" s="21" t="s">
        <v>211</v>
      </c>
      <c r="E26" s="21" t="s">
        <v>122</v>
      </c>
      <c r="F26" s="21" t="s">
        <v>123</v>
      </c>
      <c r="G26" s="21" t="s">
        <v>216</v>
      </c>
      <c r="H26" s="21" t="s">
        <v>217</v>
      </c>
      <c r="I26" s="58">
        <v>2063413.96</v>
      </c>
      <c r="J26" s="58">
        <v>2063413.96</v>
      </c>
      <c r="K26" s="61"/>
      <c r="L26" s="61"/>
      <c r="M26" s="60">
        <v>2063413.96</v>
      </c>
      <c r="N26" s="61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ht="20.25" customHeight="1" spans="1:24">
      <c r="A27" s="21" t="s">
        <v>199</v>
      </c>
      <c r="B27" s="21" t="s">
        <v>69</v>
      </c>
      <c r="C27" s="21" t="s">
        <v>210</v>
      </c>
      <c r="D27" s="21" t="s">
        <v>211</v>
      </c>
      <c r="E27" s="21" t="s">
        <v>124</v>
      </c>
      <c r="F27" s="21" t="s">
        <v>125</v>
      </c>
      <c r="G27" s="21" t="s">
        <v>218</v>
      </c>
      <c r="H27" s="21" t="s">
        <v>219</v>
      </c>
      <c r="I27" s="58">
        <v>1305958.2</v>
      </c>
      <c r="J27" s="58">
        <v>1305958.2</v>
      </c>
      <c r="K27" s="61"/>
      <c r="L27" s="61"/>
      <c r="M27" s="60">
        <v>1305958.2</v>
      </c>
      <c r="N27" s="61"/>
      <c r="O27" s="58"/>
      <c r="P27" s="58"/>
      <c r="Q27" s="58"/>
      <c r="R27" s="58"/>
      <c r="S27" s="58"/>
      <c r="T27" s="58"/>
      <c r="U27" s="58"/>
      <c r="V27" s="58"/>
      <c r="W27" s="58"/>
      <c r="X27" s="58"/>
    </row>
    <row r="28" ht="20.25" customHeight="1" spans="1:24">
      <c r="A28" s="21" t="s">
        <v>199</v>
      </c>
      <c r="B28" s="21" t="s">
        <v>69</v>
      </c>
      <c r="C28" s="21" t="s">
        <v>210</v>
      </c>
      <c r="D28" s="21" t="s">
        <v>211</v>
      </c>
      <c r="E28" s="21" t="s">
        <v>124</v>
      </c>
      <c r="F28" s="21" t="s">
        <v>125</v>
      </c>
      <c r="G28" s="21" t="s">
        <v>218</v>
      </c>
      <c r="H28" s="21" t="s">
        <v>219</v>
      </c>
      <c r="I28" s="58">
        <v>334486</v>
      </c>
      <c r="J28" s="58">
        <v>334486</v>
      </c>
      <c r="K28" s="61"/>
      <c r="L28" s="61"/>
      <c r="M28" s="60">
        <v>334486</v>
      </c>
      <c r="N28" s="61"/>
      <c r="O28" s="58"/>
      <c r="P28" s="58"/>
      <c r="Q28" s="58"/>
      <c r="R28" s="58"/>
      <c r="S28" s="58"/>
      <c r="T28" s="58"/>
      <c r="U28" s="58"/>
      <c r="V28" s="58"/>
      <c r="W28" s="58"/>
      <c r="X28" s="58"/>
    </row>
    <row r="29" ht="20.25" customHeight="1" spans="1:24">
      <c r="A29" s="21" t="s">
        <v>199</v>
      </c>
      <c r="B29" s="21" t="s">
        <v>69</v>
      </c>
      <c r="C29" s="21" t="s">
        <v>210</v>
      </c>
      <c r="D29" s="21" t="s">
        <v>211</v>
      </c>
      <c r="E29" s="21" t="s">
        <v>100</v>
      </c>
      <c r="F29" s="21" t="s">
        <v>101</v>
      </c>
      <c r="G29" s="21" t="s">
        <v>220</v>
      </c>
      <c r="H29" s="21" t="s">
        <v>221</v>
      </c>
      <c r="I29" s="58">
        <v>48412.06</v>
      </c>
      <c r="J29" s="58">
        <v>48412.06</v>
      </c>
      <c r="K29" s="61"/>
      <c r="L29" s="61"/>
      <c r="M29" s="60">
        <v>48412.06</v>
      </c>
      <c r="N29" s="61"/>
      <c r="O29" s="58"/>
      <c r="P29" s="58"/>
      <c r="Q29" s="58"/>
      <c r="R29" s="58"/>
      <c r="S29" s="58"/>
      <c r="T29" s="58"/>
      <c r="U29" s="58"/>
      <c r="V29" s="58"/>
      <c r="W29" s="58"/>
      <c r="X29" s="58"/>
    </row>
    <row r="30" ht="20.25" customHeight="1" spans="1:24">
      <c r="A30" s="21" t="s">
        <v>199</v>
      </c>
      <c r="B30" s="21" t="s">
        <v>69</v>
      </c>
      <c r="C30" s="21" t="s">
        <v>210</v>
      </c>
      <c r="D30" s="21" t="s">
        <v>211</v>
      </c>
      <c r="E30" s="21" t="s">
        <v>102</v>
      </c>
      <c r="F30" s="21" t="s">
        <v>103</v>
      </c>
      <c r="G30" s="21" t="s">
        <v>220</v>
      </c>
      <c r="H30" s="21" t="s">
        <v>221</v>
      </c>
      <c r="I30" s="58">
        <v>134422.09</v>
      </c>
      <c r="J30" s="58">
        <v>134422.09</v>
      </c>
      <c r="K30" s="61"/>
      <c r="L30" s="61"/>
      <c r="M30" s="60">
        <v>134422.09</v>
      </c>
      <c r="N30" s="61"/>
      <c r="O30" s="58"/>
      <c r="P30" s="58"/>
      <c r="Q30" s="58"/>
      <c r="R30" s="58"/>
      <c r="S30" s="58"/>
      <c r="T30" s="58"/>
      <c r="U30" s="58"/>
      <c r="V30" s="58"/>
      <c r="W30" s="58"/>
      <c r="X30" s="58"/>
    </row>
    <row r="31" ht="20.25" customHeight="1" spans="1:24">
      <c r="A31" s="21" t="s">
        <v>199</v>
      </c>
      <c r="B31" s="21" t="s">
        <v>69</v>
      </c>
      <c r="C31" s="21" t="s">
        <v>210</v>
      </c>
      <c r="D31" s="21" t="s">
        <v>211</v>
      </c>
      <c r="E31" s="21" t="s">
        <v>126</v>
      </c>
      <c r="F31" s="21" t="s">
        <v>127</v>
      </c>
      <c r="G31" s="21" t="s">
        <v>220</v>
      </c>
      <c r="H31" s="21" t="s">
        <v>221</v>
      </c>
      <c r="I31" s="58">
        <v>94028.99</v>
      </c>
      <c r="J31" s="58">
        <v>94028.99</v>
      </c>
      <c r="K31" s="61"/>
      <c r="L31" s="61"/>
      <c r="M31" s="60">
        <v>94028.99</v>
      </c>
      <c r="N31" s="61"/>
      <c r="O31" s="58"/>
      <c r="P31" s="58"/>
      <c r="Q31" s="58"/>
      <c r="R31" s="58"/>
      <c r="S31" s="58"/>
      <c r="T31" s="58"/>
      <c r="U31" s="58"/>
      <c r="V31" s="58"/>
      <c r="W31" s="58"/>
      <c r="X31" s="58"/>
    </row>
    <row r="32" ht="20.25" customHeight="1" spans="1:24">
      <c r="A32" s="21" t="s">
        <v>199</v>
      </c>
      <c r="B32" s="21" t="s">
        <v>69</v>
      </c>
      <c r="C32" s="21" t="s">
        <v>210</v>
      </c>
      <c r="D32" s="21" t="s">
        <v>211</v>
      </c>
      <c r="E32" s="21" t="s">
        <v>126</v>
      </c>
      <c r="F32" s="21" t="s">
        <v>127</v>
      </c>
      <c r="G32" s="21" t="s">
        <v>220</v>
      </c>
      <c r="H32" s="21" t="s">
        <v>221</v>
      </c>
      <c r="I32" s="58">
        <v>128663.28</v>
      </c>
      <c r="J32" s="58">
        <v>128663.28</v>
      </c>
      <c r="K32" s="61"/>
      <c r="L32" s="61"/>
      <c r="M32" s="60">
        <v>128663.28</v>
      </c>
      <c r="N32" s="61"/>
      <c r="O32" s="58"/>
      <c r="P32" s="58"/>
      <c r="Q32" s="58"/>
      <c r="R32" s="58"/>
      <c r="S32" s="58"/>
      <c r="T32" s="58"/>
      <c r="U32" s="58"/>
      <c r="V32" s="58"/>
      <c r="W32" s="58"/>
      <c r="X32" s="58"/>
    </row>
    <row r="33" ht="20.25" customHeight="1" spans="1:24">
      <c r="A33" s="21" t="s">
        <v>199</v>
      </c>
      <c r="B33" s="21" t="s">
        <v>69</v>
      </c>
      <c r="C33" s="21" t="s">
        <v>210</v>
      </c>
      <c r="D33" s="21" t="s">
        <v>211</v>
      </c>
      <c r="E33" s="21" t="s">
        <v>126</v>
      </c>
      <c r="F33" s="21" t="s">
        <v>127</v>
      </c>
      <c r="G33" s="21" t="s">
        <v>220</v>
      </c>
      <c r="H33" s="21" t="s">
        <v>221</v>
      </c>
      <c r="I33" s="58">
        <v>40820.88</v>
      </c>
      <c r="J33" s="58">
        <v>40820.88</v>
      </c>
      <c r="K33" s="61"/>
      <c r="L33" s="61"/>
      <c r="M33" s="60">
        <v>40820.88</v>
      </c>
      <c r="N33" s="61"/>
      <c r="O33" s="58"/>
      <c r="P33" s="58"/>
      <c r="Q33" s="58"/>
      <c r="R33" s="58"/>
      <c r="S33" s="58"/>
      <c r="T33" s="58"/>
      <c r="U33" s="58"/>
      <c r="V33" s="58"/>
      <c r="W33" s="58"/>
      <c r="X33" s="58"/>
    </row>
    <row r="34" ht="20.25" customHeight="1" spans="1:24">
      <c r="A34" s="21" t="s">
        <v>199</v>
      </c>
      <c r="B34" s="21" t="s">
        <v>69</v>
      </c>
      <c r="C34" s="21" t="s">
        <v>222</v>
      </c>
      <c r="D34" s="21" t="s">
        <v>223</v>
      </c>
      <c r="E34" s="21" t="s">
        <v>116</v>
      </c>
      <c r="F34" s="21" t="s">
        <v>117</v>
      </c>
      <c r="G34" s="21" t="s">
        <v>224</v>
      </c>
      <c r="H34" s="21" t="s">
        <v>225</v>
      </c>
      <c r="I34" s="58">
        <v>20304</v>
      </c>
      <c r="J34" s="58">
        <v>20304</v>
      </c>
      <c r="K34" s="61"/>
      <c r="L34" s="61"/>
      <c r="M34" s="60">
        <v>20304</v>
      </c>
      <c r="N34" s="61"/>
      <c r="O34" s="58"/>
      <c r="P34" s="58"/>
      <c r="Q34" s="58"/>
      <c r="R34" s="58"/>
      <c r="S34" s="58"/>
      <c r="T34" s="58"/>
      <c r="U34" s="58"/>
      <c r="V34" s="58"/>
      <c r="W34" s="58"/>
      <c r="X34" s="58"/>
    </row>
    <row r="35" ht="20.25" customHeight="1" spans="1:24">
      <c r="A35" s="21" t="s">
        <v>199</v>
      </c>
      <c r="B35" s="21" t="s">
        <v>69</v>
      </c>
      <c r="C35" s="21" t="s">
        <v>226</v>
      </c>
      <c r="D35" s="21" t="s">
        <v>177</v>
      </c>
      <c r="E35" s="21" t="s">
        <v>100</v>
      </c>
      <c r="F35" s="21" t="s">
        <v>101</v>
      </c>
      <c r="G35" s="21" t="s">
        <v>227</v>
      </c>
      <c r="H35" s="21" t="s">
        <v>177</v>
      </c>
      <c r="I35" s="58">
        <v>10000</v>
      </c>
      <c r="J35" s="58">
        <v>10000</v>
      </c>
      <c r="K35" s="61"/>
      <c r="L35" s="61"/>
      <c r="M35" s="60">
        <v>10000</v>
      </c>
      <c r="N35" s="61"/>
      <c r="O35" s="58"/>
      <c r="P35" s="58"/>
      <c r="Q35" s="58"/>
      <c r="R35" s="58"/>
      <c r="S35" s="58"/>
      <c r="T35" s="58"/>
      <c r="U35" s="58"/>
      <c r="V35" s="58"/>
      <c r="W35" s="58"/>
      <c r="X35" s="58"/>
    </row>
    <row r="36" ht="20.25" customHeight="1" spans="1:24">
      <c r="A36" s="21" t="s">
        <v>199</v>
      </c>
      <c r="B36" s="21" t="s">
        <v>69</v>
      </c>
      <c r="C36" s="21" t="s">
        <v>226</v>
      </c>
      <c r="D36" s="21" t="s">
        <v>177</v>
      </c>
      <c r="E36" s="21" t="s">
        <v>102</v>
      </c>
      <c r="F36" s="21" t="s">
        <v>103</v>
      </c>
      <c r="G36" s="21" t="s">
        <v>227</v>
      </c>
      <c r="H36" s="21" t="s">
        <v>177</v>
      </c>
      <c r="I36" s="58">
        <v>40000</v>
      </c>
      <c r="J36" s="58">
        <v>40000</v>
      </c>
      <c r="K36" s="61"/>
      <c r="L36" s="61"/>
      <c r="M36" s="60">
        <v>40000</v>
      </c>
      <c r="N36" s="61"/>
      <c r="O36" s="58"/>
      <c r="P36" s="58"/>
      <c r="Q36" s="58"/>
      <c r="R36" s="58"/>
      <c r="S36" s="58"/>
      <c r="T36" s="58"/>
      <c r="U36" s="58"/>
      <c r="V36" s="58"/>
      <c r="W36" s="58"/>
      <c r="X36" s="58"/>
    </row>
    <row r="37" ht="20.25" customHeight="1" spans="1:24">
      <c r="A37" s="21" t="s">
        <v>199</v>
      </c>
      <c r="B37" s="21" t="s">
        <v>69</v>
      </c>
      <c r="C37" s="21" t="s">
        <v>228</v>
      </c>
      <c r="D37" s="21" t="s">
        <v>229</v>
      </c>
      <c r="E37" s="21" t="s">
        <v>100</v>
      </c>
      <c r="F37" s="21" t="s">
        <v>101</v>
      </c>
      <c r="G37" s="21" t="s">
        <v>230</v>
      </c>
      <c r="H37" s="21" t="s">
        <v>229</v>
      </c>
      <c r="I37" s="58">
        <v>169523.76</v>
      </c>
      <c r="J37" s="58">
        <v>169523.76</v>
      </c>
      <c r="K37" s="61"/>
      <c r="L37" s="61"/>
      <c r="M37" s="60">
        <v>169523.76</v>
      </c>
      <c r="N37" s="61"/>
      <c r="O37" s="58"/>
      <c r="P37" s="58"/>
      <c r="Q37" s="58"/>
      <c r="R37" s="58"/>
      <c r="S37" s="58"/>
      <c r="T37" s="58"/>
      <c r="U37" s="58"/>
      <c r="V37" s="58"/>
      <c r="W37" s="58"/>
      <c r="X37" s="58"/>
    </row>
    <row r="38" ht="20.25" customHeight="1" spans="1:24">
      <c r="A38" s="21" t="s">
        <v>199</v>
      </c>
      <c r="B38" s="21" t="s">
        <v>69</v>
      </c>
      <c r="C38" s="21" t="s">
        <v>228</v>
      </c>
      <c r="D38" s="21" t="s">
        <v>229</v>
      </c>
      <c r="E38" s="21" t="s">
        <v>102</v>
      </c>
      <c r="F38" s="21" t="s">
        <v>103</v>
      </c>
      <c r="G38" s="21" t="s">
        <v>230</v>
      </c>
      <c r="H38" s="21" t="s">
        <v>229</v>
      </c>
      <c r="I38" s="58">
        <v>472397.52</v>
      </c>
      <c r="J38" s="58">
        <v>472397.52</v>
      </c>
      <c r="K38" s="61"/>
      <c r="L38" s="61"/>
      <c r="M38" s="60">
        <v>472397.52</v>
      </c>
      <c r="N38" s="61"/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ht="20.25" customHeight="1" spans="1:24">
      <c r="A39" s="21" t="s">
        <v>199</v>
      </c>
      <c r="B39" s="21" t="s">
        <v>69</v>
      </c>
      <c r="C39" s="21" t="s">
        <v>231</v>
      </c>
      <c r="D39" s="21" t="s">
        <v>232</v>
      </c>
      <c r="E39" s="21" t="s">
        <v>100</v>
      </c>
      <c r="F39" s="21" t="s">
        <v>101</v>
      </c>
      <c r="G39" s="21" t="s">
        <v>233</v>
      </c>
      <c r="H39" s="21" t="s">
        <v>234</v>
      </c>
      <c r="I39" s="58">
        <v>121684</v>
      </c>
      <c r="J39" s="58">
        <v>121684</v>
      </c>
      <c r="K39" s="61"/>
      <c r="L39" s="61"/>
      <c r="M39" s="60">
        <v>121684</v>
      </c>
      <c r="N39" s="61"/>
      <c r="O39" s="58"/>
      <c r="P39" s="58"/>
      <c r="Q39" s="58"/>
      <c r="R39" s="58"/>
      <c r="S39" s="58"/>
      <c r="T39" s="58"/>
      <c r="U39" s="58"/>
      <c r="V39" s="58"/>
      <c r="W39" s="58"/>
      <c r="X39" s="58"/>
    </row>
    <row r="40" ht="20.25" customHeight="1" spans="1:24">
      <c r="A40" s="21" t="s">
        <v>199</v>
      </c>
      <c r="B40" s="21" t="s">
        <v>69</v>
      </c>
      <c r="C40" s="21" t="s">
        <v>231</v>
      </c>
      <c r="D40" s="21" t="s">
        <v>232</v>
      </c>
      <c r="E40" s="21" t="s">
        <v>100</v>
      </c>
      <c r="F40" s="21" t="s">
        <v>101</v>
      </c>
      <c r="G40" s="21" t="s">
        <v>233</v>
      </c>
      <c r="H40" s="21" t="s">
        <v>234</v>
      </c>
      <c r="I40" s="58">
        <v>8320</v>
      </c>
      <c r="J40" s="58">
        <v>8320</v>
      </c>
      <c r="K40" s="61"/>
      <c r="L40" s="61"/>
      <c r="M40" s="60">
        <v>8320</v>
      </c>
      <c r="N40" s="61"/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ht="20.25" customHeight="1" spans="1:24">
      <c r="A41" s="21" t="s">
        <v>199</v>
      </c>
      <c r="B41" s="21" t="s">
        <v>69</v>
      </c>
      <c r="C41" s="21" t="s">
        <v>231</v>
      </c>
      <c r="D41" s="21" t="s">
        <v>232</v>
      </c>
      <c r="E41" s="21" t="s">
        <v>100</v>
      </c>
      <c r="F41" s="21" t="s">
        <v>101</v>
      </c>
      <c r="G41" s="21" t="s">
        <v>235</v>
      </c>
      <c r="H41" s="21" t="s">
        <v>236</v>
      </c>
      <c r="I41" s="58">
        <v>13000</v>
      </c>
      <c r="J41" s="58">
        <v>13000</v>
      </c>
      <c r="K41" s="61"/>
      <c r="L41" s="61"/>
      <c r="M41" s="60">
        <v>13000</v>
      </c>
      <c r="N41" s="61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ht="20.25" customHeight="1" spans="1:24">
      <c r="A42" s="21" t="s">
        <v>199</v>
      </c>
      <c r="B42" s="21" t="s">
        <v>69</v>
      </c>
      <c r="C42" s="21" t="s">
        <v>231</v>
      </c>
      <c r="D42" s="21" t="s">
        <v>232</v>
      </c>
      <c r="E42" s="21" t="s">
        <v>102</v>
      </c>
      <c r="F42" s="21" t="s">
        <v>103</v>
      </c>
      <c r="G42" s="21" t="s">
        <v>235</v>
      </c>
      <c r="H42" s="21" t="s">
        <v>236</v>
      </c>
      <c r="I42" s="58">
        <v>36800</v>
      </c>
      <c r="J42" s="58">
        <v>36800</v>
      </c>
      <c r="K42" s="61"/>
      <c r="L42" s="61"/>
      <c r="M42" s="60">
        <v>36800</v>
      </c>
      <c r="N42" s="61"/>
      <c r="O42" s="58"/>
      <c r="P42" s="58"/>
      <c r="Q42" s="58"/>
      <c r="R42" s="58"/>
      <c r="S42" s="58"/>
      <c r="T42" s="58"/>
      <c r="U42" s="58"/>
      <c r="V42" s="58"/>
      <c r="W42" s="58"/>
      <c r="X42" s="58"/>
    </row>
    <row r="43" ht="20.25" customHeight="1" spans="1:24">
      <c r="A43" s="21" t="s">
        <v>199</v>
      </c>
      <c r="B43" s="21" t="s">
        <v>69</v>
      </c>
      <c r="C43" s="21" t="s">
        <v>231</v>
      </c>
      <c r="D43" s="21" t="s">
        <v>232</v>
      </c>
      <c r="E43" s="21" t="s">
        <v>100</v>
      </c>
      <c r="F43" s="21" t="s">
        <v>101</v>
      </c>
      <c r="G43" s="21" t="s">
        <v>237</v>
      </c>
      <c r="H43" s="21" t="s">
        <v>238</v>
      </c>
      <c r="I43" s="58">
        <v>19500</v>
      </c>
      <c r="J43" s="58">
        <v>19500</v>
      </c>
      <c r="K43" s="61"/>
      <c r="L43" s="61"/>
      <c r="M43" s="60">
        <v>19500</v>
      </c>
      <c r="N43" s="61"/>
      <c r="O43" s="58"/>
      <c r="P43" s="58"/>
      <c r="Q43" s="58"/>
      <c r="R43" s="58"/>
      <c r="S43" s="58"/>
      <c r="T43" s="58"/>
      <c r="U43" s="58"/>
      <c r="V43" s="58"/>
      <c r="W43" s="58"/>
      <c r="X43" s="58"/>
    </row>
    <row r="44" ht="20.25" customHeight="1" spans="1:24">
      <c r="A44" s="21" t="s">
        <v>199</v>
      </c>
      <c r="B44" s="21" t="s">
        <v>69</v>
      </c>
      <c r="C44" s="21" t="s">
        <v>231</v>
      </c>
      <c r="D44" s="21" t="s">
        <v>232</v>
      </c>
      <c r="E44" s="21" t="s">
        <v>102</v>
      </c>
      <c r="F44" s="21" t="s">
        <v>103</v>
      </c>
      <c r="G44" s="21" t="s">
        <v>237</v>
      </c>
      <c r="H44" s="21" t="s">
        <v>238</v>
      </c>
      <c r="I44" s="58">
        <v>54900</v>
      </c>
      <c r="J44" s="58">
        <v>54900</v>
      </c>
      <c r="K44" s="61"/>
      <c r="L44" s="61"/>
      <c r="M44" s="60">
        <v>54900</v>
      </c>
      <c r="N44" s="61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ht="20.25" customHeight="1" spans="1:24">
      <c r="A45" s="21" t="s">
        <v>199</v>
      </c>
      <c r="B45" s="21" t="s">
        <v>69</v>
      </c>
      <c r="C45" s="21" t="s">
        <v>231</v>
      </c>
      <c r="D45" s="21" t="s">
        <v>232</v>
      </c>
      <c r="E45" s="21" t="s">
        <v>100</v>
      </c>
      <c r="F45" s="21" t="s">
        <v>101</v>
      </c>
      <c r="G45" s="21" t="s">
        <v>239</v>
      </c>
      <c r="H45" s="21" t="s">
        <v>240</v>
      </c>
      <c r="I45" s="58">
        <v>182000</v>
      </c>
      <c r="J45" s="58">
        <v>182000</v>
      </c>
      <c r="K45" s="61"/>
      <c r="L45" s="61"/>
      <c r="M45" s="60">
        <v>182000</v>
      </c>
      <c r="N45" s="61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ht="20.25" customHeight="1" spans="1:24">
      <c r="A46" s="21" t="s">
        <v>199</v>
      </c>
      <c r="B46" s="21" t="s">
        <v>69</v>
      </c>
      <c r="C46" s="21" t="s">
        <v>231</v>
      </c>
      <c r="D46" s="21" t="s">
        <v>232</v>
      </c>
      <c r="E46" s="21" t="s">
        <v>102</v>
      </c>
      <c r="F46" s="21" t="s">
        <v>103</v>
      </c>
      <c r="G46" s="21" t="s">
        <v>239</v>
      </c>
      <c r="H46" s="21" t="s">
        <v>240</v>
      </c>
      <c r="I46" s="58">
        <v>515200</v>
      </c>
      <c r="J46" s="58">
        <v>515200</v>
      </c>
      <c r="K46" s="61"/>
      <c r="L46" s="61"/>
      <c r="M46" s="60">
        <v>515200</v>
      </c>
      <c r="N46" s="61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ht="20.25" customHeight="1" spans="1:24">
      <c r="A47" s="21" t="s">
        <v>199</v>
      </c>
      <c r="B47" s="21" t="s">
        <v>69</v>
      </c>
      <c r="C47" s="21" t="s">
        <v>231</v>
      </c>
      <c r="D47" s="21" t="s">
        <v>232</v>
      </c>
      <c r="E47" s="21" t="s">
        <v>108</v>
      </c>
      <c r="F47" s="21" t="s">
        <v>109</v>
      </c>
      <c r="G47" s="21" t="s">
        <v>239</v>
      </c>
      <c r="H47" s="21" t="s">
        <v>240</v>
      </c>
      <c r="I47" s="58">
        <v>71100</v>
      </c>
      <c r="J47" s="58">
        <v>71100</v>
      </c>
      <c r="K47" s="61"/>
      <c r="L47" s="61"/>
      <c r="M47" s="60">
        <v>71100</v>
      </c>
      <c r="N47" s="61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ht="20.25" customHeight="1" spans="1:24">
      <c r="A48" s="21" t="s">
        <v>199</v>
      </c>
      <c r="B48" s="21" t="s">
        <v>69</v>
      </c>
      <c r="C48" s="21" t="s">
        <v>231</v>
      </c>
      <c r="D48" s="21" t="s">
        <v>232</v>
      </c>
      <c r="E48" s="21" t="s">
        <v>108</v>
      </c>
      <c r="F48" s="21" t="s">
        <v>109</v>
      </c>
      <c r="G48" s="21" t="s">
        <v>239</v>
      </c>
      <c r="H48" s="21" t="s">
        <v>240</v>
      </c>
      <c r="I48" s="58">
        <v>900</v>
      </c>
      <c r="J48" s="58">
        <v>900</v>
      </c>
      <c r="K48" s="61"/>
      <c r="L48" s="61"/>
      <c r="M48" s="60">
        <v>900</v>
      </c>
      <c r="N48" s="61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ht="20.25" customHeight="1" spans="1:24">
      <c r="A49" s="21" t="s">
        <v>199</v>
      </c>
      <c r="B49" s="21" t="s">
        <v>69</v>
      </c>
      <c r="C49" s="21" t="s">
        <v>241</v>
      </c>
      <c r="D49" s="21" t="s">
        <v>133</v>
      </c>
      <c r="E49" s="21" t="s">
        <v>132</v>
      </c>
      <c r="F49" s="21" t="s">
        <v>133</v>
      </c>
      <c r="G49" s="21" t="s">
        <v>242</v>
      </c>
      <c r="H49" s="21" t="s">
        <v>133</v>
      </c>
      <c r="I49" s="58">
        <v>4580491.68</v>
      </c>
      <c r="J49" s="58">
        <v>4580491.68</v>
      </c>
      <c r="K49" s="61"/>
      <c r="L49" s="61"/>
      <c r="M49" s="60">
        <v>4580491.68</v>
      </c>
      <c r="N49" s="61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ht="20.25" customHeight="1" spans="1:24">
      <c r="A50" s="21" t="s">
        <v>199</v>
      </c>
      <c r="B50" s="21" t="s">
        <v>69</v>
      </c>
      <c r="C50" s="21" t="s">
        <v>243</v>
      </c>
      <c r="D50" s="21" t="s">
        <v>244</v>
      </c>
      <c r="E50" s="21" t="s">
        <v>108</v>
      </c>
      <c r="F50" s="21" t="s">
        <v>109</v>
      </c>
      <c r="G50" s="21" t="s">
        <v>245</v>
      </c>
      <c r="H50" s="21" t="s">
        <v>246</v>
      </c>
      <c r="I50" s="58">
        <v>140028</v>
      </c>
      <c r="J50" s="58">
        <v>140028</v>
      </c>
      <c r="K50" s="61"/>
      <c r="L50" s="61"/>
      <c r="M50" s="60">
        <v>140028</v>
      </c>
      <c r="N50" s="61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ht="20.25" customHeight="1" spans="1:24">
      <c r="A51" s="21" t="s">
        <v>199</v>
      </c>
      <c r="B51" s="21" t="s">
        <v>69</v>
      </c>
      <c r="C51" s="21" t="s">
        <v>243</v>
      </c>
      <c r="D51" s="21" t="s">
        <v>244</v>
      </c>
      <c r="E51" s="21" t="s">
        <v>108</v>
      </c>
      <c r="F51" s="21" t="s">
        <v>109</v>
      </c>
      <c r="G51" s="21" t="s">
        <v>224</v>
      </c>
      <c r="H51" s="21" t="s">
        <v>225</v>
      </c>
      <c r="I51" s="58">
        <v>1137600</v>
      </c>
      <c r="J51" s="58">
        <v>1137600</v>
      </c>
      <c r="K51" s="61"/>
      <c r="L51" s="61"/>
      <c r="M51" s="60">
        <v>1137600</v>
      </c>
      <c r="N51" s="61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ht="20.25" customHeight="1" spans="1:24">
      <c r="A52" s="21" t="s">
        <v>199</v>
      </c>
      <c r="B52" s="21" t="s">
        <v>69</v>
      </c>
      <c r="C52" s="21" t="s">
        <v>243</v>
      </c>
      <c r="D52" s="21" t="s">
        <v>244</v>
      </c>
      <c r="E52" s="21" t="s">
        <v>108</v>
      </c>
      <c r="F52" s="21" t="s">
        <v>109</v>
      </c>
      <c r="G52" s="21" t="s">
        <v>224</v>
      </c>
      <c r="H52" s="21" t="s">
        <v>225</v>
      </c>
      <c r="I52" s="58">
        <v>39600</v>
      </c>
      <c r="J52" s="58">
        <v>39600</v>
      </c>
      <c r="K52" s="61"/>
      <c r="L52" s="61"/>
      <c r="M52" s="60">
        <v>39600</v>
      </c>
      <c r="N52" s="61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ht="20.25" customHeight="1" spans="1:24">
      <c r="A53" s="21" t="s">
        <v>199</v>
      </c>
      <c r="B53" s="21" t="s">
        <v>69</v>
      </c>
      <c r="C53" s="21" t="s">
        <v>247</v>
      </c>
      <c r="D53" s="21" t="s">
        <v>248</v>
      </c>
      <c r="E53" s="21" t="s">
        <v>100</v>
      </c>
      <c r="F53" s="21" t="s">
        <v>101</v>
      </c>
      <c r="G53" s="21" t="s">
        <v>204</v>
      </c>
      <c r="H53" s="21" t="s">
        <v>205</v>
      </c>
      <c r="I53" s="58">
        <v>126000</v>
      </c>
      <c r="J53" s="58">
        <v>126000</v>
      </c>
      <c r="K53" s="61"/>
      <c r="L53" s="61"/>
      <c r="M53" s="60">
        <v>126000</v>
      </c>
      <c r="N53" s="61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ht="20.25" customHeight="1" spans="1:24">
      <c r="A54" s="21" t="s">
        <v>199</v>
      </c>
      <c r="B54" s="21" t="s">
        <v>69</v>
      </c>
      <c r="C54" s="21" t="s">
        <v>247</v>
      </c>
      <c r="D54" s="21" t="s">
        <v>248</v>
      </c>
      <c r="E54" s="21" t="s">
        <v>102</v>
      </c>
      <c r="F54" s="21" t="s">
        <v>103</v>
      </c>
      <c r="G54" s="21" t="s">
        <v>204</v>
      </c>
      <c r="H54" s="21" t="s">
        <v>205</v>
      </c>
      <c r="I54" s="58">
        <v>276000</v>
      </c>
      <c r="J54" s="58">
        <v>276000</v>
      </c>
      <c r="K54" s="61"/>
      <c r="L54" s="61"/>
      <c r="M54" s="60">
        <v>276000</v>
      </c>
      <c r="N54" s="61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ht="20.25" customHeight="1" spans="1:24">
      <c r="A55" s="21" t="s">
        <v>199</v>
      </c>
      <c r="B55" s="21" t="s">
        <v>69</v>
      </c>
      <c r="C55" s="21" t="s">
        <v>249</v>
      </c>
      <c r="D55" s="21" t="s">
        <v>250</v>
      </c>
      <c r="E55" s="21" t="s">
        <v>100</v>
      </c>
      <c r="F55" s="21" t="s">
        <v>101</v>
      </c>
      <c r="G55" s="21" t="s">
        <v>206</v>
      </c>
      <c r="H55" s="21" t="s">
        <v>207</v>
      </c>
      <c r="I55" s="58">
        <v>585000</v>
      </c>
      <c r="J55" s="58">
        <v>585000</v>
      </c>
      <c r="K55" s="61"/>
      <c r="L55" s="61"/>
      <c r="M55" s="60">
        <v>585000</v>
      </c>
      <c r="N55" s="61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ht="20.25" customHeight="1" spans="1:24">
      <c r="A56" s="21" t="s">
        <v>199</v>
      </c>
      <c r="B56" s="21" t="s">
        <v>69</v>
      </c>
      <c r="C56" s="21" t="s">
        <v>249</v>
      </c>
      <c r="D56" s="21" t="s">
        <v>250</v>
      </c>
      <c r="E56" s="21" t="s">
        <v>102</v>
      </c>
      <c r="F56" s="21" t="s">
        <v>103</v>
      </c>
      <c r="G56" s="21" t="s">
        <v>206</v>
      </c>
      <c r="H56" s="21" t="s">
        <v>207</v>
      </c>
      <c r="I56" s="58">
        <v>1656000</v>
      </c>
      <c r="J56" s="58">
        <v>1656000</v>
      </c>
      <c r="K56" s="61"/>
      <c r="L56" s="61"/>
      <c r="M56" s="60">
        <v>1656000</v>
      </c>
      <c r="N56" s="61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ht="20.25" customHeight="1" spans="1:24">
      <c r="A57" s="21" t="s">
        <v>199</v>
      </c>
      <c r="B57" s="21" t="s">
        <v>69</v>
      </c>
      <c r="C57" s="21" t="s">
        <v>249</v>
      </c>
      <c r="D57" s="21" t="s">
        <v>250</v>
      </c>
      <c r="E57" s="21" t="s">
        <v>100</v>
      </c>
      <c r="F57" s="21" t="s">
        <v>101</v>
      </c>
      <c r="G57" s="21" t="s">
        <v>208</v>
      </c>
      <c r="H57" s="21" t="s">
        <v>209</v>
      </c>
      <c r="I57" s="58">
        <v>624000</v>
      </c>
      <c r="J57" s="58">
        <v>624000</v>
      </c>
      <c r="K57" s="61"/>
      <c r="L57" s="61"/>
      <c r="M57" s="60">
        <v>624000</v>
      </c>
      <c r="N57" s="61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ht="20.25" customHeight="1" spans="1:24">
      <c r="A58" s="21" t="s">
        <v>199</v>
      </c>
      <c r="B58" s="21" t="s">
        <v>69</v>
      </c>
      <c r="C58" s="21" t="s">
        <v>249</v>
      </c>
      <c r="D58" s="21" t="s">
        <v>250</v>
      </c>
      <c r="E58" s="21" t="s">
        <v>100</v>
      </c>
      <c r="F58" s="21" t="s">
        <v>101</v>
      </c>
      <c r="G58" s="21" t="s">
        <v>208</v>
      </c>
      <c r="H58" s="21" t="s">
        <v>209</v>
      </c>
      <c r="I58" s="58">
        <v>546000</v>
      </c>
      <c r="J58" s="58">
        <v>546000</v>
      </c>
      <c r="K58" s="61"/>
      <c r="L58" s="61"/>
      <c r="M58" s="60">
        <v>546000</v>
      </c>
      <c r="N58" s="61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ht="20.25" customHeight="1" spans="1:24">
      <c r="A59" s="21" t="s">
        <v>199</v>
      </c>
      <c r="B59" s="21" t="s">
        <v>69</v>
      </c>
      <c r="C59" s="21" t="s">
        <v>249</v>
      </c>
      <c r="D59" s="21" t="s">
        <v>250</v>
      </c>
      <c r="E59" s="21" t="s">
        <v>102</v>
      </c>
      <c r="F59" s="21" t="s">
        <v>103</v>
      </c>
      <c r="G59" s="21" t="s">
        <v>208</v>
      </c>
      <c r="H59" s="21" t="s">
        <v>209</v>
      </c>
      <c r="I59" s="58">
        <v>1766400</v>
      </c>
      <c r="J59" s="58">
        <v>1766400</v>
      </c>
      <c r="K59" s="61"/>
      <c r="L59" s="61"/>
      <c r="M59" s="60">
        <v>1766400</v>
      </c>
      <c r="N59" s="61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ht="20.25" customHeight="1" spans="1:24">
      <c r="A60" s="21" t="s">
        <v>199</v>
      </c>
      <c r="B60" s="21" t="s">
        <v>69</v>
      </c>
      <c r="C60" s="21" t="s">
        <v>249</v>
      </c>
      <c r="D60" s="21" t="s">
        <v>250</v>
      </c>
      <c r="E60" s="21" t="s">
        <v>102</v>
      </c>
      <c r="F60" s="21" t="s">
        <v>103</v>
      </c>
      <c r="G60" s="21" t="s">
        <v>208</v>
      </c>
      <c r="H60" s="21" t="s">
        <v>209</v>
      </c>
      <c r="I60" s="58">
        <v>1545600</v>
      </c>
      <c r="J60" s="58">
        <v>1545600</v>
      </c>
      <c r="K60" s="61"/>
      <c r="L60" s="61"/>
      <c r="M60" s="60">
        <v>1545600</v>
      </c>
      <c r="N60" s="61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ht="20.25" customHeight="1" spans="1:24">
      <c r="A61" s="21" t="s">
        <v>199</v>
      </c>
      <c r="B61" s="21" t="s">
        <v>69</v>
      </c>
      <c r="C61" s="21" t="s">
        <v>251</v>
      </c>
      <c r="D61" s="21" t="s">
        <v>252</v>
      </c>
      <c r="E61" s="21" t="s">
        <v>100</v>
      </c>
      <c r="F61" s="21" t="s">
        <v>101</v>
      </c>
      <c r="G61" s="21" t="s">
        <v>253</v>
      </c>
      <c r="H61" s="21" t="s">
        <v>254</v>
      </c>
      <c r="I61" s="58">
        <v>124800</v>
      </c>
      <c r="J61" s="58">
        <v>124800</v>
      </c>
      <c r="K61" s="61"/>
      <c r="L61" s="61"/>
      <c r="M61" s="60">
        <v>124800</v>
      </c>
      <c r="N61" s="61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ht="20.25" customHeight="1" spans="1:24">
      <c r="A62" s="21" t="s">
        <v>199</v>
      </c>
      <c r="B62" s="21" t="s">
        <v>69</v>
      </c>
      <c r="C62" s="21" t="s">
        <v>251</v>
      </c>
      <c r="D62" s="21" t="s">
        <v>252</v>
      </c>
      <c r="E62" s="21" t="s">
        <v>100</v>
      </c>
      <c r="F62" s="21" t="s">
        <v>101</v>
      </c>
      <c r="G62" s="21" t="s">
        <v>253</v>
      </c>
      <c r="H62" s="21" t="s">
        <v>254</v>
      </c>
      <c r="I62" s="58">
        <v>873600</v>
      </c>
      <c r="J62" s="58">
        <v>873600</v>
      </c>
      <c r="K62" s="61"/>
      <c r="L62" s="61"/>
      <c r="M62" s="60">
        <v>873600</v>
      </c>
      <c r="N62" s="61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ht="20.25" customHeight="1" spans="1:24">
      <c r="A63" s="21" t="s">
        <v>199</v>
      </c>
      <c r="B63" s="21" t="s">
        <v>69</v>
      </c>
      <c r="C63" s="21" t="s">
        <v>251</v>
      </c>
      <c r="D63" s="21" t="s">
        <v>252</v>
      </c>
      <c r="E63" s="21" t="s">
        <v>102</v>
      </c>
      <c r="F63" s="21" t="s">
        <v>103</v>
      </c>
      <c r="G63" s="21" t="s">
        <v>253</v>
      </c>
      <c r="H63" s="21" t="s">
        <v>254</v>
      </c>
      <c r="I63" s="58">
        <v>546000</v>
      </c>
      <c r="J63" s="58">
        <v>546000</v>
      </c>
      <c r="K63" s="61"/>
      <c r="L63" s="61"/>
      <c r="M63" s="60">
        <v>546000</v>
      </c>
      <c r="N63" s="61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ht="20.25" customHeight="1" spans="1:24">
      <c r="A64" s="21" t="s">
        <v>199</v>
      </c>
      <c r="B64" s="21" t="s">
        <v>69</v>
      </c>
      <c r="C64" s="21" t="s">
        <v>255</v>
      </c>
      <c r="D64" s="21" t="s">
        <v>256</v>
      </c>
      <c r="E64" s="21" t="s">
        <v>102</v>
      </c>
      <c r="F64" s="21" t="s">
        <v>103</v>
      </c>
      <c r="G64" s="21" t="s">
        <v>233</v>
      </c>
      <c r="H64" s="21" t="s">
        <v>234</v>
      </c>
      <c r="I64" s="58">
        <v>3825000</v>
      </c>
      <c r="J64" s="58">
        <v>3825000</v>
      </c>
      <c r="K64" s="61"/>
      <c r="L64" s="61"/>
      <c r="M64" s="60">
        <v>3825000</v>
      </c>
      <c r="N64" s="61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ht="17.25" customHeight="1" spans="1:24">
      <c r="A65" s="197" t="s">
        <v>172</v>
      </c>
      <c r="B65" s="198"/>
      <c r="C65" s="213"/>
      <c r="D65" s="213"/>
      <c r="E65" s="213"/>
      <c r="F65" s="213"/>
      <c r="G65" s="213"/>
      <c r="H65" s="214"/>
      <c r="I65" s="58">
        <v>57986214.82</v>
      </c>
      <c r="J65" s="58">
        <v>57986214.82</v>
      </c>
      <c r="K65" s="58"/>
      <c r="L65" s="58"/>
      <c r="M65" s="60">
        <v>57986214.82</v>
      </c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</sheetData>
  <mergeCells count="31">
    <mergeCell ref="A2:X2"/>
    <mergeCell ref="A3:H3"/>
    <mergeCell ref="I4:X4"/>
    <mergeCell ref="J5:N5"/>
    <mergeCell ref="O5:Q5"/>
    <mergeCell ref="S5:X5"/>
    <mergeCell ref="A65:H65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432638888888889" right="0.196527777777778" top="0.511805555555556" bottom="0.354166666666667" header="0.5" footer="0.5"/>
  <pageSetup paperSize="9" scale="52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4"/>
  <sheetViews>
    <sheetView showZeros="0" workbookViewId="0">
      <selection activeCell="U11" sqref="U1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21.25" customWidth="1"/>
    <col min="4" max="4" width="16.25" customWidth="1"/>
    <col min="5" max="5" width="6.25" customWidth="1"/>
    <col min="6" max="6" width="7.5" customWidth="1"/>
    <col min="7" max="7" width="5.5" customWidth="1"/>
    <col min="8" max="8" width="7.25" customWidth="1"/>
    <col min="9" max="9" width="10.5" customWidth="1"/>
    <col min="10" max="11" width="9.125" customWidth="1"/>
    <col min="12" max="16" width="5.25" customWidth="1"/>
    <col min="17" max="17" width="12.375" customWidth="1"/>
    <col min="18" max="18" width="11.75" customWidth="1"/>
    <col min="19" max="22" width="4.5" customWidth="1"/>
    <col min="23" max="23" width="11.875" customWidth="1"/>
  </cols>
  <sheetData>
    <row r="1" ht="13.5" customHeight="1" spans="2:23">
      <c r="B1" s="195"/>
      <c r="E1" s="41"/>
      <c r="F1" s="41"/>
      <c r="G1" s="41"/>
      <c r="H1" s="41"/>
      <c r="U1" s="195"/>
      <c r="W1" s="205" t="s">
        <v>257</v>
      </c>
    </row>
    <row r="2" ht="46.5" customHeight="1" spans="1:23">
      <c r="A2" s="43" t="str">
        <f>"2025"&amp;"年部门项目支出预算表"</f>
        <v>2025年部门项目支出预算表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ht="13.5" customHeight="1" spans="1:23">
      <c r="A3" s="44" t="str">
        <f>"单位名称："&amp;"昆明市晋宁区第一中学"</f>
        <v>单位名称：昆明市晋宁区第一中学</v>
      </c>
      <c r="B3" s="45"/>
      <c r="C3" s="45"/>
      <c r="D3" s="45"/>
      <c r="E3" s="45"/>
      <c r="F3" s="45"/>
      <c r="G3" s="45"/>
      <c r="H3" s="45"/>
      <c r="I3" s="46"/>
      <c r="J3" s="46"/>
      <c r="K3" s="46"/>
      <c r="L3" s="46"/>
      <c r="M3" s="46"/>
      <c r="N3" s="46"/>
      <c r="O3" s="46"/>
      <c r="P3" s="46"/>
      <c r="Q3" s="46"/>
      <c r="U3" s="195"/>
      <c r="W3" s="174" t="s">
        <v>1</v>
      </c>
    </row>
    <row r="4" ht="21.75" customHeight="1" spans="1:23">
      <c r="A4" s="48" t="s">
        <v>258</v>
      </c>
      <c r="B4" s="49" t="s">
        <v>183</v>
      </c>
      <c r="C4" s="48" t="s">
        <v>184</v>
      </c>
      <c r="D4" s="48" t="s">
        <v>259</v>
      </c>
      <c r="E4" s="49" t="s">
        <v>185</v>
      </c>
      <c r="F4" s="49" t="s">
        <v>186</v>
      </c>
      <c r="G4" s="49" t="s">
        <v>260</v>
      </c>
      <c r="H4" s="49" t="s">
        <v>261</v>
      </c>
      <c r="I4" s="200" t="s">
        <v>55</v>
      </c>
      <c r="J4" s="12" t="s">
        <v>262</v>
      </c>
      <c r="K4" s="13"/>
      <c r="L4" s="13"/>
      <c r="M4" s="36"/>
      <c r="N4" s="12" t="s">
        <v>191</v>
      </c>
      <c r="O4" s="13"/>
      <c r="P4" s="36"/>
      <c r="Q4" s="49" t="s">
        <v>61</v>
      </c>
      <c r="R4" s="12" t="s">
        <v>62</v>
      </c>
      <c r="S4" s="13"/>
      <c r="T4" s="13"/>
      <c r="U4" s="13"/>
      <c r="V4" s="13"/>
      <c r="W4" s="36"/>
    </row>
    <row r="5" ht="21.75" customHeight="1" spans="1:23">
      <c r="A5" s="50"/>
      <c r="B5" s="196"/>
      <c r="C5" s="50"/>
      <c r="D5" s="50"/>
      <c r="E5" s="51"/>
      <c r="F5" s="51"/>
      <c r="G5" s="51"/>
      <c r="H5" s="51"/>
      <c r="I5" s="196"/>
      <c r="J5" s="201" t="s">
        <v>58</v>
      </c>
      <c r="K5" s="202"/>
      <c r="L5" s="49" t="s">
        <v>59</v>
      </c>
      <c r="M5" s="49" t="s">
        <v>60</v>
      </c>
      <c r="N5" s="49" t="s">
        <v>58</v>
      </c>
      <c r="O5" s="49" t="s">
        <v>59</v>
      </c>
      <c r="P5" s="49" t="s">
        <v>60</v>
      </c>
      <c r="Q5" s="51"/>
      <c r="R5" s="49" t="s">
        <v>57</v>
      </c>
      <c r="S5" s="49" t="s">
        <v>63</v>
      </c>
      <c r="T5" s="49" t="s">
        <v>197</v>
      </c>
      <c r="U5" s="49" t="s">
        <v>65</v>
      </c>
      <c r="V5" s="49" t="s">
        <v>66</v>
      </c>
      <c r="W5" s="49" t="s">
        <v>67</v>
      </c>
    </row>
    <row r="6" ht="21" customHeight="1" spans="1:23">
      <c r="A6" s="196"/>
      <c r="B6" s="196"/>
      <c r="C6" s="196"/>
      <c r="D6" s="196"/>
      <c r="E6" s="196"/>
      <c r="F6" s="196"/>
      <c r="G6" s="196"/>
      <c r="H6" s="196"/>
      <c r="I6" s="196"/>
      <c r="J6" s="203" t="s">
        <v>57</v>
      </c>
      <c r="K6" s="204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</row>
    <row r="7" ht="39.75" customHeight="1" spans="1:23">
      <c r="A7" s="53"/>
      <c r="B7" s="55"/>
      <c r="C7" s="53"/>
      <c r="D7" s="53"/>
      <c r="E7" s="54"/>
      <c r="F7" s="54"/>
      <c r="G7" s="54"/>
      <c r="H7" s="54"/>
      <c r="I7" s="55"/>
      <c r="J7" s="17" t="s">
        <v>57</v>
      </c>
      <c r="K7" s="17" t="s">
        <v>263</v>
      </c>
      <c r="L7" s="54"/>
      <c r="M7" s="54"/>
      <c r="N7" s="54"/>
      <c r="O7" s="54"/>
      <c r="P7" s="54"/>
      <c r="Q7" s="54"/>
      <c r="R7" s="54"/>
      <c r="S7" s="54"/>
      <c r="T7" s="54"/>
      <c r="U7" s="55"/>
      <c r="V7" s="54"/>
      <c r="W7" s="54"/>
    </row>
    <row r="8" ht="15" customHeight="1" spans="1:23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56">
        <v>21</v>
      </c>
      <c r="V8" s="69">
        <v>22</v>
      </c>
      <c r="W8" s="56">
        <v>23</v>
      </c>
    </row>
    <row r="9" ht="21.75" customHeight="1" spans="1:23">
      <c r="A9" s="192" t="s">
        <v>264</v>
      </c>
      <c r="B9" s="192" t="s">
        <v>265</v>
      </c>
      <c r="C9" s="192" t="s">
        <v>266</v>
      </c>
      <c r="D9" s="192" t="s">
        <v>69</v>
      </c>
      <c r="E9" s="192" t="s">
        <v>102</v>
      </c>
      <c r="F9" s="192" t="s">
        <v>103</v>
      </c>
      <c r="G9" s="192" t="s">
        <v>237</v>
      </c>
      <c r="H9" s="192" t="s">
        <v>238</v>
      </c>
      <c r="I9" s="58">
        <v>77300</v>
      </c>
      <c r="J9" s="58"/>
      <c r="K9" s="60"/>
      <c r="L9" s="58"/>
      <c r="M9" s="58"/>
      <c r="N9" s="58"/>
      <c r="O9" s="58"/>
      <c r="P9" s="58"/>
      <c r="Q9" s="58"/>
      <c r="R9" s="58">
        <v>77300</v>
      </c>
      <c r="S9" s="58"/>
      <c r="T9" s="58"/>
      <c r="U9" s="58"/>
      <c r="V9" s="58"/>
      <c r="W9" s="58">
        <v>77300</v>
      </c>
    </row>
    <row r="10" ht="21.75" customHeight="1" spans="1:23">
      <c r="A10" s="192" t="s">
        <v>264</v>
      </c>
      <c r="B10" s="192" t="s">
        <v>267</v>
      </c>
      <c r="C10" s="192" t="s">
        <v>268</v>
      </c>
      <c r="D10" s="192" t="s">
        <v>69</v>
      </c>
      <c r="E10" s="192" t="s">
        <v>102</v>
      </c>
      <c r="F10" s="192" t="s">
        <v>103</v>
      </c>
      <c r="G10" s="192" t="s">
        <v>269</v>
      </c>
      <c r="H10" s="192" t="s">
        <v>270</v>
      </c>
      <c r="I10" s="58">
        <v>14352.2</v>
      </c>
      <c r="J10" s="58"/>
      <c r="K10" s="60"/>
      <c r="L10" s="58"/>
      <c r="M10" s="58"/>
      <c r="N10" s="58"/>
      <c r="O10" s="58"/>
      <c r="P10" s="58"/>
      <c r="Q10" s="58"/>
      <c r="R10" s="58">
        <v>14352.2</v>
      </c>
      <c r="S10" s="58"/>
      <c r="T10" s="58"/>
      <c r="U10" s="58"/>
      <c r="V10" s="58"/>
      <c r="W10" s="58">
        <v>14352.2</v>
      </c>
    </row>
    <row r="11" ht="21.75" customHeight="1" spans="1:23">
      <c r="A11" s="192" t="s">
        <v>264</v>
      </c>
      <c r="B11" s="192" t="s">
        <v>271</v>
      </c>
      <c r="C11" s="192" t="s">
        <v>272</v>
      </c>
      <c r="D11" s="192" t="s">
        <v>69</v>
      </c>
      <c r="E11" s="192" t="s">
        <v>102</v>
      </c>
      <c r="F11" s="192" t="s">
        <v>103</v>
      </c>
      <c r="G11" s="192" t="s">
        <v>233</v>
      </c>
      <c r="H11" s="192" t="s">
        <v>234</v>
      </c>
      <c r="I11" s="58">
        <v>6657900</v>
      </c>
      <c r="J11" s="58"/>
      <c r="K11" s="60"/>
      <c r="L11" s="58"/>
      <c r="M11" s="58"/>
      <c r="N11" s="58"/>
      <c r="O11" s="58"/>
      <c r="P11" s="58"/>
      <c r="Q11" s="58">
        <v>6657900</v>
      </c>
      <c r="R11" s="58"/>
      <c r="S11" s="58"/>
      <c r="T11" s="58"/>
      <c r="U11" s="58"/>
      <c r="V11" s="58"/>
      <c r="W11" s="58"/>
    </row>
    <row r="12" ht="21.75" customHeight="1" spans="1:23">
      <c r="A12" s="192" t="s">
        <v>264</v>
      </c>
      <c r="B12" s="192" t="s">
        <v>271</v>
      </c>
      <c r="C12" s="192" t="s">
        <v>272</v>
      </c>
      <c r="D12" s="192" t="s">
        <v>69</v>
      </c>
      <c r="E12" s="192" t="s">
        <v>102</v>
      </c>
      <c r="F12" s="192" t="s">
        <v>103</v>
      </c>
      <c r="G12" s="192" t="s">
        <v>273</v>
      </c>
      <c r="H12" s="192" t="s">
        <v>274</v>
      </c>
      <c r="I12" s="58">
        <v>450000</v>
      </c>
      <c r="J12" s="58"/>
      <c r="K12" s="60"/>
      <c r="L12" s="58"/>
      <c r="M12" s="58"/>
      <c r="N12" s="58"/>
      <c r="O12" s="58"/>
      <c r="P12" s="58"/>
      <c r="Q12" s="58">
        <v>450000</v>
      </c>
      <c r="R12" s="58"/>
      <c r="S12" s="58"/>
      <c r="T12" s="58"/>
      <c r="U12" s="58"/>
      <c r="V12" s="58"/>
      <c r="W12" s="58"/>
    </row>
    <row r="13" ht="21.75" customHeight="1" spans="1:23">
      <c r="A13" s="192" t="s">
        <v>264</v>
      </c>
      <c r="B13" s="192" t="s">
        <v>271</v>
      </c>
      <c r="C13" s="192" t="s">
        <v>272</v>
      </c>
      <c r="D13" s="192" t="s">
        <v>69</v>
      </c>
      <c r="E13" s="192" t="s">
        <v>102</v>
      </c>
      <c r="F13" s="192" t="s">
        <v>103</v>
      </c>
      <c r="G13" s="192" t="s">
        <v>275</v>
      </c>
      <c r="H13" s="192" t="s">
        <v>276</v>
      </c>
      <c r="I13" s="58">
        <v>400000</v>
      </c>
      <c r="J13" s="58"/>
      <c r="K13" s="60"/>
      <c r="L13" s="58"/>
      <c r="M13" s="58"/>
      <c r="N13" s="58"/>
      <c r="O13" s="58"/>
      <c r="P13" s="58"/>
      <c r="Q13" s="58">
        <v>400000</v>
      </c>
      <c r="R13" s="58"/>
      <c r="S13" s="58"/>
      <c r="T13" s="58"/>
      <c r="U13" s="58"/>
      <c r="V13" s="58"/>
      <c r="W13" s="58"/>
    </row>
    <row r="14" ht="21.75" customHeight="1" spans="1:23">
      <c r="A14" s="192" t="s">
        <v>264</v>
      </c>
      <c r="B14" s="192" t="s">
        <v>271</v>
      </c>
      <c r="C14" s="192" t="s">
        <v>272</v>
      </c>
      <c r="D14" s="192" t="s">
        <v>69</v>
      </c>
      <c r="E14" s="192" t="s">
        <v>102</v>
      </c>
      <c r="F14" s="192" t="s">
        <v>103</v>
      </c>
      <c r="G14" s="192" t="s">
        <v>277</v>
      </c>
      <c r="H14" s="192" t="s">
        <v>278</v>
      </c>
      <c r="I14" s="58">
        <v>110000</v>
      </c>
      <c r="J14" s="58"/>
      <c r="K14" s="60"/>
      <c r="L14" s="58"/>
      <c r="M14" s="58"/>
      <c r="N14" s="58"/>
      <c r="O14" s="58"/>
      <c r="P14" s="58"/>
      <c r="Q14" s="58">
        <v>110000</v>
      </c>
      <c r="R14" s="58"/>
      <c r="S14" s="58"/>
      <c r="T14" s="58"/>
      <c r="U14" s="58"/>
      <c r="V14" s="58"/>
      <c r="W14" s="58"/>
    </row>
    <row r="15" ht="21.75" customHeight="1" spans="1:23">
      <c r="A15" s="192" t="s">
        <v>264</v>
      </c>
      <c r="B15" s="192" t="s">
        <v>271</v>
      </c>
      <c r="C15" s="192" t="s">
        <v>272</v>
      </c>
      <c r="D15" s="192" t="s">
        <v>69</v>
      </c>
      <c r="E15" s="192" t="s">
        <v>102</v>
      </c>
      <c r="F15" s="192" t="s">
        <v>103</v>
      </c>
      <c r="G15" s="192" t="s">
        <v>235</v>
      </c>
      <c r="H15" s="192" t="s">
        <v>236</v>
      </c>
      <c r="I15" s="58">
        <v>50000</v>
      </c>
      <c r="J15" s="58"/>
      <c r="K15" s="60"/>
      <c r="L15" s="58"/>
      <c r="M15" s="58"/>
      <c r="N15" s="58"/>
      <c r="O15" s="58"/>
      <c r="P15" s="58"/>
      <c r="Q15" s="58">
        <v>50000</v>
      </c>
      <c r="R15" s="58"/>
      <c r="S15" s="58"/>
      <c r="T15" s="58"/>
      <c r="U15" s="58"/>
      <c r="V15" s="58"/>
      <c r="W15" s="58"/>
    </row>
    <row r="16" ht="21.75" customHeight="1" spans="1:23">
      <c r="A16" s="192" t="s">
        <v>264</v>
      </c>
      <c r="B16" s="192" t="s">
        <v>271</v>
      </c>
      <c r="C16" s="192" t="s">
        <v>272</v>
      </c>
      <c r="D16" s="192" t="s">
        <v>69</v>
      </c>
      <c r="E16" s="192" t="s">
        <v>102</v>
      </c>
      <c r="F16" s="192" t="s">
        <v>103</v>
      </c>
      <c r="G16" s="192" t="s">
        <v>279</v>
      </c>
      <c r="H16" s="192" t="s">
        <v>280</v>
      </c>
      <c r="I16" s="58">
        <v>50000</v>
      </c>
      <c r="J16" s="58"/>
      <c r="K16" s="60"/>
      <c r="L16" s="58"/>
      <c r="M16" s="58"/>
      <c r="N16" s="58"/>
      <c r="O16" s="58"/>
      <c r="P16" s="58"/>
      <c r="Q16" s="58">
        <v>50000</v>
      </c>
      <c r="R16" s="58"/>
      <c r="S16" s="58"/>
      <c r="T16" s="58"/>
      <c r="U16" s="58"/>
      <c r="V16" s="58"/>
      <c r="W16" s="58"/>
    </row>
    <row r="17" ht="21.75" customHeight="1" spans="1:23">
      <c r="A17" s="192" t="s">
        <v>264</v>
      </c>
      <c r="B17" s="192" t="s">
        <v>271</v>
      </c>
      <c r="C17" s="192" t="s">
        <v>272</v>
      </c>
      <c r="D17" s="192" t="s">
        <v>69</v>
      </c>
      <c r="E17" s="192" t="s">
        <v>102</v>
      </c>
      <c r="F17" s="192" t="s">
        <v>103</v>
      </c>
      <c r="G17" s="192" t="s">
        <v>237</v>
      </c>
      <c r="H17" s="192" t="s">
        <v>238</v>
      </c>
      <c r="I17" s="58">
        <v>200000</v>
      </c>
      <c r="J17" s="58"/>
      <c r="K17" s="60"/>
      <c r="L17" s="58"/>
      <c r="M17" s="58"/>
      <c r="N17" s="58"/>
      <c r="O17" s="58"/>
      <c r="P17" s="58"/>
      <c r="Q17" s="58">
        <v>200000</v>
      </c>
      <c r="R17" s="58"/>
      <c r="S17" s="58"/>
      <c r="T17" s="58"/>
      <c r="U17" s="58"/>
      <c r="V17" s="58"/>
      <c r="W17" s="58"/>
    </row>
    <row r="18" ht="21.75" customHeight="1" spans="1:23">
      <c r="A18" s="192" t="s">
        <v>264</v>
      </c>
      <c r="B18" s="192" t="s">
        <v>271</v>
      </c>
      <c r="C18" s="192" t="s">
        <v>272</v>
      </c>
      <c r="D18" s="192" t="s">
        <v>69</v>
      </c>
      <c r="E18" s="192" t="s">
        <v>102</v>
      </c>
      <c r="F18" s="192" t="s">
        <v>103</v>
      </c>
      <c r="G18" s="192" t="s">
        <v>269</v>
      </c>
      <c r="H18" s="192" t="s">
        <v>270</v>
      </c>
      <c r="I18" s="58">
        <v>2100000</v>
      </c>
      <c r="J18" s="58"/>
      <c r="K18" s="60"/>
      <c r="L18" s="58"/>
      <c r="M18" s="58"/>
      <c r="N18" s="58"/>
      <c r="O18" s="58"/>
      <c r="P18" s="58"/>
      <c r="Q18" s="58">
        <v>2100000</v>
      </c>
      <c r="R18" s="58"/>
      <c r="S18" s="58"/>
      <c r="T18" s="58"/>
      <c r="U18" s="58"/>
      <c r="V18" s="58"/>
      <c r="W18" s="58"/>
    </row>
    <row r="19" ht="21.75" customHeight="1" spans="1:23">
      <c r="A19" s="192" t="s">
        <v>264</v>
      </c>
      <c r="B19" s="192" t="s">
        <v>271</v>
      </c>
      <c r="C19" s="192" t="s">
        <v>272</v>
      </c>
      <c r="D19" s="192" t="s">
        <v>69</v>
      </c>
      <c r="E19" s="192" t="s">
        <v>102</v>
      </c>
      <c r="F19" s="192" t="s">
        <v>103</v>
      </c>
      <c r="G19" s="192" t="s">
        <v>224</v>
      </c>
      <c r="H19" s="192" t="s">
        <v>225</v>
      </c>
      <c r="I19" s="58">
        <v>15000</v>
      </c>
      <c r="J19" s="58"/>
      <c r="K19" s="60"/>
      <c r="L19" s="58"/>
      <c r="M19" s="58"/>
      <c r="N19" s="58"/>
      <c r="O19" s="58"/>
      <c r="P19" s="58"/>
      <c r="Q19" s="58">
        <v>15000</v>
      </c>
      <c r="R19" s="58"/>
      <c r="S19" s="58"/>
      <c r="T19" s="58"/>
      <c r="U19" s="58"/>
      <c r="V19" s="58"/>
      <c r="W19" s="58"/>
    </row>
    <row r="20" ht="21.75" customHeight="1" spans="1:23">
      <c r="A20" s="192" t="s">
        <v>264</v>
      </c>
      <c r="B20" s="192" t="s">
        <v>281</v>
      </c>
      <c r="C20" s="192" t="s">
        <v>282</v>
      </c>
      <c r="D20" s="192" t="s">
        <v>69</v>
      </c>
      <c r="E20" s="192" t="s">
        <v>102</v>
      </c>
      <c r="F20" s="192" t="s">
        <v>103</v>
      </c>
      <c r="G20" s="192" t="s">
        <v>237</v>
      </c>
      <c r="H20" s="192" t="s">
        <v>238</v>
      </c>
      <c r="I20" s="58">
        <v>405000</v>
      </c>
      <c r="J20" s="58">
        <v>405000</v>
      </c>
      <c r="K20" s="60">
        <v>405000</v>
      </c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</row>
    <row r="21" ht="21.75" customHeight="1" spans="1:23">
      <c r="A21" s="192" t="s">
        <v>264</v>
      </c>
      <c r="B21" s="192" t="s">
        <v>283</v>
      </c>
      <c r="C21" s="192" t="s">
        <v>284</v>
      </c>
      <c r="D21" s="192" t="s">
        <v>69</v>
      </c>
      <c r="E21" s="192" t="s">
        <v>102</v>
      </c>
      <c r="F21" s="192" t="s">
        <v>103</v>
      </c>
      <c r="G21" s="192" t="s">
        <v>224</v>
      </c>
      <c r="H21" s="192" t="s">
        <v>225</v>
      </c>
      <c r="I21" s="58">
        <v>250000</v>
      </c>
      <c r="J21" s="58">
        <v>250000</v>
      </c>
      <c r="K21" s="60">
        <v>250000</v>
      </c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</row>
    <row r="22" ht="21.75" customHeight="1" spans="1:23">
      <c r="A22" s="192" t="s">
        <v>264</v>
      </c>
      <c r="B22" s="192" t="s">
        <v>285</v>
      </c>
      <c r="C22" s="192" t="s">
        <v>286</v>
      </c>
      <c r="D22" s="192" t="s">
        <v>69</v>
      </c>
      <c r="E22" s="192" t="s">
        <v>102</v>
      </c>
      <c r="F22" s="192" t="s">
        <v>103</v>
      </c>
      <c r="G22" s="192" t="s">
        <v>237</v>
      </c>
      <c r="H22" s="192" t="s">
        <v>238</v>
      </c>
      <c r="I22" s="58">
        <v>201000</v>
      </c>
      <c r="J22" s="58"/>
      <c r="K22" s="60"/>
      <c r="L22" s="58"/>
      <c r="M22" s="58"/>
      <c r="N22" s="58"/>
      <c r="O22" s="58"/>
      <c r="P22" s="58"/>
      <c r="Q22" s="58"/>
      <c r="R22" s="58">
        <v>201000</v>
      </c>
      <c r="S22" s="58"/>
      <c r="T22" s="58"/>
      <c r="U22" s="58"/>
      <c r="V22" s="58"/>
      <c r="W22" s="58">
        <v>201000</v>
      </c>
    </row>
    <row r="23" ht="21.75" customHeight="1" spans="1:23">
      <c r="A23" s="192" t="s">
        <v>264</v>
      </c>
      <c r="B23" s="192" t="s">
        <v>287</v>
      </c>
      <c r="C23" s="192" t="s">
        <v>288</v>
      </c>
      <c r="D23" s="192" t="s">
        <v>69</v>
      </c>
      <c r="E23" s="192" t="s">
        <v>100</v>
      </c>
      <c r="F23" s="192" t="s">
        <v>101</v>
      </c>
      <c r="G23" s="192" t="s">
        <v>269</v>
      </c>
      <c r="H23" s="192" t="s">
        <v>270</v>
      </c>
      <c r="I23" s="58">
        <v>629400</v>
      </c>
      <c r="J23" s="58"/>
      <c r="K23" s="60"/>
      <c r="L23" s="58"/>
      <c r="M23" s="58"/>
      <c r="N23" s="58"/>
      <c r="O23" s="58"/>
      <c r="P23" s="58"/>
      <c r="Q23" s="58"/>
      <c r="R23" s="58">
        <v>629400</v>
      </c>
      <c r="S23" s="58"/>
      <c r="T23" s="58"/>
      <c r="U23" s="58"/>
      <c r="V23" s="58"/>
      <c r="W23" s="58">
        <v>629400</v>
      </c>
    </row>
    <row r="24" ht="18.75" customHeight="1" spans="1:23">
      <c r="A24" s="197" t="s">
        <v>172</v>
      </c>
      <c r="B24" s="198"/>
      <c r="C24" s="198"/>
      <c r="D24" s="198"/>
      <c r="E24" s="198"/>
      <c r="F24" s="198"/>
      <c r="G24" s="198"/>
      <c r="H24" s="199"/>
      <c r="I24" s="58">
        <v>11609952.2</v>
      </c>
      <c r="J24" s="58">
        <v>655000</v>
      </c>
      <c r="K24" s="60">
        <v>655000</v>
      </c>
      <c r="L24" s="58"/>
      <c r="M24" s="58"/>
      <c r="N24" s="58"/>
      <c r="O24" s="58"/>
      <c r="P24" s="58"/>
      <c r="Q24" s="58">
        <v>10032900</v>
      </c>
      <c r="R24" s="58">
        <v>922052.2</v>
      </c>
      <c r="S24" s="58"/>
      <c r="T24" s="58"/>
      <c r="U24" s="58"/>
      <c r="V24" s="58"/>
      <c r="W24" s="58">
        <v>922052.2</v>
      </c>
    </row>
  </sheetData>
  <mergeCells count="28">
    <mergeCell ref="A2:W2"/>
    <mergeCell ref="A3:H3"/>
    <mergeCell ref="J4:M4"/>
    <mergeCell ref="N4:P4"/>
    <mergeCell ref="R4:W4"/>
    <mergeCell ref="A24:H2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scale="7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3"/>
  <sheetViews>
    <sheetView showZeros="0" topLeftCell="B1" workbookViewId="0">
      <selection activeCell="J1" sqref="J1"/>
    </sheetView>
  </sheetViews>
  <sheetFormatPr defaultColWidth="9.14166666666667" defaultRowHeight="12" customHeight="1"/>
  <cols>
    <col min="1" max="1" width="22.625" customWidth="1"/>
    <col min="2" max="2" width="29" customWidth="1"/>
    <col min="3" max="3" width="12.5" customWidth="1"/>
    <col min="4" max="5" width="15.375" customWidth="1"/>
    <col min="6" max="6" width="8.5" customWidth="1"/>
    <col min="7" max="7" width="12.125" customWidth="1"/>
    <col min="8" max="8" width="8.5" customWidth="1"/>
    <col min="9" max="9" width="9.5" customWidth="1"/>
    <col min="10" max="10" width="51.4416666666667" customWidth="1"/>
  </cols>
  <sheetData>
    <row r="1" ht="18" customHeight="1" spans="10:10">
      <c r="J1" s="42" t="s">
        <v>289</v>
      </c>
    </row>
    <row r="2" ht="39.75" customHeight="1" spans="1:10">
      <c r="A2" s="190" t="str">
        <f>"2025"&amp;"年部门项目支出绩效目标表（本级）"</f>
        <v>2025年部门项目支出绩效目标表（本级）</v>
      </c>
      <c r="B2" s="43"/>
      <c r="C2" s="43"/>
      <c r="D2" s="43"/>
      <c r="E2" s="43"/>
      <c r="F2" s="130"/>
      <c r="G2" s="43"/>
      <c r="H2" s="130"/>
      <c r="I2" s="130"/>
      <c r="J2" s="43"/>
    </row>
    <row r="3" ht="17.25" customHeight="1" spans="1:1">
      <c r="A3" s="44" t="str">
        <f>"单位名称："&amp;"昆明市晋宁区第一中学"</f>
        <v>单位名称：昆明市晋宁区第一中学</v>
      </c>
    </row>
    <row r="4" ht="44.25" customHeight="1" spans="1:10">
      <c r="A4" s="17" t="s">
        <v>184</v>
      </c>
      <c r="B4" s="17" t="s">
        <v>290</v>
      </c>
      <c r="C4" s="17" t="s">
        <v>291</v>
      </c>
      <c r="D4" s="17" t="s">
        <v>292</v>
      </c>
      <c r="E4" s="17" t="s">
        <v>293</v>
      </c>
      <c r="F4" s="186" t="s">
        <v>294</v>
      </c>
      <c r="G4" s="17" t="s">
        <v>295</v>
      </c>
      <c r="H4" s="186" t="s">
        <v>296</v>
      </c>
      <c r="I4" s="186" t="s">
        <v>297</v>
      </c>
      <c r="J4" s="17" t="s">
        <v>298</v>
      </c>
    </row>
    <row r="5" ht="18.75" customHeight="1" spans="1:10">
      <c r="A5" s="191">
        <v>1</v>
      </c>
      <c r="B5" s="191">
        <v>2</v>
      </c>
      <c r="C5" s="191">
        <v>3</v>
      </c>
      <c r="D5" s="191">
        <v>4</v>
      </c>
      <c r="E5" s="191">
        <v>5</v>
      </c>
      <c r="F5" s="69">
        <v>6</v>
      </c>
      <c r="G5" s="191">
        <v>7</v>
      </c>
      <c r="H5" s="69">
        <v>8</v>
      </c>
      <c r="I5" s="69">
        <v>9</v>
      </c>
      <c r="J5" s="191">
        <v>10</v>
      </c>
    </row>
    <row r="6" ht="27.75" customHeight="1" spans="1:10">
      <c r="A6" s="18" t="s">
        <v>69</v>
      </c>
      <c r="B6" s="192"/>
      <c r="C6" s="192"/>
      <c r="D6" s="192"/>
      <c r="E6" s="33"/>
      <c r="F6" s="193"/>
      <c r="G6" s="33"/>
      <c r="H6" s="193"/>
      <c r="I6" s="193"/>
      <c r="J6" s="33"/>
    </row>
    <row r="7" ht="39" customHeight="1" spans="1:10">
      <c r="A7" s="194" t="s">
        <v>282</v>
      </c>
      <c r="B7" s="61" t="s">
        <v>299</v>
      </c>
      <c r="C7" s="61" t="s">
        <v>300</v>
      </c>
      <c r="D7" s="61" t="s">
        <v>301</v>
      </c>
      <c r="E7" s="61" t="s">
        <v>302</v>
      </c>
      <c r="F7" s="61" t="s">
        <v>303</v>
      </c>
      <c r="G7" s="61" t="s">
        <v>302</v>
      </c>
      <c r="H7" s="61" t="s">
        <v>304</v>
      </c>
      <c r="I7" s="61" t="s">
        <v>305</v>
      </c>
      <c r="J7" s="61" t="s">
        <v>302</v>
      </c>
    </row>
    <row r="8" ht="30" customHeight="1" spans="1:10">
      <c r="A8" s="194" t="s">
        <v>282</v>
      </c>
      <c r="B8" s="61" t="s">
        <v>299</v>
      </c>
      <c r="C8" s="61" t="s">
        <v>306</v>
      </c>
      <c r="D8" s="61" t="s">
        <v>307</v>
      </c>
      <c r="E8" s="61" t="s">
        <v>308</v>
      </c>
      <c r="F8" s="61" t="s">
        <v>303</v>
      </c>
      <c r="G8" s="61" t="s">
        <v>309</v>
      </c>
      <c r="H8" s="61" t="s">
        <v>310</v>
      </c>
      <c r="I8" s="61" t="s">
        <v>305</v>
      </c>
      <c r="J8" s="61" t="s">
        <v>308</v>
      </c>
    </row>
    <row r="9" ht="30" customHeight="1" spans="1:10">
      <c r="A9" s="194" t="s">
        <v>282</v>
      </c>
      <c r="B9" s="61" t="s">
        <v>299</v>
      </c>
      <c r="C9" s="61" t="s">
        <v>311</v>
      </c>
      <c r="D9" s="61" t="s">
        <v>312</v>
      </c>
      <c r="E9" s="61" t="s">
        <v>313</v>
      </c>
      <c r="F9" s="61" t="s">
        <v>303</v>
      </c>
      <c r="G9" s="61" t="s">
        <v>309</v>
      </c>
      <c r="H9" s="61" t="s">
        <v>310</v>
      </c>
      <c r="I9" s="61" t="s">
        <v>305</v>
      </c>
      <c r="J9" s="61" t="s">
        <v>313</v>
      </c>
    </row>
    <row r="10" ht="30" customHeight="1" spans="1:10">
      <c r="A10" s="194" t="s">
        <v>288</v>
      </c>
      <c r="B10" s="61" t="s">
        <v>314</v>
      </c>
      <c r="C10" s="61" t="s">
        <v>300</v>
      </c>
      <c r="D10" s="61" t="s">
        <v>301</v>
      </c>
      <c r="E10" s="61" t="s">
        <v>315</v>
      </c>
      <c r="F10" s="61" t="s">
        <v>316</v>
      </c>
      <c r="G10" s="61" t="s">
        <v>317</v>
      </c>
      <c r="H10" s="61" t="s">
        <v>310</v>
      </c>
      <c r="I10" s="61" t="s">
        <v>305</v>
      </c>
      <c r="J10" s="61" t="s">
        <v>318</v>
      </c>
    </row>
    <row r="11" ht="30" customHeight="1" spans="1:10">
      <c r="A11" s="194" t="s">
        <v>288</v>
      </c>
      <c r="B11" s="61" t="s">
        <v>314</v>
      </c>
      <c r="C11" s="61" t="s">
        <v>300</v>
      </c>
      <c r="D11" s="61" t="s">
        <v>301</v>
      </c>
      <c r="E11" s="61" t="s">
        <v>319</v>
      </c>
      <c r="F11" s="61" t="s">
        <v>320</v>
      </c>
      <c r="G11" s="61" t="s">
        <v>321</v>
      </c>
      <c r="H11" s="61" t="s">
        <v>310</v>
      </c>
      <c r="I11" s="61" t="s">
        <v>305</v>
      </c>
      <c r="J11" s="61" t="s">
        <v>322</v>
      </c>
    </row>
    <row r="12" ht="30" customHeight="1" spans="1:10">
      <c r="A12" s="194" t="s">
        <v>288</v>
      </c>
      <c r="B12" s="61" t="s">
        <v>314</v>
      </c>
      <c r="C12" s="61" t="s">
        <v>300</v>
      </c>
      <c r="D12" s="61" t="s">
        <v>323</v>
      </c>
      <c r="E12" s="61" t="s">
        <v>324</v>
      </c>
      <c r="F12" s="61" t="s">
        <v>320</v>
      </c>
      <c r="G12" s="61" t="s">
        <v>325</v>
      </c>
      <c r="H12" s="61" t="s">
        <v>326</v>
      </c>
      <c r="I12" s="61" t="s">
        <v>305</v>
      </c>
      <c r="J12" s="61" t="s">
        <v>324</v>
      </c>
    </row>
    <row r="13" ht="30" customHeight="1" spans="1:10">
      <c r="A13" s="194" t="s">
        <v>288</v>
      </c>
      <c r="B13" s="61" t="s">
        <v>314</v>
      </c>
      <c r="C13" s="61" t="s">
        <v>306</v>
      </c>
      <c r="D13" s="61" t="s">
        <v>307</v>
      </c>
      <c r="E13" s="61" t="s">
        <v>327</v>
      </c>
      <c r="F13" s="61" t="s">
        <v>303</v>
      </c>
      <c r="G13" s="61" t="s">
        <v>83</v>
      </c>
      <c r="H13" s="61" t="s">
        <v>326</v>
      </c>
      <c r="I13" s="61" t="s">
        <v>305</v>
      </c>
      <c r="J13" s="61" t="s">
        <v>328</v>
      </c>
    </row>
    <row r="14" ht="30" customHeight="1" spans="1:10">
      <c r="A14" s="194" t="s">
        <v>288</v>
      </c>
      <c r="B14" s="61" t="s">
        <v>314</v>
      </c>
      <c r="C14" s="61" t="s">
        <v>311</v>
      </c>
      <c r="D14" s="61" t="s">
        <v>312</v>
      </c>
      <c r="E14" s="61" t="s">
        <v>313</v>
      </c>
      <c r="F14" s="61" t="s">
        <v>303</v>
      </c>
      <c r="G14" s="61" t="s">
        <v>317</v>
      </c>
      <c r="H14" s="61" t="s">
        <v>310</v>
      </c>
      <c r="I14" s="61" t="s">
        <v>305</v>
      </c>
      <c r="J14" s="61" t="s">
        <v>329</v>
      </c>
    </row>
    <row r="15" ht="30" customHeight="1" spans="1:10">
      <c r="A15" s="194" t="s">
        <v>288</v>
      </c>
      <c r="B15" s="61" t="s">
        <v>314</v>
      </c>
      <c r="C15" s="61" t="s">
        <v>311</v>
      </c>
      <c r="D15" s="61" t="s">
        <v>312</v>
      </c>
      <c r="E15" s="61" t="s">
        <v>330</v>
      </c>
      <c r="F15" s="61" t="s">
        <v>303</v>
      </c>
      <c r="G15" s="61" t="s">
        <v>317</v>
      </c>
      <c r="H15" s="61" t="s">
        <v>310</v>
      </c>
      <c r="I15" s="61" t="s">
        <v>305</v>
      </c>
      <c r="J15" s="61" t="s">
        <v>329</v>
      </c>
    </row>
    <row r="16" ht="30" customHeight="1" spans="1:10">
      <c r="A16" s="194" t="s">
        <v>286</v>
      </c>
      <c r="B16" s="61" t="s">
        <v>286</v>
      </c>
      <c r="C16" s="61" t="s">
        <v>300</v>
      </c>
      <c r="D16" s="61" t="s">
        <v>301</v>
      </c>
      <c r="E16" s="61" t="s">
        <v>331</v>
      </c>
      <c r="F16" s="61" t="s">
        <v>320</v>
      </c>
      <c r="G16" s="61" t="s">
        <v>332</v>
      </c>
      <c r="H16" s="61" t="s">
        <v>304</v>
      </c>
      <c r="I16" s="61" t="s">
        <v>305</v>
      </c>
      <c r="J16" s="61" t="s">
        <v>331</v>
      </c>
    </row>
    <row r="17" ht="30" customHeight="1" spans="1:10">
      <c r="A17" s="194" t="s">
        <v>286</v>
      </c>
      <c r="B17" s="61" t="s">
        <v>286</v>
      </c>
      <c r="C17" s="61" t="s">
        <v>306</v>
      </c>
      <c r="D17" s="61" t="s">
        <v>307</v>
      </c>
      <c r="E17" s="61" t="s">
        <v>333</v>
      </c>
      <c r="F17" s="61" t="s">
        <v>303</v>
      </c>
      <c r="G17" s="61" t="s">
        <v>309</v>
      </c>
      <c r="H17" s="61" t="s">
        <v>310</v>
      </c>
      <c r="I17" s="61" t="s">
        <v>305</v>
      </c>
      <c r="J17" s="61" t="s">
        <v>333</v>
      </c>
    </row>
    <row r="18" ht="30" customHeight="1" spans="1:10">
      <c r="A18" s="194" t="s">
        <v>286</v>
      </c>
      <c r="B18" s="61" t="s">
        <v>286</v>
      </c>
      <c r="C18" s="61" t="s">
        <v>311</v>
      </c>
      <c r="D18" s="61" t="s">
        <v>312</v>
      </c>
      <c r="E18" s="61" t="s">
        <v>313</v>
      </c>
      <c r="F18" s="61" t="s">
        <v>303</v>
      </c>
      <c r="G18" s="61" t="s">
        <v>317</v>
      </c>
      <c r="H18" s="61" t="s">
        <v>310</v>
      </c>
      <c r="I18" s="61" t="s">
        <v>305</v>
      </c>
      <c r="J18" s="61" t="s">
        <v>313</v>
      </c>
    </row>
    <row r="19" ht="30" customHeight="1" spans="1:10">
      <c r="A19" s="194" t="s">
        <v>266</v>
      </c>
      <c r="B19" s="61" t="s">
        <v>266</v>
      </c>
      <c r="C19" s="61" t="s">
        <v>300</v>
      </c>
      <c r="D19" s="61" t="s">
        <v>301</v>
      </c>
      <c r="E19" s="61" t="s">
        <v>334</v>
      </c>
      <c r="F19" s="61" t="s">
        <v>320</v>
      </c>
      <c r="G19" s="61" t="s">
        <v>82</v>
      </c>
      <c r="H19" s="61" t="s">
        <v>335</v>
      </c>
      <c r="I19" s="61" t="s">
        <v>305</v>
      </c>
      <c r="J19" s="61" t="s">
        <v>334</v>
      </c>
    </row>
    <row r="20" ht="30" customHeight="1" spans="1:10">
      <c r="A20" s="194" t="s">
        <v>266</v>
      </c>
      <c r="B20" s="61" t="s">
        <v>266</v>
      </c>
      <c r="C20" s="61" t="s">
        <v>300</v>
      </c>
      <c r="D20" s="61" t="s">
        <v>336</v>
      </c>
      <c r="E20" s="61" t="s">
        <v>337</v>
      </c>
      <c r="F20" s="61" t="s">
        <v>320</v>
      </c>
      <c r="G20" s="61" t="s">
        <v>338</v>
      </c>
      <c r="H20" s="61" t="s">
        <v>310</v>
      </c>
      <c r="I20" s="61" t="s">
        <v>339</v>
      </c>
      <c r="J20" s="61" t="s">
        <v>340</v>
      </c>
    </row>
    <row r="21" ht="30" customHeight="1" spans="1:10">
      <c r="A21" s="194" t="s">
        <v>266</v>
      </c>
      <c r="B21" s="61" t="s">
        <v>266</v>
      </c>
      <c r="C21" s="61" t="s">
        <v>306</v>
      </c>
      <c r="D21" s="61" t="s">
        <v>307</v>
      </c>
      <c r="E21" s="61" t="s">
        <v>341</v>
      </c>
      <c r="F21" s="61" t="s">
        <v>303</v>
      </c>
      <c r="G21" s="61" t="s">
        <v>342</v>
      </c>
      <c r="H21" s="61" t="s">
        <v>310</v>
      </c>
      <c r="I21" s="61" t="s">
        <v>305</v>
      </c>
      <c r="J21" s="61" t="s">
        <v>341</v>
      </c>
    </row>
    <row r="22" ht="30" customHeight="1" spans="1:10">
      <c r="A22" s="194" t="s">
        <v>266</v>
      </c>
      <c r="B22" s="61" t="s">
        <v>266</v>
      </c>
      <c r="C22" s="61" t="s">
        <v>311</v>
      </c>
      <c r="D22" s="61" t="s">
        <v>312</v>
      </c>
      <c r="E22" s="61" t="s">
        <v>343</v>
      </c>
      <c r="F22" s="61" t="s">
        <v>303</v>
      </c>
      <c r="G22" s="61" t="s">
        <v>344</v>
      </c>
      <c r="H22" s="61" t="s">
        <v>310</v>
      </c>
      <c r="I22" s="61" t="s">
        <v>305</v>
      </c>
      <c r="J22" s="61" t="s">
        <v>343</v>
      </c>
    </row>
    <row r="23" ht="30" customHeight="1" spans="1:10">
      <c r="A23" s="194" t="s">
        <v>268</v>
      </c>
      <c r="B23" s="61" t="s">
        <v>268</v>
      </c>
      <c r="C23" s="61" t="s">
        <v>300</v>
      </c>
      <c r="D23" s="61" t="s">
        <v>336</v>
      </c>
      <c r="E23" s="61" t="s">
        <v>337</v>
      </c>
      <c r="F23" s="61" t="s">
        <v>320</v>
      </c>
      <c r="G23" s="61" t="s">
        <v>338</v>
      </c>
      <c r="H23" s="61" t="s">
        <v>310</v>
      </c>
      <c r="I23" s="61" t="s">
        <v>339</v>
      </c>
      <c r="J23" s="61" t="s">
        <v>345</v>
      </c>
    </row>
    <row r="24" ht="30" customHeight="1" spans="1:10">
      <c r="A24" s="194" t="s">
        <v>268</v>
      </c>
      <c r="B24" s="61" t="s">
        <v>268</v>
      </c>
      <c r="C24" s="61" t="s">
        <v>306</v>
      </c>
      <c r="D24" s="61" t="s">
        <v>307</v>
      </c>
      <c r="E24" s="61" t="s">
        <v>346</v>
      </c>
      <c r="F24" s="61" t="s">
        <v>303</v>
      </c>
      <c r="G24" s="61" t="s">
        <v>347</v>
      </c>
      <c r="H24" s="61" t="s">
        <v>310</v>
      </c>
      <c r="I24" s="61" t="s">
        <v>305</v>
      </c>
      <c r="J24" s="61" t="s">
        <v>346</v>
      </c>
    </row>
    <row r="25" ht="30" customHeight="1" spans="1:10">
      <c r="A25" s="194" t="s">
        <v>268</v>
      </c>
      <c r="B25" s="61" t="s">
        <v>268</v>
      </c>
      <c r="C25" s="61" t="s">
        <v>311</v>
      </c>
      <c r="D25" s="61" t="s">
        <v>312</v>
      </c>
      <c r="E25" s="61" t="s">
        <v>313</v>
      </c>
      <c r="F25" s="61" t="s">
        <v>303</v>
      </c>
      <c r="G25" s="61" t="s">
        <v>344</v>
      </c>
      <c r="H25" s="61" t="s">
        <v>310</v>
      </c>
      <c r="I25" s="61" t="s">
        <v>305</v>
      </c>
      <c r="J25" s="61" t="s">
        <v>312</v>
      </c>
    </row>
    <row r="26" ht="30" customHeight="1" spans="1:10">
      <c r="A26" s="194" t="s">
        <v>284</v>
      </c>
      <c r="B26" s="61" t="s">
        <v>348</v>
      </c>
      <c r="C26" s="61" t="s">
        <v>300</v>
      </c>
      <c r="D26" s="61" t="s">
        <v>301</v>
      </c>
      <c r="E26" s="61" t="s">
        <v>349</v>
      </c>
      <c r="F26" s="61" t="s">
        <v>320</v>
      </c>
      <c r="G26" s="61" t="s">
        <v>82</v>
      </c>
      <c r="H26" s="61" t="s">
        <v>350</v>
      </c>
      <c r="I26" s="61" t="s">
        <v>305</v>
      </c>
      <c r="J26" s="61" t="s">
        <v>351</v>
      </c>
    </row>
    <row r="27" ht="30" customHeight="1" spans="1:10">
      <c r="A27" s="194" t="s">
        <v>284</v>
      </c>
      <c r="B27" s="61" t="s">
        <v>348</v>
      </c>
      <c r="C27" s="61" t="s">
        <v>306</v>
      </c>
      <c r="D27" s="61" t="s">
        <v>352</v>
      </c>
      <c r="E27" s="61" t="s">
        <v>353</v>
      </c>
      <c r="F27" s="61" t="s">
        <v>303</v>
      </c>
      <c r="G27" s="61" t="s">
        <v>309</v>
      </c>
      <c r="H27" s="61" t="s">
        <v>310</v>
      </c>
      <c r="I27" s="61" t="s">
        <v>305</v>
      </c>
      <c r="J27" s="61" t="s">
        <v>353</v>
      </c>
    </row>
    <row r="28" ht="30" customHeight="1" spans="1:10">
      <c r="A28" s="194" t="s">
        <v>284</v>
      </c>
      <c r="B28" s="61" t="s">
        <v>348</v>
      </c>
      <c r="C28" s="61" t="s">
        <v>311</v>
      </c>
      <c r="D28" s="61" t="s">
        <v>312</v>
      </c>
      <c r="E28" s="61" t="s">
        <v>354</v>
      </c>
      <c r="F28" s="61" t="s">
        <v>303</v>
      </c>
      <c r="G28" s="61" t="s">
        <v>309</v>
      </c>
      <c r="H28" s="61" t="s">
        <v>310</v>
      </c>
      <c r="I28" s="61" t="s">
        <v>305</v>
      </c>
      <c r="J28" s="61" t="s">
        <v>354</v>
      </c>
    </row>
    <row r="29" ht="30" customHeight="1" spans="1:10">
      <c r="A29" s="194" t="s">
        <v>272</v>
      </c>
      <c r="B29" s="61" t="s">
        <v>272</v>
      </c>
      <c r="C29" s="61" t="s">
        <v>300</v>
      </c>
      <c r="D29" s="61" t="s">
        <v>301</v>
      </c>
      <c r="E29" s="61" t="s">
        <v>355</v>
      </c>
      <c r="F29" s="61" t="s">
        <v>320</v>
      </c>
      <c r="G29" s="61" t="s">
        <v>356</v>
      </c>
      <c r="H29" s="61" t="s">
        <v>357</v>
      </c>
      <c r="I29" s="61" t="s">
        <v>305</v>
      </c>
      <c r="J29" s="61" t="s">
        <v>358</v>
      </c>
    </row>
    <row r="30" ht="30" customHeight="1" spans="1:10">
      <c r="A30" s="194" t="s">
        <v>272</v>
      </c>
      <c r="B30" s="61" t="s">
        <v>272</v>
      </c>
      <c r="C30" s="61" t="s">
        <v>300</v>
      </c>
      <c r="D30" s="61" t="s">
        <v>301</v>
      </c>
      <c r="E30" s="61" t="s">
        <v>359</v>
      </c>
      <c r="F30" s="61" t="s">
        <v>320</v>
      </c>
      <c r="G30" s="61" t="s">
        <v>360</v>
      </c>
      <c r="H30" s="61" t="s">
        <v>361</v>
      </c>
      <c r="I30" s="61" t="s">
        <v>305</v>
      </c>
      <c r="J30" s="61" t="s">
        <v>358</v>
      </c>
    </row>
    <row r="31" ht="30" customHeight="1" spans="1:10">
      <c r="A31" s="194" t="s">
        <v>272</v>
      </c>
      <c r="B31" s="61" t="s">
        <v>272</v>
      </c>
      <c r="C31" s="61" t="s">
        <v>300</v>
      </c>
      <c r="D31" s="61" t="s">
        <v>323</v>
      </c>
      <c r="E31" s="61" t="s">
        <v>324</v>
      </c>
      <c r="F31" s="61" t="s">
        <v>320</v>
      </c>
      <c r="G31" s="61" t="s">
        <v>362</v>
      </c>
      <c r="H31" s="61" t="s">
        <v>326</v>
      </c>
      <c r="I31" s="61" t="s">
        <v>339</v>
      </c>
      <c r="J31" s="61" t="s">
        <v>324</v>
      </c>
    </row>
    <row r="32" ht="30" customHeight="1" spans="1:10">
      <c r="A32" s="194" t="s">
        <v>272</v>
      </c>
      <c r="B32" s="61" t="s">
        <v>272</v>
      </c>
      <c r="C32" s="61" t="s">
        <v>306</v>
      </c>
      <c r="D32" s="61" t="s">
        <v>352</v>
      </c>
      <c r="E32" s="61" t="s">
        <v>363</v>
      </c>
      <c r="F32" s="61" t="s">
        <v>320</v>
      </c>
      <c r="G32" s="61" t="s">
        <v>364</v>
      </c>
      <c r="H32" s="61" t="s">
        <v>326</v>
      </c>
      <c r="I32" s="61" t="s">
        <v>339</v>
      </c>
      <c r="J32" s="61" t="s">
        <v>365</v>
      </c>
    </row>
    <row r="33" ht="30" customHeight="1" spans="1:10">
      <c r="A33" s="194" t="s">
        <v>272</v>
      </c>
      <c r="B33" s="61" t="s">
        <v>272</v>
      </c>
      <c r="C33" s="61" t="s">
        <v>311</v>
      </c>
      <c r="D33" s="61" t="s">
        <v>312</v>
      </c>
      <c r="E33" s="61" t="s">
        <v>366</v>
      </c>
      <c r="F33" s="61" t="s">
        <v>303</v>
      </c>
      <c r="G33" s="61" t="s">
        <v>317</v>
      </c>
      <c r="H33" s="61" t="s">
        <v>310</v>
      </c>
      <c r="I33" s="61" t="s">
        <v>305</v>
      </c>
      <c r="J33" s="61" t="s">
        <v>366</v>
      </c>
    </row>
  </sheetData>
  <mergeCells count="16">
    <mergeCell ref="A2:J2"/>
    <mergeCell ref="A3:H3"/>
    <mergeCell ref="A7:A9"/>
    <mergeCell ref="A10:A15"/>
    <mergeCell ref="A16:A18"/>
    <mergeCell ref="A19:A22"/>
    <mergeCell ref="A23:A25"/>
    <mergeCell ref="A26:A28"/>
    <mergeCell ref="A29:A33"/>
    <mergeCell ref="B7:B9"/>
    <mergeCell ref="B10:B15"/>
    <mergeCell ref="B16:B18"/>
    <mergeCell ref="B19:B22"/>
    <mergeCell ref="B23:B25"/>
    <mergeCell ref="B26:B28"/>
    <mergeCell ref="B29:B33"/>
  </mergeCells>
  <pageMargins left="0.432638888888889" right="0.196527777777778" top="1.85" bottom="0.354166666666667" header="0.5" footer="0.5"/>
  <pageSetup paperSize="9" scale="5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微云淡月</cp:lastModifiedBy>
  <dcterms:created xsi:type="dcterms:W3CDTF">2025-03-03T07:52:00Z</dcterms:created>
  <dcterms:modified xsi:type="dcterms:W3CDTF">2025-03-14T07:12:10Z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20F20F0F8D054E9C8DA8C70EF57CD2D8_13</vt:lpwstr>
  </property>
</Properties>
</file>