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45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一般公共预算支出预算表（按功能科目分类）" sheetId="5" r:id="rId5"/>
    <sheet name="一般公共预算“三公”经费支出预算表" sheetId="6" r:id="rId6"/>
    <sheet name="部门基本支出预算表" sheetId="7" r:id="rId7"/>
    <sheet name="部门项目支出预算表" sheetId="8" r:id="rId8"/>
    <sheet name="部门项目支出绩效目标表" sheetId="9" r:id="rId9"/>
    <sheet name="部门政府性基金预算支出预算表" sheetId="10" r:id="rId10"/>
    <sheet name="部门政府采购预算表" sheetId="11" r:id="rId11"/>
    <sheet name="部门政府购买服务预算表" sheetId="12" r:id="rId12"/>
    <sheet name="对下转移支付预算表" sheetId="17" r:id="rId13"/>
    <sheet name="对下转移支付绩效目标表" sheetId="18" r:id="rId14"/>
    <sheet name="上级转移支付补助项目支出预算表" sheetId="14" r:id="rId15"/>
    <sheet name="新增资产配置表" sheetId="13" r:id="rId16"/>
    <sheet name="部门项目中期规划预算表" sheetId="15" r:id="rId17"/>
    <sheet name="部门整体支出绩效目标表 " sheetId="16" r:id="rId18"/>
  </sheets>
  <calcPr calcId="144525"/>
</workbook>
</file>

<file path=xl/sharedStrings.xml><?xml version="1.0" encoding="utf-8"?>
<sst xmlns="http://schemas.openxmlformats.org/spreadsheetml/2006/main" count="928" uniqueCount="378">
  <si>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</si>
  <si>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</si>
  <si>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</si>
  <si>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</si>
  <si>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</si>
  <si>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</si>
  <si>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</si>
  <si>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</si>
  <si>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</si>
  <si>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</si>
  <si>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</si>
  <si>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</si>
  <si>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</si>
  <si>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</si>
  <si>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</si>
  <si>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</si>
  <si>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</si>
  <si>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</si>
  <si>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</si>
  <si>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</si>
  <si>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</si>
  <si>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</si>
  <si>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</si>
  <si>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</si>
  <si>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</si>
  <si>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</si>
  <si>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</si>
  <si>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</si>
  <si>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</si>
  <si>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</si>
  <si>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</si>
  <si>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</si>
  <si>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</si>
  <si>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</si>
  <si>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</si>
  <si>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</si>
  <si>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</si>
  <si>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</si>
  <si>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</si>
  <si>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</si>
  <si>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</si>
  <si>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</si>
  <si>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</si>
  <si>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</si>
  <si>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</si>
  <si>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</si>
  <si>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</si>
  <si>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</si>
  <si>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</si>
  <si>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</si>
  <si>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</si>
  <si>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</si>
  <si>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</si>
  <si>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</si>
  <si>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</si>
  <si>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</si>
  <si>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</si>
  <si>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</si>
  <si>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</si>
  <si>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</si>
  <si>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</si>
  <si>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</si>
  <si>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</si>
  <si>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</si>
  <si>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</si>
  <si>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</si>
  <si>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105031</t>
  </si>
  <si>
    <t>昆明市晋宁区第四中学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</si>
  <si>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</si>
  <si>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</si>
  <si>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</si>
  <si>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</si>
  <si>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</si>
  <si>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</si>
  <si>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</si>
  <si>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</si>
  <si>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</si>
  <si>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</si>
  <si>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</si>
  <si>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</si>
  <si>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</si>
  <si>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</si>
  <si>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</si>
  <si>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</si>
  <si>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</si>
  <si>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</si>
  <si>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</si>
  <si>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</si>
  <si>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</si>
  <si>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</si>
  <si>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</si>
  <si>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</si>
  <si>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</si>
  <si>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</si>
  <si>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</si>
  <si>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</si>
  <si>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</si>
  <si>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</si>
  <si>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</si>
  <si>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</si>
  <si>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</si>
  <si>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</si>
  <si>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</si>
  <si>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</si>
  <si>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</si>
  <si>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</si>
  <si>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</si>
  <si>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</si>
  <si>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</si>
  <si>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</si>
  <si>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</si>
  <si>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</si>
  <si>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</si>
  <si>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</si>
  <si>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</si>
  <si>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</si>
  <si>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</si>
  <si>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</si>
  <si>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</si>
  <si>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</si>
  <si>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</si>
  <si>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</si>
  <si>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</si>
  <si>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</si>
  <si>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</si>
  <si>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</si>
  <si>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</si>
  <si>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</si>
  <si>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</si>
  <si>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一、本年收入</t>
  </si>
  <si>
    <t>一、本年支出</t>
  </si>
  <si>
    <t>（一）一般公共预算</t>
  </si>
  <si>
    <t>（一）一般公共服务支出</t>
  </si>
  <si>
    <t>（二）政府性基金预算</t>
  </si>
  <si>
    <t>（二）外交支出</t>
  </si>
  <si>
    <t>（三）国有资本经营预算</t>
  </si>
  <si>
    <t>（三）国防支出</t>
  </si>
  <si>
    <t>二、上年结转结余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</si>
  <si>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</si>
  <si>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</si>
  <si>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</si>
  <si>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</si>
  <si>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</si>
  <si>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</si>
  <si>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</si>
  <si>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</si>
  <si>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</si>
  <si>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</si>
  <si>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</si>
  <si>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</si>
  <si>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</si>
  <si>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</si>
  <si>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</si>
  <si>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</si>
  <si>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</si>
  <si>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</si>
  <si>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</si>
  <si>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</si>
  <si>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</si>
  <si>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</si>
  <si>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</si>
  <si>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</si>
  <si>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部门预算支出功能分类科目</t>
  </si>
  <si>
    <t>人员经费</t>
  </si>
  <si>
    <t>公用经费</t>
  </si>
  <si>
    <t>合  计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</si>
  <si>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</si>
  <si>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</si>
  <si>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</si>
  <si>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</si>
  <si>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</si>
  <si>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</si>
  <si>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</si>
  <si>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</si>
  <si>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</si>
  <si>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</si>
  <si>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</si>
  <si>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</si>
  <si>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</si>
  <si>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</si>
  <si>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</si>
  <si>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</si>
  <si>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</si>
  <si>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</si>
  <si>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</si>
  <si>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</si>
  <si>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</si>
  <si>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</si>
  <si>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</si>
  <si>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</si>
  <si>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昆明市晋宁区教育体育局</t>
  </si>
  <si>
    <t>530122210000000004046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</si>
  <si>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</si>
  <si>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</si>
  <si>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</si>
  <si>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</si>
  <si>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</si>
  <si>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</si>
  <si>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</si>
  <si>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</si>
  <si>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</si>
  <si>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530122210000000004047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</si>
  <si>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</si>
  <si>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</si>
  <si>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</si>
  <si>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</si>
  <si>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</si>
  <si>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</si>
  <si>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</si>
  <si>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</si>
  <si>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</si>
  <si>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</si>
  <si>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</si>
  <si>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530122210000000004048</t>
  </si>
  <si>
    <t>30113</t>
  </si>
  <si>
    <t>530122210000000004049</t>
  </si>
  <si>
    <t>对个人和家庭的补助</t>
  </si>
  <si>
    <t>30305</t>
  </si>
  <si>
    <t>生活补助</t>
  </si>
  <si>
    <t>530122210000000004051</t>
  </si>
  <si>
    <t>30217</t>
  </si>
  <si>
    <t>530122210000000004053</t>
  </si>
  <si>
    <t>工会经费</t>
  </si>
  <si>
    <t>30228</t>
  </si>
  <si>
    <t>530122210000000004054</t>
  </si>
  <si>
    <t>一般公用经费</t>
  </si>
  <si>
    <t>30201</t>
  </si>
  <si>
    <t>办公费</t>
  </si>
  <si>
    <t>30211</t>
  </si>
  <si>
    <t>差旅费</t>
  </si>
  <si>
    <t>30216</t>
  </si>
  <si>
    <t>培训费</t>
  </si>
  <si>
    <t>30229</t>
  </si>
  <si>
    <t>福利费</t>
  </si>
  <si>
    <t>530122231100001219636</t>
  </si>
  <si>
    <t>离退休人员支出</t>
  </si>
  <si>
    <t>530122231100001497499</t>
  </si>
  <si>
    <t>事业人员绩效奖励</t>
  </si>
  <si>
    <t>530122231100001497516</t>
  </si>
  <si>
    <t>其他事业人员支出工资</t>
  </si>
  <si>
    <t>530122241100002487389</t>
  </si>
  <si>
    <t>其他人员支出</t>
  </si>
  <si>
    <t>30199</t>
  </si>
  <si>
    <t>其他工资福利支出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</si>
  <si>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</si>
  <si>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</si>
  <si>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</si>
  <si>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</si>
  <si>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</si>
  <si>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</si>
  <si>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</si>
  <si>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530122221100000912195</t>
  </si>
  <si>
    <t>晋四中设备采购及校舍维修等经费补助(收支专户)专项经费</t>
  </si>
  <si>
    <t>530122251100003729613</t>
  </si>
  <si>
    <t>（收支专户）学生课后服务专项资金</t>
  </si>
  <si>
    <t>30226</t>
  </si>
  <si>
    <t>劳务费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</si>
  <si>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</si>
  <si>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</si>
  <si>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</si>
  <si>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</si>
  <si>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</si>
  <si>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</si>
  <si>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</si>
  <si>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</si>
  <si>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</si>
  <si>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《昆明市教育体育局等五部门关于印发《关于进一步做好义务教育课后服务的实施方案》的通知（昆教体发〔2022〕19号）》、《昆明市晋宁区人民政府办公室关于印发《昆明市晋宁区关于进一步做好义务教育课后服务的实施方案》（晋政办通〔2022〕53号）财政保障义务教育阶段在校生200元每年每生的专项补助，学校按照最高不超过400元/生/学期收取服务费。						
</t>
  </si>
  <si>
    <t>产出指标</t>
  </si>
  <si>
    <t>数量指标</t>
  </si>
  <si>
    <t>2023年参加课后服务的学生数</t>
  </si>
  <si>
    <t>=</t>
  </si>
  <si>
    <t>2706</t>
  </si>
  <si>
    <t>%</t>
  </si>
  <si>
    <t>定量指标</t>
  </si>
  <si>
    <t xml:space="preserve">2024年参加课后服务的学生全员参与数
</t>
  </si>
  <si>
    <t>效益指标</t>
  </si>
  <si>
    <t>社会效益</t>
  </si>
  <si>
    <t>全面贯彻党的教育方针，落实立德树人根本任务，强化责任担当，统筹社会资源，发挥小学场地条件和管理服务的优势，采取丰富多样的课后服务方式，科学合理安排课后服务内容，建立弹性离校制度，帮助家长解决无法按时接</t>
  </si>
  <si>
    <t>&gt;=</t>
  </si>
  <si>
    <t>100</t>
  </si>
  <si>
    <t>定性指标</t>
  </si>
  <si>
    <t xml:space="preserve">全面贯彻党的教育方针，落实立德树人根本任务，强化责任担当，统筹社会资源，发挥小学场地条件和管理服务的优势，采取丰富多样的课后服务方式，科学合理安排课后服务内容，建立弹性离校制度，帮助家长解决无法按时接送问题，得15分
</t>
  </si>
  <si>
    <t>满意度指标</t>
  </si>
  <si>
    <t>服务对象满意度</t>
  </si>
  <si>
    <t>家长、社会满意度</t>
  </si>
  <si>
    <t>95</t>
  </si>
  <si>
    <t xml:space="preserve">家长、社会对课后服务的满意度
</t>
  </si>
  <si>
    <t>按上级要求完成相关项目任务</t>
  </si>
  <si>
    <t>购置设备数量</t>
  </si>
  <si>
    <t>61</t>
  </si>
  <si>
    <t>台（套）</t>
  </si>
  <si>
    <t>反映购置数量完成情况。</t>
  </si>
  <si>
    <t>购置计划完成率</t>
  </si>
  <si>
    <t>反映学校购置计划执行情况
购置计划完成率=（实际购置交付装备数量/计划购置交付装备数量）*100%。</t>
  </si>
  <si>
    <t>质量指标</t>
  </si>
  <si>
    <t>验收通过率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</si>
  <si>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</si>
  <si>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</si>
  <si>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</si>
  <si>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购置设备使用对教育教学及学校管理的辅助作用</t>
  </si>
  <si>
    <t>100
100</t>
  </si>
  <si>
    <t>反映购置设备使用对教育教学及学校管理的辅助作用</t>
  </si>
  <si>
    <t>使用人员满意度</t>
  </si>
  <si>
    <t>反映服务对象对购置设备的整体满意情况。
使用人员满意度=（对购置设备满意的人数/问卷调查人数）*100%。</t>
  </si>
  <si>
    <t>政府性基金预算支出预算表</t>
  </si>
  <si>
    <t>单位名称：昆明市发展和改革委员会</t>
  </si>
  <si>
    <t>政府性基金预算支出</t>
  </si>
  <si>
    <t>备注：我单位无政府性基金预算支出预算相关内容，该表以空表进行公开。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</si>
  <si>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</si>
  <si>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</si>
  <si>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</si>
  <si>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</si>
  <si>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</si>
  <si>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</si>
  <si>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</si>
  <si>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</si>
  <si>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</si>
  <si>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</si>
  <si>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备注：因没有符合政府集中采购目录和限额标准范围内的支出项目，我单位无部门政府采购预算相关内容，该表以空表进行公开。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</si>
  <si>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</si>
  <si>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</si>
  <si>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</si>
  <si>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</si>
  <si>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</si>
  <si>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</si>
  <si>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</si>
  <si>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09-1表</t>
  </si>
  <si>
    <t>2025年对下转移支付预算表</t>
  </si>
  <si>
    <t>单位名称：昆明市晋宁区第四中学</t>
  </si>
  <si>
    <t>单位名称（项目）</t>
  </si>
  <si>
    <t>地区</t>
  </si>
  <si>
    <t>磨憨经济合作区</t>
  </si>
  <si>
    <t/>
  </si>
  <si>
    <t>备注：我区已实行乡财县管，按照区与乡（镇）财政管理体制，乡（镇）按照一级部门预算管理，故无对下转移支付资金，该表以空表进行公开。</t>
  </si>
  <si>
    <t>09-2表</t>
  </si>
  <si>
    <t>2025年对下转移支付绩效目标表</t>
  </si>
  <si>
    <t>单位名称、项目名称</t>
  </si>
  <si>
    <t>上级补助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</si>
  <si>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</si>
  <si>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</si>
  <si>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</si>
  <si>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</si>
  <si>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</si>
  <si>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</si>
  <si>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</si>
  <si>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 设备</t>
  </si>
  <si>
    <t>A02099900 其他广播、电视、电影设备</t>
  </si>
  <si>
    <t>校园广播系统</t>
  </si>
  <si>
    <t>套</t>
  </si>
  <si>
    <t>A05 家具和用品</t>
  </si>
  <si>
    <t>A05010203 教学、实验用桌</t>
  </si>
  <si>
    <t>学生课桌椅</t>
  </si>
  <si>
    <t>项目级次</t>
  </si>
  <si>
    <t>备注：因我单位无项目中期规划预算，该表以空表进行公开。</t>
  </si>
  <si>
    <t>部门编码</t>
  </si>
  <si>
    <t>部门名称</t>
  </si>
  <si>
    <t>内容</t>
  </si>
  <si>
    <t>说明</t>
  </si>
  <si>
    <t>部门总体目标</t>
  </si>
  <si>
    <t>部门职责</t>
  </si>
  <si>
    <t>根据三定方案归纳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</si>
  <si>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</si>
  <si>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</si>
  <si>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</si>
  <si>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</si>
  <si>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</si>
  <si>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</si>
  <si>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</si>
  <si>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</si>
  <si>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</si>
  <si>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</si>
  <si>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</si>
  <si>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</si>
  <si>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</si>
  <si>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</si>
  <si>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</si>
  <si>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</si>
  <si>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备注：此表为一级预算单位及主管部门公开，我单位为二级预算单位，故以空表公开。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</si>
</sst>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;\-#,##0.00;;@"/>
    <numFmt numFmtId="177" formatCode="yyyy/mm/dd\ hh:mm:ss"/>
    <numFmt numFmtId="178" formatCode="hh:mm:ss"/>
    <numFmt numFmtId="179" formatCode="#,##0;\-#,##0;;@"/>
    <numFmt numFmtId="180" formatCode="yyyy/mm/dd"/>
    <numFmt numFmtId="181" formatCode="0.00_ "/>
  </numFmts>
  <fonts count="44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SimSun"/>
      <charset val="134"/>
    </font>
    <font>
      <b/>
      <sz val="9"/>
      <color rgb="FF000000"/>
      <name val="宋体"/>
      <charset val="134"/>
    </font>
    <font>
      <sz val="9.75"/>
      <color rgb="FF000000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9"/>
      <name val="Microsoft YaHei UI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5" fillId="2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4" fillId="0" borderId="1">
      <alignment horizontal="right" vertical="center"/>
    </xf>
    <xf numFmtId="0" fontId="25" fillId="1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14" fillId="0" borderId="1">
      <alignment horizontal="right" vertical="center"/>
    </xf>
    <xf numFmtId="0" fontId="43" fillId="0" borderId="0" applyNumberFormat="0" applyFill="0" applyBorder="0" applyAlignment="0" applyProtection="0">
      <alignment vertical="center"/>
    </xf>
    <xf numFmtId="0" fontId="0" fillId="13" borderId="17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7" fillId="30" borderId="21" applyNumberFormat="0" applyAlignment="0" applyProtection="0">
      <alignment vertical="center"/>
    </xf>
    <xf numFmtId="0" fontId="41" fillId="30" borderId="19" applyNumberFormat="0" applyAlignment="0" applyProtection="0">
      <alignment vertical="center"/>
    </xf>
    <xf numFmtId="0" fontId="36" fillId="27" borderId="20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10" fontId="14" fillId="0" borderId="1">
      <alignment horizontal="right" vertical="center"/>
    </xf>
    <xf numFmtId="0" fontId="25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176" fontId="14" fillId="0" borderId="1">
      <alignment horizontal="right" vertical="center"/>
    </xf>
    <xf numFmtId="49" fontId="14" fillId="0" borderId="1">
      <alignment horizontal="left" vertical="center" wrapText="1"/>
    </xf>
    <xf numFmtId="176" fontId="14" fillId="0" borderId="1">
      <alignment horizontal="right" vertical="center"/>
    </xf>
    <xf numFmtId="178" fontId="14" fillId="0" borderId="1">
      <alignment horizontal="right" vertical="center"/>
    </xf>
    <xf numFmtId="179" fontId="14" fillId="0" borderId="1">
      <alignment horizontal="right" vertical="center"/>
    </xf>
    <xf numFmtId="0" fontId="13" fillId="0" borderId="0"/>
    <xf numFmtId="0" fontId="29" fillId="0" borderId="0">
      <alignment vertical="top"/>
      <protection locked="0"/>
    </xf>
  </cellStyleXfs>
  <cellXfs count="25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/>
    <xf numFmtId="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8" fillId="0" borderId="0" xfId="57" applyFont="1" applyFill="1" applyAlignment="1">
      <alignment vertical="center"/>
    </xf>
    <xf numFmtId="0" fontId="2" fillId="2" borderId="0" xfId="0" applyFont="1" applyFill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0" fontId="3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3" fillId="0" borderId="0" xfId="0" applyFont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10" fillId="0" borderId="1" xfId="54" applyFont="1" applyAlignment="1">
      <alignment horizontal="left" vertical="center"/>
    </xf>
    <xf numFmtId="176" fontId="10" fillId="0" borderId="1" xfId="54" applyFont="1">
      <alignment horizontal="righ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176" fontId="10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Alignment="1">
      <alignment vertical="top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1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49" fontId="10" fillId="0" borderId="1" xfId="53" applyFont="1">
      <alignment horizontal="left" vertical="center" wrapText="1"/>
    </xf>
    <xf numFmtId="181" fontId="8" fillId="0" borderId="0" xfId="58" applyNumberFormat="1" applyFont="1" applyFill="1" applyAlignment="1" applyProtection="1">
      <alignment horizontal="left" vertical="center" wrapText="1"/>
    </xf>
    <xf numFmtId="0" fontId="13" fillId="0" borderId="0" xfId="58" applyFont="1" applyFill="1" applyBorder="1" applyAlignment="1" applyProtection="1">
      <alignment vertical="center"/>
    </xf>
    <xf numFmtId="0" fontId="14" fillId="0" borderId="0" xfId="58" applyFont="1" applyFill="1" applyBorder="1" applyAlignment="1" applyProtection="1">
      <alignment vertical="top"/>
      <protection locked="0"/>
    </xf>
    <xf numFmtId="0" fontId="15" fillId="0" borderId="0" xfId="58" applyFont="1" applyFill="1" applyBorder="1" applyAlignment="1" applyProtection="1">
      <alignment horizontal="center" vertical="center"/>
    </xf>
    <xf numFmtId="0" fontId="9" fillId="0" borderId="0" xfId="58" applyFont="1" applyFill="1" applyBorder="1" applyAlignment="1" applyProtection="1">
      <alignment horizontal="center" vertical="center"/>
    </xf>
    <xf numFmtId="0" fontId="9" fillId="0" borderId="0" xfId="58" applyFont="1" applyFill="1" applyBorder="1" applyAlignment="1" applyProtection="1">
      <alignment horizontal="center" vertical="center"/>
      <protection locked="0"/>
    </xf>
    <xf numFmtId="0" fontId="14" fillId="0" borderId="0" xfId="58" applyFont="1" applyFill="1" applyBorder="1" applyAlignment="1" applyProtection="1">
      <alignment horizontal="left" vertical="center"/>
      <protection locked="0"/>
    </xf>
    <xf numFmtId="0" fontId="5" fillId="0" borderId="1" xfId="58" applyFont="1" applyFill="1" applyBorder="1" applyAlignment="1" applyProtection="1">
      <alignment horizontal="center" vertical="center" wrapText="1"/>
    </xf>
    <xf numFmtId="0" fontId="5" fillId="0" borderId="1" xfId="58" applyFont="1" applyFill="1" applyBorder="1" applyAlignment="1" applyProtection="1">
      <alignment horizontal="center" vertical="center"/>
      <protection locked="0"/>
    </xf>
    <xf numFmtId="0" fontId="2" fillId="0" borderId="1" xfId="58" applyFont="1" applyFill="1" applyBorder="1" applyAlignment="1" applyProtection="1">
      <alignment horizontal="left" vertical="center" wrapText="1"/>
    </xf>
    <xf numFmtId="0" fontId="14" fillId="0" borderId="1" xfId="58" applyFont="1" applyFill="1" applyBorder="1" applyAlignment="1" applyProtection="1">
      <alignment vertical="center" wrapText="1"/>
    </xf>
    <xf numFmtId="0" fontId="2" fillId="0" borderId="1" xfId="58" applyFont="1" applyFill="1" applyBorder="1" applyAlignment="1" applyProtection="1">
      <alignment horizontal="center" vertical="center" wrapText="1"/>
    </xf>
    <xf numFmtId="0" fontId="2" fillId="4" borderId="1" xfId="58" applyFont="1" applyFill="1" applyBorder="1" applyAlignment="1" applyProtection="1">
      <alignment horizontal="center" vertical="center"/>
      <protection locked="0"/>
    </xf>
    <xf numFmtId="0" fontId="2" fillId="4" borderId="1" xfId="58" applyFont="1" applyFill="1" applyBorder="1" applyAlignment="1" applyProtection="1">
      <alignment horizontal="left" vertical="center" wrapText="1"/>
      <protection locked="0"/>
    </xf>
    <xf numFmtId="0" fontId="2" fillId="0" borderId="0" xfId="58" applyFont="1" applyFill="1" applyBorder="1" applyAlignment="1" applyProtection="1">
      <alignment horizontal="right" vertical="center"/>
      <protection locked="0"/>
    </xf>
    <xf numFmtId="0" fontId="13" fillId="0" borderId="0" xfId="58" applyFont="1" applyFill="1" applyBorder="1" applyAlignment="1" applyProtection="1"/>
    <xf numFmtId="0" fontId="3" fillId="0" borderId="0" xfId="58" applyFont="1" applyFill="1" applyBorder="1" applyAlignment="1" applyProtection="1"/>
    <xf numFmtId="0" fontId="3" fillId="0" borderId="0" xfId="58" applyFont="1" applyFill="1" applyBorder="1" applyAlignment="1" applyProtection="1">
      <alignment horizontal="right" vertical="center"/>
    </xf>
    <xf numFmtId="0" fontId="15" fillId="0" borderId="0" xfId="58" applyFont="1" applyFill="1" applyBorder="1" applyAlignment="1" applyProtection="1">
      <alignment horizontal="center" vertical="center" wrapText="1"/>
    </xf>
    <xf numFmtId="0" fontId="2" fillId="0" borderId="0" xfId="58" applyFont="1" applyFill="1" applyBorder="1" applyAlignment="1" applyProtection="1">
      <alignment horizontal="left" vertical="center" wrapText="1"/>
    </xf>
    <xf numFmtId="0" fontId="5" fillId="0" borderId="0" xfId="58" applyFont="1" applyFill="1" applyBorder="1" applyAlignment="1" applyProtection="1">
      <alignment wrapText="1"/>
    </xf>
    <xf numFmtId="0" fontId="3" fillId="0" borderId="0" xfId="58" applyFont="1" applyFill="1" applyBorder="1" applyAlignment="1" applyProtection="1">
      <alignment horizontal="right" wrapText="1"/>
    </xf>
    <xf numFmtId="0" fontId="2" fillId="0" borderId="0" xfId="58" applyFont="1" applyFill="1" applyBorder="1" applyAlignment="1" applyProtection="1">
      <alignment horizontal="right"/>
      <protection locked="0"/>
    </xf>
    <xf numFmtId="0" fontId="5" fillId="4" borderId="5" xfId="58" applyFont="1" applyFill="1" applyBorder="1" applyAlignment="1" applyProtection="1">
      <alignment horizontal="center" vertical="center"/>
    </xf>
    <xf numFmtId="0" fontId="5" fillId="0" borderId="2" xfId="58" applyFont="1" applyFill="1" applyBorder="1" applyAlignment="1" applyProtection="1">
      <alignment horizontal="center" vertical="center"/>
    </xf>
    <xf numFmtId="0" fontId="5" fillId="0" borderId="3" xfId="58" applyFont="1" applyFill="1" applyBorder="1" applyAlignment="1" applyProtection="1">
      <alignment horizontal="center" vertical="center"/>
    </xf>
    <xf numFmtId="0" fontId="5" fillId="0" borderId="5" xfId="58" applyFont="1" applyFill="1" applyBorder="1" applyAlignment="1" applyProtection="1">
      <alignment horizontal="center" vertical="center"/>
      <protection locked="0"/>
    </xf>
    <xf numFmtId="0" fontId="5" fillId="0" borderId="7" xfId="58" applyFont="1" applyFill="1" applyBorder="1" applyAlignment="1" applyProtection="1">
      <alignment horizontal="center" vertical="center"/>
    </xf>
    <xf numFmtId="0" fontId="5" fillId="0" borderId="6" xfId="58" applyFont="1" applyFill="1" applyBorder="1" applyAlignment="1" applyProtection="1">
      <alignment horizontal="center" vertical="center"/>
    </xf>
    <xf numFmtId="0" fontId="5" fillId="0" borderId="5" xfId="58" applyFont="1" applyFill="1" applyBorder="1" applyAlignment="1" applyProtection="1">
      <alignment horizontal="center" vertical="center" wrapText="1"/>
    </xf>
    <xf numFmtId="0" fontId="5" fillId="0" borderId="8" xfId="58" applyFont="1" applyFill="1" applyBorder="1" applyAlignment="1" applyProtection="1">
      <alignment horizontal="center" vertical="center" wrapText="1"/>
    </xf>
    <xf numFmtId="0" fontId="13" fillId="0" borderId="7" xfId="58" applyFont="1" applyFill="1" applyBorder="1" applyAlignment="1" applyProtection="1">
      <alignment horizontal="center" vertical="center"/>
      <protection locked="0"/>
    </xf>
    <xf numFmtId="0" fontId="13" fillId="0" borderId="1" xfId="58" applyFont="1" applyFill="1" applyBorder="1" applyAlignment="1" applyProtection="1">
      <alignment horizontal="center" vertical="center"/>
    </xf>
    <xf numFmtId="0" fontId="13" fillId="0" borderId="2" xfId="58" applyFont="1" applyFill="1" applyBorder="1" applyAlignment="1" applyProtection="1">
      <alignment horizontal="center" vertical="center"/>
    </xf>
    <xf numFmtId="0" fontId="13" fillId="0" borderId="1" xfId="58" applyFont="1" applyFill="1" applyBorder="1" applyAlignment="1" applyProtection="1">
      <alignment horizontal="center" vertical="center"/>
      <protection locked="0"/>
    </xf>
    <xf numFmtId="0" fontId="2" fillId="0" borderId="1" xfId="58" applyFont="1" applyFill="1" applyBorder="1" applyAlignment="1" applyProtection="1">
      <alignment horizontal="right" vertical="center"/>
      <protection locked="0"/>
    </xf>
    <xf numFmtId="0" fontId="14" fillId="0" borderId="2" xfId="58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wrapText="1"/>
    </xf>
    <xf numFmtId="0" fontId="3" fillId="0" borderId="0" xfId="0" applyFont="1" applyProtection="1">
      <protection locked="0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Protection="1">
      <protection locked="0"/>
    </xf>
    <xf numFmtId="0" fontId="5" fillId="0" borderId="0" xfId="0" applyFont="1" applyAlignment="1">
      <alignment wrapText="1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16" fillId="0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179" fontId="10" fillId="0" borderId="1" xfId="56" applyFont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horizontal="left" vertical="center"/>
    </xf>
    <xf numFmtId="176" fontId="17" fillId="0" borderId="0" xfId="0" applyNumberFormat="1" applyFont="1" applyBorder="1" applyAlignment="1">
      <alignment horizontal="left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18" fillId="0" borderId="0" xfId="0" applyFont="1" applyAlignment="1" applyProtection="1">
      <alignment horizontal="right"/>
      <protection locked="0"/>
    </xf>
    <xf numFmtId="49" fontId="18" fillId="0" borderId="0" xfId="0" applyNumberFormat="1" applyFont="1" applyProtection="1">
      <protection locked="0"/>
    </xf>
    <xf numFmtId="0" fontId="3" fillId="0" borderId="0" xfId="0" applyFont="1" applyAlignment="1">
      <alignment horizontal="right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49" fontId="8" fillId="0" borderId="0" xfId="58" applyNumberFormat="1" applyFont="1" applyFill="1" applyAlignment="1" applyProtection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10" fillId="0" borderId="1" xfId="53" applyFont="1" applyAlignment="1">
      <alignment horizontal="left" vertical="center" wrapText="1" indent="1"/>
    </xf>
    <xf numFmtId="0" fontId="3" fillId="0" borderId="0" xfId="0" applyFont="1" applyAlignment="1">
      <alignment vertical="top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 applyProtection="1">
      <alignment vertical="top"/>
      <protection locked="0"/>
    </xf>
    <xf numFmtId="49" fontId="3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right"/>
    </xf>
    <xf numFmtId="0" fontId="11" fillId="2" borderId="1" xfId="0" applyFont="1" applyFill="1" applyBorder="1" applyAlignment="1" applyProtection="1">
      <alignment vertical="top" wrapText="1"/>
      <protection locked="0"/>
    </xf>
    <xf numFmtId="4" fontId="2" fillId="2" borderId="1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2" fillId="0" borderId="0" xfId="0" applyFont="1" applyAlignment="1" applyProtection="1">
      <alignment horizontal="left" vertical="center" wrapText="1"/>
      <protection locked="0"/>
    </xf>
    <xf numFmtId="0" fontId="11" fillId="2" borderId="0" xfId="0" applyFont="1" applyFill="1" applyAlignment="1">
      <alignment horizontal="left" vertical="center"/>
    </xf>
    <xf numFmtId="0" fontId="1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2" fillId="0" borderId="1" xfId="0" applyFont="1" applyBorder="1" applyAlignment="1" applyProtection="1">
      <alignment horizontal="center" vertical="center" wrapText="1"/>
      <protection locked="0"/>
    </xf>
    <xf numFmtId="4" fontId="22" fillId="0" borderId="1" xfId="0" applyNumberFormat="1" applyFont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/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49" fontId="10" fillId="0" borderId="1" xfId="53" applyFont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right" vertical="center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Alignment="1" quotePrefix="1">
      <alignment horizontal="right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  <cellStyle name="Normal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workbookViewId="0">
      <selection activeCell="B10" sqref="B10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72"/>
      <c r="B1" s="72"/>
      <c r="C1" s="72"/>
      <c r="D1" s="88"/>
    </row>
    <row r="2" ht="41.25" customHeight="1" spans="1:1">
      <c r="A2" s="67" t="str">
        <f>"2025"&amp;"年部门财务收支预算总表"</f>
        <v>2025年部门财务收支预算总表</v>
      </c>
    </row>
    <row r="3" ht="17.25" customHeight="1" spans="1:4">
      <c r="A3" s="70" t="str">
        <f>"单位名称："&amp;"昆明市晋宁区第四中学"</f>
        <v>单位名称：昆明市晋宁区第四中学</v>
      </c>
      <c r="B3" s="229"/>
      <c r="D3" s="207" t="s">
        <v>0</v>
      </c>
    </row>
    <row r="4" ht="23.25" customHeight="1" spans="1:4">
      <c r="A4" s="250" t="s">
        <v>1</v>
      </c>
      <c r="B4" s="251"/>
      <c r="C4" s="250" t="s">
        <v>2</v>
      </c>
      <c r="D4" s="251"/>
    </row>
    <row r="5" ht="24" customHeight="1" spans="1:4">
      <c r="A5" s="250" t="s">
        <v>3</v>
      </c>
      <c r="B5" s="250" t="s">
        <v>4</v>
      </c>
      <c r="C5" s="250" t="s">
        <v>5</v>
      </c>
      <c r="D5" s="250" t="s">
        <v>4</v>
      </c>
    </row>
    <row r="6" ht="17.25" customHeight="1" spans="1:4">
      <c r="A6" s="231" t="s">
        <v>6</v>
      </c>
      <c r="B6" s="58">
        <v>26515845.74</v>
      </c>
      <c r="C6" s="231" t="s">
        <v>7</v>
      </c>
      <c r="D6" s="58"/>
    </row>
    <row r="7" ht="17.25" customHeight="1" spans="1:4">
      <c r="A7" s="231" t="s">
        <v>8</v>
      </c>
      <c r="B7" s="58"/>
      <c r="C7" s="231" t="s">
        <v>9</v>
      </c>
      <c r="D7" s="58"/>
    </row>
    <row r="8" ht="17.25" customHeight="1" spans="1:4">
      <c r="A8" s="231" t="s">
        <v>10</v>
      </c>
      <c r="B8" s="58"/>
      <c r="C8" s="252" t="s">
        <v>11</v>
      </c>
      <c r="D8" s="58"/>
    </row>
    <row r="9" ht="17.25" customHeight="1" spans="1:4">
      <c r="A9" s="231" t="s">
        <v>12</v>
      </c>
      <c r="B9" s="58"/>
      <c r="C9" s="252" t="s">
        <v>13</v>
      </c>
      <c r="D9" s="58"/>
    </row>
    <row r="10" ht="17.25" customHeight="1" spans="1:4">
      <c r="A10" s="231" t="s">
        <v>14</v>
      </c>
      <c r="B10" s="58">
        <v>607160.39</v>
      </c>
      <c r="C10" s="252" t="s">
        <v>15</v>
      </c>
      <c r="D10" s="58">
        <v>19139823.05</v>
      </c>
    </row>
    <row r="11" ht="17.25" customHeight="1" spans="1:4">
      <c r="A11" s="231" t="s">
        <v>16</v>
      </c>
      <c r="B11" s="58"/>
      <c r="C11" s="252" t="s">
        <v>17</v>
      </c>
      <c r="D11" s="58"/>
    </row>
    <row r="12" ht="17.25" customHeight="1" spans="1:4">
      <c r="A12" s="231" t="s">
        <v>18</v>
      </c>
      <c r="B12" s="58"/>
      <c r="C12" s="82" t="s">
        <v>19</v>
      </c>
      <c r="D12" s="58"/>
    </row>
    <row r="13" ht="17.25" customHeight="1" spans="1:4">
      <c r="A13" s="231" t="s">
        <v>20</v>
      </c>
      <c r="B13" s="58">
        <v>47160.39</v>
      </c>
      <c r="C13" s="82" t="s">
        <v>21</v>
      </c>
      <c r="D13" s="58">
        <v>3777869.03</v>
      </c>
    </row>
    <row r="14" ht="17.25" customHeight="1" spans="1:4">
      <c r="A14" s="231" t="s">
        <v>22</v>
      </c>
      <c r="B14" s="58"/>
      <c r="C14" s="82" t="s">
        <v>23</v>
      </c>
      <c r="D14" s="58">
        <v>2109462.21</v>
      </c>
    </row>
    <row r="15" ht="17.25" customHeight="1" spans="1:4">
      <c r="A15" s="231" t="s">
        <v>24</v>
      </c>
      <c r="B15" s="60">
        <v>560000</v>
      </c>
      <c r="C15" s="82" t="s">
        <v>25</v>
      </c>
      <c r="D15" s="58"/>
    </row>
    <row r="16" ht="17.25" customHeight="1" spans="1:4">
      <c r="A16" s="21"/>
      <c r="B16" s="58"/>
      <c r="C16" s="82" t="s">
        <v>26</v>
      </c>
      <c r="D16" s="58"/>
    </row>
    <row r="17" ht="17.25" customHeight="1" spans="1:4">
      <c r="A17" s="232"/>
      <c r="B17" s="58"/>
      <c r="C17" s="82" t="s">
        <v>27</v>
      </c>
      <c r="D17" s="58"/>
    </row>
    <row r="18" ht="17.25" customHeight="1" spans="1:4">
      <c r="A18" s="232"/>
      <c r="B18" s="58"/>
      <c r="C18" s="82" t="s">
        <v>28</v>
      </c>
      <c r="D18" s="58"/>
    </row>
    <row r="19" ht="17.25" customHeight="1" spans="1:4">
      <c r="A19" s="232"/>
      <c r="B19" s="58"/>
      <c r="C19" s="82" t="s">
        <v>29</v>
      </c>
      <c r="D19" s="58"/>
    </row>
    <row r="20" ht="17.25" customHeight="1" spans="1:4">
      <c r="A20" s="232"/>
      <c r="B20" s="58"/>
      <c r="C20" s="82" t="s">
        <v>30</v>
      </c>
      <c r="D20" s="58"/>
    </row>
    <row r="21" ht="17.25" customHeight="1" spans="1:4">
      <c r="A21" s="232"/>
      <c r="B21" s="58"/>
      <c r="C21" s="82" t="s">
        <v>31</v>
      </c>
      <c r="D21" s="58"/>
    </row>
    <row r="22" ht="17.25" customHeight="1" spans="1:4">
      <c r="A22" s="232"/>
      <c r="B22" s="58"/>
      <c r="C22" s="82" t="s">
        <v>32</v>
      </c>
      <c r="D22" s="58"/>
    </row>
    <row r="23" ht="17.25" customHeight="1" spans="1:4">
      <c r="A23" s="232"/>
      <c r="B23" s="58"/>
      <c r="C23" s="82" t="s">
        <v>33</v>
      </c>
      <c r="D23" s="58"/>
    </row>
    <row r="24" ht="17.25" customHeight="1" spans="1:4">
      <c r="A24" s="232"/>
      <c r="B24" s="58"/>
      <c r="C24" s="82" t="s">
        <v>34</v>
      </c>
      <c r="D24" s="58">
        <v>2095851.84</v>
      </c>
    </row>
    <row r="25" ht="17.25" customHeight="1" spans="1:4">
      <c r="A25" s="232"/>
      <c r="B25" s="58"/>
      <c r="C25" s="82" t="s">
        <v>35</v>
      </c>
      <c r="D25" s="58"/>
    </row>
    <row r="26" ht="17.25" customHeight="1" spans="1:4">
      <c r="A26" s="232"/>
      <c r="B26" s="58"/>
      <c r="C26" s="21" t="s">
        <v>36</v>
      </c>
      <c r="D26" s="58"/>
    </row>
    <row r="27" ht="17.25" customHeight="1" spans="1:4">
      <c r="A27" s="232"/>
      <c r="B27" s="58"/>
      <c r="C27" s="82" t="s">
        <v>37</v>
      </c>
      <c r="D27" s="58"/>
    </row>
    <row r="28" ht="16.5" customHeight="1" spans="1:4">
      <c r="A28" s="232"/>
      <c r="B28" s="58"/>
      <c r="C28" s="82" t="s">
        <v>38</v>
      </c>
      <c r="D28" s="58"/>
    </row>
    <row r="29" ht="16.5" customHeight="1" spans="1:4">
      <c r="A29" s="232"/>
      <c r="B29" s="58"/>
      <c r="C29" s="21" t="s">
        <v>39</v>
      </c>
      <c r="D29" s="58"/>
    </row>
    <row r="30" ht="17.25" customHeight="1" spans="1:4">
      <c r="A30" s="232"/>
      <c r="B30" s="58"/>
      <c r="C30" s="21" t="s">
        <v>40</v>
      </c>
      <c r="D30" s="58"/>
    </row>
    <row r="31" ht="17.25" customHeight="1" spans="1:4">
      <c r="A31" s="232"/>
      <c r="B31" s="58"/>
      <c r="C31" s="82" t="s">
        <v>41</v>
      </c>
      <c r="D31" s="58"/>
    </row>
    <row r="32" ht="16.5" customHeight="1" spans="1:4">
      <c r="A32" s="232" t="s">
        <v>42</v>
      </c>
      <c r="B32" s="58">
        <v>27123006.13</v>
      </c>
      <c r="C32" s="232" t="s">
        <v>43</v>
      </c>
      <c r="D32" s="58">
        <v>27123006.13</v>
      </c>
    </row>
    <row r="33" ht="16.5" customHeight="1" spans="1:4">
      <c r="A33" s="21" t="s">
        <v>44</v>
      </c>
      <c r="B33" s="58"/>
      <c r="C33" s="21" t="s">
        <v>45</v>
      </c>
      <c r="D33" s="58"/>
    </row>
    <row r="34" ht="16.5" customHeight="1" spans="1:4">
      <c r="A34" s="82" t="s">
        <v>46</v>
      </c>
      <c r="B34" s="60"/>
      <c r="C34" s="82" t="s">
        <v>46</v>
      </c>
      <c r="D34" s="60"/>
    </row>
    <row r="35" ht="16.5" customHeight="1" spans="1:4">
      <c r="A35" s="82" t="s">
        <v>47</v>
      </c>
      <c r="B35" s="60"/>
      <c r="C35" s="82" t="s">
        <v>48</v>
      </c>
      <c r="D35" s="60"/>
    </row>
    <row r="36" ht="16.5" customHeight="1" spans="1:4">
      <c r="A36" s="235" t="s">
        <v>49</v>
      </c>
      <c r="B36" s="58">
        <v>27123006.13</v>
      </c>
      <c r="C36" s="235" t="s">
        <v>50</v>
      </c>
      <c r="D36" s="58">
        <v>27123006.13</v>
      </c>
    </row>
  </sheetData>
  <mergeCells count="4">
    <mergeCell ref="A2:D2"/>
    <mergeCell ref="A3:B3"/>
    <mergeCell ref="A4:B4"/>
    <mergeCell ref="C4:D4"/>
  </mergeCells>
  <pageMargins left="0.75" right="0.472222222222222" top="0.472222222222222" bottom="0.472222222222222" header="0.5" footer="0.5"/>
  <pageSetup paperSize="9" scale="8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:F1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77">
        <v>1</v>
      </c>
      <c r="B1" s="178">
        <v>0</v>
      </c>
      <c r="C1" s="177">
        <v>1</v>
      </c>
      <c r="D1" s="179"/>
      <c r="E1" s="179"/>
      <c r="F1" s="176"/>
    </row>
    <row r="2" ht="42" customHeight="1" spans="1:6">
      <c r="A2" s="180" t="str">
        <f>"2025"&amp;"年部门政府性基金预算支出预算表"</f>
        <v>2025年部门政府性基金预算支出预算表</v>
      </c>
      <c r="B2" s="180" t="s">
        <v>304</v>
      </c>
      <c r="C2" s="181"/>
      <c r="D2" s="182"/>
      <c r="E2" s="182"/>
      <c r="F2" s="182"/>
    </row>
    <row r="3" ht="13.5" customHeight="1" spans="1:6">
      <c r="A3" s="44" t="str">
        <f>"单位名称："&amp;"昆明市晋宁区第四中学"</f>
        <v>单位名称：昆明市晋宁区第四中学</v>
      </c>
      <c r="B3" s="44" t="s">
        <v>305</v>
      </c>
      <c r="C3" s="177"/>
      <c r="D3" s="179"/>
      <c r="E3" s="179"/>
      <c r="F3" s="176" t="s">
        <v>0</v>
      </c>
    </row>
    <row r="4" ht="19.5" customHeight="1" spans="1:6">
      <c r="A4" s="183" t="s">
        <v>173</v>
      </c>
      <c r="B4" s="184" t="s">
        <v>68</v>
      </c>
      <c r="C4" s="183" t="s">
        <v>69</v>
      </c>
      <c r="D4" s="12" t="s">
        <v>306</v>
      </c>
      <c r="E4" s="13"/>
      <c r="F4" s="36"/>
    </row>
    <row r="5" ht="18.75" customHeight="1" spans="1:6">
      <c r="A5" s="185"/>
      <c r="B5" s="186"/>
      <c r="C5" s="185"/>
      <c r="D5" s="52" t="s">
        <v>53</v>
      </c>
      <c r="E5" s="12" t="s">
        <v>71</v>
      </c>
      <c r="F5" s="52" t="s">
        <v>72</v>
      </c>
    </row>
    <row r="6" ht="18.75" customHeight="1" spans="1:6">
      <c r="A6" s="187">
        <v>1</v>
      </c>
      <c r="B6" s="188" t="s">
        <v>79</v>
      </c>
      <c r="C6" s="187">
        <v>3</v>
      </c>
      <c r="D6" s="14">
        <v>4</v>
      </c>
      <c r="E6" s="14">
        <v>5</v>
      </c>
      <c r="F6" s="14">
        <v>6</v>
      </c>
    </row>
    <row r="7" ht="21" customHeight="1" spans="1:6">
      <c r="A7" s="32"/>
      <c r="B7" s="32"/>
      <c r="C7" s="32"/>
      <c r="D7" s="58"/>
      <c r="E7" s="58"/>
      <c r="F7" s="58"/>
    </row>
    <row r="8" ht="21" customHeight="1" spans="1:6">
      <c r="A8" s="32"/>
      <c r="B8" s="32"/>
      <c r="C8" s="32"/>
      <c r="D8" s="58"/>
      <c r="E8" s="58"/>
      <c r="F8" s="58"/>
    </row>
    <row r="9" ht="18.75" customHeight="1" spans="1:6">
      <c r="A9" s="189" t="s">
        <v>165</v>
      </c>
      <c r="B9" s="189" t="s">
        <v>165</v>
      </c>
      <c r="C9" s="190" t="s">
        <v>165</v>
      </c>
      <c r="D9" s="58"/>
      <c r="E9" s="58"/>
      <c r="F9" s="58"/>
    </row>
    <row r="10" customHeight="1" spans="1:6">
      <c r="A10" s="191" t="s">
        <v>307</v>
      </c>
      <c r="B10" s="191"/>
      <c r="C10" s="191"/>
      <c r="D10" s="191"/>
      <c r="E10" s="191"/>
      <c r="F10" s="191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ageMargins left="0.75" right="0.75" top="1" bottom="1" header="0.5" footer="0.5"/>
  <pageSetup paperSize="9" scale="71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A10" sqref="A10:S10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131"/>
      <c r="C1" s="131"/>
      <c r="R1" s="174"/>
      <c r="S1" s="174"/>
    </row>
    <row r="2" ht="41.25" customHeight="1" spans="1:19">
      <c r="A2" s="132" t="str">
        <f>"2025"&amp;"年部门政府采购预算表"</f>
        <v>2025年部门政府采购预算表</v>
      </c>
      <c r="B2" s="133"/>
      <c r="C2" s="133"/>
      <c r="D2" s="43"/>
      <c r="E2" s="43"/>
      <c r="F2" s="43"/>
      <c r="G2" s="43"/>
      <c r="H2" s="43"/>
      <c r="I2" s="43"/>
      <c r="J2" s="43"/>
      <c r="K2" s="43"/>
      <c r="L2" s="43"/>
      <c r="M2" s="133"/>
      <c r="N2" s="43"/>
      <c r="O2" s="43"/>
      <c r="P2" s="133"/>
      <c r="Q2" s="43"/>
      <c r="R2" s="133"/>
      <c r="S2" s="133"/>
    </row>
    <row r="3" ht="18.75" customHeight="1" spans="1:19">
      <c r="A3" s="165" t="str">
        <f>"单位名称："&amp;"昆明市晋宁区第四中学"</f>
        <v>单位名称：昆明市晋宁区第四中学</v>
      </c>
      <c r="B3" s="136"/>
      <c r="C3" s="136"/>
      <c r="D3" s="46"/>
      <c r="E3" s="46"/>
      <c r="F3" s="46"/>
      <c r="G3" s="46"/>
      <c r="H3" s="46"/>
      <c r="I3" s="46"/>
      <c r="J3" s="46"/>
      <c r="K3" s="46"/>
      <c r="L3" s="46"/>
      <c r="R3" s="175"/>
      <c r="S3" s="176" t="s">
        <v>0</v>
      </c>
    </row>
    <row r="4" ht="15.75" customHeight="1" spans="1:19">
      <c r="A4" s="49" t="s">
        <v>172</v>
      </c>
      <c r="B4" s="138" t="s">
        <v>173</v>
      </c>
      <c r="C4" s="138" t="s">
        <v>308</v>
      </c>
      <c r="D4" s="139" t="s">
        <v>309</v>
      </c>
      <c r="E4" s="139" t="s">
        <v>310</v>
      </c>
      <c r="F4" s="139" t="s">
        <v>311</v>
      </c>
      <c r="G4" s="139" t="s">
        <v>312</v>
      </c>
      <c r="H4" s="139" t="s">
        <v>313</v>
      </c>
      <c r="I4" s="153" t="s">
        <v>180</v>
      </c>
      <c r="J4" s="153"/>
      <c r="K4" s="153"/>
      <c r="L4" s="153"/>
      <c r="M4" s="154"/>
      <c r="N4" s="153"/>
      <c r="O4" s="153"/>
      <c r="P4" s="161"/>
      <c r="Q4" s="153"/>
      <c r="R4" s="154"/>
      <c r="S4" s="162"/>
    </row>
    <row r="5" ht="17.25" customHeight="1" spans="1:19">
      <c r="A5" s="51"/>
      <c r="B5" s="140"/>
      <c r="C5" s="140"/>
      <c r="D5" s="141"/>
      <c r="E5" s="141"/>
      <c r="F5" s="141"/>
      <c r="G5" s="141"/>
      <c r="H5" s="141"/>
      <c r="I5" s="141" t="s">
        <v>53</v>
      </c>
      <c r="J5" s="141" t="s">
        <v>56</v>
      </c>
      <c r="K5" s="141" t="s">
        <v>314</v>
      </c>
      <c r="L5" s="141" t="s">
        <v>315</v>
      </c>
      <c r="M5" s="155" t="s">
        <v>316</v>
      </c>
      <c r="N5" s="156" t="s">
        <v>317</v>
      </c>
      <c r="O5" s="156"/>
      <c r="P5" s="163"/>
      <c r="Q5" s="156"/>
      <c r="R5" s="164"/>
      <c r="S5" s="142"/>
    </row>
    <row r="6" ht="54" customHeight="1" spans="1:19">
      <c r="A6" s="54"/>
      <c r="B6" s="142"/>
      <c r="C6" s="142"/>
      <c r="D6" s="143"/>
      <c r="E6" s="143"/>
      <c r="F6" s="143"/>
      <c r="G6" s="143"/>
      <c r="H6" s="143"/>
      <c r="I6" s="143"/>
      <c r="J6" s="143" t="s">
        <v>55</v>
      </c>
      <c r="K6" s="143"/>
      <c r="L6" s="143"/>
      <c r="M6" s="157"/>
      <c r="N6" s="143" t="s">
        <v>55</v>
      </c>
      <c r="O6" s="143" t="s">
        <v>61</v>
      </c>
      <c r="P6" s="142" t="s">
        <v>62</v>
      </c>
      <c r="Q6" s="143" t="s">
        <v>63</v>
      </c>
      <c r="R6" s="157" t="s">
        <v>64</v>
      </c>
      <c r="S6" s="142" t="s">
        <v>65</v>
      </c>
    </row>
    <row r="7" ht="18" customHeight="1" spans="1:19">
      <c r="A7" s="166">
        <v>1</v>
      </c>
      <c r="B7" s="166" t="s">
        <v>79</v>
      </c>
      <c r="C7" s="167">
        <v>3</v>
      </c>
      <c r="D7" s="167">
        <v>4</v>
      </c>
      <c r="E7" s="166">
        <v>5</v>
      </c>
      <c r="F7" s="166">
        <v>6</v>
      </c>
      <c r="G7" s="166">
        <v>7</v>
      </c>
      <c r="H7" s="166">
        <v>8</v>
      </c>
      <c r="I7" s="166">
        <v>9</v>
      </c>
      <c r="J7" s="166">
        <v>10</v>
      </c>
      <c r="K7" s="166">
        <v>11</v>
      </c>
      <c r="L7" s="166">
        <v>12</v>
      </c>
      <c r="M7" s="166">
        <v>13</v>
      </c>
      <c r="N7" s="166">
        <v>14</v>
      </c>
      <c r="O7" s="166">
        <v>15</v>
      </c>
      <c r="P7" s="166">
        <v>16</v>
      </c>
      <c r="Q7" s="166">
        <v>17</v>
      </c>
      <c r="R7" s="166">
        <v>18</v>
      </c>
      <c r="S7" s="166">
        <v>19</v>
      </c>
    </row>
    <row r="8" ht="21" customHeight="1" spans="1:19">
      <c r="A8" s="144"/>
      <c r="B8" s="145"/>
      <c r="C8" s="145"/>
      <c r="D8" s="146"/>
      <c r="E8" s="146"/>
      <c r="F8" s="146"/>
      <c r="G8" s="168"/>
      <c r="H8" s="58"/>
      <c r="I8" s="58"/>
      <c r="J8" s="58"/>
      <c r="K8" s="58"/>
      <c r="L8" s="58"/>
      <c r="M8" s="58"/>
      <c r="N8" s="58"/>
      <c r="O8" s="58"/>
      <c r="P8" s="60"/>
      <c r="Q8" s="60"/>
      <c r="R8" s="58"/>
      <c r="S8" s="58"/>
    </row>
    <row r="9" ht="21" customHeight="1" spans="1:19">
      <c r="A9" s="147" t="s">
        <v>165</v>
      </c>
      <c r="B9" s="148"/>
      <c r="C9" s="148"/>
      <c r="D9" s="149"/>
      <c r="E9" s="149"/>
      <c r="F9" s="149"/>
      <c r="G9" s="169"/>
      <c r="H9" s="58"/>
      <c r="I9" s="58"/>
      <c r="J9" s="58"/>
      <c r="K9" s="58"/>
      <c r="L9" s="58"/>
      <c r="M9" s="58"/>
      <c r="N9" s="58"/>
      <c r="O9" s="58"/>
      <c r="P9" s="60"/>
      <c r="Q9" s="60"/>
      <c r="R9" s="58"/>
      <c r="S9" s="58"/>
    </row>
    <row r="10" ht="21" customHeight="1" spans="1:19">
      <c r="A10" s="170" t="s">
        <v>318</v>
      </c>
      <c r="B10" s="171"/>
      <c r="C10" s="171"/>
      <c r="D10" s="170"/>
      <c r="E10" s="170"/>
      <c r="F10" s="170"/>
      <c r="G10" s="172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pageSetup paperSize="9" scale="31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10" sqref="A10:R1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130"/>
      <c r="B1" s="131"/>
      <c r="C1" s="131"/>
      <c r="D1" s="131"/>
      <c r="E1" s="131"/>
      <c r="F1" s="131"/>
      <c r="G1" s="131"/>
      <c r="H1" s="130"/>
      <c r="I1" s="130"/>
      <c r="J1" s="130"/>
      <c r="K1" s="130"/>
      <c r="L1" s="130"/>
      <c r="M1" s="130"/>
      <c r="N1" s="151"/>
      <c r="O1" s="130"/>
      <c r="P1" s="130"/>
      <c r="Q1" s="131"/>
      <c r="R1" s="130"/>
      <c r="S1" s="159"/>
      <c r="T1" s="159"/>
    </row>
    <row r="2" ht="41.25" customHeight="1" spans="1:20">
      <c r="A2" s="132" t="str">
        <f>"2025"&amp;"年部门政府购买服务预算表"</f>
        <v>2025年部门政府购买服务预算表</v>
      </c>
      <c r="B2" s="133"/>
      <c r="C2" s="133"/>
      <c r="D2" s="133"/>
      <c r="E2" s="133"/>
      <c r="F2" s="133"/>
      <c r="G2" s="133"/>
      <c r="H2" s="134"/>
      <c r="I2" s="134"/>
      <c r="J2" s="134"/>
      <c r="K2" s="134"/>
      <c r="L2" s="134"/>
      <c r="M2" s="134"/>
      <c r="N2" s="152"/>
      <c r="O2" s="134"/>
      <c r="P2" s="134"/>
      <c r="Q2" s="133"/>
      <c r="R2" s="134"/>
      <c r="S2" s="152"/>
      <c r="T2" s="133"/>
    </row>
    <row r="3" ht="22.5" customHeight="1" spans="1:20">
      <c r="A3" s="135" t="str">
        <f>"单位名称："&amp;"昆明市晋宁区第四中学"</f>
        <v>单位名称：昆明市晋宁区第四中学</v>
      </c>
      <c r="B3" s="136"/>
      <c r="C3" s="136"/>
      <c r="D3" s="136"/>
      <c r="E3" s="136"/>
      <c r="F3" s="136"/>
      <c r="G3" s="136"/>
      <c r="H3" s="137"/>
      <c r="I3" s="137"/>
      <c r="J3" s="137"/>
      <c r="K3" s="137"/>
      <c r="L3" s="137"/>
      <c r="M3" s="137"/>
      <c r="N3" s="151"/>
      <c r="O3" s="130"/>
      <c r="P3" s="130"/>
      <c r="Q3" s="131"/>
      <c r="R3" s="130"/>
      <c r="S3" s="160"/>
      <c r="T3" s="159" t="s">
        <v>0</v>
      </c>
    </row>
    <row r="4" ht="24" customHeight="1" spans="1:20">
      <c r="A4" s="49" t="s">
        <v>172</v>
      </c>
      <c r="B4" s="138" t="s">
        <v>173</v>
      </c>
      <c r="C4" s="138" t="s">
        <v>308</v>
      </c>
      <c r="D4" s="138" t="s">
        <v>319</v>
      </c>
      <c r="E4" s="138" t="s">
        <v>320</v>
      </c>
      <c r="F4" s="138" t="s">
        <v>321</v>
      </c>
      <c r="G4" s="138" t="s">
        <v>322</v>
      </c>
      <c r="H4" s="139" t="s">
        <v>323</v>
      </c>
      <c r="I4" s="139" t="s">
        <v>324</v>
      </c>
      <c r="J4" s="153" t="s">
        <v>180</v>
      </c>
      <c r="K4" s="153"/>
      <c r="L4" s="153"/>
      <c r="M4" s="153"/>
      <c r="N4" s="154"/>
      <c r="O4" s="153"/>
      <c r="P4" s="153"/>
      <c r="Q4" s="161"/>
      <c r="R4" s="153"/>
      <c r="S4" s="154"/>
      <c r="T4" s="162"/>
    </row>
    <row r="5" ht="24" customHeight="1" spans="1:20">
      <c r="A5" s="51"/>
      <c r="B5" s="140"/>
      <c r="C5" s="140"/>
      <c r="D5" s="140"/>
      <c r="E5" s="140"/>
      <c r="F5" s="140"/>
      <c r="G5" s="140"/>
      <c r="H5" s="141"/>
      <c r="I5" s="141"/>
      <c r="J5" s="141" t="s">
        <v>53</v>
      </c>
      <c r="K5" s="141" t="s">
        <v>56</v>
      </c>
      <c r="L5" s="141" t="s">
        <v>314</v>
      </c>
      <c r="M5" s="141" t="s">
        <v>315</v>
      </c>
      <c r="N5" s="155" t="s">
        <v>316</v>
      </c>
      <c r="O5" s="156" t="s">
        <v>317</v>
      </c>
      <c r="P5" s="156"/>
      <c r="Q5" s="163"/>
      <c r="R5" s="156"/>
      <c r="S5" s="164"/>
      <c r="T5" s="142"/>
    </row>
    <row r="6" ht="54" customHeight="1" spans="1:20">
      <c r="A6" s="54"/>
      <c r="B6" s="142"/>
      <c r="C6" s="142"/>
      <c r="D6" s="142"/>
      <c r="E6" s="142"/>
      <c r="F6" s="142"/>
      <c r="G6" s="142"/>
      <c r="H6" s="143"/>
      <c r="I6" s="143"/>
      <c r="J6" s="143"/>
      <c r="K6" s="143" t="s">
        <v>55</v>
      </c>
      <c r="L6" s="143"/>
      <c r="M6" s="143"/>
      <c r="N6" s="157"/>
      <c r="O6" s="143" t="s">
        <v>55</v>
      </c>
      <c r="P6" s="143" t="s">
        <v>61</v>
      </c>
      <c r="Q6" s="142" t="s">
        <v>62</v>
      </c>
      <c r="R6" s="143" t="s">
        <v>63</v>
      </c>
      <c r="S6" s="157" t="s">
        <v>64</v>
      </c>
      <c r="T6" s="142" t="s">
        <v>65</v>
      </c>
    </row>
    <row r="7" ht="17.25" customHeight="1" spans="1:20">
      <c r="A7" s="55">
        <v>1</v>
      </c>
      <c r="B7" s="142">
        <v>2</v>
      </c>
      <c r="C7" s="55">
        <v>3</v>
      </c>
      <c r="D7" s="55">
        <v>4</v>
      </c>
      <c r="E7" s="142">
        <v>5</v>
      </c>
      <c r="F7" s="55">
        <v>6</v>
      </c>
      <c r="G7" s="55">
        <v>7</v>
      </c>
      <c r="H7" s="142">
        <v>8</v>
      </c>
      <c r="I7" s="55">
        <v>9</v>
      </c>
      <c r="J7" s="55">
        <v>10</v>
      </c>
      <c r="K7" s="142">
        <v>11</v>
      </c>
      <c r="L7" s="55">
        <v>12</v>
      </c>
      <c r="M7" s="55">
        <v>13</v>
      </c>
      <c r="N7" s="142">
        <v>14</v>
      </c>
      <c r="O7" s="55">
        <v>15</v>
      </c>
      <c r="P7" s="55">
        <v>16</v>
      </c>
      <c r="Q7" s="142">
        <v>17</v>
      </c>
      <c r="R7" s="55">
        <v>18</v>
      </c>
      <c r="S7" s="55">
        <v>19</v>
      </c>
      <c r="T7" s="55">
        <v>20</v>
      </c>
    </row>
    <row r="8" ht="21" customHeight="1" spans="1:20">
      <c r="A8" s="144"/>
      <c r="B8" s="145"/>
      <c r="C8" s="145"/>
      <c r="D8" s="145"/>
      <c r="E8" s="145"/>
      <c r="F8" s="145"/>
      <c r="G8" s="145"/>
      <c r="H8" s="146"/>
      <c r="I8" s="146"/>
      <c r="J8" s="58"/>
      <c r="K8" s="58"/>
      <c r="L8" s="58"/>
      <c r="M8" s="58"/>
      <c r="N8" s="58"/>
      <c r="O8" s="58"/>
      <c r="P8" s="58"/>
      <c r="Q8" s="60"/>
      <c r="R8" s="60"/>
      <c r="S8" s="58"/>
      <c r="T8" s="58"/>
    </row>
    <row r="9" ht="21" customHeight="1" spans="1:20">
      <c r="A9" s="147" t="s">
        <v>165</v>
      </c>
      <c r="B9" s="148"/>
      <c r="C9" s="148"/>
      <c r="D9" s="148"/>
      <c r="E9" s="148"/>
      <c r="F9" s="148"/>
      <c r="G9" s="148"/>
      <c r="H9" s="149"/>
      <c r="I9" s="158"/>
      <c r="J9" s="58"/>
      <c r="K9" s="58"/>
      <c r="L9" s="58"/>
      <c r="M9" s="58"/>
      <c r="N9" s="58"/>
      <c r="O9" s="58"/>
      <c r="P9" s="58"/>
      <c r="Q9" s="60"/>
      <c r="R9" s="60"/>
      <c r="S9" s="58"/>
      <c r="T9" s="58"/>
    </row>
    <row r="10" ht="21" customHeight="1" spans="1:18">
      <c r="A10" s="150" t="s">
        <v>325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</row>
  </sheetData>
  <mergeCells count="20">
    <mergeCell ref="A2:T2"/>
    <mergeCell ref="A3:I3"/>
    <mergeCell ref="J4:T4"/>
    <mergeCell ref="O5:T5"/>
    <mergeCell ref="A9:I9"/>
    <mergeCell ref="A10:R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pageSetup paperSize="9" scale="24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B16" sqref="B16"/>
    </sheetView>
  </sheetViews>
  <sheetFormatPr defaultColWidth="8" defaultRowHeight="14.25" customHeight="1" outlineLevelCol="4"/>
  <cols>
    <col min="1" max="1" width="33" style="108" customWidth="1"/>
    <col min="2" max="4" width="17.5" style="108" customWidth="1"/>
    <col min="5" max="5" width="17.5" style="95" customWidth="1"/>
    <col min="6" max="6" width="8" style="95" customWidth="1"/>
    <col min="7" max="16384" width="8" style="95"/>
  </cols>
  <sheetData>
    <row r="1" ht="17.25" customHeight="1" spans="1:5">
      <c r="A1" s="109"/>
      <c r="B1" s="109"/>
      <c r="C1" s="109"/>
      <c r="D1" s="110"/>
      <c r="E1" s="107" t="s">
        <v>326</v>
      </c>
    </row>
    <row r="2" ht="41.25" customHeight="1" spans="1:5">
      <c r="A2" s="111" t="s">
        <v>327</v>
      </c>
      <c r="B2" s="97"/>
      <c r="C2" s="97"/>
      <c r="D2" s="97"/>
      <c r="E2" s="98"/>
    </row>
    <row r="3" ht="18" customHeight="1" spans="1:5">
      <c r="A3" s="112" t="s">
        <v>328</v>
      </c>
      <c r="B3" s="113"/>
      <c r="C3" s="113"/>
      <c r="D3" s="114"/>
      <c r="E3" s="115" t="s">
        <v>0</v>
      </c>
    </row>
    <row r="4" ht="19.5" customHeight="1" spans="1:5">
      <c r="A4" s="116" t="s">
        <v>329</v>
      </c>
      <c r="B4" s="117" t="s">
        <v>180</v>
      </c>
      <c r="C4" s="118"/>
      <c r="D4" s="118"/>
      <c r="E4" s="119" t="s">
        <v>330</v>
      </c>
    </row>
    <row r="5" ht="40.5" customHeight="1" spans="1:5">
      <c r="A5" s="120"/>
      <c r="B5" s="121" t="s">
        <v>53</v>
      </c>
      <c r="C5" s="122" t="s">
        <v>56</v>
      </c>
      <c r="D5" s="123" t="s">
        <v>314</v>
      </c>
      <c r="E5" s="124" t="s">
        <v>331</v>
      </c>
    </row>
    <row r="6" ht="19.5" customHeight="1" spans="1:5">
      <c r="A6" s="125">
        <v>1</v>
      </c>
      <c r="B6" s="125">
        <v>2</v>
      </c>
      <c r="C6" s="125">
        <v>3</v>
      </c>
      <c r="D6" s="126">
        <v>4</v>
      </c>
      <c r="E6" s="127">
        <v>5</v>
      </c>
    </row>
    <row r="7" ht="19.5" customHeight="1" spans="1:5">
      <c r="A7" s="102" t="s">
        <v>332</v>
      </c>
      <c r="B7" s="128" t="s">
        <v>332</v>
      </c>
      <c r="C7" s="128" t="s">
        <v>332</v>
      </c>
      <c r="D7" s="129" t="s">
        <v>332</v>
      </c>
      <c r="E7" s="128"/>
    </row>
    <row r="8" ht="19.5" customHeight="1" spans="1:5">
      <c r="A8" s="103" t="s">
        <v>332</v>
      </c>
      <c r="B8" s="128" t="s">
        <v>332</v>
      </c>
      <c r="C8" s="128" t="s">
        <v>332</v>
      </c>
      <c r="D8" s="129" t="s">
        <v>332</v>
      </c>
      <c r="E8" s="128"/>
    </row>
    <row r="9" ht="48" customHeight="1" spans="1:5">
      <c r="A9" s="93" t="s">
        <v>333</v>
      </c>
      <c r="B9" s="93"/>
      <c r="C9" s="93"/>
      <c r="D9" s="93"/>
      <c r="E9" s="93"/>
    </row>
  </sheetData>
  <mergeCells count="6">
    <mergeCell ref="A2:E2"/>
    <mergeCell ref="A3:D3"/>
    <mergeCell ref="B4:D4"/>
    <mergeCell ref="A9:E9"/>
    <mergeCell ref="A4:A5"/>
    <mergeCell ref="E4:E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C19" sqref="C19"/>
    </sheetView>
  </sheetViews>
  <sheetFormatPr defaultColWidth="8" defaultRowHeight="12" customHeight="1" outlineLevelRow="7"/>
  <cols>
    <col min="1" max="1" width="30" style="94" customWidth="1"/>
    <col min="2" max="2" width="25.375" style="94" customWidth="1"/>
    <col min="3" max="5" width="20.625" style="94" customWidth="1"/>
    <col min="6" max="6" width="9.875" style="95" customWidth="1"/>
    <col min="7" max="7" width="22" style="94" customWidth="1"/>
    <col min="8" max="8" width="13.625" style="95" customWidth="1"/>
    <col min="9" max="9" width="11.75" style="95" customWidth="1"/>
    <col min="10" max="10" width="16.5" style="94" customWidth="1"/>
    <col min="11" max="11" width="8" style="95" customWidth="1"/>
    <col min="12" max="16384" width="8" style="95"/>
  </cols>
  <sheetData>
    <row r="1" ht="16.5" customHeight="1" spans="10:10">
      <c r="J1" s="107" t="s">
        <v>334</v>
      </c>
    </row>
    <row r="2" ht="41.25" customHeight="1" spans="1:10">
      <c r="A2" s="96" t="s">
        <v>335</v>
      </c>
      <c r="B2" s="97"/>
      <c r="C2" s="97"/>
      <c r="D2" s="97"/>
      <c r="E2" s="97"/>
      <c r="F2" s="98"/>
      <c r="G2" s="97"/>
      <c r="H2" s="98"/>
      <c r="I2" s="98"/>
      <c r="J2" s="97"/>
    </row>
    <row r="3" ht="17.25" customHeight="1" spans="1:8">
      <c r="A3" s="99" t="s">
        <v>328</v>
      </c>
      <c r="B3" s="99"/>
      <c r="C3" s="99"/>
      <c r="D3" s="99"/>
      <c r="E3" s="99"/>
      <c r="F3" s="99"/>
      <c r="G3" s="99"/>
      <c r="H3" s="99"/>
    </row>
    <row r="4" ht="44.25" customHeight="1" spans="1:10">
      <c r="A4" s="100" t="s">
        <v>336</v>
      </c>
      <c r="B4" s="100" t="s">
        <v>257</v>
      </c>
      <c r="C4" s="100" t="s">
        <v>258</v>
      </c>
      <c r="D4" s="100" t="s">
        <v>259</v>
      </c>
      <c r="E4" s="100" t="s">
        <v>260</v>
      </c>
      <c r="F4" s="101" t="s">
        <v>261</v>
      </c>
      <c r="G4" s="100" t="s">
        <v>262</v>
      </c>
      <c r="H4" s="101" t="s">
        <v>263</v>
      </c>
      <c r="I4" s="101" t="s">
        <v>264</v>
      </c>
      <c r="J4" s="100" t="s">
        <v>265</v>
      </c>
    </row>
    <row r="5" ht="14.25" customHeight="1" spans="1:10">
      <c r="A5" s="100">
        <v>1</v>
      </c>
      <c r="B5" s="100">
        <v>2</v>
      </c>
      <c r="C5" s="100">
        <v>3</v>
      </c>
      <c r="D5" s="100">
        <v>4</v>
      </c>
      <c r="E5" s="100">
        <v>5</v>
      </c>
      <c r="F5" s="101">
        <v>6</v>
      </c>
      <c r="G5" s="100">
        <v>7</v>
      </c>
      <c r="H5" s="101">
        <v>8</v>
      </c>
      <c r="I5" s="101">
        <v>9</v>
      </c>
      <c r="J5" s="100">
        <v>10</v>
      </c>
    </row>
    <row r="6" ht="42" customHeight="1" spans="1:10">
      <c r="A6" s="102" t="s">
        <v>332</v>
      </c>
      <c r="B6" s="103"/>
      <c r="C6" s="103"/>
      <c r="D6" s="103"/>
      <c r="E6" s="104"/>
      <c r="F6" s="105"/>
      <c r="G6" s="104"/>
      <c r="H6" s="105"/>
      <c r="I6" s="105"/>
      <c r="J6" s="104"/>
    </row>
    <row r="7" ht="42.75" customHeight="1" spans="1:10">
      <c r="A7" s="106" t="s">
        <v>332</v>
      </c>
      <c r="B7" s="106" t="s">
        <v>332</v>
      </c>
      <c r="C7" s="106" t="s">
        <v>332</v>
      </c>
      <c r="D7" s="106" t="s">
        <v>332</v>
      </c>
      <c r="E7" s="102" t="s">
        <v>332</v>
      </c>
      <c r="F7" s="106" t="s">
        <v>332</v>
      </c>
      <c r="G7" s="102" t="s">
        <v>332</v>
      </c>
      <c r="H7" s="106" t="s">
        <v>332</v>
      </c>
      <c r="I7" s="106" t="s">
        <v>332</v>
      </c>
      <c r="J7" s="102" t="s">
        <v>332</v>
      </c>
    </row>
    <row r="8" ht="33.75" customHeight="1" spans="1:10">
      <c r="A8" s="93" t="s">
        <v>333</v>
      </c>
      <c r="B8" s="93"/>
      <c r="C8" s="93"/>
      <c r="D8" s="93"/>
      <c r="E8" s="93"/>
      <c r="F8" s="93"/>
      <c r="G8" s="93"/>
      <c r="H8" s="93"/>
      <c r="I8" s="93"/>
      <c r="J8" s="93"/>
    </row>
  </sheetData>
  <mergeCells count="3">
    <mergeCell ref="A2:J2"/>
    <mergeCell ref="A3:H3"/>
    <mergeCell ref="A8:J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:J11"/>
    </sheetView>
  </sheetViews>
  <sheetFormatPr defaultColWidth="9.14166666666667" defaultRowHeight="14.25" customHeight="1"/>
  <cols>
    <col min="1" max="1" width="10.2833333333333" customWidth="1"/>
    <col min="2" max="2" width="30.425" customWidth="1"/>
    <col min="3" max="3" width="23.85" customWidth="1"/>
    <col min="4" max="4" width="11.1416666666667" customWidth="1"/>
    <col min="5" max="5" width="32.7083333333333" customWidth="1"/>
    <col min="6" max="6" width="9.85" customWidth="1"/>
    <col min="7" max="7" width="17.7083333333333" customWidth="1"/>
    <col min="8" max="11" width="23.1416666666667" customWidth="1"/>
  </cols>
  <sheetData>
    <row r="1" ht="13.5" customHeight="1" spans="4:11">
      <c r="D1" s="41"/>
      <c r="E1" s="41"/>
      <c r="F1" s="41"/>
      <c r="G1" s="41"/>
      <c r="K1" s="42"/>
    </row>
    <row r="2" ht="41.25" customHeight="1" spans="1:11">
      <c r="A2" s="43" t="str">
        <f>"2025"&amp;"年上级转移支付补助项目支出预算表"</f>
        <v>2025年上级转移支付补助项目支出预算表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13.5" customHeight="1" spans="1:11">
      <c r="A3" s="44" t="str">
        <f>"单位名称："&amp;"昆明市晋宁区第四中学"</f>
        <v>单位名称：昆明市晋宁区第四中学</v>
      </c>
      <c r="B3" s="45"/>
      <c r="C3" s="45"/>
      <c r="D3" s="45"/>
      <c r="E3" s="45"/>
      <c r="F3" s="45"/>
      <c r="G3" s="45"/>
      <c r="H3" s="46"/>
      <c r="I3" s="46"/>
      <c r="J3" s="46"/>
      <c r="K3" s="47" t="s">
        <v>0</v>
      </c>
    </row>
    <row r="4" ht="21.75" customHeight="1" spans="1:11">
      <c r="A4" s="89" t="s">
        <v>244</v>
      </c>
      <c r="B4" s="89" t="s">
        <v>175</v>
      </c>
      <c r="C4" s="89" t="s">
        <v>245</v>
      </c>
      <c r="D4" s="17" t="s">
        <v>176</v>
      </c>
      <c r="E4" s="17" t="s">
        <v>177</v>
      </c>
      <c r="F4" s="17" t="s">
        <v>246</v>
      </c>
      <c r="G4" s="17" t="s">
        <v>247</v>
      </c>
      <c r="H4" s="37" t="s">
        <v>53</v>
      </c>
      <c r="I4" s="14" t="s">
        <v>337</v>
      </c>
      <c r="J4" s="14"/>
      <c r="K4" s="14"/>
    </row>
    <row r="5" ht="21.75" customHeight="1" spans="1:11">
      <c r="A5" s="89"/>
      <c r="B5" s="89"/>
      <c r="C5" s="89"/>
      <c r="D5" s="17"/>
      <c r="E5" s="17"/>
      <c r="F5" s="17"/>
      <c r="G5" s="17"/>
      <c r="H5" s="14"/>
      <c r="I5" s="17" t="s">
        <v>56</v>
      </c>
      <c r="J5" s="17" t="s">
        <v>57</v>
      </c>
      <c r="K5" s="17" t="s">
        <v>58</v>
      </c>
    </row>
    <row r="6" ht="40.5" customHeight="1" spans="1:11">
      <c r="A6" s="90"/>
      <c r="B6" s="90"/>
      <c r="C6" s="90"/>
      <c r="D6" s="17"/>
      <c r="E6" s="17"/>
      <c r="F6" s="17"/>
      <c r="G6" s="17"/>
      <c r="H6" s="14"/>
      <c r="I6" s="17" t="s">
        <v>55</v>
      </c>
      <c r="J6" s="17"/>
      <c r="K6" s="17"/>
    </row>
    <row r="7" ht="20.25" customHeight="1" spans="1:11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  <c r="I7" s="56">
        <v>9</v>
      </c>
      <c r="J7" s="76">
        <v>10</v>
      </c>
      <c r="K7" s="76">
        <v>11</v>
      </c>
    </row>
    <row r="8" ht="18" customHeight="1" spans="1:11">
      <c r="A8" s="91"/>
      <c r="B8" s="92"/>
      <c r="C8" s="91"/>
      <c r="D8" s="91"/>
      <c r="E8" s="91"/>
      <c r="F8" s="91"/>
      <c r="G8" s="91"/>
      <c r="H8" s="58"/>
      <c r="I8" s="58"/>
      <c r="J8" s="58"/>
      <c r="K8" s="58"/>
    </row>
    <row r="9" ht="24" customHeight="1" spans="1:11">
      <c r="A9" s="18"/>
      <c r="B9" s="32"/>
      <c r="C9" s="18"/>
      <c r="D9" s="18"/>
      <c r="E9" s="18"/>
      <c r="F9" s="18"/>
      <c r="G9" s="18"/>
      <c r="H9" s="58"/>
      <c r="I9" s="58"/>
      <c r="J9" s="58"/>
      <c r="K9" s="58"/>
    </row>
    <row r="10" ht="18.75" customHeight="1" spans="1:11">
      <c r="A10" s="73" t="s">
        <v>165</v>
      </c>
      <c r="B10" s="22"/>
      <c r="C10" s="22"/>
      <c r="D10" s="22"/>
      <c r="E10" s="22"/>
      <c r="F10" s="22"/>
      <c r="G10" s="22"/>
      <c r="H10" s="58"/>
      <c r="I10" s="58"/>
      <c r="J10" s="58"/>
      <c r="K10" s="58"/>
    </row>
    <row r="11" ht="17" customHeight="1" spans="1:10">
      <c r="A11" s="93" t="s">
        <v>333</v>
      </c>
      <c r="B11" s="93"/>
      <c r="C11" s="93"/>
      <c r="D11" s="93"/>
      <c r="E11" s="93"/>
      <c r="F11" s="93"/>
      <c r="G11" s="93"/>
      <c r="H11" s="93"/>
      <c r="I11" s="93"/>
      <c r="J11" s="93"/>
    </row>
  </sheetData>
  <mergeCells count="17">
    <mergeCell ref="A2:K2"/>
    <mergeCell ref="A3:G3"/>
    <mergeCell ref="H3:J3"/>
    <mergeCell ref="I4:K4"/>
    <mergeCell ref="A10:G10"/>
    <mergeCell ref="A11:J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8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G3" sqref="A$1:I$1048576"/>
    </sheetView>
  </sheetViews>
  <sheetFormatPr defaultColWidth="10.425" defaultRowHeight="14.25" customHeight="1"/>
  <cols>
    <col min="1" max="1" width="18.5" customWidth="1"/>
    <col min="2" max="2" width="17" customWidth="1"/>
    <col min="3" max="3" width="13.875" customWidth="1"/>
    <col min="4" max="4" width="26.75" customWidth="1"/>
    <col min="5" max="5" width="11.125" customWidth="1"/>
    <col min="6" max="6" width="11.5" customWidth="1"/>
    <col min="7" max="9" width="11.875" customWidth="1"/>
  </cols>
  <sheetData>
    <row r="1" customHeight="1" spans="1:9">
      <c r="A1" s="64"/>
      <c r="B1" s="65"/>
      <c r="C1" s="65"/>
      <c r="D1" s="66"/>
      <c r="E1" s="66"/>
      <c r="F1" s="66"/>
      <c r="G1" s="65"/>
      <c r="H1" s="65"/>
      <c r="I1" s="66"/>
    </row>
    <row r="2" ht="41.25" customHeight="1" spans="1:9">
      <c r="A2" s="67" t="str">
        <f>"2025"&amp;"年新增资产配置预算表"</f>
        <v>2025年新增资产配置预算表</v>
      </c>
      <c r="B2" s="68"/>
      <c r="C2" s="68"/>
      <c r="D2" s="69"/>
      <c r="E2" s="69"/>
      <c r="F2" s="69"/>
      <c r="G2" s="68"/>
      <c r="H2" s="68"/>
      <c r="I2" s="69"/>
    </row>
    <row r="3" customHeight="1" spans="1:9">
      <c r="A3" s="70" t="str">
        <f>"单位名称："&amp;"昆明市晋宁区第四中学"</f>
        <v>单位名称：昆明市晋宁区第四中学</v>
      </c>
      <c r="B3" s="71"/>
      <c r="C3" s="71"/>
      <c r="D3" s="72"/>
      <c r="F3" s="69"/>
      <c r="G3" s="68"/>
      <c r="H3" s="68"/>
      <c r="I3" s="88" t="s">
        <v>0</v>
      </c>
    </row>
    <row r="4" ht="28.5" customHeight="1" spans="1:9">
      <c r="A4" s="73" t="s">
        <v>172</v>
      </c>
      <c r="B4" s="74" t="s">
        <v>173</v>
      </c>
      <c r="C4" s="75" t="s">
        <v>338</v>
      </c>
      <c r="D4" s="73" t="s">
        <v>339</v>
      </c>
      <c r="E4" s="73" t="s">
        <v>340</v>
      </c>
      <c r="F4" s="73" t="s">
        <v>341</v>
      </c>
      <c r="G4" s="74" t="s">
        <v>342</v>
      </c>
      <c r="H4" s="76"/>
      <c r="I4" s="73"/>
    </row>
    <row r="5" ht="21" customHeight="1" spans="1:9">
      <c r="A5" s="75"/>
      <c r="B5" s="77"/>
      <c r="C5" s="77"/>
      <c r="D5" s="78"/>
      <c r="E5" s="77"/>
      <c r="F5" s="77"/>
      <c r="G5" s="74" t="s">
        <v>312</v>
      </c>
      <c r="H5" s="74" t="s">
        <v>343</v>
      </c>
      <c r="I5" s="74" t="s">
        <v>344</v>
      </c>
    </row>
    <row r="6" ht="17.25" customHeight="1" spans="1:9">
      <c r="A6" s="79" t="s">
        <v>78</v>
      </c>
      <c r="B6" s="31" t="s">
        <v>79</v>
      </c>
      <c r="C6" s="79" t="s">
        <v>80</v>
      </c>
      <c r="D6" s="33" t="s">
        <v>81</v>
      </c>
      <c r="E6" s="79" t="s">
        <v>82</v>
      </c>
      <c r="F6" s="31" t="s">
        <v>83</v>
      </c>
      <c r="G6" s="80" t="s">
        <v>84</v>
      </c>
      <c r="H6" s="33" t="s">
        <v>85</v>
      </c>
      <c r="I6" s="33">
        <v>9</v>
      </c>
    </row>
    <row r="7" ht="19.5" customHeight="1" spans="1:9">
      <c r="A7" s="81" t="s">
        <v>190</v>
      </c>
      <c r="B7" s="82" t="s">
        <v>67</v>
      </c>
      <c r="C7" s="82" t="s">
        <v>345</v>
      </c>
      <c r="D7" s="18" t="s">
        <v>346</v>
      </c>
      <c r="E7" s="32" t="s">
        <v>347</v>
      </c>
      <c r="F7" s="80" t="s">
        <v>348</v>
      </c>
      <c r="G7" s="83">
        <v>1</v>
      </c>
      <c r="H7" s="84">
        <v>200000</v>
      </c>
      <c r="I7" s="84">
        <v>200000</v>
      </c>
    </row>
    <row r="8" ht="19.5" customHeight="1" spans="1:9">
      <c r="A8" s="81" t="s">
        <v>190</v>
      </c>
      <c r="B8" s="82" t="s">
        <v>67</v>
      </c>
      <c r="C8" s="82" t="s">
        <v>349</v>
      </c>
      <c r="D8" s="18" t="s">
        <v>350</v>
      </c>
      <c r="E8" s="32" t="s">
        <v>351</v>
      </c>
      <c r="F8" s="80" t="s">
        <v>348</v>
      </c>
      <c r="G8" s="83">
        <v>790</v>
      </c>
      <c r="H8" s="84">
        <v>230</v>
      </c>
      <c r="I8" s="84">
        <v>181700</v>
      </c>
    </row>
    <row r="9" ht="19.5" customHeight="1" spans="1:9">
      <c r="A9" s="20" t="s">
        <v>53</v>
      </c>
      <c r="B9" s="85"/>
      <c r="C9" s="85"/>
      <c r="D9" s="86"/>
      <c r="E9" s="87"/>
      <c r="F9" s="87"/>
      <c r="G9" s="83">
        <v>791</v>
      </c>
      <c r="H9" s="84">
        <v>200230</v>
      </c>
      <c r="I9" s="84">
        <v>381700</v>
      </c>
    </row>
  </sheetData>
  <mergeCells count="11">
    <mergeCell ref="A1:I1"/>
    <mergeCell ref="A2:I2"/>
    <mergeCell ref="A3:C3"/>
    <mergeCell ref="G4:I4"/>
    <mergeCell ref="A9:F9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pageSetup paperSize="9" scale="9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opLeftCell="A6" workbookViewId="0">
      <selection activeCell="A20" sqref="A20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41"/>
      <c r="G1" s="42"/>
    </row>
    <row r="2" ht="41.25" customHeight="1" spans="1:7">
      <c r="A2" s="43" t="str">
        <f>"2025"&amp;"年部门项目中期规划预算表"</f>
        <v>2025年部门项目中期规划预算表</v>
      </c>
      <c r="B2" s="43"/>
      <c r="C2" s="43"/>
      <c r="D2" s="43"/>
      <c r="E2" s="43"/>
      <c r="F2" s="43"/>
      <c r="G2" s="43"/>
    </row>
    <row r="3" ht="13.5" customHeight="1" spans="1:7">
      <c r="A3" s="44" t="str">
        <f>"单位名称："&amp;"昆明市晋宁区第四中学"</f>
        <v>单位名称：昆明市晋宁区第四中学</v>
      </c>
      <c r="B3" s="45"/>
      <c r="C3" s="45"/>
      <c r="D3" s="45"/>
      <c r="E3" s="46"/>
      <c r="F3" s="46"/>
      <c r="G3" s="47" t="s">
        <v>0</v>
      </c>
    </row>
    <row r="4" ht="21.75" customHeight="1" spans="1:7">
      <c r="A4" s="48" t="s">
        <v>245</v>
      </c>
      <c r="B4" s="48" t="s">
        <v>244</v>
      </c>
      <c r="C4" s="48" t="s">
        <v>175</v>
      </c>
      <c r="D4" s="49" t="s">
        <v>352</v>
      </c>
      <c r="E4" s="12" t="s">
        <v>56</v>
      </c>
      <c r="F4" s="13"/>
      <c r="G4" s="36"/>
    </row>
    <row r="5" ht="21.75" customHeight="1" spans="1:7">
      <c r="A5" s="50"/>
      <c r="B5" s="50"/>
      <c r="C5" s="50"/>
      <c r="D5" s="51"/>
      <c r="E5" s="52" t="str">
        <f>"2025"&amp;"年"</f>
        <v>2025年</v>
      </c>
      <c r="F5" s="52" t="str">
        <f>("2025"+1)&amp;"年"</f>
        <v>2026年</v>
      </c>
      <c r="G5" s="52" t="str">
        <f>("2025"+2)&amp;"年"</f>
        <v>2027年</v>
      </c>
    </row>
    <row r="6" ht="40.5" customHeight="1" spans="1:7">
      <c r="A6" s="53"/>
      <c r="B6" s="53"/>
      <c r="C6" s="53"/>
      <c r="D6" s="54"/>
      <c r="E6" s="55"/>
      <c r="F6" s="55"/>
      <c r="G6" s="55"/>
    </row>
    <row r="7" ht="15" customHeight="1" spans="1:7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</row>
    <row r="8" customHeight="1" spans="1:7">
      <c r="A8" s="57"/>
      <c r="B8" s="58"/>
      <c r="C8" s="58"/>
      <c r="D8" s="58"/>
      <c r="E8" s="58"/>
      <c r="F8" s="58"/>
      <c r="G8" s="58"/>
    </row>
    <row r="9" ht="17.25" customHeight="1" spans="1:7">
      <c r="A9" s="32"/>
      <c r="B9" s="59"/>
      <c r="C9" s="59"/>
      <c r="D9" s="32"/>
      <c r="E9" s="60"/>
      <c r="F9" s="60"/>
      <c r="G9" s="60"/>
    </row>
    <row r="10" ht="18.75" customHeight="1" spans="1:7">
      <c r="A10" s="61" t="s">
        <v>53</v>
      </c>
      <c r="B10" s="62" t="s">
        <v>332</v>
      </c>
      <c r="C10" s="62"/>
      <c r="D10" s="63"/>
      <c r="E10" s="60"/>
      <c r="F10" s="60"/>
      <c r="G10" s="60"/>
    </row>
    <row r="11" customHeight="1" spans="1:1">
      <c r="A11" s="34" t="s">
        <v>353</v>
      </c>
    </row>
  </sheetData>
  <mergeCells count="11">
    <mergeCell ref="A2:G2"/>
    <mergeCell ref="A3:F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6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8"/>
  <sheetViews>
    <sheetView showZeros="0" topLeftCell="A10" workbookViewId="0">
      <selection activeCell="E27" sqref="E27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35"/>
    </row>
    <row r="2" ht="41.25" customHeight="1" spans="1:10">
      <c r="A2" s="1" t="str">
        <f>"2025"&amp;"年部门整体支出绩效目标表"</f>
        <v>2025年部门整体支出绩效目标表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3" t="str">
        <f>"单位名称："&amp;"昆明市晋宁区第四中学"</f>
        <v>单位名称：昆明市晋宁区第四中学</v>
      </c>
      <c r="B3" s="3"/>
      <c r="C3" s="4"/>
      <c r="D3" s="5"/>
      <c r="E3" s="5"/>
      <c r="F3" s="5"/>
      <c r="G3" s="5"/>
      <c r="H3" s="5"/>
      <c r="I3" s="5"/>
      <c r="J3" s="253" t="s">
        <v>0</v>
      </c>
    </row>
    <row r="4" ht="30" customHeight="1" spans="1:10">
      <c r="A4" s="6" t="s">
        <v>354</v>
      </c>
      <c r="B4" s="7"/>
      <c r="C4" s="8"/>
      <c r="D4" s="8"/>
      <c r="E4" s="9"/>
      <c r="F4" s="10" t="s">
        <v>355</v>
      </c>
      <c r="G4" s="9"/>
      <c r="H4" s="11"/>
      <c r="I4" s="8"/>
      <c r="J4" s="9"/>
    </row>
    <row r="5" ht="32.25" customHeight="1" spans="1:10">
      <c r="A5" s="12" t="s">
        <v>356</v>
      </c>
      <c r="B5" s="13"/>
      <c r="C5" s="13"/>
      <c r="D5" s="13"/>
      <c r="E5" s="13"/>
      <c r="F5" s="13"/>
      <c r="G5" s="13"/>
      <c r="H5" s="13"/>
      <c r="I5" s="36"/>
      <c r="J5" s="37" t="s">
        <v>357</v>
      </c>
    </row>
    <row r="6" ht="99.75" customHeight="1" spans="1:10">
      <c r="A6" s="14" t="s">
        <v>358</v>
      </c>
      <c r="B6" s="15" t="s">
        <v>359</v>
      </c>
      <c r="C6" s="16"/>
      <c r="D6" s="16"/>
      <c r="E6" s="16"/>
      <c r="F6" s="16"/>
      <c r="G6" s="16"/>
      <c r="H6" s="16"/>
      <c r="I6" s="16"/>
      <c r="J6" s="38" t="s">
        <v>360</v>
      </c>
    </row>
    <row r="7" ht="99.75" customHeight="1" spans="1:10">
      <c r="A7" s="14"/>
      <c r="B7" s="15" t="str">
        <f>"总体绩效目标（"&amp;"2025"&amp;"-"&amp;("2025"+2)&amp;"年期间）"</f>
        <v>总体绩效目标（2025-2027年期间）</v>
      </c>
      <c r="C7" s="16"/>
      <c r="D7" s="16"/>
      <c r="E7" s="16"/>
      <c r="F7" s="16"/>
      <c r="G7" s="16"/>
      <c r="H7" s="16"/>
      <c r="I7" s="16"/>
      <c r="J7" s="38" t="s">
        <v>361</v>
      </c>
    </row>
    <row r="8" ht="75" customHeight="1" spans="1:10">
      <c r="A8" s="15" t="s">
        <v>362</v>
      </c>
      <c r="B8" s="17" t="str">
        <f>"预算年度（"&amp;"2025"&amp;"年）绩效目标"</f>
        <v>预算年度（2025年）绩效目标</v>
      </c>
      <c r="C8" s="18"/>
      <c r="D8" s="18"/>
      <c r="E8" s="18"/>
      <c r="F8" s="18"/>
      <c r="G8" s="18"/>
      <c r="H8" s="18"/>
      <c r="I8" s="18"/>
      <c r="J8" s="39" t="s">
        <v>363</v>
      </c>
    </row>
    <row r="9" ht="32.25" customHeight="1" spans="1:10">
      <c r="A9" s="19" t="s">
        <v>364</v>
      </c>
      <c r="B9" s="19"/>
      <c r="C9" s="19"/>
      <c r="D9" s="19"/>
      <c r="E9" s="19"/>
      <c r="F9" s="19"/>
      <c r="G9" s="19"/>
      <c r="H9" s="19"/>
      <c r="I9" s="19"/>
      <c r="J9" s="19"/>
    </row>
    <row r="10" ht="32.25" customHeight="1" spans="1:10">
      <c r="A10" s="15" t="s">
        <v>365</v>
      </c>
      <c r="B10" s="15"/>
      <c r="C10" s="14" t="s">
        <v>366</v>
      </c>
      <c r="D10" s="14"/>
      <c r="E10" s="14"/>
      <c r="F10" s="14" t="s">
        <v>367</v>
      </c>
      <c r="G10" s="14"/>
      <c r="H10" s="14" t="s">
        <v>368</v>
      </c>
      <c r="I10" s="14"/>
      <c r="J10" s="14"/>
    </row>
    <row r="11" ht="32.25" customHeight="1" spans="1:10">
      <c r="A11" s="15"/>
      <c r="B11" s="15"/>
      <c r="C11" s="14"/>
      <c r="D11" s="14"/>
      <c r="E11" s="14"/>
      <c r="F11" s="14"/>
      <c r="G11" s="14"/>
      <c r="H11" s="15" t="s">
        <v>369</v>
      </c>
      <c r="I11" s="15" t="s">
        <v>370</v>
      </c>
      <c r="J11" s="15" t="s">
        <v>371</v>
      </c>
    </row>
    <row r="12" ht="24" customHeight="1" spans="1:10">
      <c r="A12" s="20" t="s">
        <v>53</v>
      </c>
      <c r="B12" s="21"/>
      <c r="C12" s="21"/>
      <c r="D12" s="21"/>
      <c r="E12" s="21"/>
      <c r="F12" s="21"/>
      <c r="G12" s="22"/>
      <c r="H12" s="23"/>
      <c r="I12" s="23"/>
      <c r="J12" s="23"/>
    </row>
    <row r="13" ht="34.5" customHeight="1" spans="1:10">
      <c r="A13" s="16"/>
      <c r="B13" s="24"/>
      <c r="C13" s="16"/>
      <c r="D13" s="24"/>
      <c r="E13" s="24"/>
      <c r="F13" s="24"/>
      <c r="G13" s="24"/>
      <c r="H13" s="25"/>
      <c r="I13" s="25"/>
      <c r="J13" s="25"/>
    </row>
    <row r="14" ht="32.25" customHeight="1" spans="1:10">
      <c r="A14" s="19" t="s">
        <v>372</v>
      </c>
      <c r="B14" s="19"/>
      <c r="C14" s="19"/>
      <c r="D14" s="19"/>
      <c r="E14" s="19"/>
      <c r="F14" s="19"/>
      <c r="G14" s="19"/>
      <c r="H14" s="19"/>
      <c r="I14" s="19"/>
      <c r="J14" s="19"/>
    </row>
    <row r="15" ht="32.25" customHeight="1" spans="1:10">
      <c r="A15" s="26" t="s">
        <v>373</v>
      </c>
      <c r="B15" s="26"/>
      <c r="C15" s="26"/>
      <c r="D15" s="26"/>
      <c r="E15" s="26"/>
      <c r="F15" s="26"/>
      <c r="G15" s="26"/>
      <c r="H15" s="27" t="s">
        <v>374</v>
      </c>
      <c r="I15" s="40" t="s">
        <v>265</v>
      </c>
      <c r="J15" s="27" t="s">
        <v>375</v>
      </c>
    </row>
    <row r="16" ht="36" customHeight="1" spans="1:10">
      <c r="A16" s="28" t="s">
        <v>258</v>
      </c>
      <c r="B16" s="28" t="s">
        <v>376</v>
      </c>
      <c r="C16" s="29" t="s">
        <v>260</v>
      </c>
      <c r="D16" s="29" t="s">
        <v>261</v>
      </c>
      <c r="E16" s="29" t="s">
        <v>262</v>
      </c>
      <c r="F16" s="29" t="s">
        <v>263</v>
      </c>
      <c r="G16" s="29" t="s">
        <v>264</v>
      </c>
      <c r="H16" s="30"/>
      <c r="I16" s="30"/>
      <c r="J16" s="30"/>
    </row>
    <row r="17" ht="32.25" customHeight="1" spans="1:10">
      <c r="A17" s="31"/>
      <c r="B17" s="31"/>
      <c r="C17" s="32"/>
      <c r="D17" s="31"/>
      <c r="E17" s="31"/>
      <c r="F17" s="31"/>
      <c r="G17" s="31"/>
      <c r="H17" s="33"/>
      <c r="I17" s="18"/>
      <c r="J17" s="33"/>
    </row>
    <row r="18" customHeight="1" spans="1:1">
      <c r="A18" s="34" t="s">
        <v>377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75" right="0.75" top="1" bottom="1" header="0.5" footer="0.5"/>
  <pageSetup paperSize="9" scale="5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selection activeCell="O3" sqref="A$1:T$1048576"/>
    </sheetView>
  </sheetViews>
  <sheetFormatPr defaultColWidth="8.425" defaultRowHeight="12.75" customHeight="1"/>
  <cols>
    <col min="1" max="1" width="10.375" customWidth="1"/>
    <col min="2" max="2" width="17.5" customWidth="1"/>
    <col min="3" max="5" width="14.25" customWidth="1"/>
    <col min="6" max="8" width="8" customWidth="1"/>
    <col min="9" max="9" width="14.125" customWidth="1"/>
    <col min="10" max="11" width="5.625" customWidth="1"/>
    <col min="12" max="12" width="13.625" customWidth="1"/>
    <col min="13" max="13" width="8.75" customWidth="1"/>
    <col min="14" max="14" width="11.5" customWidth="1"/>
    <col min="15" max="20" width="4.75" customWidth="1"/>
  </cols>
  <sheetData>
    <row r="1" ht="17.25" customHeight="1" spans="1:20">
      <c r="A1" s="239"/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</row>
    <row r="2" ht="41.25" customHeight="1" spans="1:20">
      <c r="A2" s="241" t="str">
        <f>"2025"&amp;"年部门收入预算表"</f>
        <v>2025年部门收入预算表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</row>
    <row r="3" ht="17.25" customHeight="1" spans="1:20">
      <c r="A3" s="242" t="str">
        <f>"单位名称："&amp;"昆明市晋宁区第四中学"</f>
        <v>单位名称：昆明市晋宁区第四中学</v>
      </c>
      <c r="B3" s="243"/>
      <c r="C3" s="244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9" t="s">
        <v>0</v>
      </c>
    </row>
    <row r="4" ht="21.75" customHeight="1" spans="1:20">
      <c r="A4" s="73" t="s">
        <v>51</v>
      </c>
      <c r="B4" s="73" t="s">
        <v>52</v>
      </c>
      <c r="C4" s="73" t="s">
        <v>53</v>
      </c>
      <c r="D4" s="73" t="s">
        <v>54</v>
      </c>
      <c r="E4" s="73"/>
      <c r="F4" s="73"/>
      <c r="G4" s="73"/>
      <c r="H4" s="73"/>
      <c r="I4" s="76"/>
      <c r="J4" s="73"/>
      <c r="K4" s="73"/>
      <c r="L4" s="73"/>
      <c r="M4" s="73"/>
      <c r="N4" s="73"/>
      <c r="O4" s="73" t="s">
        <v>44</v>
      </c>
      <c r="P4" s="73"/>
      <c r="Q4" s="73"/>
      <c r="R4" s="73"/>
      <c r="S4" s="73"/>
      <c r="T4" s="73"/>
    </row>
    <row r="5" ht="27" customHeight="1" spans="1:20">
      <c r="A5" s="73"/>
      <c r="B5" s="73"/>
      <c r="C5" s="73"/>
      <c r="D5" s="73" t="s">
        <v>55</v>
      </c>
      <c r="E5" s="73" t="s">
        <v>56</v>
      </c>
      <c r="F5" s="73" t="s">
        <v>57</v>
      </c>
      <c r="G5" s="73" t="s">
        <v>58</v>
      </c>
      <c r="H5" s="73" t="s">
        <v>59</v>
      </c>
      <c r="I5" s="76" t="s">
        <v>60</v>
      </c>
      <c r="J5" s="73"/>
      <c r="K5" s="73"/>
      <c r="L5" s="73"/>
      <c r="M5" s="73"/>
      <c r="N5" s="73"/>
      <c r="O5" s="73" t="s">
        <v>55</v>
      </c>
      <c r="P5" s="73" t="s">
        <v>56</v>
      </c>
      <c r="Q5" s="73" t="s">
        <v>57</v>
      </c>
      <c r="R5" s="73" t="s">
        <v>58</v>
      </c>
      <c r="S5" s="73" t="s">
        <v>59</v>
      </c>
      <c r="T5" s="73" t="s">
        <v>60</v>
      </c>
    </row>
    <row r="6" ht="30" customHeight="1" spans="1:20">
      <c r="A6" s="22"/>
      <c r="B6" s="22"/>
      <c r="C6" s="87"/>
      <c r="D6" s="87"/>
      <c r="E6" s="87"/>
      <c r="F6" s="87"/>
      <c r="G6" s="87"/>
      <c r="H6" s="87"/>
      <c r="I6" s="195" t="s">
        <v>55</v>
      </c>
      <c r="J6" s="73" t="s">
        <v>61</v>
      </c>
      <c r="K6" s="73" t="s">
        <v>62</v>
      </c>
      <c r="L6" s="73" t="s">
        <v>63</v>
      </c>
      <c r="M6" s="73" t="s">
        <v>64</v>
      </c>
      <c r="N6" s="73" t="s">
        <v>65</v>
      </c>
      <c r="O6" s="248"/>
      <c r="P6" s="248"/>
      <c r="Q6" s="248"/>
      <c r="R6" s="248"/>
      <c r="S6" s="248"/>
      <c r="T6" s="87"/>
    </row>
    <row r="7" ht="15" customHeight="1" spans="1:20">
      <c r="A7" s="246">
        <v>1</v>
      </c>
      <c r="B7" s="246">
        <v>2</v>
      </c>
      <c r="C7" s="246">
        <v>3</v>
      </c>
      <c r="D7" s="246">
        <v>4</v>
      </c>
      <c r="E7" s="246">
        <v>5</v>
      </c>
      <c r="F7" s="246">
        <v>6</v>
      </c>
      <c r="G7" s="246">
        <v>7</v>
      </c>
      <c r="H7" s="246">
        <v>8</v>
      </c>
      <c r="I7" s="195">
        <v>9</v>
      </c>
      <c r="J7" s="246">
        <v>10</v>
      </c>
      <c r="K7" s="246">
        <v>11</v>
      </c>
      <c r="L7" s="246">
        <v>12</v>
      </c>
      <c r="M7" s="246">
        <v>13</v>
      </c>
      <c r="N7" s="246">
        <v>14</v>
      </c>
      <c r="O7" s="246">
        <v>15</v>
      </c>
      <c r="P7" s="246">
        <v>16</v>
      </c>
      <c r="Q7" s="246">
        <v>17</v>
      </c>
      <c r="R7" s="246">
        <v>18</v>
      </c>
      <c r="S7" s="246">
        <v>19</v>
      </c>
      <c r="T7" s="246">
        <v>20</v>
      </c>
    </row>
    <row r="8" ht="18" customHeight="1" spans="1:20">
      <c r="A8" s="32" t="s">
        <v>66</v>
      </c>
      <c r="B8" s="32" t="s">
        <v>67</v>
      </c>
      <c r="C8" s="23">
        <v>27123006.13</v>
      </c>
      <c r="D8" s="23">
        <v>27123006.13</v>
      </c>
      <c r="E8" s="23">
        <v>26515845.74</v>
      </c>
      <c r="F8" s="23"/>
      <c r="G8" s="23"/>
      <c r="H8" s="23"/>
      <c r="I8" s="23">
        <v>607160.39</v>
      </c>
      <c r="J8" s="23"/>
      <c r="K8" s="23"/>
      <c r="L8" s="23">
        <v>47160.39</v>
      </c>
      <c r="M8" s="23"/>
      <c r="N8" s="23">
        <v>560000</v>
      </c>
      <c r="O8" s="23"/>
      <c r="P8" s="23"/>
      <c r="Q8" s="23"/>
      <c r="R8" s="23"/>
      <c r="S8" s="23"/>
      <c r="T8" s="23"/>
    </row>
    <row r="9" ht="18" customHeight="1" spans="1:20">
      <c r="A9" s="247" t="s">
        <v>53</v>
      </c>
      <c r="B9" s="247"/>
      <c r="C9" s="23">
        <v>27123006.13</v>
      </c>
      <c r="D9" s="23">
        <v>27123006.13</v>
      </c>
      <c r="E9" s="23">
        <v>26515845.74</v>
      </c>
      <c r="F9" s="23"/>
      <c r="G9" s="23"/>
      <c r="H9" s="23"/>
      <c r="I9" s="23">
        <v>607160.39</v>
      </c>
      <c r="J9" s="23"/>
      <c r="K9" s="23"/>
      <c r="L9" s="23">
        <v>47160.39</v>
      </c>
      <c r="M9" s="23"/>
      <c r="N9" s="23">
        <v>560000</v>
      </c>
      <c r="O9" s="23"/>
      <c r="P9" s="23"/>
      <c r="Q9" s="23"/>
      <c r="R9" s="23"/>
      <c r="S9" s="23"/>
      <c r="T9" s="23"/>
    </row>
  </sheetData>
  <mergeCells count="21">
    <mergeCell ref="A1:T1"/>
    <mergeCell ref="A2:T2"/>
    <mergeCell ref="A3:B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scale="7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Zeros="0" workbookViewId="0">
      <selection activeCell="C11" sqref="C11"/>
    </sheetView>
  </sheetViews>
  <sheetFormatPr defaultColWidth="14" defaultRowHeight="12.75" customHeight="1"/>
  <cols>
    <col min="1" max="1" width="11.375" customWidth="1"/>
    <col min="2" max="2" width="28.85" customWidth="1"/>
    <col min="3" max="5" width="13.375" customWidth="1"/>
    <col min="6" max="6" width="9.625" customWidth="1"/>
    <col min="7" max="9" width="6.875" customWidth="1"/>
    <col min="10" max="10" width="12.75" customWidth="1"/>
    <col min="11" max="12" width="8.75" customWidth="1"/>
    <col min="13" max="13" width="9.375" customWidth="1"/>
    <col min="14" max="14" width="8.375" customWidth="1"/>
    <col min="15" max="15" width="12.125" customWidth="1"/>
  </cols>
  <sheetData>
    <row r="1" ht="17.25" customHeight="1" spans="1:1">
      <c r="A1" s="72"/>
    </row>
    <row r="2" ht="41.25" customHeight="1" spans="1:1">
      <c r="A2" s="67" t="str">
        <f>"2025"&amp;"年部门支出预算表"</f>
        <v>2025年部门支出预算表</v>
      </c>
    </row>
    <row r="3" ht="17.25" customHeight="1" spans="1:15">
      <c r="A3" s="218" t="str">
        <f>"单位名称："&amp;"昆明市晋宁区第四中学"</f>
        <v>单位名称：昆明市晋宁区第四中学</v>
      </c>
      <c r="O3" s="72" t="s">
        <v>0</v>
      </c>
    </row>
    <row r="4" ht="27" customHeight="1" spans="1:15">
      <c r="A4" s="37" t="s">
        <v>68</v>
      </c>
      <c r="B4" s="37" t="s">
        <v>69</v>
      </c>
      <c r="C4" s="37" t="s">
        <v>53</v>
      </c>
      <c r="D4" s="187" t="s">
        <v>56</v>
      </c>
      <c r="E4" s="187"/>
      <c r="F4" s="187"/>
      <c r="G4" s="89" t="s">
        <v>57</v>
      </c>
      <c r="H4" s="89" t="s">
        <v>58</v>
      </c>
      <c r="I4" s="89" t="s">
        <v>70</v>
      </c>
      <c r="J4" s="187" t="s">
        <v>60</v>
      </c>
      <c r="K4" s="187"/>
      <c r="L4" s="187"/>
      <c r="M4" s="187"/>
      <c r="N4" s="14"/>
      <c r="O4" s="14"/>
    </row>
    <row r="5" ht="42" customHeight="1" spans="1:15">
      <c r="A5" s="90"/>
      <c r="B5" s="90"/>
      <c r="C5" s="187"/>
      <c r="D5" s="187" t="s">
        <v>55</v>
      </c>
      <c r="E5" s="187" t="s">
        <v>71</v>
      </c>
      <c r="F5" s="187" t="s">
        <v>72</v>
      </c>
      <c r="G5" s="89"/>
      <c r="H5" s="89"/>
      <c r="I5" s="89"/>
      <c r="J5" s="187" t="s">
        <v>55</v>
      </c>
      <c r="K5" s="89" t="s">
        <v>73</v>
      </c>
      <c r="L5" s="89" t="s">
        <v>74</v>
      </c>
      <c r="M5" s="89" t="s">
        <v>75</v>
      </c>
      <c r="N5" s="89" t="s">
        <v>76</v>
      </c>
      <c r="O5" s="89" t="s">
        <v>77</v>
      </c>
    </row>
    <row r="6" ht="18" customHeight="1" spans="1:15">
      <c r="A6" s="79" t="s">
        <v>78</v>
      </c>
      <c r="B6" s="79" t="s">
        <v>79</v>
      </c>
      <c r="C6" s="79" t="s">
        <v>80</v>
      </c>
      <c r="D6" s="80" t="s">
        <v>81</v>
      </c>
      <c r="E6" s="80" t="s">
        <v>82</v>
      </c>
      <c r="F6" s="80" t="s">
        <v>83</v>
      </c>
      <c r="G6" s="80" t="s">
        <v>84</v>
      </c>
      <c r="H6" s="80" t="s">
        <v>85</v>
      </c>
      <c r="I6" s="80" t="s">
        <v>86</v>
      </c>
      <c r="J6" s="80" t="s">
        <v>87</v>
      </c>
      <c r="K6" s="80" t="s">
        <v>88</v>
      </c>
      <c r="L6" s="80" t="s">
        <v>89</v>
      </c>
      <c r="M6" s="80" t="s">
        <v>90</v>
      </c>
      <c r="N6" s="79" t="s">
        <v>91</v>
      </c>
      <c r="O6" s="80" t="s">
        <v>92</v>
      </c>
    </row>
    <row r="7" ht="21" customHeight="1" spans="1:15">
      <c r="A7" s="81" t="s">
        <v>93</v>
      </c>
      <c r="B7" s="81" t="s">
        <v>94</v>
      </c>
      <c r="C7" s="25">
        <v>19139823.05</v>
      </c>
      <c r="D7" s="23">
        <v>18532662.66</v>
      </c>
      <c r="E7" s="23">
        <v>18532662.66</v>
      </c>
      <c r="F7" s="23"/>
      <c r="G7" s="23"/>
      <c r="H7" s="23"/>
      <c r="I7" s="23"/>
      <c r="J7" s="23">
        <v>607160.39</v>
      </c>
      <c r="K7" s="23"/>
      <c r="L7" s="23"/>
      <c r="M7" s="23">
        <v>47160.39</v>
      </c>
      <c r="N7" s="25"/>
      <c r="O7" s="25">
        <v>560000</v>
      </c>
    </row>
    <row r="8" ht="21" customHeight="1" spans="1:15">
      <c r="A8" s="237" t="s">
        <v>95</v>
      </c>
      <c r="B8" s="237" t="s">
        <v>96</v>
      </c>
      <c r="C8" s="25">
        <v>19139823.05</v>
      </c>
      <c r="D8" s="23">
        <v>18532662.66</v>
      </c>
      <c r="E8" s="23">
        <v>18532662.66</v>
      </c>
      <c r="F8" s="23"/>
      <c r="G8" s="23"/>
      <c r="H8" s="23"/>
      <c r="I8" s="23"/>
      <c r="J8" s="23">
        <v>607160.39</v>
      </c>
      <c r="K8" s="23"/>
      <c r="L8" s="23"/>
      <c r="M8" s="23">
        <v>47160.39</v>
      </c>
      <c r="N8" s="25"/>
      <c r="O8" s="25">
        <v>560000</v>
      </c>
    </row>
    <row r="9" ht="21" customHeight="1" spans="1:15">
      <c r="A9" s="238" t="s">
        <v>97</v>
      </c>
      <c r="B9" s="238" t="s">
        <v>98</v>
      </c>
      <c r="C9" s="25">
        <v>19139823.05</v>
      </c>
      <c r="D9" s="23">
        <v>18532662.66</v>
      </c>
      <c r="E9" s="23">
        <v>18532662.66</v>
      </c>
      <c r="F9" s="23"/>
      <c r="G9" s="23"/>
      <c r="H9" s="23"/>
      <c r="I9" s="23"/>
      <c r="J9" s="23">
        <v>607160.39</v>
      </c>
      <c r="K9" s="23"/>
      <c r="L9" s="23"/>
      <c r="M9" s="23">
        <v>47160.39</v>
      </c>
      <c r="N9" s="25"/>
      <c r="O9" s="25">
        <v>560000</v>
      </c>
    </row>
    <row r="10" ht="21" customHeight="1" spans="1:15">
      <c r="A10" s="81" t="s">
        <v>99</v>
      </c>
      <c r="B10" s="81" t="s">
        <v>100</v>
      </c>
      <c r="C10" s="25">
        <v>3777869.03</v>
      </c>
      <c r="D10" s="23">
        <v>3777869.03</v>
      </c>
      <c r="E10" s="23">
        <v>3777869.03</v>
      </c>
      <c r="F10" s="23"/>
      <c r="G10" s="23"/>
      <c r="H10" s="23"/>
      <c r="I10" s="23"/>
      <c r="J10" s="23"/>
      <c r="K10" s="23"/>
      <c r="L10" s="23"/>
      <c r="M10" s="23"/>
      <c r="N10" s="25"/>
      <c r="O10" s="25"/>
    </row>
    <row r="11" ht="21" customHeight="1" spans="1:15">
      <c r="A11" s="237" t="s">
        <v>101</v>
      </c>
      <c r="B11" s="237" t="s">
        <v>102</v>
      </c>
      <c r="C11" s="25">
        <v>3742997.03</v>
      </c>
      <c r="D11" s="23">
        <v>3742997.03</v>
      </c>
      <c r="E11" s="23">
        <v>3742997.03</v>
      </c>
      <c r="F11" s="23"/>
      <c r="G11" s="23"/>
      <c r="H11" s="23"/>
      <c r="I11" s="23"/>
      <c r="J11" s="23"/>
      <c r="K11" s="23"/>
      <c r="L11" s="23"/>
      <c r="M11" s="23"/>
      <c r="N11" s="25"/>
      <c r="O11" s="25"/>
    </row>
    <row r="12" ht="21" customHeight="1" spans="1:15">
      <c r="A12" s="238" t="s">
        <v>103</v>
      </c>
      <c r="B12" s="238" t="s">
        <v>104</v>
      </c>
      <c r="C12" s="25">
        <v>1254600</v>
      </c>
      <c r="D12" s="23">
        <v>1254600</v>
      </c>
      <c r="E12" s="23">
        <v>1254600</v>
      </c>
      <c r="F12" s="23"/>
      <c r="G12" s="23"/>
      <c r="H12" s="23"/>
      <c r="I12" s="23"/>
      <c r="J12" s="23"/>
      <c r="K12" s="23"/>
      <c r="L12" s="23"/>
      <c r="M12" s="23"/>
      <c r="N12" s="25"/>
      <c r="O12" s="25"/>
    </row>
    <row r="13" ht="21" customHeight="1" spans="1:15">
      <c r="A13" s="238" t="s">
        <v>105</v>
      </c>
      <c r="B13" s="238" t="s">
        <v>106</v>
      </c>
      <c r="C13" s="25">
        <v>2322597.12</v>
      </c>
      <c r="D13" s="23">
        <v>2322597.12</v>
      </c>
      <c r="E13" s="23">
        <v>2322597.12</v>
      </c>
      <c r="F13" s="23"/>
      <c r="G13" s="23"/>
      <c r="H13" s="23"/>
      <c r="I13" s="23"/>
      <c r="J13" s="23"/>
      <c r="K13" s="23"/>
      <c r="L13" s="23"/>
      <c r="M13" s="23"/>
      <c r="N13" s="25"/>
      <c r="O13" s="25"/>
    </row>
    <row r="14" ht="21" customHeight="1" spans="1:15">
      <c r="A14" s="238" t="s">
        <v>107</v>
      </c>
      <c r="B14" s="238" t="s">
        <v>108</v>
      </c>
      <c r="C14" s="25">
        <v>165799.91</v>
      </c>
      <c r="D14" s="23">
        <v>165799.91</v>
      </c>
      <c r="E14" s="23">
        <v>165799.91</v>
      </c>
      <c r="F14" s="23"/>
      <c r="G14" s="23"/>
      <c r="H14" s="23"/>
      <c r="I14" s="23"/>
      <c r="J14" s="23"/>
      <c r="K14" s="23"/>
      <c r="L14" s="23"/>
      <c r="M14" s="23"/>
      <c r="N14" s="25"/>
      <c r="O14" s="25"/>
    </row>
    <row r="15" ht="21" customHeight="1" spans="1:15">
      <c r="A15" s="237" t="s">
        <v>109</v>
      </c>
      <c r="B15" s="237" t="s">
        <v>110</v>
      </c>
      <c r="C15" s="25">
        <v>34872</v>
      </c>
      <c r="D15" s="23">
        <v>34872</v>
      </c>
      <c r="E15" s="23">
        <v>34872</v>
      </c>
      <c r="F15" s="23"/>
      <c r="G15" s="23"/>
      <c r="H15" s="23"/>
      <c r="I15" s="23"/>
      <c r="J15" s="23"/>
      <c r="K15" s="23"/>
      <c r="L15" s="23"/>
      <c r="M15" s="23"/>
      <c r="N15" s="25"/>
      <c r="O15" s="25"/>
    </row>
    <row r="16" ht="21" customHeight="1" spans="1:15">
      <c r="A16" s="238" t="s">
        <v>111</v>
      </c>
      <c r="B16" s="238" t="s">
        <v>112</v>
      </c>
      <c r="C16" s="25">
        <v>34872</v>
      </c>
      <c r="D16" s="23">
        <v>34872</v>
      </c>
      <c r="E16" s="23">
        <v>34872</v>
      </c>
      <c r="F16" s="23"/>
      <c r="G16" s="23"/>
      <c r="H16" s="23"/>
      <c r="I16" s="23"/>
      <c r="J16" s="23"/>
      <c r="K16" s="23"/>
      <c r="L16" s="23"/>
      <c r="M16" s="23"/>
      <c r="N16" s="25"/>
      <c r="O16" s="25"/>
    </row>
    <row r="17" ht="21" customHeight="1" spans="1:15">
      <c r="A17" s="81" t="s">
        <v>113</v>
      </c>
      <c r="B17" s="81" t="s">
        <v>114</v>
      </c>
      <c r="C17" s="25">
        <v>2109462.21</v>
      </c>
      <c r="D17" s="23">
        <v>2109462.21</v>
      </c>
      <c r="E17" s="23">
        <v>2109462.21</v>
      </c>
      <c r="F17" s="23"/>
      <c r="G17" s="23"/>
      <c r="H17" s="23"/>
      <c r="I17" s="23"/>
      <c r="J17" s="23"/>
      <c r="K17" s="23"/>
      <c r="L17" s="23"/>
      <c r="M17" s="23"/>
      <c r="N17" s="25"/>
      <c r="O17" s="25"/>
    </row>
    <row r="18" ht="21" customHeight="1" spans="1:15">
      <c r="A18" s="237" t="s">
        <v>115</v>
      </c>
      <c r="B18" s="237" t="s">
        <v>116</v>
      </c>
      <c r="C18" s="25">
        <v>2109462.21</v>
      </c>
      <c r="D18" s="23">
        <v>2109462.21</v>
      </c>
      <c r="E18" s="23">
        <v>2109462.21</v>
      </c>
      <c r="F18" s="23"/>
      <c r="G18" s="23"/>
      <c r="H18" s="23"/>
      <c r="I18" s="23"/>
      <c r="J18" s="23"/>
      <c r="K18" s="23"/>
      <c r="L18" s="23"/>
      <c r="M18" s="23"/>
      <c r="N18" s="25"/>
      <c r="O18" s="25"/>
    </row>
    <row r="19" ht="21" customHeight="1" spans="1:15">
      <c r="A19" s="238" t="s">
        <v>117</v>
      </c>
      <c r="B19" s="238" t="s">
        <v>118</v>
      </c>
      <c r="C19" s="25">
        <v>993585.53</v>
      </c>
      <c r="D19" s="23">
        <v>993585.53</v>
      </c>
      <c r="E19" s="23">
        <v>993585.53</v>
      </c>
      <c r="F19" s="23"/>
      <c r="G19" s="23"/>
      <c r="H19" s="23"/>
      <c r="I19" s="23"/>
      <c r="J19" s="23"/>
      <c r="K19" s="23"/>
      <c r="L19" s="23"/>
      <c r="M19" s="23"/>
      <c r="N19" s="25"/>
      <c r="O19" s="25"/>
    </row>
    <row r="20" ht="21" customHeight="1" spans="1:15">
      <c r="A20" s="238" t="s">
        <v>119</v>
      </c>
      <c r="B20" s="238" t="s">
        <v>120</v>
      </c>
      <c r="C20" s="25">
        <v>976039.6</v>
      </c>
      <c r="D20" s="23">
        <v>976039.6</v>
      </c>
      <c r="E20" s="23">
        <v>976039.6</v>
      </c>
      <c r="F20" s="23"/>
      <c r="G20" s="23"/>
      <c r="H20" s="23"/>
      <c r="I20" s="23"/>
      <c r="J20" s="23"/>
      <c r="K20" s="23"/>
      <c r="L20" s="23"/>
      <c r="M20" s="23"/>
      <c r="N20" s="25"/>
      <c r="O20" s="25"/>
    </row>
    <row r="21" ht="21" customHeight="1" spans="1:15">
      <c r="A21" s="238" t="s">
        <v>121</v>
      </c>
      <c r="B21" s="238" t="s">
        <v>122</v>
      </c>
      <c r="C21" s="25">
        <v>139837.08</v>
      </c>
      <c r="D21" s="23">
        <v>139837.08</v>
      </c>
      <c r="E21" s="23">
        <v>139837.08</v>
      </c>
      <c r="F21" s="23"/>
      <c r="G21" s="23"/>
      <c r="H21" s="23"/>
      <c r="I21" s="23"/>
      <c r="J21" s="23"/>
      <c r="K21" s="23"/>
      <c r="L21" s="23"/>
      <c r="M21" s="23"/>
      <c r="N21" s="25"/>
      <c r="O21" s="25"/>
    </row>
    <row r="22" ht="21" customHeight="1" spans="1:15">
      <c r="A22" s="81" t="s">
        <v>123</v>
      </c>
      <c r="B22" s="81" t="s">
        <v>124</v>
      </c>
      <c r="C22" s="25">
        <v>2095851.84</v>
      </c>
      <c r="D22" s="23">
        <v>2095851.84</v>
      </c>
      <c r="E22" s="23">
        <v>2095851.84</v>
      </c>
      <c r="F22" s="23"/>
      <c r="G22" s="23"/>
      <c r="H22" s="23"/>
      <c r="I22" s="23"/>
      <c r="J22" s="23"/>
      <c r="K22" s="23"/>
      <c r="L22" s="23"/>
      <c r="M22" s="23"/>
      <c r="N22" s="25"/>
      <c r="O22" s="25"/>
    </row>
    <row r="23" ht="21" customHeight="1" spans="1:15">
      <c r="A23" s="237" t="s">
        <v>125</v>
      </c>
      <c r="B23" s="237" t="s">
        <v>126</v>
      </c>
      <c r="C23" s="25">
        <v>2095851.84</v>
      </c>
      <c r="D23" s="23">
        <v>2095851.84</v>
      </c>
      <c r="E23" s="23">
        <v>2095851.84</v>
      </c>
      <c r="F23" s="23"/>
      <c r="G23" s="23"/>
      <c r="H23" s="23"/>
      <c r="I23" s="23"/>
      <c r="J23" s="23"/>
      <c r="K23" s="23"/>
      <c r="L23" s="23"/>
      <c r="M23" s="23"/>
      <c r="N23" s="25"/>
      <c r="O23" s="25"/>
    </row>
    <row r="24" ht="21" customHeight="1" spans="1:15">
      <c r="A24" s="238" t="s">
        <v>127</v>
      </c>
      <c r="B24" s="238" t="s">
        <v>128</v>
      </c>
      <c r="C24" s="25">
        <v>2095851.84</v>
      </c>
      <c r="D24" s="23">
        <v>2095851.84</v>
      </c>
      <c r="E24" s="23">
        <v>2095851.84</v>
      </c>
      <c r="F24" s="23"/>
      <c r="G24" s="23"/>
      <c r="H24" s="23"/>
      <c r="I24" s="23"/>
      <c r="J24" s="23"/>
      <c r="K24" s="23"/>
      <c r="L24" s="23"/>
      <c r="M24" s="23"/>
      <c r="N24" s="25"/>
      <c r="O24" s="25"/>
    </row>
    <row r="25" ht="21" customHeight="1" spans="1:15">
      <c r="A25" s="79" t="s">
        <v>53</v>
      </c>
      <c r="B25" s="22"/>
      <c r="C25" s="23">
        <v>27123006.13</v>
      </c>
      <c r="D25" s="23">
        <v>26515845.74</v>
      </c>
      <c r="E25" s="23">
        <v>26515845.74</v>
      </c>
      <c r="F25" s="23"/>
      <c r="G25" s="23"/>
      <c r="H25" s="23"/>
      <c r="I25" s="23"/>
      <c r="J25" s="23">
        <v>607160.39</v>
      </c>
      <c r="K25" s="23"/>
      <c r="L25" s="23"/>
      <c r="M25" s="23">
        <v>47160.39</v>
      </c>
      <c r="N25" s="23"/>
      <c r="O25" s="23">
        <v>560000</v>
      </c>
    </row>
  </sheetData>
  <mergeCells count="12">
    <mergeCell ref="A1:O1"/>
    <mergeCell ref="A2:O2"/>
    <mergeCell ref="A3:C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7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Zeros="0" topLeftCell="A17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68"/>
      <c r="B1" s="72"/>
      <c r="C1" s="72"/>
      <c r="D1" s="72"/>
    </row>
    <row r="2" ht="41.25" customHeight="1" spans="1:1">
      <c r="A2" s="67" t="str">
        <f>"2025"&amp;"年部门财政拨款收支预算总表"</f>
        <v>2025年部门财政拨款收支预算总表</v>
      </c>
    </row>
    <row r="3" ht="17.25" customHeight="1" spans="1:4">
      <c r="A3" s="228" t="str">
        <f>"单位名称："&amp;"昆明市晋宁区第四中学"</f>
        <v>单位名称：昆明市晋宁区第四中学</v>
      </c>
      <c r="B3" s="229"/>
      <c r="D3" s="72" t="s">
        <v>0</v>
      </c>
    </row>
    <row r="4" ht="17.25" customHeight="1" spans="1:4">
      <c r="A4" s="89" t="s">
        <v>1</v>
      </c>
      <c r="B4" s="230"/>
      <c r="C4" s="89" t="s">
        <v>2</v>
      </c>
      <c r="D4" s="230"/>
    </row>
    <row r="5" ht="18.75" customHeight="1" spans="1:4">
      <c r="A5" s="89" t="s">
        <v>3</v>
      </c>
      <c r="B5" s="89" t="str">
        <f t="shared" ref="B5:D5" si="0">"2025"&amp;"年预算"</f>
        <v>2025年预算</v>
      </c>
      <c r="C5" s="89" t="s">
        <v>5</v>
      </c>
      <c r="D5" s="89" t="str">
        <f t="shared" si="0"/>
        <v>2025年预算</v>
      </c>
    </row>
    <row r="6" ht="16.5" customHeight="1" spans="1:4">
      <c r="A6" s="231" t="s">
        <v>129</v>
      </c>
      <c r="B6" s="84">
        <v>26515845.74</v>
      </c>
      <c r="C6" s="231" t="s">
        <v>130</v>
      </c>
      <c r="D6" s="84">
        <v>26515845.74</v>
      </c>
    </row>
    <row r="7" ht="16.5" customHeight="1" spans="1:4">
      <c r="A7" s="231" t="s">
        <v>131</v>
      </c>
      <c r="B7" s="84">
        <v>26515845.74</v>
      </c>
      <c r="C7" s="231" t="s">
        <v>132</v>
      </c>
      <c r="D7" s="84"/>
    </row>
    <row r="8" ht="16.5" customHeight="1" spans="1:4">
      <c r="A8" s="231" t="s">
        <v>133</v>
      </c>
      <c r="B8" s="84"/>
      <c r="C8" s="231" t="s">
        <v>134</v>
      </c>
      <c r="D8" s="84"/>
    </row>
    <row r="9" ht="16.5" customHeight="1" spans="1:4">
      <c r="A9" s="231" t="s">
        <v>135</v>
      </c>
      <c r="B9" s="84"/>
      <c r="C9" s="231" t="s">
        <v>136</v>
      </c>
      <c r="D9" s="84"/>
    </row>
    <row r="10" ht="16.5" customHeight="1" spans="1:4">
      <c r="A10" s="231" t="s">
        <v>137</v>
      </c>
      <c r="B10" s="84"/>
      <c r="C10" s="231" t="s">
        <v>138</v>
      </c>
      <c r="D10" s="84"/>
    </row>
    <row r="11" ht="16.5" customHeight="1" spans="1:4">
      <c r="A11" s="231" t="s">
        <v>131</v>
      </c>
      <c r="B11" s="84"/>
      <c r="C11" s="231" t="s">
        <v>139</v>
      </c>
      <c r="D11" s="84">
        <v>18532662.66</v>
      </c>
    </row>
    <row r="12" ht="16.5" customHeight="1" spans="1:4">
      <c r="A12" s="21" t="s">
        <v>133</v>
      </c>
      <c r="B12" s="25"/>
      <c r="C12" s="194" t="s">
        <v>140</v>
      </c>
      <c r="D12" s="25"/>
    </row>
    <row r="13" ht="16.5" customHeight="1" spans="1:4">
      <c r="A13" s="21" t="s">
        <v>135</v>
      </c>
      <c r="B13" s="25"/>
      <c r="C13" s="194" t="s">
        <v>141</v>
      </c>
      <c r="D13" s="25"/>
    </row>
    <row r="14" ht="16.5" customHeight="1" spans="1:4">
      <c r="A14" s="232"/>
      <c r="B14" s="233"/>
      <c r="C14" s="194" t="s">
        <v>142</v>
      </c>
      <c r="D14" s="25">
        <v>3777869.03</v>
      </c>
    </row>
    <row r="15" ht="16.5" customHeight="1" spans="1:4">
      <c r="A15" s="232"/>
      <c r="B15" s="233"/>
      <c r="C15" s="194" t="s">
        <v>143</v>
      </c>
      <c r="D15" s="25">
        <v>2109462.21</v>
      </c>
    </row>
    <row r="16" ht="16.5" customHeight="1" spans="1:4">
      <c r="A16" s="232"/>
      <c r="B16" s="233"/>
      <c r="C16" s="194" t="s">
        <v>144</v>
      </c>
      <c r="D16" s="25"/>
    </row>
    <row r="17" ht="16.5" customHeight="1" spans="1:4">
      <c r="A17" s="232"/>
      <c r="B17" s="233"/>
      <c r="C17" s="194" t="s">
        <v>145</v>
      </c>
      <c r="D17" s="25"/>
    </row>
    <row r="18" ht="16.5" customHeight="1" spans="1:4">
      <c r="A18" s="232"/>
      <c r="B18" s="233"/>
      <c r="C18" s="194" t="s">
        <v>146</v>
      </c>
      <c r="D18" s="25"/>
    </row>
    <row r="19" ht="16.5" customHeight="1" spans="1:4">
      <c r="A19" s="232"/>
      <c r="B19" s="233"/>
      <c r="C19" s="194" t="s">
        <v>147</v>
      </c>
      <c r="D19" s="25"/>
    </row>
    <row r="20" ht="16.5" customHeight="1" spans="1:4">
      <c r="A20" s="232"/>
      <c r="B20" s="233"/>
      <c r="C20" s="194" t="s">
        <v>148</v>
      </c>
      <c r="D20" s="25"/>
    </row>
    <row r="21" ht="16.5" customHeight="1" spans="1:4">
      <c r="A21" s="232"/>
      <c r="B21" s="233"/>
      <c r="C21" s="194" t="s">
        <v>149</v>
      </c>
      <c r="D21" s="25"/>
    </row>
    <row r="22" ht="16.5" customHeight="1" spans="1:4">
      <c r="A22" s="232"/>
      <c r="B22" s="233"/>
      <c r="C22" s="194" t="s">
        <v>150</v>
      </c>
      <c r="D22" s="25"/>
    </row>
    <row r="23" ht="16.5" customHeight="1" spans="1:4">
      <c r="A23" s="232"/>
      <c r="B23" s="233"/>
      <c r="C23" s="194" t="s">
        <v>151</v>
      </c>
      <c r="D23" s="25"/>
    </row>
    <row r="24" ht="16.5" customHeight="1" spans="1:4">
      <c r="A24" s="232"/>
      <c r="B24" s="233"/>
      <c r="C24" s="194" t="s">
        <v>152</v>
      </c>
      <c r="D24" s="25"/>
    </row>
    <row r="25" ht="16.5" customHeight="1" spans="1:4">
      <c r="A25" s="232"/>
      <c r="B25" s="233"/>
      <c r="C25" s="194" t="s">
        <v>153</v>
      </c>
      <c r="D25" s="25">
        <v>2095851.84</v>
      </c>
    </row>
    <row r="26" ht="16.5" customHeight="1" spans="1:4">
      <c r="A26" s="232"/>
      <c r="B26" s="233"/>
      <c r="C26" s="194" t="s">
        <v>154</v>
      </c>
      <c r="D26" s="25"/>
    </row>
    <row r="27" ht="16.5" customHeight="1" spans="1:4">
      <c r="A27" s="232"/>
      <c r="B27" s="233"/>
      <c r="C27" s="194" t="s">
        <v>155</v>
      </c>
      <c r="D27" s="25"/>
    </row>
    <row r="28" ht="16.5" customHeight="1" spans="1:4">
      <c r="A28" s="232"/>
      <c r="B28" s="233"/>
      <c r="C28" s="194" t="s">
        <v>156</v>
      </c>
      <c r="D28" s="25"/>
    </row>
    <row r="29" ht="16.5" customHeight="1" spans="1:4">
      <c r="A29" s="232"/>
      <c r="B29" s="233"/>
      <c r="C29" s="194" t="s">
        <v>157</v>
      </c>
      <c r="D29" s="25"/>
    </row>
    <row r="30" ht="16.5" customHeight="1" spans="1:4">
      <c r="A30" s="232"/>
      <c r="B30" s="233"/>
      <c r="C30" s="194" t="s">
        <v>158</v>
      </c>
      <c r="D30" s="25"/>
    </row>
    <row r="31" ht="16.5" customHeight="1" spans="1:4">
      <c r="A31" s="232"/>
      <c r="B31" s="233"/>
      <c r="C31" s="21" t="s">
        <v>159</v>
      </c>
      <c r="D31" s="25"/>
    </row>
    <row r="32" ht="16.5" customHeight="1" spans="1:4">
      <c r="A32" s="232"/>
      <c r="B32" s="233"/>
      <c r="C32" s="21" t="s">
        <v>160</v>
      </c>
      <c r="D32" s="25"/>
    </row>
    <row r="33" ht="16.5" customHeight="1" spans="1:4">
      <c r="A33" s="232"/>
      <c r="B33" s="233"/>
      <c r="C33" s="18" t="s">
        <v>161</v>
      </c>
      <c r="D33" s="234"/>
    </row>
    <row r="34" ht="15" customHeight="1" spans="1:4">
      <c r="A34" s="235" t="s">
        <v>49</v>
      </c>
      <c r="B34" s="236">
        <v>26515845.74</v>
      </c>
      <c r="C34" s="235" t="s">
        <v>50</v>
      </c>
      <c r="D34" s="236">
        <v>26515845.74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pageSetup paperSize="9" scale="7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selection activeCell="C30" sqref="C30"/>
    </sheetView>
  </sheetViews>
  <sheetFormatPr defaultColWidth="9.14166666666667" defaultRowHeight="14.25" customHeight="1" outlineLevelCol="6"/>
  <cols>
    <col min="1" max="1" width="12.125" customWidth="1"/>
    <col min="2" max="2" width="29.875" customWidth="1"/>
    <col min="3" max="6" width="15.375" customWidth="1"/>
    <col min="7" max="7" width="17" customWidth="1"/>
  </cols>
  <sheetData>
    <row r="1" customHeight="1" spans="4:7">
      <c r="D1" s="197"/>
      <c r="F1" s="222"/>
      <c r="G1" s="207"/>
    </row>
    <row r="2" ht="41.25" customHeight="1" spans="1:7">
      <c r="A2" s="182" t="str">
        <f>"2025"&amp;"年一般公共预算支出预算表（按功能科目分类）"</f>
        <v>2025年一般公共预算支出预算表（按功能科目分类）</v>
      </c>
      <c r="B2" s="182"/>
      <c r="C2" s="182"/>
      <c r="D2" s="182"/>
      <c r="E2" s="182"/>
      <c r="F2" s="182"/>
      <c r="G2" s="182"/>
    </row>
    <row r="3" ht="18" customHeight="1" spans="1:7">
      <c r="A3" s="44" t="str">
        <f>"单位名称："&amp;"昆明市晋宁区第四中学"</f>
        <v>单位名称：昆明市晋宁区第四中学</v>
      </c>
      <c r="F3" s="179"/>
      <c r="G3" s="176" t="s">
        <v>0</v>
      </c>
    </row>
    <row r="4" ht="20.25" customHeight="1" spans="1:7">
      <c r="A4" s="15" t="s">
        <v>162</v>
      </c>
      <c r="B4" s="15"/>
      <c r="C4" s="187" t="s">
        <v>53</v>
      </c>
      <c r="D4" s="187" t="s">
        <v>71</v>
      </c>
      <c r="E4" s="14"/>
      <c r="F4" s="14"/>
      <c r="G4" s="14" t="s">
        <v>72</v>
      </c>
    </row>
    <row r="5" ht="20.25" customHeight="1" spans="1:7">
      <c r="A5" s="223" t="s">
        <v>68</v>
      </c>
      <c r="B5" s="223" t="s">
        <v>69</v>
      </c>
      <c r="C5" s="14"/>
      <c r="D5" s="14" t="s">
        <v>55</v>
      </c>
      <c r="E5" s="14" t="s">
        <v>163</v>
      </c>
      <c r="F5" s="14" t="s">
        <v>164</v>
      </c>
      <c r="G5" s="14"/>
    </row>
    <row r="6" ht="15" customHeight="1" spans="1:7">
      <c r="A6" s="20" t="s">
        <v>78</v>
      </c>
      <c r="B6" s="20" t="s">
        <v>79</v>
      </c>
      <c r="C6" s="20" t="s">
        <v>80</v>
      </c>
      <c r="D6" s="20" t="s">
        <v>81</v>
      </c>
      <c r="E6" s="20" t="s">
        <v>82</v>
      </c>
      <c r="F6" s="20" t="s">
        <v>83</v>
      </c>
      <c r="G6" s="20" t="s">
        <v>84</v>
      </c>
    </row>
    <row r="7" ht="18" customHeight="1" spans="1:7">
      <c r="A7" s="18" t="s">
        <v>93</v>
      </c>
      <c r="B7" s="18" t="s">
        <v>94</v>
      </c>
      <c r="C7" s="224">
        <v>18532662.66</v>
      </c>
      <c r="D7" s="225">
        <v>18532662.66</v>
      </c>
      <c r="E7" s="225">
        <v>17661341.22</v>
      </c>
      <c r="F7" s="225">
        <v>871321.44</v>
      </c>
      <c r="G7" s="225"/>
    </row>
    <row r="8" ht="18" customHeight="1" spans="1:7">
      <c r="A8" s="226" t="s">
        <v>95</v>
      </c>
      <c r="B8" s="226" t="s">
        <v>96</v>
      </c>
      <c r="C8" s="224">
        <v>18532662.66</v>
      </c>
      <c r="D8" s="225">
        <v>18532662.66</v>
      </c>
      <c r="E8" s="225">
        <v>17661341.22</v>
      </c>
      <c r="F8" s="225">
        <v>871321.44</v>
      </c>
      <c r="G8" s="225"/>
    </row>
    <row r="9" ht="18" customHeight="1" spans="1:7">
      <c r="A9" s="227" t="s">
        <v>97</v>
      </c>
      <c r="B9" s="227" t="s">
        <v>98</v>
      </c>
      <c r="C9" s="224">
        <v>18532662.66</v>
      </c>
      <c r="D9" s="225">
        <v>18532662.66</v>
      </c>
      <c r="E9" s="225">
        <v>17661341.22</v>
      </c>
      <c r="F9" s="225">
        <v>871321.44</v>
      </c>
      <c r="G9" s="225"/>
    </row>
    <row r="10" ht="18" customHeight="1" spans="1:7">
      <c r="A10" s="18" t="s">
        <v>99</v>
      </c>
      <c r="B10" s="18" t="s">
        <v>100</v>
      </c>
      <c r="C10" s="224">
        <v>3777869.03</v>
      </c>
      <c r="D10" s="225">
        <v>3777869.03</v>
      </c>
      <c r="E10" s="225">
        <v>3704069.03</v>
      </c>
      <c r="F10" s="225">
        <v>73800</v>
      </c>
      <c r="G10" s="225"/>
    </row>
    <row r="11" ht="18" customHeight="1" spans="1:7">
      <c r="A11" s="226" t="s">
        <v>101</v>
      </c>
      <c r="B11" s="226" t="s">
        <v>102</v>
      </c>
      <c r="C11" s="224">
        <v>3742997.03</v>
      </c>
      <c r="D11" s="225">
        <v>3742997.03</v>
      </c>
      <c r="E11" s="225">
        <v>3669197.03</v>
      </c>
      <c r="F11" s="225">
        <v>73800</v>
      </c>
      <c r="G11" s="225"/>
    </row>
    <row r="12" ht="18" customHeight="1" spans="1:7">
      <c r="A12" s="227" t="s">
        <v>103</v>
      </c>
      <c r="B12" s="227" t="s">
        <v>104</v>
      </c>
      <c r="C12" s="224">
        <v>1254600</v>
      </c>
      <c r="D12" s="225">
        <v>1254600</v>
      </c>
      <c r="E12" s="225">
        <v>1180800</v>
      </c>
      <c r="F12" s="225">
        <v>73800</v>
      </c>
      <c r="G12" s="225"/>
    </row>
    <row r="13" ht="18" customHeight="1" spans="1:7">
      <c r="A13" s="227" t="s">
        <v>105</v>
      </c>
      <c r="B13" s="227" t="s">
        <v>106</v>
      </c>
      <c r="C13" s="224">
        <v>2322597.12</v>
      </c>
      <c r="D13" s="225">
        <v>2322597.12</v>
      </c>
      <c r="E13" s="225">
        <v>2322597.12</v>
      </c>
      <c r="F13" s="225"/>
      <c r="G13" s="225"/>
    </row>
    <row r="14" ht="18" customHeight="1" spans="1:7">
      <c r="A14" s="227" t="s">
        <v>107</v>
      </c>
      <c r="B14" s="227" t="s">
        <v>108</v>
      </c>
      <c r="C14" s="224">
        <v>165799.91</v>
      </c>
      <c r="D14" s="225">
        <v>165799.91</v>
      </c>
      <c r="E14" s="225">
        <v>165799.91</v>
      </c>
      <c r="F14" s="225"/>
      <c r="G14" s="225"/>
    </row>
    <row r="15" ht="18" customHeight="1" spans="1:7">
      <c r="A15" s="226" t="s">
        <v>109</v>
      </c>
      <c r="B15" s="226" t="s">
        <v>110</v>
      </c>
      <c r="C15" s="224">
        <v>34872</v>
      </c>
      <c r="D15" s="225">
        <v>34872</v>
      </c>
      <c r="E15" s="225">
        <v>34872</v>
      </c>
      <c r="F15" s="225"/>
      <c r="G15" s="225"/>
    </row>
    <row r="16" ht="18" customHeight="1" spans="1:7">
      <c r="A16" s="227" t="s">
        <v>111</v>
      </c>
      <c r="B16" s="227" t="s">
        <v>112</v>
      </c>
      <c r="C16" s="224">
        <v>34872</v>
      </c>
      <c r="D16" s="225">
        <v>34872</v>
      </c>
      <c r="E16" s="225">
        <v>34872</v>
      </c>
      <c r="F16" s="225"/>
      <c r="G16" s="225"/>
    </row>
    <row r="17" ht="18" customHeight="1" spans="1:7">
      <c r="A17" s="18" t="s">
        <v>113</v>
      </c>
      <c r="B17" s="18" t="s">
        <v>114</v>
      </c>
      <c r="C17" s="224">
        <v>2109462.21</v>
      </c>
      <c r="D17" s="225">
        <v>2109462.21</v>
      </c>
      <c r="E17" s="225">
        <v>2109462.21</v>
      </c>
      <c r="F17" s="225"/>
      <c r="G17" s="225"/>
    </row>
    <row r="18" ht="18" customHeight="1" spans="1:7">
      <c r="A18" s="226" t="s">
        <v>115</v>
      </c>
      <c r="B18" s="226" t="s">
        <v>116</v>
      </c>
      <c r="C18" s="224">
        <v>2109462.21</v>
      </c>
      <c r="D18" s="225">
        <v>2109462.21</v>
      </c>
      <c r="E18" s="225">
        <v>2109462.21</v>
      </c>
      <c r="F18" s="225"/>
      <c r="G18" s="225"/>
    </row>
    <row r="19" ht="18" customHeight="1" spans="1:7">
      <c r="A19" s="227" t="s">
        <v>117</v>
      </c>
      <c r="B19" s="227" t="s">
        <v>118</v>
      </c>
      <c r="C19" s="224">
        <v>993585.53</v>
      </c>
      <c r="D19" s="225">
        <v>993585.53</v>
      </c>
      <c r="E19" s="225">
        <v>993585.53</v>
      </c>
      <c r="F19" s="225"/>
      <c r="G19" s="225"/>
    </row>
    <row r="20" ht="18" customHeight="1" spans="1:7">
      <c r="A20" s="227" t="s">
        <v>119</v>
      </c>
      <c r="B20" s="227" t="s">
        <v>120</v>
      </c>
      <c r="C20" s="224">
        <v>976039.6</v>
      </c>
      <c r="D20" s="225">
        <v>976039.6</v>
      </c>
      <c r="E20" s="225">
        <v>976039.6</v>
      </c>
      <c r="F20" s="225"/>
      <c r="G20" s="225"/>
    </row>
    <row r="21" ht="18" customHeight="1" spans="1:7">
      <c r="A21" s="227" t="s">
        <v>121</v>
      </c>
      <c r="B21" s="227" t="s">
        <v>122</v>
      </c>
      <c r="C21" s="224">
        <v>139837.08</v>
      </c>
      <c r="D21" s="225">
        <v>139837.08</v>
      </c>
      <c r="E21" s="225">
        <v>139837.08</v>
      </c>
      <c r="F21" s="225"/>
      <c r="G21" s="225"/>
    </row>
    <row r="22" ht="18" customHeight="1" spans="1:7">
      <c r="A22" s="18" t="s">
        <v>123</v>
      </c>
      <c r="B22" s="18" t="s">
        <v>124</v>
      </c>
      <c r="C22" s="224">
        <v>2095851.84</v>
      </c>
      <c r="D22" s="225">
        <v>2095851.84</v>
      </c>
      <c r="E22" s="225">
        <v>2095851.84</v>
      </c>
      <c r="F22" s="225"/>
      <c r="G22" s="225"/>
    </row>
    <row r="23" ht="18" customHeight="1" spans="1:7">
      <c r="A23" s="226" t="s">
        <v>125</v>
      </c>
      <c r="B23" s="226" t="s">
        <v>126</v>
      </c>
      <c r="C23" s="224">
        <v>2095851.84</v>
      </c>
      <c r="D23" s="225">
        <v>2095851.84</v>
      </c>
      <c r="E23" s="225">
        <v>2095851.84</v>
      </c>
      <c r="F23" s="225"/>
      <c r="G23" s="225"/>
    </row>
    <row r="24" ht="18" customHeight="1" spans="1:7">
      <c r="A24" s="227" t="s">
        <v>127</v>
      </c>
      <c r="B24" s="227" t="s">
        <v>128</v>
      </c>
      <c r="C24" s="224">
        <v>2095851.84</v>
      </c>
      <c r="D24" s="225">
        <v>2095851.84</v>
      </c>
      <c r="E24" s="225">
        <v>2095851.84</v>
      </c>
      <c r="F24" s="225"/>
      <c r="G24" s="225"/>
    </row>
    <row r="25" ht="18" customHeight="1" spans="1:7">
      <c r="A25" s="56" t="s">
        <v>165</v>
      </c>
      <c r="B25" s="56" t="s">
        <v>165</v>
      </c>
      <c r="C25" s="224">
        <v>26515845.74</v>
      </c>
      <c r="D25" s="225">
        <v>26515845.74</v>
      </c>
      <c r="E25" s="224">
        <v>25570724.3</v>
      </c>
      <c r="F25" s="224">
        <v>945121.44</v>
      </c>
      <c r="G25" s="224"/>
    </row>
  </sheetData>
  <mergeCells count="7">
    <mergeCell ref="A2:G2"/>
    <mergeCell ref="A3:E3"/>
    <mergeCell ref="A4:B4"/>
    <mergeCell ref="D4:F4"/>
    <mergeCell ref="A25:B25"/>
    <mergeCell ref="C4:C5"/>
    <mergeCell ref="G4:G5"/>
  </mergeCells>
  <pageMargins left="0.75" right="0.75" top="1" bottom="1" header="0.5" footer="0.5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69"/>
      <c r="B1" s="69"/>
      <c r="C1" s="69"/>
      <c r="D1" s="69"/>
      <c r="E1" s="68"/>
      <c r="F1" s="69"/>
    </row>
    <row r="2" ht="41.25" customHeight="1" spans="1:6">
      <c r="A2" s="217" t="str">
        <f>"2025"&amp;"年一般公共预算“三公”经费支出预算表"</f>
        <v>2025年一般公共预算“三公”经费支出预算表</v>
      </c>
      <c r="B2" s="69"/>
      <c r="C2" s="69"/>
      <c r="D2" s="69"/>
      <c r="E2" s="68"/>
      <c r="F2" s="69"/>
    </row>
    <row r="3" customHeight="1" spans="1:6">
      <c r="A3" s="165" t="str">
        <f>"单位名称："&amp;"昆明市晋宁区第四中学"</f>
        <v>单位名称：昆明市晋宁区第四中学</v>
      </c>
      <c r="B3" s="218"/>
      <c r="C3" s="88"/>
      <c r="D3" s="69"/>
      <c r="E3" s="68"/>
      <c r="F3" s="219" t="s">
        <v>0</v>
      </c>
    </row>
    <row r="4" ht="27" customHeight="1" spans="1:6">
      <c r="A4" s="73" t="s">
        <v>166</v>
      </c>
      <c r="B4" s="73" t="s">
        <v>167</v>
      </c>
      <c r="C4" s="75" t="s">
        <v>168</v>
      </c>
      <c r="D4" s="73"/>
      <c r="E4" s="74"/>
      <c r="F4" s="73" t="s">
        <v>169</v>
      </c>
    </row>
    <row r="5" ht="28.5" customHeight="1" spans="1:6">
      <c r="A5" s="220"/>
      <c r="B5" s="78"/>
      <c r="C5" s="74" t="s">
        <v>55</v>
      </c>
      <c r="D5" s="74" t="s">
        <v>170</v>
      </c>
      <c r="E5" s="74" t="s">
        <v>171</v>
      </c>
      <c r="F5" s="77"/>
    </row>
    <row r="6" ht="17.25" customHeight="1" spans="1:6">
      <c r="A6" s="80" t="s">
        <v>78</v>
      </c>
      <c r="B6" s="80" t="s">
        <v>79</v>
      </c>
      <c r="C6" s="80" t="s">
        <v>80</v>
      </c>
      <c r="D6" s="80" t="s">
        <v>81</v>
      </c>
      <c r="E6" s="80" t="s">
        <v>82</v>
      </c>
      <c r="F6" s="80" t="s">
        <v>83</v>
      </c>
    </row>
    <row r="7" ht="17.25" customHeight="1" spans="1:6">
      <c r="A7" s="221">
        <v>30000</v>
      </c>
      <c r="B7" s="25"/>
      <c r="C7" s="23"/>
      <c r="D7" s="23"/>
      <c r="E7" s="23"/>
      <c r="F7" s="23">
        <v>30000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pageSetup paperSize="9" scale="7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2"/>
  <sheetViews>
    <sheetView showZeros="0" topLeftCell="A25" workbookViewId="0">
      <selection activeCell="I24" sqref="I24"/>
    </sheetView>
  </sheetViews>
  <sheetFormatPr defaultColWidth="9.14166666666667" defaultRowHeight="14.25" customHeight="1"/>
  <cols>
    <col min="1" max="1" width="17.75" customWidth="1"/>
    <col min="2" max="2" width="17.25" customWidth="1"/>
    <col min="3" max="3" width="17.875" customWidth="1"/>
    <col min="4" max="4" width="14.5" customWidth="1"/>
    <col min="5" max="5" width="6.875" customWidth="1"/>
    <col min="6" max="6" width="6.625" customWidth="1"/>
    <col min="7" max="7" width="5.5" customWidth="1"/>
    <col min="8" max="8" width="23" customWidth="1"/>
    <col min="9" max="10" width="14.125" customWidth="1"/>
    <col min="11" max="12" width="6" customWidth="1"/>
    <col min="13" max="13" width="12.875" customWidth="1"/>
    <col min="14" max="24" width="4.75" customWidth="1"/>
  </cols>
  <sheetData>
    <row r="1" ht="13.5" customHeight="1" spans="2:24">
      <c r="B1" s="197"/>
      <c r="C1" s="208"/>
      <c r="E1" s="209"/>
      <c r="F1" s="209"/>
      <c r="G1" s="209"/>
      <c r="H1" s="209"/>
      <c r="I1" s="131"/>
      <c r="J1" s="131"/>
      <c r="K1" s="131"/>
      <c r="L1" s="131"/>
      <c r="M1" s="131"/>
      <c r="N1" s="131"/>
      <c r="R1" s="131"/>
      <c r="V1" s="208"/>
      <c r="X1" s="174"/>
    </row>
    <row r="2" ht="45.75" customHeight="1" spans="1:24">
      <c r="A2" s="133" t="str">
        <f>"2025"&amp;"年部门基本支出预算表"</f>
        <v>2025年部门基本支出预算表</v>
      </c>
      <c r="B2" s="4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43"/>
      <c r="P2" s="43"/>
      <c r="Q2" s="43"/>
      <c r="R2" s="133"/>
      <c r="S2" s="133"/>
      <c r="T2" s="133"/>
      <c r="U2" s="133"/>
      <c r="V2" s="133"/>
      <c r="W2" s="133"/>
      <c r="X2" s="133"/>
    </row>
    <row r="3" ht="18.75" customHeight="1" spans="1:24">
      <c r="A3" s="44" t="str">
        <f>"单位名称："&amp;"昆明市晋宁区第四中学"</f>
        <v>单位名称：昆明市晋宁区第四中学</v>
      </c>
      <c r="B3" s="45"/>
      <c r="C3" s="210"/>
      <c r="D3" s="210"/>
      <c r="E3" s="210"/>
      <c r="F3" s="210"/>
      <c r="G3" s="210"/>
      <c r="H3" s="210"/>
      <c r="I3" s="136"/>
      <c r="J3" s="136"/>
      <c r="K3" s="136"/>
      <c r="L3" s="136"/>
      <c r="M3" s="136"/>
      <c r="N3" s="136"/>
      <c r="O3" s="46"/>
      <c r="P3" s="46"/>
      <c r="Q3" s="46"/>
      <c r="R3" s="136"/>
      <c r="V3" s="208"/>
      <c r="X3" s="174" t="s">
        <v>0</v>
      </c>
    </row>
    <row r="4" ht="18" customHeight="1" spans="1:24">
      <c r="A4" s="48" t="s">
        <v>172</v>
      </c>
      <c r="B4" s="48" t="s">
        <v>173</v>
      </c>
      <c r="C4" s="48" t="s">
        <v>174</v>
      </c>
      <c r="D4" s="48" t="s">
        <v>175</v>
      </c>
      <c r="E4" s="48" t="s">
        <v>176</v>
      </c>
      <c r="F4" s="48" t="s">
        <v>177</v>
      </c>
      <c r="G4" s="48" t="s">
        <v>178</v>
      </c>
      <c r="H4" s="48" t="s">
        <v>179</v>
      </c>
      <c r="I4" s="214" t="s">
        <v>180</v>
      </c>
      <c r="J4" s="161" t="s">
        <v>180</v>
      </c>
      <c r="K4" s="161"/>
      <c r="L4" s="161"/>
      <c r="M4" s="161"/>
      <c r="N4" s="161"/>
      <c r="O4" s="13"/>
      <c r="P4" s="13"/>
      <c r="Q4" s="13"/>
      <c r="R4" s="154" t="s">
        <v>59</v>
      </c>
      <c r="S4" s="161" t="s">
        <v>60</v>
      </c>
      <c r="T4" s="161"/>
      <c r="U4" s="161"/>
      <c r="V4" s="161"/>
      <c r="W4" s="161"/>
      <c r="X4" s="162"/>
    </row>
    <row r="5" ht="18" customHeight="1" spans="1:24">
      <c r="A5" s="50"/>
      <c r="B5" s="198"/>
      <c r="C5" s="185"/>
      <c r="D5" s="50"/>
      <c r="E5" s="50"/>
      <c r="F5" s="50"/>
      <c r="G5" s="50"/>
      <c r="H5" s="50"/>
      <c r="I5" s="183" t="s">
        <v>181</v>
      </c>
      <c r="J5" s="214" t="s">
        <v>56</v>
      </c>
      <c r="K5" s="161"/>
      <c r="L5" s="161"/>
      <c r="M5" s="161"/>
      <c r="N5" s="162"/>
      <c r="O5" s="12" t="s">
        <v>182</v>
      </c>
      <c r="P5" s="13"/>
      <c r="Q5" s="36"/>
      <c r="R5" s="48" t="s">
        <v>59</v>
      </c>
      <c r="S5" s="214" t="s">
        <v>60</v>
      </c>
      <c r="T5" s="154" t="s">
        <v>61</v>
      </c>
      <c r="U5" s="161" t="s">
        <v>60</v>
      </c>
      <c r="V5" s="154" t="s">
        <v>63</v>
      </c>
      <c r="W5" s="154" t="s">
        <v>64</v>
      </c>
      <c r="X5" s="216" t="s">
        <v>65</v>
      </c>
    </row>
    <row r="6" ht="19.5" customHeight="1" spans="1:24">
      <c r="A6" s="198"/>
      <c r="B6" s="198"/>
      <c r="C6" s="198"/>
      <c r="D6" s="198"/>
      <c r="E6" s="198"/>
      <c r="F6" s="198"/>
      <c r="G6" s="198"/>
      <c r="H6" s="198"/>
      <c r="I6" s="198"/>
      <c r="J6" s="215" t="s">
        <v>183</v>
      </c>
      <c r="K6" s="48" t="s">
        <v>184</v>
      </c>
      <c r="L6" s="48" t="s">
        <v>185</v>
      </c>
      <c r="M6" s="48" t="s">
        <v>186</v>
      </c>
      <c r="N6" s="48" t="s">
        <v>187</v>
      </c>
      <c r="O6" s="48" t="s">
        <v>56</v>
      </c>
      <c r="P6" s="48" t="s">
        <v>57</v>
      </c>
      <c r="Q6" s="48" t="s">
        <v>58</v>
      </c>
      <c r="R6" s="198"/>
      <c r="S6" s="48" t="s">
        <v>55</v>
      </c>
      <c r="T6" s="48" t="s">
        <v>61</v>
      </c>
      <c r="U6" s="48" t="s">
        <v>188</v>
      </c>
      <c r="V6" s="48" t="s">
        <v>63</v>
      </c>
      <c r="W6" s="48" t="s">
        <v>64</v>
      </c>
      <c r="X6" s="48" t="s">
        <v>65</v>
      </c>
    </row>
    <row r="7" ht="37.5" customHeight="1" spans="1:24">
      <c r="A7" s="211"/>
      <c r="B7" s="55"/>
      <c r="C7" s="211"/>
      <c r="D7" s="211"/>
      <c r="E7" s="211"/>
      <c r="F7" s="211"/>
      <c r="G7" s="211"/>
      <c r="H7" s="211"/>
      <c r="I7" s="211"/>
      <c r="J7" s="89" t="s">
        <v>55</v>
      </c>
      <c r="K7" s="53" t="s">
        <v>189</v>
      </c>
      <c r="L7" s="53" t="s">
        <v>185</v>
      </c>
      <c r="M7" s="53" t="s">
        <v>186</v>
      </c>
      <c r="N7" s="53" t="s">
        <v>187</v>
      </c>
      <c r="O7" s="53" t="s">
        <v>185</v>
      </c>
      <c r="P7" s="53" t="s">
        <v>186</v>
      </c>
      <c r="Q7" s="53" t="s">
        <v>187</v>
      </c>
      <c r="R7" s="53" t="s">
        <v>59</v>
      </c>
      <c r="S7" s="53" t="s">
        <v>55</v>
      </c>
      <c r="T7" s="53" t="s">
        <v>61</v>
      </c>
      <c r="U7" s="53" t="s">
        <v>188</v>
      </c>
      <c r="V7" s="53" t="s">
        <v>63</v>
      </c>
      <c r="W7" s="53" t="s">
        <v>64</v>
      </c>
      <c r="X7" s="53" t="s">
        <v>65</v>
      </c>
    </row>
    <row r="8" customHeight="1" spans="1:24">
      <c r="A8" s="76">
        <v>1</v>
      </c>
      <c r="B8" s="76">
        <v>2</v>
      </c>
      <c r="C8" s="76">
        <v>3</v>
      </c>
      <c r="D8" s="76">
        <v>4</v>
      </c>
      <c r="E8" s="76">
        <v>5</v>
      </c>
      <c r="F8" s="76">
        <v>6</v>
      </c>
      <c r="G8" s="76">
        <v>7</v>
      </c>
      <c r="H8" s="76">
        <v>8</v>
      </c>
      <c r="I8" s="76">
        <v>9</v>
      </c>
      <c r="J8" s="76">
        <v>10</v>
      </c>
      <c r="K8" s="76">
        <v>11</v>
      </c>
      <c r="L8" s="76">
        <v>12</v>
      </c>
      <c r="M8" s="76">
        <v>13</v>
      </c>
      <c r="N8" s="76">
        <v>14</v>
      </c>
      <c r="O8" s="76">
        <v>15</v>
      </c>
      <c r="P8" s="76">
        <v>16</v>
      </c>
      <c r="Q8" s="76">
        <v>17</v>
      </c>
      <c r="R8" s="76">
        <v>18</v>
      </c>
      <c r="S8" s="76">
        <v>19</v>
      </c>
      <c r="T8" s="76">
        <v>20</v>
      </c>
      <c r="U8" s="76">
        <v>21</v>
      </c>
      <c r="V8" s="76">
        <v>22</v>
      </c>
      <c r="W8" s="76">
        <v>23</v>
      </c>
      <c r="X8" s="76">
        <v>24</v>
      </c>
    </row>
    <row r="9" ht="20.25" customHeight="1" spans="1:24">
      <c r="A9" s="21" t="s">
        <v>190</v>
      </c>
      <c r="B9" s="21" t="s">
        <v>67</v>
      </c>
      <c r="C9" s="21" t="s">
        <v>191</v>
      </c>
      <c r="D9" s="21" t="s">
        <v>192</v>
      </c>
      <c r="E9" s="21" t="s">
        <v>97</v>
      </c>
      <c r="F9" s="21" t="s">
        <v>98</v>
      </c>
      <c r="G9" s="21" t="s">
        <v>193</v>
      </c>
      <c r="H9" s="21" t="s">
        <v>194</v>
      </c>
      <c r="I9" s="58">
        <v>6192120</v>
      </c>
      <c r="J9" s="58">
        <v>6192120</v>
      </c>
      <c r="K9" s="58"/>
      <c r="L9" s="58"/>
      <c r="M9" s="60">
        <v>6192120</v>
      </c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</row>
    <row r="10" ht="20.25" customHeight="1" spans="1:24">
      <c r="A10" s="21" t="s">
        <v>190</v>
      </c>
      <c r="B10" s="21" t="s">
        <v>67</v>
      </c>
      <c r="C10" s="21" t="s">
        <v>191</v>
      </c>
      <c r="D10" s="21" t="s">
        <v>192</v>
      </c>
      <c r="E10" s="21" t="s">
        <v>97</v>
      </c>
      <c r="F10" s="21" t="s">
        <v>98</v>
      </c>
      <c r="G10" s="21" t="s">
        <v>195</v>
      </c>
      <c r="H10" s="21" t="s">
        <v>196</v>
      </c>
      <c r="I10" s="58">
        <v>384468</v>
      </c>
      <c r="J10" s="58">
        <v>384468</v>
      </c>
      <c r="K10" s="92"/>
      <c r="L10" s="92"/>
      <c r="M10" s="60">
        <v>384468</v>
      </c>
      <c r="N10" s="92"/>
      <c r="O10" s="58"/>
      <c r="P10" s="58"/>
      <c r="Q10" s="58"/>
      <c r="R10" s="58"/>
      <c r="S10" s="58"/>
      <c r="T10" s="58"/>
      <c r="U10" s="58"/>
      <c r="V10" s="58"/>
      <c r="W10" s="58"/>
      <c r="X10" s="58"/>
    </row>
    <row r="11" ht="20.25" customHeight="1" spans="1:24">
      <c r="A11" s="21" t="s">
        <v>190</v>
      </c>
      <c r="B11" s="21" t="s">
        <v>67</v>
      </c>
      <c r="C11" s="21" t="s">
        <v>191</v>
      </c>
      <c r="D11" s="21" t="s">
        <v>192</v>
      </c>
      <c r="E11" s="21" t="s">
        <v>97</v>
      </c>
      <c r="F11" s="21" t="s">
        <v>98</v>
      </c>
      <c r="G11" s="21" t="s">
        <v>195</v>
      </c>
      <c r="H11" s="21" t="s">
        <v>196</v>
      </c>
      <c r="I11" s="58">
        <v>606000</v>
      </c>
      <c r="J11" s="58">
        <v>606000</v>
      </c>
      <c r="K11" s="92"/>
      <c r="L11" s="92"/>
      <c r="M11" s="60">
        <v>606000</v>
      </c>
      <c r="N11" s="92"/>
      <c r="O11" s="58"/>
      <c r="P11" s="58"/>
      <c r="Q11" s="58"/>
      <c r="R11" s="58"/>
      <c r="S11" s="58"/>
      <c r="T11" s="58"/>
      <c r="U11" s="58"/>
      <c r="V11" s="58"/>
      <c r="W11" s="58"/>
      <c r="X11" s="58"/>
    </row>
    <row r="12" ht="20.25" customHeight="1" spans="1:24">
      <c r="A12" s="21" t="s">
        <v>190</v>
      </c>
      <c r="B12" s="21" t="s">
        <v>67</v>
      </c>
      <c r="C12" s="21" t="s">
        <v>191</v>
      </c>
      <c r="D12" s="21" t="s">
        <v>192</v>
      </c>
      <c r="E12" s="21" t="s">
        <v>97</v>
      </c>
      <c r="F12" s="21" t="s">
        <v>98</v>
      </c>
      <c r="G12" s="21" t="s">
        <v>195</v>
      </c>
      <c r="H12" s="21" t="s">
        <v>196</v>
      </c>
      <c r="I12" s="58">
        <v>616800</v>
      </c>
      <c r="J12" s="58">
        <v>616800</v>
      </c>
      <c r="K12" s="92"/>
      <c r="L12" s="92"/>
      <c r="M12" s="60">
        <v>616800</v>
      </c>
      <c r="N12" s="92"/>
      <c r="O12" s="58"/>
      <c r="P12" s="58"/>
      <c r="Q12" s="58"/>
      <c r="R12" s="58"/>
      <c r="S12" s="58"/>
      <c r="T12" s="58"/>
      <c r="U12" s="58"/>
      <c r="V12" s="58"/>
      <c r="W12" s="58"/>
      <c r="X12" s="58"/>
    </row>
    <row r="13" ht="20.25" customHeight="1" spans="1:24">
      <c r="A13" s="21" t="s">
        <v>190</v>
      </c>
      <c r="B13" s="21" t="s">
        <v>67</v>
      </c>
      <c r="C13" s="21" t="s">
        <v>191</v>
      </c>
      <c r="D13" s="21" t="s">
        <v>192</v>
      </c>
      <c r="E13" s="21" t="s">
        <v>97</v>
      </c>
      <c r="F13" s="21" t="s">
        <v>98</v>
      </c>
      <c r="G13" s="21" t="s">
        <v>197</v>
      </c>
      <c r="H13" s="21" t="s">
        <v>198</v>
      </c>
      <c r="I13" s="58">
        <v>516010</v>
      </c>
      <c r="J13" s="58">
        <v>516010</v>
      </c>
      <c r="K13" s="92"/>
      <c r="L13" s="92"/>
      <c r="M13" s="60">
        <v>516010</v>
      </c>
      <c r="N13" s="92"/>
      <c r="O13" s="58"/>
      <c r="P13" s="58"/>
      <c r="Q13" s="58"/>
      <c r="R13" s="58"/>
      <c r="S13" s="58"/>
      <c r="T13" s="58"/>
      <c r="U13" s="58"/>
      <c r="V13" s="58"/>
      <c r="W13" s="58"/>
      <c r="X13" s="58"/>
    </row>
    <row r="14" ht="20.25" customHeight="1" spans="1:24">
      <c r="A14" s="21" t="s">
        <v>190</v>
      </c>
      <c r="B14" s="21" t="s">
        <v>67</v>
      </c>
      <c r="C14" s="21" t="s">
        <v>191</v>
      </c>
      <c r="D14" s="21" t="s">
        <v>192</v>
      </c>
      <c r="E14" s="21" t="s">
        <v>97</v>
      </c>
      <c r="F14" s="21" t="s">
        <v>98</v>
      </c>
      <c r="G14" s="21" t="s">
        <v>199</v>
      </c>
      <c r="H14" s="21" t="s">
        <v>200</v>
      </c>
      <c r="I14" s="58">
        <v>2204124</v>
      </c>
      <c r="J14" s="58">
        <v>2204124</v>
      </c>
      <c r="K14" s="92"/>
      <c r="L14" s="92"/>
      <c r="M14" s="60">
        <v>2204124</v>
      </c>
      <c r="N14" s="92"/>
      <c r="O14" s="58"/>
      <c r="P14" s="58"/>
      <c r="Q14" s="58"/>
      <c r="R14" s="58"/>
      <c r="S14" s="58"/>
      <c r="T14" s="58"/>
      <c r="U14" s="58"/>
      <c r="V14" s="58"/>
      <c r="W14" s="58"/>
      <c r="X14" s="58"/>
    </row>
    <row r="15" ht="20.25" customHeight="1" spans="1:24">
      <c r="A15" s="21" t="s">
        <v>190</v>
      </c>
      <c r="B15" s="21" t="s">
        <v>67</v>
      </c>
      <c r="C15" s="21" t="s">
        <v>191</v>
      </c>
      <c r="D15" s="21" t="s">
        <v>192</v>
      </c>
      <c r="E15" s="21" t="s">
        <v>97</v>
      </c>
      <c r="F15" s="21" t="s">
        <v>98</v>
      </c>
      <c r="G15" s="21" t="s">
        <v>199</v>
      </c>
      <c r="H15" s="21" t="s">
        <v>200</v>
      </c>
      <c r="I15" s="58">
        <v>1146660</v>
      </c>
      <c r="J15" s="58">
        <v>1146660</v>
      </c>
      <c r="K15" s="92"/>
      <c r="L15" s="92"/>
      <c r="M15" s="60">
        <v>1146660</v>
      </c>
      <c r="N15" s="92"/>
      <c r="O15" s="58"/>
      <c r="P15" s="58"/>
      <c r="Q15" s="58"/>
      <c r="R15" s="58"/>
      <c r="S15" s="58"/>
      <c r="T15" s="58"/>
      <c r="U15" s="58"/>
      <c r="V15" s="58"/>
      <c r="W15" s="58"/>
      <c r="X15" s="58"/>
    </row>
    <row r="16" ht="20.25" customHeight="1" spans="1:24">
      <c r="A16" s="21" t="s">
        <v>190</v>
      </c>
      <c r="B16" s="21" t="s">
        <v>67</v>
      </c>
      <c r="C16" s="21" t="s">
        <v>191</v>
      </c>
      <c r="D16" s="21" t="s">
        <v>192</v>
      </c>
      <c r="E16" s="21" t="s">
        <v>97</v>
      </c>
      <c r="F16" s="21" t="s">
        <v>98</v>
      </c>
      <c r="G16" s="21" t="s">
        <v>199</v>
      </c>
      <c r="H16" s="21" t="s">
        <v>200</v>
      </c>
      <c r="I16" s="58">
        <v>2032920</v>
      </c>
      <c r="J16" s="58">
        <v>2032920</v>
      </c>
      <c r="K16" s="92"/>
      <c r="L16" s="92"/>
      <c r="M16" s="60">
        <v>2032920</v>
      </c>
      <c r="N16" s="92"/>
      <c r="O16" s="58"/>
      <c r="P16" s="58"/>
      <c r="Q16" s="58"/>
      <c r="R16" s="58"/>
      <c r="S16" s="58"/>
      <c r="T16" s="58"/>
      <c r="U16" s="58"/>
      <c r="V16" s="58"/>
      <c r="W16" s="58"/>
      <c r="X16" s="58"/>
    </row>
    <row r="17" ht="20.25" customHeight="1" spans="1:24">
      <c r="A17" s="21" t="s">
        <v>190</v>
      </c>
      <c r="B17" s="21" t="s">
        <v>67</v>
      </c>
      <c r="C17" s="21" t="s">
        <v>201</v>
      </c>
      <c r="D17" s="21" t="s">
        <v>202</v>
      </c>
      <c r="E17" s="21" t="s">
        <v>105</v>
      </c>
      <c r="F17" s="21" t="s">
        <v>106</v>
      </c>
      <c r="G17" s="21" t="s">
        <v>203</v>
      </c>
      <c r="H17" s="21" t="s">
        <v>204</v>
      </c>
      <c r="I17" s="58">
        <v>2322597.12</v>
      </c>
      <c r="J17" s="58">
        <v>2322597.12</v>
      </c>
      <c r="K17" s="92"/>
      <c r="L17" s="92"/>
      <c r="M17" s="60">
        <v>2322597.12</v>
      </c>
      <c r="N17" s="92"/>
      <c r="O17" s="58"/>
      <c r="P17" s="58"/>
      <c r="Q17" s="58"/>
      <c r="R17" s="58"/>
      <c r="S17" s="58"/>
      <c r="T17" s="58"/>
      <c r="U17" s="58"/>
      <c r="V17" s="58"/>
      <c r="W17" s="58"/>
      <c r="X17" s="58"/>
    </row>
    <row r="18" ht="20.25" customHeight="1" spans="1:24">
      <c r="A18" s="21" t="s">
        <v>190</v>
      </c>
      <c r="B18" s="21" t="s">
        <v>67</v>
      </c>
      <c r="C18" s="21" t="s">
        <v>201</v>
      </c>
      <c r="D18" s="21" t="s">
        <v>202</v>
      </c>
      <c r="E18" s="21" t="s">
        <v>107</v>
      </c>
      <c r="F18" s="21" t="s">
        <v>108</v>
      </c>
      <c r="G18" s="21" t="s">
        <v>205</v>
      </c>
      <c r="H18" s="21" t="s">
        <v>206</v>
      </c>
      <c r="I18" s="58">
        <v>165799.91</v>
      </c>
      <c r="J18" s="58">
        <v>165799.91</v>
      </c>
      <c r="K18" s="92"/>
      <c r="L18" s="92"/>
      <c r="M18" s="60">
        <v>165799.91</v>
      </c>
      <c r="N18" s="92"/>
      <c r="O18" s="58"/>
      <c r="P18" s="58"/>
      <c r="Q18" s="58"/>
      <c r="R18" s="58"/>
      <c r="S18" s="58"/>
      <c r="T18" s="58"/>
      <c r="U18" s="58"/>
      <c r="V18" s="58"/>
      <c r="W18" s="58"/>
      <c r="X18" s="58"/>
    </row>
    <row r="19" ht="20.25" customHeight="1" spans="1:24">
      <c r="A19" s="21" t="s">
        <v>190</v>
      </c>
      <c r="B19" s="21" t="s">
        <v>67</v>
      </c>
      <c r="C19" s="21" t="s">
        <v>201</v>
      </c>
      <c r="D19" s="21" t="s">
        <v>202</v>
      </c>
      <c r="E19" s="21" t="s">
        <v>117</v>
      </c>
      <c r="F19" s="21" t="s">
        <v>118</v>
      </c>
      <c r="G19" s="21" t="s">
        <v>207</v>
      </c>
      <c r="H19" s="21" t="s">
        <v>208</v>
      </c>
      <c r="I19" s="58">
        <v>993585.53</v>
      </c>
      <c r="J19" s="58">
        <v>993585.53</v>
      </c>
      <c r="K19" s="92"/>
      <c r="L19" s="92"/>
      <c r="M19" s="60">
        <v>993585.53</v>
      </c>
      <c r="N19" s="92"/>
      <c r="O19" s="58"/>
      <c r="P19" s="58"/>
      <c r="Q19" s="58"/>
      <c r="R19" s="58"/>
      <c r="S19" s="58"/>
      <c r="T19" s="58"/>
      <c r="U19" s="58"/>
      <c r="V19" s="58"/>
      <c r="W19" s="58"/>
      <c r="X19" s="58"/>
    </row>
    <row r="20" ht="20.25" customHeight="1" spans="1:24">
      <c r="A20" s="21" t="s">
        <v>190</v>
      </c>
      <c r="B20" s="21" t="s">
        <v>67</v>
      </c>
      <c r="C20" s="21" t="s">
        <v>201</v>
      </c>
      <c r="D20" s="21" t="s">
        <v>202</v>
      </c>
      <c r="E20" s="21" t="s">
        <v>119</v>
      </c>
      <c r="F20" s="21" t="s">
        <v>120</v>
      </c>
      <c r="G20" s="21" t="s">
        <v>209</v>
      </c>
      <c r="H20" s="21" t="s">
        <v>210</v>
      </c>
      <c r="I20" s="58">
        <v>347188</v>
      </c>
      <c r="J20" s="58">
        <v>347188</v>
      </c>
      <c r="K20" s="92"/>
      <c r="L20" s="92"/>
      <c r="M20" s="60">
        <v>347188</v>
      </c>
      <c r="N20" s="92"/>
      <c r="O20" s="58"/>
      <c r="P20" s="58"/>
      <c r="Q20" s="58"/>
      <c r="R20" s="58"/>
      <c r="S20" s="58"/>
      <c r="T20" s="58"/>
      <c r="U20" s="58"/>
      <c r="V20" s="58"/>
      <c r="W20" s="58"/>
      <c r="X20" s="58"/>
    </row>
    <row r="21" ht="20.25" customHeight="1" spans="1:24">
      <c r="A21" s="21" t="s">
        <v>190</v>
      </c>
      <c r="B21" s="21" t="s">
        <v>67</v>
      </c>
      <c r="C21" s="21" t="s">
        <v>201</v>
      </c>
      <c r="D21" s="21" t="s">
        <v>202</v>
      </c>
      <c r="E21" s="21" t="s">
        <v>119</v>
      </c>
      <c r="F21" s="21" t="s">
        <v>120</v>
      </c>
      <c r="G21" s="21" t="s">
        <v>209</v>
      </c>
      <c r="H21" s="21" t="s">
        <v>210</v>
      </c>
      <c r="I21" s="58">
        <v>628851.6</v>
      </c>
      <c r="J21" s="58">
        <v>628851.6</v>
      </c>
      <c r="K21" s="92"/>
      <c r="L21" s="92"/>
      <c r="M21" s="60">
        <v>628851.6</v>
      </c>
      <c r="N21" s="92"/>
      <c r="O21" s="58"/>
      <c r="P21" s="58"/>
      <c r="Q21" s="58"/>
      <c r="R21" s="58"/>
      <c r="S21" s="58"/>
      <c r="T21" s="58"/>
      <c r="U21" s="58"/>
      <c r="V21" s="58"/>
      <c r="W21" s="58"/>
      <c r="X21" s="58"/>
    </row>
    <row r="22" ht="20.25" customHeight="1" spans="1:24">
      <c r="A22" s="21" t="s">
        <v>190</v>
      </c>
      <c r="B22" s="21" t="s">
        <v>67</v>
      </c>
      <c r="C22" s="21" t="s">
        <v>201</v>
      </c>
      <c r="D22" s="21" t="s">
        <v>202</v>
      </c>
      <c r="E22" s="21" t="s">
        <v>97</v>
      </c>
      <c r="F22" s="21" t="s">
        <v>98</v>
      </c>
      <c r="G22" s="21" t="s">
        <v>211</v>
      </c>
      <c r="H22" s="21" t="s">
        <v>212</v>
      </c>
      <c r="I22" s="58">
        <v>88039.22</v>
      </c>
      <c r="J22" s="58">
        <v>88039.22</v>
      </c>
      <c r="K22" s="92"/>
      <c r="L22" s="92"/>
      <c r="M22" s="60">
        <v>88039.22</v>
      </c>
      <c r="N22" s="92"/>
      <c r="O22" s="58"/>
      <c r="P22" s="58"/>
      <c r="Q22" s="58"/>
      <c r="R22" s="58"/>
      <c r="S22" s="58"/>
      <c r="T22" s="58"/>
      <c r="U22" s="58"/>
      <c r="V22" s="58"/>
      <c r="W22" s="58"/>
      <c r="X22" s="58"/>
    </row>
    <row r="23" ht="20.25" customHeight="1" spans="1:24">
      <c r="A23" s="21" t="s">
        <v>190</v>
      </c>
      <c r="B23" s="21" t="s">
        <v>67</v>
      </c>
      <c r="C23" s="21" t="s">
        <v>201</v>
      </c>
      <c r="D23" s="21" t="s">
        <v>202</v>
      </c>
      <c r="E23" s="21" t="s">
        <v>121</v>
      </c>
      <c r="F23" s="21" t="s">
        <v>122</v>
      </c>
      <c r="G23" s="21" t="s">
        <v>211</v>
      </c>
      <c r="H23" s="21" t="s">
        <v>212</v>
      </c>
      <c r="I23" s="58">
        <v>45277.32</v>
      </c>
      <c r="J23" s="58">
        <v>45277.32</v>
      </c>
      <c r="K23" s="92"/>
      <c r="L23" s="92"/>
      <c r="M23" s="60">
        <v>45277.32</v>
      </c>
      <c r="N23" s="92"/>
      <c r="O23" s="58"/>
      <c r="P23" s="58"/>
      <c r="Q23" s="58"/>
      <c r="R23" s="58"/>
      <c r="S23" s="58"/>
      <c r="T23" s="58"/>
      <c r="U23" s="58"/>
      <c r="V23" s="58"/>
      <c r="W23" s="58"/>
      <c r="X23" s="58"/>
    </row>
    <row r="24" ht="20.25" customHeight="1" spans="1:24">
      <c r="A24" s="21" t="s">
        <v>190</v>
      </c>
      <c r="B24" s="21" t="s">
        <v>67</v>
      </c>
      <c r="C24" s="21" t="s">
        <v>201</v>
      </c>
      <c r="D24" s="21" t="s">
        <v>202</v>
      </c>
      <c r="E24" s="21" t="s">
        <v>121</v>
      </c>
      <c r="F24" s="21" t="s">
        <v>122</v>
      </c>
      <c r="G24" s="21" t="s">
        <v>211</v>
      </c>
      <c r="H24" s="21" t="s">
        <v>212</v>
      </c>
      <c r="I24" s="58">
        <v>42371.04</v>
      </c>
      <c r="J24" s="58">
        <v>42371.04</v>
      </c>
      <c r="K24" s="92"/>
      <c r="L24" s="92"/>
      <c r="M24" s="60">
        <v>42371.04</v>
      </c>
      <c r="N24" s="92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ht="20.25" customHeight="1" spans="1:24">
      <c r="A25" s="21" t="s">
        <v>190</v>
      </c>
      <c r="B25" s="21" t="s">
        <v>67</v>
      </c>
      <c r="C25" s="21" t="s">
        <v>201</v>
      </c>
      <c r="D25" s="21" t="s">
        <v>202</v>
      </c>
      <c r="E25" s="21" t="s">
        <v>121</v>
      </c>
      <c r="F25" s="21" t="s">
        <v>122</v>
      </c>
      <c r="G25" s="21" t="s">
        <v>211</v>
      </c>
      <c r="H25" s="21" t="s">
        <v>212</v>
      </c>
      <c r="I25" s="58">
        <v>52188.72</v>
      </c>
      <c r="J25" s="58">
        <v>52188.72</v>
      </c>
      <c r="K25" s="92"/>
      <c r="L25" s="92"/>
      <c r="M25" s="60">
        <v>52188.72</v>
      </c>
      <c r="N25" s="92"/>
      <c r="O25" s="58"/>
      <c r="P25" s="58"/>
      <c r="Q25" s="58"/>
      <c r="R25" s="58"/>
      <c r="S25" s="58"/>
      <c r="T25" s="58"/>
      <c r="U25" s="58"/>
      <c r="V25" s="58"/>
      <c r="W25" s="58"/>
      <c r="X25" s="58"/>
    </row>
    <row r="26" ht="20.25" customHeight="1" spans="1:24">
      <c r="A26" s="21" t="s">
        <v>190</v>
      </c>
      <c r="B26" s="21" t="s">
        <v>67</v>
      </c>
      <c r="C26" s="21" t="s">
        <v>213</v>
      </c>
      <c r="D26" s="21" t="s">
        <v>128</v>
      </c>
      <c r="E26" s="21" t="s">
        <v>127</v>
      </c>
      <c r="F26" s="21" t="s">
        <v>128</v>
      </c>
      <c r="G26" s="21" t="s">
        <v>214</v>
      </c>
      <c r="H26" s="21" t="s">
        <v>128</v>
      </c>
      <c r="I26" s="58">
        <v>2095851.84</v>
      </c>
      <c r="J26" s="58">
        <v>2095851.84</v>
      </c>
      <c r="K26" s="92"/>
      <c r="L26" s="92"/>
      <c r="M26" s="60">
        <v>2095851.84</v>
      </c>
      <c r="N26" s="92"/>
      <c r="O26" s="58"/>
      <c r="P26" s="58"/>
      <c r="Q26" s="58"/>
      <c r="R26" s="58"/>
      <c r="S26" s="58"/>
      <c r="T26" s="58"/>
      <c r="U26" s="58"/>
      <c r="V26" s="58"/>
      <c r="W26" s="58"/>
      <c r="X26" s="58"/>
    </row>
    <row r="27" ht="20.25" customHeight="1" spans="1:24">
      <c r="A27" s="21" t="s">
        <v>190</v>
      </c>
      <c r="B27" s="21" t="s">
        <v>67</v>
      </c>
      <c r="C27" s="21" t="s">
        <v>215</v>
      </c>
      <c r="D27" s="21" t="s">
        <v>216</v>
      </c>
      <c r="E27" s="21" t="s">
        <v>111</v>
      </c>
      <c r="F27" s="21" t="s">
        <v>112</v>
      </c>
      <c r="G27" s="21" t="s">
        <v>217</v>
      </c>
      <c r="H27" s="21" t="s">
        <v>218</v>
      </c>
      <c r="I27" s="58">
        <v>34872</v>
      </c>
      <c r="J27" s="58">
        <v>34872</v>
      </c>
      <c r="K27" s="92"/>
      <c r="L27" s="92"/>
      <c r="M27" s="60">
        <v>34872</v>
      </c>
      <c r="N27" s="92"/>
      <c r="O27" s="58"/>
      <c r="P27" s="58"/>
      <c r="Q27" s="58"/>
      <c r="R27" s="58"/>
      <c r="S27" s="58"/>
      <c r="T27" s="58"/>
      <c r="U27" s="58"/>
      <c r="V27" s="58"/>
      <c r="W27" s="58"/>
      <c r="X27" s="58"/>
    </row>
    <row r="28" ht="20.25" customHeight="1" spans="1:24">
      <c r="A28" s="21" t="s">
        <v>190</v>
      </c>
      <c r="B28" s="21" t="s">
        <v>67</v>
      </c>
      <c r="C28" s="21" t="s">
        <v>219</v>
      </c>
      <c r="D28" s="21" t="s">
        <v>169</v>
      </c>
      <c r="E28" s="21" t="s">
        <v>97</v>
      </c>
      <c r="F28" s="21" t="s">
        <v>98</v>
      </c>
      <c r="G28" s="21" t="s">
        <v>220</v>
      </c>
      <c r="H28" s="21" t="s">
        <v>169</v>
      </c>
      <c r="I28" s="58">
        <v>30000</v>
      </c>
      <c r="J28" s="58">
        <v>30000</v>
      </c>
      <c r="K28" s="92"/>
      <c r="L28" s="92"/>
      <c r="M28" s="60">
        <v>30000</v>
      </c>
      <c r="N28" s="92"/>
      <c r="O28" s="58"/>
      <c r="P28" s="58"/>
      <c r="Q28" s="58"/>
      <c r="R28" s="58"/>
      <c r="S28" s="58"/>
      <c r="T28" s="58"/>
      <c r="U28" s="58"/>
      <c r="V28" s="58"/>
      <c r="W28" s="58"/>
      <c r="X28" s="58"/>
    </row>
    <row r="29" ht="20.25" customHeight="1" spans="1:24">
      <c r="A29" s="21" t="s">
        <v>190</v>
      </c>
      <c r="B29" s="21" t="s">
        <v>67</v>
      </c>
      <c r="C29" s="21" t="s">
        <v>221</v>
      </c>
      <c r="D29" s="21" t="s">
        <v>222</v>
      </c>
      <c r="E29" s="21" t="s">
        <v>97</v>
      </c>
      <c r="F29" s="21" t="s">
        <v>98</v>
      </c>
      <c r="G29" s="21" t="s">
        <v>223</v>
      </c>
      <c r="H29" s="21" t="s">
        <v>222</v>
      </c>
      <c r="I29" s="58">
        <v>300021.84</v>
      </c>
      <c r="J29" s="58">
        <v>300021.84</v>
      </c>
      <c r="K29" s="92"/>
      <c r="L29" s="92"/>
      <c r="M29" s="60">
        <v>300021.84</v>
      </c>
      <c r="N29" s="92"/>
      <c r="O29" s="58"/>
      <c r="P29" s="58"/>
      <c r="Q29" s="58"/>
      <c r="R29" s="58"/>
      <c r="S29" s="58"/>
      <c r="T29" s="58"/>
      <c r="U29" s="58"/>
      <c r="V29" s="58"/>
      <c r="W29" s="58"/>
      <c r="X29" s="58"/>
    </row>
    <row r="30" ht="20.25" customHeight="1" spans="1:24">
      <c r="A30" s="21" t="s">
        <v>190</v>
      </c>
      <c r="B30" s="21" t="s">
        <v>67</v>
      </c>
      <c r="C30" s="21" t="s">
        <v>224</v>
      </c>
      <c r="D30" s="21" t="s">
        <v>225</v>
      </c>
      <c r="E30" s="21" t="s">
        <v>97</v>
      </c>
      <c r="F30" s="21" t="s">
        <v>98</v>
      </c>
      <c r="G30" s="21" t="s">
        <v>226</v>
      </c>
      <c r="H30" s="21" t="s">
        <v>227</v>
      </c>
      <c r="I30" s="58">
        <v>154164</v>
      </c>
      <c r="J30" s="58">
        <v>154164</v>
      </c>
      <c r="K30" s="92"/>
      <c r="L30" s="92"/>
      <c r="M30" s="60">
        <v>154164</v>
      </c>
      <c r="N30" s="92"/>
      <c r="O30" s="58"/>
      <c r="P30" s="58"/>
      <c r="Q30" s="58"/>
      <c r="R30" s="58"/>
      <c r="S30" s="58"/>
      <c r="T30" s="58"/>
      <c r="U30" s="58"/>
      <c r="V30" s="58"/>
      <c r="W30" s="58"/>
      <c r="X30" s="58"/>
    </row>
    <row r="31" ht="20.25" customHeight="1" spans="1:24">
      <c r="A31" s="21" t="s">
        <v>190</v>
      </c>
      <c r="B31" s="21" t="s">
        <v>67</v>
      </c>
      <c r="C31" s="21" t="s">
        <v>224</v>
      </c>
      <c r="D31" s="21" t="s">
        <v>225</v>
      </c>
      <c r="E31" s="21" t="s">
        <v>97</v>
      </c>
      <c r="F31" s="21" t="s">
        <v>98</v>
      </c>
      <c r="G31" s="21" t="s">
        <v>226</v>
      </c>
      <c r="H31" s="21" t="s">
        <v>227</v>
      </c>
      <c r="I31" s="58">
        <v>53835.6</v>
      </c>
      <c r="J31" s="58">
        <v>53835.6</v>
      </c>
      <c r="K31" s="92"/>
      <c r="L31" s="92"/>
      <c r="M31" s="60">
        <v>53835.6</v>
      </c>
      <c r="N31" s="92"/>
      <c r="O31" s="58"/>
      <c r="P31" s="58"/>
      <c r="Q31" s="58"/>
      <c r="R31" s="58"/>
      <c r="S31" s="58"/>
      <c r="T31" s="58"/>
      <c r="U31" s="58"/>
      <c r="V31" s="58"/>
      <c r="W31" s="58"/>
      <c r="X31" s="58"/>
    </row>
    <row r="32" ht="20.25" customHeight="1" spans="1:24">
      <c r="A32" s="21" t="s">
        <v>190</v>
      </c>
      <c r="B32" s="21" t="s">
        <v>67</v>
      </c>
      <c r="C32" s="21" t="s">
        <v>224</v>
      </c>
      <c r="D32" s="21" t="s">
        <v>225</v>
      </c>
      <c r="E32" s="21" t="s">
        <v>97</v>
      </c>
      <c r="F32" s="21" t="s">
        <v>98</v>
      </c>
      <c r="G32" s="21" t="s">
        <v>228</v>
      </c>
      <c r="H32" s="21" t="s">
        <v>229</v>
      </c>
      <c r="I32" s="58">
        <v>20200</v>
      </c>
      <c r="J32" s="58">
        <v>20200</v>
      </c>
      <c r="K32" s="92"/>
      <c r="L32" s="92"/>
      <c r="M32" s="60">
        <v>20200</v>
      </c>
      <c r="N32" s="92"/>
      <c r="O32" s="58"/>
      <c r="P32" s="58"/>
      <c r="Q32" s="58"/>
      <c r="R32" s="58"/>
      <c r="S32" s="58"/>
      <c r="T32" s="58"/>
      <c r="U32" s="58"/>
      <c r="V32" s="58"/>
      <c r="W32" s="58"/>
      <c r="X32" s="58"/>
    </row>
    <row r="33" ht="20.25" customHeight="1" spans="1:24">
      <c r="A33" s="21" t="s">
        <v>190</v>
      </c>
      <c r="B33" s="21" t="s">
        <v>67</v>
      </c>
      <c r="C33" s="21" t="s">
        <v>224</v>
      </c>
      <c r="D33" s="21" t="s">
        <v>225</v>
      </c>
      <c r="E33" s="21" t="s">
        <v>97</v>
      </c>
      <c r="F33" s="21" t="s">
        <v>98</v>
      </c>
      <c r="G33" s="21" t="s">
        <v>230</v>
      </c>
      <c r="H33" s="21" t="s">
        <v>231</v>
      </c>
      <c r="I33" s="58">
        <v>30300</v>
      </c>
      <c r="J33" s="58">
        <v>30300</v>
      </c>
      <c r="K33" s="92"/>
      <c r="L33" s="92"/>
      <c r="M33" s="60">
        <v>30300</v>
      </c>
      <c r="N33" s="92"/>
      <c r="O33" s="58"/>
      <c r="P33" s="58"/>
      <c r="Q33" s="58"/>
      <c r="R33" s="58"/>
      <c r="S33" s="58"/>
      <c r="T33" s="58"/>
      <c r="U33" s="58"/>
      <c r="V33" s="58"/>
      <c r="W33" s="58"/>
      <c r="X33" s="58"/>
    </row>
    <row r="34" ht="20.25" customHeight="1" spans="1:24">
      <c r="A34" s="21" t="s">
        <v>190</v>
      </c>
      <c r="B34" s="21" t="s">
        <v>67</v>
      </c>
      <c r="C34" s="21" t="s">
        <v>224</v>
      </c>
      <c r="D34" s="21" t="s">
        <v>225</v>
      </c>
      <c r="E34" s="21" t="s">
        <v>97</v>
      </c>
      <c r="F34" s="21" t="s">
        <v>98</v>
      </c>
      <c r="G34" s="21" t="s">
        <v>232</v>
      </c>
      <c r="H34" s="21" t="s">
        <v>233</v>
      </c>
      <c r="I34" s="58">
        <v>282800</v>
      </c>
      <c r="J34" s="58">
        <v>282800</v>
      </c>
      <c r="K34" s="92"/>
      <c r="L34" s="92"/>
      <c r="M34" s="60">
        <v>282800</v>
      </c>
      <c r="N34" s="92"/>
      <c r="O34" s="58"/>
      <c r="P34" s="58"/>
      <c r="Q34" s="58"/>
      <c r="R34" s="58"/>
      <c r="S34" s="58"/>
      <c r="T34" s="58"/>
      <c r="U34" s="58"/>
      <c r="V34" s="58"/>
      <c r="W34" s="58"/>
      <c r="X34" s="58"/>
    </row>
    <row r="35" ht="20.25" customHeight="1" spans="1:24">
      <c r="A35" s="21" t="s">
        <v>190</v>
      </c>
      <c r="B35" s="21" t="s">
        <v>67</v>
      </c>
      <c r="C35" s="21" t="s">
        <v>224</v>
      </c>
      <c r="D35" s="21" t="s">
        <v>225</v>
      </c>
      <c r="E35" s="21" t="s">
        <v>103</v>
      </c>
      <c r="F35" s="21" t="s">
        <v>104</v>
      </c>
      <c r="G35" s="21" t="s">
        <v>232</v>
      </c>
      <c r="H35" s="21" t="s">
        <v>233</v>
      </c>
      <c r="I35" s="58">
        <v>73800</v>
      </c>
      <c r="J35" s="58">
        <v>73800</v>
      </c>
      <c r="K35" s="92"/>
      <c r="L35" s="92"/>
      <c r="M35" s="60">
        <v>73800</v>
      </c>
      <c r="N35" s="92"/>
      <c r="O35" s="58"/>
      <c r="P35" s="58"/>
      <c r="Q35" s="58"/>
      <c r="R35" s="58"/>
      <c r="S35" s="58"/>
      <c r="T35" s="58"/>
      <c r="U35" s="58"/>
      <c r="V35" s="58"/>
      <c r="W35" s="58"/>
      <c r="X35" s="58"/>
    </row>
    <row r="36" ht="20.25" customHeight="1" spans="1:24">
      <c r="A36" s="21" t="s">
        <v>190</v>
      </c>
      <c r="B36" s="21" t="s">
        <v>67</v>
      </c>
      <c r="C36" s="21" t="s">
        <v>234</v>
      </c>
      <c r="D36" s="21" t="s">
        <v>235</v>
      </c>
      <c r="E36" s="21" t="s">
        <v>103</v>
      </c>
      <c r="F36" s="21" t="s">
        <v>104</v>
      </c>
      <c r="G36" s="21" t="s">
        <v>217</v>
      </c>
      <c r="H36" s="21" t="s">
        <v>218</v>
      </c>
      <c r="I36" s="58">
        <v>1180800</v>
      </c>
      <c r="J36" s="58">
        <v>1180800</v>
      </c>
      <c r="K36" s="92"/>
      <c r="L36" s="92"/>
      <c r="M36" s="60">
        <v>1180800</v>
      </c>
      <c r="N36" s="92"/>
      <c r="O36" s="58"/>
      <c r="P36" s="58"/>
      <c r="Q36" s="58"/>
      <c r="R36" s="58"/>
      <c r="S36" s="58"/>
      <c r="T36" s="58"/>
      <c r="U36" s="58"/>
      <c r="V36" s="58"/>
      <c r="W36" s="58"/>
      <c r="X36" s="58"/>
    </row>
    <row r="37" ht="20.25" customHeight="1" spans="1:24">
      <c r="A37" s="21" t="s">
        <v>190</v>
      </c>
      <c r="B37" s="21" t="s">
        <v>67</v>
      </c>
      <c r="C37" s="21" t="s">
        <v>236</v>
      </c>
      <c r="D37" s="21" t="s">
        <v>237</v>
      </c>
      <c r="E37" s="21" t="s">
        <v>97</v>
      </c>
      <c r="F37" s="21" t="s">
        <v>98</v>
      </c>
      <c r="G37" s="21" t="s">
        <v>197</v>
      </c>
      <c r="H37" s="21" t="s">
        <v>198</v>
      </c>
      <c r="I37" s="58">
        <v>909000</v>
      </c>
      <c r="J37" s="58">
        <v>909000</v>
      </c>
      <c r="K37" s="92"/>
      <c r="L37" s="92"/>
      <c r="M37" s="60">
        <v>909000</v>
      </c>
      <c r="N37" s="92"/>
      <c r="O37" s="58"/>
      <c r="P37" s="58"/>
      <c r="Q37" s="58"/>
      <c r="R37" s="58"/>
      <c r="S37" s="58"/>
      <c r="T37" s="58"/>
      <c r="U37" s="58"/>
      <c r="V37" s="58"/>
      <c r="W37" s="58"/>
      <c r="X37" s="58"/>
    </row>
    <row r="38" ht="20.25" customHeight="1" spans="1:24">
      <c r="A38" s="21" t="s">
        <v>190</v>
      </c>
      <c r="B38" s="21" t="s">
        <v>67</v>
      </c>
      <c r="C38" s="21" t="s">
        <v>236</v>
      </c>
      <c r="D38" s="21" t="s">
        <v>237</v>
      </c>
      <c r="E38" s="21" t="s">
        <v>97</v>
      </c>
      <c r="F38" s="21" t="s">
        <v>98</v>
      </c>
      <c r="G38" s="21" t="s">
        <v>199</v>
      </c>
      <c r="H38" s="21" t="s">
        <v>200</v>
      </c>
      <c r="I38" s="58">
        <v>848400</v>
      </c>
      <c r="J38" s="58">
        <v>848400</v>
      </c>
      <c r="K38" s="92"/>
      <c r="L38" s="92"/>
      <c r="M38" s="60">
        <v>848400</v>
      </c>
      <c r="N38" s="92"/>
      <c r="O38" s="58"/>
      <c r="P38" s="58"/>
      <c r="Q38" s="58"/>
      <c r="R38" s="58"/>
      <c r="S38" s="58"/>
      <c r="T38" s="58"/>
      <c r="U38" s="58"/>
      <c r="V38" s="58"/>
      <c r="W38" s="58"/>
      <c r="X38" s="58"/>
    </row>
    <row r="39" ht="20.25" customHeight="1" spans="1:24">
      <c r="A39" s="21" t="s">
        <v>190</v>
      </c>
      <c r="B39" s="21" t="s">
        <v>67</v>
      </c>
      <c r="C39" s="21" t="s">
        <v>236</v>
      </c>
      <c r="D39" s="21" t="s">
        <v>237</v>
      </c>
      <c r="E39" s="21" t="s">
        <v>97</v>
      </c>
      <c r="F39" s="21" t="s">
        <v>98</v>
      </c>
      <c r="G39" s="21" t="s">
        <v>199</v>
      </c>
      <c r="H39" s="21" t="s">
        <v>200</v>
      </c>
      <c r="I39" s="58">
        <v>969600</v>
      </c>
      <c r="J39" s="58">
        <v>969600</v>
      </c>
      <c r="K39" s="92"/>
      <c r="L39" s="92"/>
      <c r="M39" s="60">
        <v>969600</v>
      </c>
      <c r="N39" s="92"/>
      <c r="O39" s="58"/>
      <c r="P39" s="58"/>
      <c r="Q39" s="58"/>
      <c r="R39" s="58"/>
      <c r="S39" s="58"/>
      <c r="T39" s="58"/>
      <c r="U39" s="58"/>
      <c r="V39" s="58"/>
      <c r="W39" s="58"/>
      <c r="X39" s="58"/>
    </row>
    <row r="40" ht="20.25" customHeight="1" spans="1:24">
      <c r="A40" s="21" t="s">
        <v>190</v>
      </c>
      <c r="B40" s="21" t="s">
        <v>67</v>
      </c>
      <c r="C40" s="21" t="s">
        <v>238</v>
      </c>
      <c r="D40" s="21" t="s">
        <v>239</v>
      </c>
      <c r="E40" s="21" t="s">
        <v>97</v>
      </c>
      <c r="F40" s="21" t="s">
        <v>98</v>
      </c>
      <c r="G40" s="21" t="s">
        <v>195</v>
      </c>
      <c r="H40" s="21" t="s">
        <v>196</v>
      </c>
      <c r="I40" s="58">
        <v>180000</v>
      </c>
      <c r="J40" s="58">
        <v>180000</v>
      </c>
      <c r="K40" s="92"/>
      <c r="L40" s="92"/>
      <c r="M40" s="60">
        <v>180000</v>
      </c>
      <c r="N40" s="92"/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ht="20.25" customHeight="1" spans="1:24">
      <c r="A41" s="21" t="s">
        <v>190</v>
      </c>
      <c r="B41" s="21" t="s">
        <v>67</v>
      </c>
      <c r="C41" s="21" t="s">
        <v>240</v>
      </c>
      <c r="D41" s="21" t="s">
        <v>241</v>
      </c>
      <c r="E41" s="21" t="s">
        <v>97</v>
      </c>
      <c r="F41" s="21" t="s">
        <v>98</v>
      </c>
      <c r="G41" s="21" t="s">
        <v>242</v>
      </c>
      <c r="H41" s="21" t="s">
        <v>243</v>
      </c>
      <c r="I41" s="58">
        <v>967200</v>
      </c>
      <c r="J41" s="58">
        <v>967200</v>
      </c>
      <c r="K41" s="92"/>
      <c r="L41" s="92"/>
      <c r="M41" s="60">
        <v>967200</v>
      </c>
      <c r="N41" s="92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ht="17.25" customHeight="1" spans="1:24">
      <c r="A42" s="199" t="s">
        <v>165</v>
      </c>
      <c r="B42" s="200"/>
      <c r="C42" s="212"/>
      <c r="D42" s="212"/>
      <c r="E42" s="212"/>
      <c r="F42" s="212"/>
      <c r="G42" s="212"/>
      <c r="H42" s="213"/>
      <c r="I42" s="58">
        <v>26515845.74</v>
      </c>
      <c r="J42" s="58">
        <v>26515845.74</v>
      </c>
      <c r="K42" s="58"/>
      <c r="L42" s="58"/>
      <c r="M42" s="60">
        <v>26515845.74</v>
      </c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</row>
  </sheetData>
  <mergeCells count="31">
    <mergeCell ref="A2:X2"/>
    <mergeCell ref="A3:H3"/>
    <mergeCell ref="I4:X4"/>
    <mergeCell ref="J5:N5"/>
    <mergeCell ref="O5:Q5"/>
    <mergeCell ref="S5:X5"/>
    <mergeCell ref="A42:H42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0.156944444444444" bottom="0.550694444444444" header="0.5" footer="0.5"/>
  <pageSetup paperSize="9" scale="6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topLeftCell="D1" workbookViewId="0">
      <selection activeCell="S1" sqref="A$1:W$1048576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16.75" customWidth="1"/>
    <col min="5" max="5" width="6.75" customWidth="1"/>
    <col min="6" max="6" width="8.375" customWidth="1"/>
    <col min="7" max="7" width="8.5" customWidth="1"/>
    <col min="8" max="8" width="9" customWidth="1"/>
    <col min="9" max="9" width="11.125" customWidth="1"/>
    <col min="10" max="17" width="9.625" customWidth="1"/>
    <col min="18" max="18" width="12.5" customWidth="1"/>
    <col min="19" max="20" width="8.125" customWidth="1"/>
    <col min="21" max="21" width="8.875" customWidth="1"/>
    <col min="22" max="22" width="8.25" customWidth="1"/>
    <col min="23" max="23" width="11.375" customWidth="1"/>
  </cols>
  <sheetData>
    <row r="1" ht="13.5" customHeight="1" spans="2:23">
      <c r="B1" s="197"/>
      <c r="E1" s="41"/>
      <c r="F1" s="41"/>
      <c r="G1" s="41"/>
      <c r="H1" s="41"/>
      <c r="U1" s="197"/>
      <c r="W1" s="207"/>
    </row>
    <row r="2" ht="46.5" customHeight="1" spans="1:23">
      <c r="A2" s="43" t="str">
        <f>"2025"&amp;"年部门项目支出预算表"</f>
        <v>2025年部门项目支出预算表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ht="13.5" customHeight="1" spans="1:23">
      <c r="A3" s="44" t="str">
        <f>"单位名称："&amp;"昆明市晋宁区第四中学"</f>
        <v>单位名称：昆明市晋宁区第四中学</v>
      </c>
      <c r="B3" s="45"/>
      <c r="C3" s="45"/>
      <c r="D3" s="45"/>
      <c r="E3" s="45"/>
      <c r="F3" s="45"/>
      <c r="G3" s="45"/>
      <c r="H3" s="45"/>
      <c r="I3" s="46"/>
      <c r="J3" s="46"/>
      <c r="K3" s="46"/>
      <c r="L3" s="46"/>
      <c r="M3" s="46"/>
      <c r="N3" s="46"/>
      <c r="O3" s="46"/>
      <c r="P3" s="46"/>
      <c r="Q3" s="46"/>
      <c r="U3" s="197"/>
      <c r="W3" s="176" t="s">
        <v>0</v>
      </c>
    </row>
    <row r="4" ht="21.75" customHeight="1" spans="1:23">
      <c r="A4" s="48" t="s">
        <v>244</v>
      </c>
      <c r="B4" s="49" t="s">
        <v>174</v>
      </c>
      <c r="C4" s="48" t="s">
        <v>175</v>
      </c>
      <c r="D4" s="48" t="s">
        <v>245</v>
      </c>
      <c r="E4" s="49" t="s">
        <v>176</v>
      </c>
      <c r="F4" s="49" t="s">
        <v>177</v>
      </c>
      <c r="G4" s="49" t="s">
        <v>246</v>
      </c>
      <c r="H4" s="49" t="s">
        <v>247</v>
      </c>
      <c r="I4" s="202" t="s">
        <v>53</v>
      </c>
      <c r="J4" s="12" t="s">
        <v>248</v>
      </c>
      <c r="K4" s="13"/>
      <c r="L4" s="13"/>
      <c r="M4" s="36"/>
      <c r="N4" s="12" t="s">
        <v>182</v>
      </c>
      <c r="O4" s="13"/>
      <c r="P4" s="36"/>
      <c r="Q4" s="49" t="s">
        <v>59</v>
      </c>
      <c r="R4" s="12" t="s">
        <v>60</v>
      </c>
      <c r="S4" s="13"/>
      <c r="T4" s="13"/>
      <c r="U4" s="13"/>
      <c r="V4" s="13"/>
      <c r="W4" s="36"/>
    </row>
    <row r="5" ht="21.75" customHeight="1" spans="1:23">
      <c r="A5" s="50"/>
      <c r="B5" s="198"/>
      <c r="C5" s="50"/>
      <c r="D5" s="50"/>
      <c r="E5" s="51"/>
      <c r="F5" s="51"/>
      <c r="G5" s="51"/>
      <c r="H5" s="51"/>
      <c r="I5" s="198"/>
      <c r="J5" s="203" t="s">
        <v>56</v>
      </c>
      <c r="K5" s="204"/>
      <c r="L5" s="49" t="s">
        <v>57</v>
      </c>
      <c r="M5" s="49" t="s">
        <v>58</v>
      </c>
      <c r="N5" s="49" t="s">
        <v>56</v>
      </c>
      <c r="O5" s="49" t="s">
        <v>57</v>
      </c>
      <c r="P5" s="49" t="s">
        <v>58</v>
      </c>
      <c r="Q5" s="51"/>
      <c r="R5" s="49" t="s">
        <v>55</v>
      </c>
      <c r="S5" s="49" t="s">
        <v>61</v>
      </c>
      <c r="T5" s="49" t="s">
        <v>188</v>
      </c>
      <c r="U5" s="49" t="s">
        <v>63</v>
      </c>
      <c r="V5" s="49" t="s">
        <v>64</v>
      </c>
      <c r="W5" s="49" t="s">
        <v>65</v>
      </c>
    </row>
    <row r="6" ht="21" customHeight="1" spans="1:23">
      <c r="A6" s="198"/>
      <c r="B6" s="198"/>
      <c r="C6" s="198"/>
      <c r="D6" s="198"/>
      <c r="E6" s="198"/>
      <c r="F6" s="198"/>
      <c r="G6" s="198"/>
      <c r="H6" s="198"/>
      <c r="I6" s="198"/>
      <c r="J6" s="205" t="s">
        <v>55</v>
      </c>
      <c r="K6" s="206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</row>
    <row r="7" ht="39.75" customHeight="1" spans="1:23">
      <c r="A7" s="53"/>
      <c r="B7" s="55"/>
      <c r="C7" s="53"/>
      <c r="D7" s="53"/>
      <c r="E7" s="54"/>
      <c r="F7" s="54"/>
      <c r="G7" s="54"/>
      <c r="H7" s="54"/>
      <c r="I7" s="55"/>
      <c r="J7" s="17" t="s">
        <v>55</v>
      </c>
      <c r="K7" s="17" t="s">
        <v>249</v>
      </c>
      <c r="L7" s="54"/>
      <c r="M7" s="54"/>
      <c r="N7" s="54"/>
      <c r="O7" s="54"/>
      <c r="P7" s="54"/>
      <c r="Q7" s="54"/>
      <c r="R7" s="54"/>
      <c r="S7" s="54"/>
      <c r="T7" s="54"/>
      <c r="U7" s="55"/>
      <c r="V7" s="54"/>
      <c r="W7" s="54"/>
    </row>
    <row r="8" ht="15" customHeight="1" spans="1:23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76">
        <v>12</v>
      </c>
      <c r="M8" s="76">
        <v>13</v>
      </c>
      <c r="N8" s="76">
        <v>14</v>
      </c>
      <c r="O8" s="76">
        <v>15</v>
      </c>
      <c r="P8" s="76">
        <v>16</v>
      </c>
      <c r="Q8" s="76">
        <v>17</v>
      </c>
      <c r="R8" s="76">
        <v>18</v>
      </c>
      <c r="S8" s="76">
        <v>19</v>
      </c>
      <c r="T8" s="76">
        <v>20</v>
      </c>
      <c r="U8" s="56">
        <v>21</v>
      </c>
      <c r="V8" s="76">
        <v>22</v>
      </c>
      <c r="W8" s="56">
        <v>23</v>
      </c>
    </row>
    <row r="9" ht="21.75" customHeight="1" spans="1:23">
      <c r="A9" s="194" t="s">
        <v>250</v>
      </c>
      <c r="B9" s="194" t="s">
        <v>251</v>
      </c>
      <c r="C9" s="194" t="s">
        <v>252</v>
      </c>
      <c r="D9" s="194" t="s">
        <v>67</v>
      </c>
      <c r="E9" s="194" t="s">
        <v>97</v>
      </c>
      <c r="F9" s="194" t="s">
        <v>98</v>
      </c>
      <c r="G9" s="194" t="s">
        <v>226</v>
      </c>
      <c r="H9" s="194" t="s">
        <v>227</v>
      </c>
      <c r="I9" s="58">
        <v>47160.39</v>
      </c>
      <c r="J9" s="58"/>
      <c r="K9" s="60"/>
      <c r="L9" s="58"/>
      <c r="M9" s="58"/>
      <c r="N9" s="58"/>
      <c r="O9" s="58"/>
      <c r="P9" s="58"/>
      <c r="Q9" s="58"/>
      <c r="R9" s="58">
        <v>47160.39</v>
      </c>
      <c r="S9" s="58"/>
      <c r="T9" s="58"/>
      <c r="U9" s="58">
        <v>47160.39</v>
      </c>
      <c r="V9" s="58"/>
      <c r="W9" s="58"/>
    </row>
    <row r="10" ht="21.75" customHeight="1" spans="1:23">
      <c r="A10" s="194" t="s">
        <v>250</v>
      </c>
      <c r="B10" s="194" t="s">
        <v>253</v>
      </c>
      <c r="C10" s="194" t="s">
        <v>254</v>
      </c>
      <c r="D10" s="194" t="s">
        <v>67</v>
      </c>
      <c r="E10" s="194" t="s">
        <v>97</v>
      </c>
      <c r="F10" s="194" t="s">
        <v>98</v>
      </c>
      <c r="G10" s="194" t="s">
        <v>255</v>
      </c>
      <c r="H10" s="194" t="s">
        <v>256</v>
      </c>
      <c r="I10" s="58">
        <v>560000</v>
      </c>
      <c r="J10" s="58"/>
      <c r="K10" s="60"/>
      <c r="L10" s="58"/>
      <c r="M10" s="58"/>
      <c r="N10" s="58"/>
      <c r="O10" s="58"/>
      <c r="P10" s="58"/>
      <c r="Q10" s="58"/>
      <c r="R10" s="58">
        <v>560000</v>
      </c>
      <c r="S10" s="58"/>
      <c r="T10" s="58"/>
      <c r="U10" s="58"/>
      <c r="V10" s="58"/>
      <c r="W10" s="58">
        <v>560000</v>
      </c>
    </row>
    <row r="11" ht="18.75" customHeight="1" spans="1:23">
      <c r="A11" s="199" t="s">
        <v>165</v>
      </c>
      <c r="B11" s="200"/>
      <c r="C11" s="200"/>
      <c r="D11" s="200"/>
      <c r="E11" s="200"/>
      <c r="F11" s="200"/>
      <c r="G11" s="200"/>
      <c r="H11" s="201"/>
      <c r="I11" s="58">
        <v>607160.39</v>
      </c>
      <c r="J11" s="58"/>
      <c r="K11" s="60"/>
      <c r="L11" s="58"/>
      <c r="M11" s="58"/>
      <c r="N11" s="58"/>
      <c r="O11" s="58"/>
      <c r="P11" s="58"/>
      <c r="Q11" s="58"/>
      <c r="R11" s="58">
        <v>607160.39</v>
      </c>
      <c r="S11" s="58"/>
      <c r="T11" s="58"/>
      <c r="U11" s="58">
        <v>47160.39</v>
      </c>
      <c r="V11" s="58"/>
      <c r="W11" s="58">
        <v>560000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scale="52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5"/>
  <sheetViews>
    <sheetView showZeros="0" workbookViewId="0">
      <selection activeCell="F1" sqref="A$1:J$1048576"/>
    </sheetView>
  </sheetViews>
  <sheetFormatPr defaultColWidth="9.14166666666667" defaultRowHeight="12" customHeight="1"/>
  <cols>
    <col min="1" max="1" width="29.375" customWidth="1"/>
    <col min="2" max="2" width="29" customWidth="1"/>
    <col min="3" max="3" width="13" customWidth="1"/>
    <col min="4" max="4" width="13.125" customWidth="1"/>
    <col min="5" max="5" width="23.575" customWidth="1"/>
    <col min="6" max="8" width="11.5" customWidth="1"/>
    <col min="9" max="9" width="13" customWidth="1"/>
    <col min="10" max="10" width="36.85" customWidth="1"/>
  </cols>
  <sheetData>
    <row r="1" ht="18" customHeight="1" spans="10:10">
      <c r="J1" s="174"/>
    </row>
    <row r="2" ht="39.75" customHeight="1" spans="1:10">
      <c r="A2" s="192" t="str">
        <f>"2025"&amp;"年部门项目支出绩效目标表（本级）"</f>
        <v>2025年部门项目支出绩效目标表（本级）</v>
      </c>
      <c r="B2" s="43"/>
      <c r="C2" s="43"/>
      <c r="D2" s="43"/>
      <c r="E2" s="43"/>
      <c r="F2" s="133"/>
      <c r="G2" s="43"/>
      <c r="H2" s="133"/>
      <c r="I2" s="133"/>
      <c r="J2" s="43"/>
    </row>
    <row r="3" ht="17.25" customHeight="1" spans="1:1">
      <c r="A3" s="44" t="str">
        <f>"单位名称："&amp;"昆明市晋宁区第四中学"</f>
        <v>单位名称：昆明市晋宁区第四中学</v>
      </c>
    </row>
    <row r="4" ht="44.25" customHeight="1" spans="1:10">
      <c r="A4" s="17" t="s">
        <v>175</v>
      </c>
      <c r="B4" s="17" t="s">
        <v>257</v>
      </c>
      <c r="C4" s="17" t="s">
        <v>258</v>
      </c>
      <c r="D4" s="17" t="s">
        <v>259</v>
      </c>
      <c r="E4" s="17" t="s">
        <v>260</v>
      </c>
      <c r="F4" s="187" t="s">
        <v>261</v>
      </c>
      <c r="G4" s="17" t="s">
        <v>262</v>
      </c>
      <c r="H4" s="187" t="s">
        <v>263</v>
      </c>
      <c r="I4" s="187" t="s">
        <v>264</v>
      </c>
      <c r="J4" s="17" t="s">
        <v>265</v>
      </c>
    </row>
    <row r="5" ht="18.75" customHeight="1" spans="1:10">
      <c r="A5" s="193">
        <v>1</v>
      </c>
      <c r="B5" s="193">
        <v>2</v>
      </c>
      <c r="C5" s="193">
        <v>3</v>
      </c>
      <c r="D5" s="193">
        <v>4</v>
      </c>
      <c r="E5" s="193">
        <v>5</v>
      </c>
      <c r="F5" s="76">
        <v>6</v>
      </c>
      <c r="G5" s="193">
        <v>7</v>
      </c>
      <c r="H5" s="76">
        <v>8</v>
      </c>
      <c r="I5" s="76">
        <v>9</v>
      </c>
      <c r="J5" s="193">
        <v>10</v>
      </c>
    </row>
    <row r="6" ht="27.75" customHeight="1" spans="1:10">
      <c r="A6" s="18" t="s">
        <v>67</v>
      </c>
      <c r="B6" s="194"/>
      <c r="C6" s="194"/>
      <c r="D6" s="194"/>
      <c r="E6" s="33"/>
      <c r="F6" s="195"/>
      <c r="G6" s="33"/>
      <c r="H6" s="195"/>
      <c r="I6" s="195"/>
      <c r="J6" s="33"/>
    </row>
    <row r="7" ht="30" customHeight="1" spans="1:10">
      <c r="A7" s="196" t="s">
        <v>254</v>
      </c>
      <c r="B7" s="92" t="s">
        <v>266</v>
      </c>
      <c r="C7" s="92" t="s">
        <v>267</v>
      </c>
      <c r="D7" s="92" t="s">
        <v>268</v>
      </c>
      <c r="E7" s="92" t="s">
        <v>269</v>
      </c>
      <c r="F7" s="92" t="s">
        <v>270</v>
      </c>
      <c r="G7" s="92" t="s">
        <v>271</v>
      </c>
      <c r="H7" s="92" t="s">
        <v>272</v>
      </c>
      <c r="I7" s="92" t="s">
        <v>273</v>
      </c>
      <c r="J7" s="92" t="s">
        <v>274</v>
      </c>
    </row>
    <row r="8" ht="30" customHeight="1" spans="1:10">
      <c r="A8" s="196" t="s">
        <v>254</v>
      </c>
      <c r="B8" s="92" t="s">
        <v>266</v>
      </c>
      <c r="C8" s="92" t="s">
        <v>275</v>
      </c>
      <c r="D8" s="92" t="s">
        <v>276</v>
      </c>
      <c r="E8" s="92" t="s">
        <v>277</v>
      </c>
      <c r="F8" s="92" t="s">
        <v>278</v>
      </c>
      <c r="G8" s="92" t="s">
        <v>279</v>
      </c>
      <c r="H8" s="92" t="s">
        <v>272</v>
      </c>
      <c r="I8" s="92" t="s">
        <v>280</v>
      </c>
      <c r="J8" s="92" t="s">
        <v>281</v>
      </c>
    </row>
    <row r="9" ht="30" customHeight="1" spans="1:10">
      <c r="A9" s="196" t="s">
        <v>254</v>
      </c>
      <c r="B9" s="92" t="s">
        <v>266</v>
      </c>
      <c r="C9" s="92" t="s">
        <v>282</v>
      </c>
      <c r="D9" s="92" t="s">
        <v>283</v>
      </c>
      <c r="E9" s="92" t="s">
        <v>284</v>
      </c>
      <c r="F9" s="92" t="s">
        <v>278</v>
      </c>
      <c r="G9" s="92" t="s">
        <v>285</v>
      </c>
      <c r="H9" s="92" t="s">
        <v>272</v>
      </c>
      <c r="I9" s="92" t="s">
        <v>273</v>
      </c>
      <c r="J9" s="92" t="s">
        <v>286</v>
      </c>
    </row>
    <row r="10" ht="30" customHeight="1" spans="1:10">
      <c r="A10" s="196" t="s">
        <v>252</v>
      </c>
      <c r="B10" s="92" t="s">
        <v>287</v>
      </c>
      <c r="C10" s="92" t="s">
        <v>267</v>
      </c>
      <c r="D10" s="92" t="s">
        <v>268</v>
      </c>
      <c r="E10" s="92" t="s">
        <v>288</v>
      </c>
      <c r="F10" s="92" t="s">
        <v>278</v>
      </c>
      <c r="G10" s="92" t="s">
        <v>289</v>
      </c>
      <c r="H10" s="92" t="s">
        <v>290</v>
      </c>
      <c r="I10" s="92" t="s">
        <v>273</v>
      </c>
      <c r="J10" s="92" t="s">
        <v>291</v>
      </c>
    </row>
    <row r="11" ht="30" customHeight="1" spans="1:10">
      <c r="A11" s="196" t="s">
        <v>252</v>
      </c>
      <c r="B11" s="92" t="s">
        <v>287</v>
      </c>
      <c r="C11" s="92" t="s">
        <v>267</v>
      </c>
      <c r="D11" s="92" t="s">
        <v>268</v>
      </c>
      <c r="E11" s="92" t="s">
        <v>292</v>
      </c>
      <c r="F11" s="92" t="s">
        <v>270</v>
      </c>
      <c r="G11" s="92" t="s">
        <v>279</v>
      </c>
      <c r="H11" s="92" t="s">
        <v>272</v>
      </c>
      <c r="I11" s="92" t="s">
        <v>273</v>
      </c>
      <c r="J11" s="92" t="s">
        <v>293</v>
      </c>
    </row>
    <row r="12" ht="30" customHeight="1" spans="1:10">
      <c r="A12" s="196" t="s">
        <v>252</v>
      </c>
      <c r="B12" s="92" t="s">
        <v>287</v>
      </c>
      <c r="C12" s="92" t="s">
        <v>267</v>
      </c>
      <c r="D12" s="92" t="s">
        <v>294</v>
      </c>
      <c r="E12" s="92" t="s">
        <v>295</v>
      </c>
      <c r="F12" s="92" t="s">
        <v>278</v>
      </c>
      <c r="G12" s="92" t="s">
        <v>279</v>
      </c>
      <c r="H12" s="92" t="s">
        <v>272</v>
      </c>
      <c r="I12" s="92" t="s">
        <v>273</v>
      </c>
      <c r="J12" s="92" t="s">
        <v>296</v>
      </c>
    </row>
    <row r="13" ht="30" customHeight="1" spans="1:10">
      <c r="A13" s="196" t="s">
        <v>252</v>
      </c>
      <c r="B13" s="92" t="s">
        <v>287</v>
      </c>
      <c r="C13" s="92" t="s">
        <v>267</v>
      </c>
      <c r="D13" s="92" t="s">
        <v>294</v>
      </c>
      <c r="E13" s="92" t="s">
        <v>297</v>
      </c>
      <c r="F13" s="92" t="s">
        <v>278</v>
      </c>
      <c r="G13" s="92" t="s">
        <v>285</v>
      </c>
      <c r="H13" s="92" t="s">
        <v>272</v>
      </c>
      <c r="I13" s="92" t="s">
        <v>273</v>
      </c>
      <c r="J13" s="92" t="s">
        <v>298</v>
      </c>
    </row>
    <row r="14" ht="30" customHeight="1" spans="1:10">
      <c r="A14" s="196" t="s">
        <v>252</v>
      </c>
      <c r="B14" s="92" t="s">
        <v>287</v>
      </c>
      <c r="C14" s="92" t="s">
        <v>275</v>
      </c>
      <c r="D14" s="92" t="s">
        <v>276</v>
      </c>
      <c r="E14" s="92" t="s">
        <v>299</v>
      </c>
      <c r="F14" s="92" t="s">
        <v>278</v>
      </c>
      <c r="G14" s="92" t="s">
        <v>300</v>
      </c>
      <c r="H14" s="92" t="s">
        <v>272</v>
      </c>
      <c r="I14" s="92" t="s">
        <v>273</v>
      </c>
      <c r="J14" s="92" t="s">
        <v>301</v>
      </c>
    </row>
    <row r="15" ht="30" customHeight="1" spans="1:10">
      <c r="A15" s="196" t="s">
        <v>252</v>
      </c>
      <c r="B15" s="92" t="s">
        <v>287</v>
      </c>
      <c r="C15" s="92" t="s">
        <v>282</v>
      </c>
      <c r="D15" s="92" t="s">
        <v>283</v>
      </c>
      <c r="E15" s="92" t="s">
        <v>302</v>
      </c>
      <c r="F15" s="92" t="s">
        <v>278</v>
      </c>
      <c r="G15" s="92" t="s">
        <v>285</v>
      </c>
      <c r="H15" s="92" t="s">
        <v>272</v>
      </c>
      <c r="I15" s="92" t="s">
        <v>273</v>
      </c>
      <c r="J15" s="92" t="s">
        <v>303</v>
      </c>
    </row>
  </sheetData>
  <mergeCells count="6">
    <mergeCell ref="A2:J2"/>
    <mergeCell ref="A3:H3"/>
    <mergeCell ref="A7:A9"/>
    <mergeCell ref="A10:A15"/>
    <mergeCell ref="B7:B9"/>
    <mergeCell ref="B10:B15"/>
  </mergeCells>
  <pageMargins left="0.75" right="0.75" top="1" bottom="1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</vt:lpstr>
      <vt:lpstr>部门收入预算表</vt:lpstr>
      <vt:lpstr>部门支出预算表</vt:lpstr>
      <vt:lpstr>部门财政拨款收支预算总表</vt:lpstr>
      <vt:lpstr>一般公共预算支出预算表（按功能科目分类）</vt:lpstr>
      <vt:lpstr>一般公共预算“三公”经费支出预算表</vt:lpstr>
      <vt:lpstr>部门基本支出预算表</vt:lpstr>
      <vt:lpstr>部门项目支出预算表</vt:lpstr>
      <vt:lpstr>部门项目支出绩效目标表</vt:lpstr>
      <vt:lpstr>部门政府性基金预算支出预算表</vt:lpstr>
      <vt:lpstr>部门政府采购预算表</vt:lpstr>
      <vt:lpstr>部门政府购买服务预算表</vt:lpstr>
      <vt:lpstr>对下转移支付预算表</vt:lpstr>
      <vt:lpstr>对下转移支付绩效目标表</vt:lpstr>
      <vt:lpstr>上级转移支付补助项目支出预算表</vt:lpstr>
      <vt:lpstr>新增资产配置表</vt:lpstr>
      <vt:lpstr>部门项目中期规划预算表</vt:lpstr>
      <vt:lpstr>部门整体支出绩效目标表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bellwin</cp:lastModifiedBy>
  <dcterms:created xsi:type="dcterms:W3CDTF">2025-02-28T08:55:00Z</dcterms:created>
  <dcterms:modified xsi:type="dcterms:W3CDTF">2025-03-14T05:17:15Z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