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<sst xmlns="http://schemas.openxmlformats.org/spreadsheetml/2006/main" count="1091" uniqueCount="410">
  <si>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</si>
  <si>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</si>
  <si>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</si>
  <si>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</si>
  <si>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</si>
  <si>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</si>
  <si>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</si>
  <si>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</si>
  <si>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</si>
  <si>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</si>
  <si>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</si>
  <si>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</si>
  <si>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</si>
  <si>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</si>
  <si>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</si>
  <si>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</si>
  <si>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</si>
  <si>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</si>
  <si>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</si>
  <si>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</si>
  <si>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</si>
  <si>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</si>
  <si>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</si>
  <si>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</si>
  <si>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</si>
  <si>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</si>
  <si>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</si>
  <si>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</si>
  <si>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</si>
  <si>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</si>
  <si>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</si>
  <si>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</si>
  <si>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</si>
  <si>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</si>
  <si>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</si>
  <si>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</si>
  <si>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</si>
  <si>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</si>
  <si>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</si>
  <si>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</si>
  <si>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</si>
  <si>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</si>
  <si>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</si>
  <si>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</si>
  <si>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</si>
  <si>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</si>
  <si>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</si>
  <si>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</si>
  <si>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</si>
  <si>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</si>
  <si>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</si>
  <si>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</si>
  <si>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</si>
  <si>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</si>
  <si>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</si>
  <si>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</si>
  <si>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</si>
  <si>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</si>
  <si>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</si>
  <si>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</si>
  <si>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</si>
  <si>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</si>
  <si>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</si>
  <si>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</si>
  <si>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</si>
  <si>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</si>
  <si>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</si>
  <si>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</si>
  <si>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105026</t>
  </si>
  <si>
    <t>昆明市晋宁区招生考试委员会办公室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</si>
  <si>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</si>
  <si>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</si>
  <si>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</si>
  <si>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</si>
  <si>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</si>
  <si>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</si>
  <si>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</si>
  <si>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</si>
  <si>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</si>
  <si>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</si>
  <si>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</si>
  <si>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</si>
  <si>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</si>
  <si>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</si>
  <si>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</si>
  <si>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</si>
  <si>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</si>
  <si>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</si>
  <si>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</si>
  <si>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</si>
  <si>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</si>
  <si>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</si>
  <si>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</si>
  <si>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</si>
  <si>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</si>
  <si>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</si>
  <si>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</si>
  <si>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</si>
  <si>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20501</t>
  </si>
  <si>
    <t>教育管理事务</t>
  </si>
  <si>
    <t>2050199</t>
  </si>
  <si>
    <t>其他教育管理事务支出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</si>
  <si>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</si>
  <si>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</si>
  <si>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</si>
  <si>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</si>
  <si>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</si>
  <si>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</si>
  <si>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</si>
  <si>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</si>
  <si>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</si>
  <si>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</si>
  <si>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</si>
  <si>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</si>
  <si>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</si>
  <si>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</si>
  <si>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</si>
  <si>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</si>
  <si>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</si>
  <si>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</si>
  <si>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</si>
  <si>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</si>
  <si>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</si>
  <si>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</si>
  <si>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</si>
  <si>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</si>
  <si>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</si>
  <si>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</si>
  <si>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</si>
  <si>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</si>
  <si>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</si>
  <si>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</si>
  <si>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</si>
  <si>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</si>
  <si>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</si>
  <si>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</si>
  <si>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</si>
  <si>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</si>
  <si>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</si>
  <si>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</si>
  <si>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</si>
  <si>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</si>
  <si>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</si>
  <si>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</si>
  <si>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</si>
  <si>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</si>
  <si>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</si>
  <si>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</si>
  <si>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</si>
  <si>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</si>
  <si>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</si>
  <si>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</si>
  <si>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</si>
  <si>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</si>
  <si>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</si>
  <si>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</si>
  <si>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</si>
  <si>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</si>
  <si>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</si>
  <si>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</si>
  <si>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</si>
  <si>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</si>
  <si>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</si>
  <si>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</si>
  <si>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</si>
  <si>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</si>
  <si>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</si>
  <si>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</si>
  <si>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</si>
  <si>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</si>
  <si>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</si>
  <si>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</si>
  <si>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</si>
  <si>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</si>
  <si>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</si>
  <si>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</si>
  <si>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</si>
  <si>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</si>
  <si>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</si>
  <si>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</si>
  <si>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</si>
  <si>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</si>
  <si>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</si>
  <si>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</si>
  <si>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</si>
  <si>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</si>
  <si>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</si>
  <si>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</si>
  <si>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</si>
  <si>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</si>
  <si>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</si>
  <si>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昆明市晋宁区教育体育局</t>
  </si>
  <si>
    <t>530122210000000001502</t>
  </si>
  <si>
    <t>事业人员支出工资</t>
  </si>
  <si>
    <t>30101</t>
  </si>
  <si>
    <t>基本工资</t>
  </si>
  <si>
    <t>30102</t>
  </si>
  <si>
    <t>津贴补贴</t>
  </si>
  <si>
    <t>30103</t>
  </si>
  <si>
    <t>奖金</t>
  </si>
  <si>
    <t>30107</t>
  </si>
  <si>
    <t>绩效工资</t>
  </si>
  <si>
    <t>530122210000000001503</t>
  </si>
  <si>
    <t>社会保障缴费</t>
  </si>
  <si>
    <t>30108</t>
  </si>
  <si>
    <t>机关事业单位基本养老保险缴费</t>
  </si>
  <si>
    <t>30110</t>
  </si>
  <si>
    <t>职工基本医疗保险缴费</t>
  </si>
  <si>
    <t>30111</t>
  </si>
  <si>
    <t>公务员医疗补助缴费</t>
  </si>
  <si>
    <t>30112</t>
  </si>
  <si>
    <t>其他社会保障缴费</t>
  </si>
  <si>
    <t>530122210000000001506</t>
  </si>
  <si>
    <t>30217</t>
  </si>
  <si>
    <t>530122210000000001508</t>
  </si>
  <si>
    <t>工会经费</t>
  </si>
  <si>
    <t>30228</t>
  </si>
  <si>
    <t>530122210000000001509</t>
  </si>
  <si>
    <t>一般公用经费</t>
  </si>
  <si>
    <t>30201</t>
  </si>
  <si>
    <t>办公费</t>
  </si>
  <si>
    <t>30211</t>
  </si>
  <si>
    <t>差旅费</t>
  </si>
  <si>
    <t>30229</t>
  </si>
  <si>
    <t>福利费</t>
  </si>
  <si>
    <t>530122210000000003389</t>
  </si>
  <si>
    <t>30113</t>
  </si>
  <si>
    <t>530122231100001223645</t>
  </si>
  <si>
    <t>离退休人员支出</t>
  </si>
  <si>
    <t>30305</t>
  </si>
  <si>
    <t>生活补助</t>
  </si>
  <si>
    <t>530122231100001496307</t>
  </si>
  <si>
    <t>事业人员绩效奖励</t>
  </si>
  <si>
    <t>预算05-1表</t>
  </si>
  <si>
    <t>项目分类</t>
  </si>
  <si>
    <t>项目单位</t>
  </si>
  <si>
    <t>经济科目编码</t>
  </si>
  <si>
    <t>经济科目名称</t>
  </si>
  <si>
    <t>本年拨款</t>
  </si>
  <si>
    <t>其中：本次下达</t>
  </si>
  <si>
    <t>专项业务类</t>
  </si>
  <si>
    <t>530122200000000000243</t>
  </si>
  <si>
    <t>晋宁区招生办工作经费</t>
  </si>
  <si>
    <t>30226</t>
  </si>
  <si>
    <t>劳务费</t>
  </si>
  <si>
    <t>530122251100003638838</t>
  </si>
  <si>
    <t>（收支专户）2021年国家标准化考场建设市级补助资金</t>
  </si>
  <si>
    <t>30213</t>
  </si>
  <si>
    <t>维修（护）费</t>
  </si>
  <si>
    <t>530122251100003638975</t>
  </si>
  <si>
    <t>（收支专户）高中毕业证专项资金</t>
  </si>
  <si>
    <t>530122251100003638987</t>
  </si>
  <si>
    <t>（收支专户）上级拨付成人高考报名费专项资金</t>
  </si>
  <si>
    <t>530122251100003639028</t>
  </si>
  <si>
    <t>（收支专户）上级拨付自考报名费专项资金</t>
  </si>
  <si>
    <t>530122251100003639085</t>
  </si>
  <si>
    <t>（收支专户）区财政返还高考、中考、会考考试报名专项资金</t>
  </si>
  <si>
    <t>事业发展类</t>
  </si>
  <si>
    <t>530122231100001626401</t>
  </si>
  <si>
    <t>考试考务费专项资金</t>
  </si>
  <si>
    <t>530122251100003639177</t>
  </si>
  <si>
    <t>（收支专户）征订招生考试资料返还资金</t>
  </si>
  <si>
    <t>30205</t>
  </si>
  <si>
    <t>水费</t>
  </si>
  <si>
    <t>30207</t>
  </si>
  <si>
    <t>邮电费</t>
  </si>
  <si>
    <t>30215</t>
  </si>
  <si>
    <t>会议费</t>
  </si>
  <si>
    <t>预算05-2表</t>
  </si>
  <si>
    <t>项目年度绩效目标</t>
  </si>
  <si>
    <t>一级指标</t>
  </si>
  <si>
    <t>二级指标</t>
  </si>
  <si>
    <t>三级指标</t>
  </si>
  <si>
    <t>指标性质</t>
  </si>
  <si>
    <t>指标值</t>
  </si>
  <si>
    <t>度量单位</t>
  </si>
  <si>
    <t>指标属性</t>
  </si>
  <si>
    <t>指标内容</t>
  </si>
  <si>
    <t>1、加强制度建设，用制度管好招办。调整和完善原有制度中不完善之处，使其更具有可行性和易操作性，有利于招办工作的开展。加强规章制度的学习和实施，让招办工作人员了解制度，熟悉制度，进而遵守、履行制度，让制度化成为招办工作人员自觉搞好岗位工作的需要与行动，推动招办工作。
2、加强业务学习，进一步提高全体工作人员的整体素质和工作能力，严格按政策办事，准确掌握标准，提高工作的规范性和工作效力。
3、增强服务意识，树立全心全意为考生服务，为社会服务的思想，做好各项服务工作。
4、加强招生政策、法规的宣传，通过会议、文件、网络信息和电话及时解答等形式进行宣传，使社会各界了解招生、考试有关政策并予以配合，为广大考生及家长服好务，当好参谋。
5、加强考试安全、考风考纪建设，狠抓工作落实，坚持依法治考。考风考纪是招生工作的生命线，加强考风考纪建设是我们一直坚持并常抓不懈的工作重点。在新的一年里，我们将继续严格执行国家和云南省的有关考风考纪建设的政策和管理制度，维护国家考试权威，树立良好考试形象，坚持公开、公平、公正的原则，确保考试质量。继续坚持“打防并举，预防为主”的原则，严格管理，严肃法纪，严防舞弊，加强考前教育，全面落实考风考纪责任制和工作目标追究制。监考人员是考试执法的主体，继续实行选拔监考员“校长”负责制和公示制，加强监考员、工作人员的教育管理，加大责任追究力度，用强有力的制度约束工作行为。加强对考生的教育工作力度，教育引导考生讲求诚信，信守诚诺，忠诚应考。加强标准化考场建设，管理好、用好金属探测器、电子监控系统，突出重点加大防范措施，杜绝营私舞弊现象，尤其是杜绝利用现代技术从事的违纪作弊现象的发生，维护考试信誉。
6、强化考务管理，严格按程序、高标准地组织实施高考、初中学业、高中学考，维护各类考试的严肃性。在各类招生考试中，强化组织考试规范管理体制，提前做好各类考务工作人员的业务培训，熟练掌握每个工作环节。加强试卷保密室建设，及时搞好保密室设备检修和维护。认真选拔和培训保密保卫人员，按程序办理交接手续，确保试卷安全保密万无一失。
7、积极主动与各有关部门联系，取得配合，为招生考试创造良好的外部环境。
8、抓好考生电子档案采集、组建和管理，保证档案质量和考生信息安全保密。</t>
  </si>
  <si>
    <t>产出指标</t>
  </si>
  <si>
    <t>数量指标</t>
  </si>
  <si>
    <t>高考报名、考试、录取工作。</t>
  </si>
  <si>
    <t>&gt;=</t>
  </si>
  <si>
    <t>1603</t>
  </si>
  <si>
    <t>人</t>
  </si>
  <si>
    <t>定量指标</t>
  </si>
  <si>
    <t>认真做好高考报名考试以及相关服务工作。</t>
  </si>
  <si>
    <t>中考报名、考试、录取工作</t>
  </si>
  <si>
    <t>31153</t>
  </si>
  <si>
    <t>人次</t>
  </si>
  <si>
    <t>认真做好中考报名考试以及相关服务工作。</t>
  </si>
  <si>
    <t>会考报名、考试、录取工作</t>
  </si>
  <si>
    <t>17785</t>
  </si>
  <si>
    <t>认真做好高中会考报名考试以及相关服务工作。</t>
  </si>
  <si>
    <t>效益指标</t>
  </si>
  <si>
    <t>社会效益</t>
  </si>
  <si>
    <t>社会关注</t>
  </si>
  <si>
    <t>100</t>
  </si>
  <si>
    <t>%</t>
  </si>
  <si>
    <t>定性指标</t>
  </si>
  <si>
    <t>招考事关社会和谐稳定，做好各项工作。</t>
  </si>
  <si>
    <t>满意度指标</t>
  </si>
  <si>
    <t>服务对象满意度</t>
  </si>
  <si>
    <t>家长、考生满意度调查</t>
  </si>
  <si>
    <t>95</t>
  </si>
  <si>
    <t>以考生为本，积极服务考生家长，确保考试安全。</t>
  </si>
  <si>
    <t>完成成考报名费下拨，保证成人高考考试顺利完成。</t>
  </si>
  <si>
    <t>质量指标</t>
  </si>
  <si>
    <t>划拨完成度</t>
  </si>
  <si>
    <t>=</t>
  </si>
  <si>
    <t>可持续影响</t>
  </si>
  <si>
    <t>利于教育可持续 发展</t>
  </si>
  <si>
    <t>考生满意度</t>
  </si>
  <si>
    <t>做好高中毕业生毕业证发放工作，支付每年度毕业证费。</t>
  </si>
  <si>
    <t>支付毕业证工本费的完成度。</t>
  </si>
  <si>
    <t>利于教育可持续发展</t>
  </si>
  <si>
    <t>毕业生满意度</t>
  </si>
  <si>
    <t>上级拨付自学考试报名费，用于保证自学考试相关工作顺利完成</t>
  </si>
  <si>
    <t>做好国家标准化考场维护工作</t>
  </si>
  <si>
    <t>设备维护次数</t>
  </si>
  <si>
    <t>次</t>
  </si>
  <si>
    <t>社会及考生满意度</t>
  </si>
  <si>
    <t>考生及家长满意度</t>
  </si>
  <si>
    <t>区财政返还高考、中考、会考报名费，保证考试工作正常、有序开展。</t>
  </si>
  <si>
    <t>元</t>
  </si>
  <si>
    <t>考生和家长的满意度</t>
  </si>
  <si>
    <t>每次考试结束后，考务工作人员和试卷值守工作人员劳务费按时按标准发放。</t>
  </si>
  <si>
    <t>按时按标准发放考务人员考试劳务费</t>
  </si>
  <si>
    <t>考生及家长的满意度</t>
  </si>
  <si>
    <t>反映考生及家长的满意度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</si>
  <si>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</si>
  <si>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</si>
  <si>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</si>
  <si>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</si>
  <si>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</si>
  <si>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</si>
  <si>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</si>
  <si>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</si>
  <si>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</si>
  <si>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</si>
  <si>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</si>
  <si>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</si>
  <si>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</si>
  <si>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</si>
  <si>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</si>
  <si>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</si>
  <si>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</si>
  <si>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</si>
  <si>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批</t>
  </si>
  <si>
    <t>备注：当面向中小企业预留资金大于合计时，面向中小企业预留资金为三年预计数。</t>
  </si>
  <si>
    <t xml:space="preserve">      </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</si>
  <si>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</si>
  <si>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</si>
  <si>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</si>
  <si>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</si>
  <si>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</si>
  <si>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</si>
  <si>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</si>
  <si>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</si>
  <si>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</si>
  <si>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</si>
  <si>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</si>
  <si>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</si>
  <si>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</si>
  <si>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</si>
  <si>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</si>
  <si>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</si>
  <si>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</si>
  <si>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</si>
  <si>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</si>
  <si>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</si>
  <si>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</si>
  <si>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</si>
  <si>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</si>
  <si>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</si>
  <si>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</si>
  <si>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</si>
  <si>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</si>
  <si>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</si>
  <si>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</si>
  <si>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</si>
  <si>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313 事业发展类</t>
  </si>
  <si>
    <t/>
  </si>
  <si>
    <t>预算13表</t>
  </si>
  <si>
    <t xml:space="preserve">              部门整体支出绩效目标表</t>
  </si>
  <si>
    <t>单位名称：昆明市晋宁区招生考试委员会办公室</t>
  </si>
  <si>
    <t>部门编码</t>
  </si>
  <si>
    <t>部门名称</t>
  </si>
  <si>
    <t>内容</t>
  </si>
  <si>
    <t>说明</t>
  </si>
  <si>
    <t>部门总体目标</t>
  </si>
  <si>
    <t>部门职责</t>
  </si>
  <si>
    <t>根据“三定”方案归纳</t>
  </si>
  <si>
    <t>总体绩效目标
（2024—2026年期间）</t>
  </si>
  <si>
    <t>根据部门职责、中长期规划、市委、市政府要求归纳</t>
  </si>
  <si>
    <t>部门年度目标</t>
  </si>
  <si>
    <t>（2024年）年度绩效目标</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</si>
  <si>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</si>
  <si>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</si>
  <si>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</si>
  <si>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</si>
  <si>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</si>
  <si>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</si>
  <si>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</si>
  <si>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</si>
  <si>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根据部门总体目标和年度重点工作要求进行细化分解</t>
  </si>
  <si>
    <t>年度绩效指标</t>
  </si>
  <si>
    <t>绩效指标值设定依据及数据来源</t>
  </si>
  <si>
    <t>指标说明</t>
  </si>
  <si>
    <t>备注：此表为一级预算单位及主管部门公开，我单位为二级预算单位故以空表公开。</t>
  </si>
</sst>
</file>

<file path=xl/styles.xml><?xml version="1.0" encoding="utf-8"?>
<styleSheet xmlns="http://schemas.openxmlformats.org/spreadsheetml/2006/main">
  <numFmts count="10">
    <numFmt numFmtId="43" formatCode="_ * #,##0.00_ ;_ * \-#,##0.00_ ;_ * &quot;-&quot;??_ ;_ @_ "/>
    <numFmt numFmtId="176" formatCode="hh:mm:ss"/>
    <numFmt numFmtId="177" formatCode="#,##0;\-#,##0;;@"/>
    <numFmt numFmtId="178" formatCode="#,##0.00;\-#,##0.00;;@"/>
    <numFmt numFmtId="42" formatCode="_ &quot;￥&quot;* #,##0_ ;_ &quot;￥&quot;* \-#,##0_ ;_ &quot;￥&quot;* &quot;-&quot;_ ;_ @_ "/>
    <numFmt numFmtId="179" formatCode="yyyy/mm/dd\ hh:mm:ss"/>
    <numFmt numFmtId="180" formatCode="yyyy/mm/dd"/>
    <numFmt numFmtId="44" formatCode="_ &quot;￥&quot;* #,##0.00_ ;_ &quot;￥&quot;* \-#,##0.00_ ;_ &quot;￥&quot;* &quot;-&quot;??_ ;_ @_ "/>
    <numFmt numFmtId="41" formatCode="_ * #,##0_ ;_ * \-#,##0_ ;_ * &quot;-&quot;_ ;_ @_ "/>
    <numFmt numFmtId="181" formatCode="[$-10804]#,##0.00;\-#,##0.00;\ "/>
  </numFmts>
  <fonts count="47">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sz val="10"/>
      <name val="Arial"/>
      <charset val="0"/>
    </font>
    <font>
      <sz val="10"/>
      <color indexed="8"/>
      <name val="宋体"/>
      <charset val="134"/>
    </font>
    <font>
      <sz val="9"/>
      <color indexed="8"/>
      <name val="宋体"/>
      <charset val="134"/>
    </font>
    <font>
      <sz val="10"/>
      <name val="宋体"/>
      <charset val="0"/>
    </font>
    <font>
      <sz val="18"/>
      <name val="方正小标宋_GBK"/>
      <charset val="134"/>
    </font>
    <font>
      <sz val="10"/>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9"/>
      <name val="宋体"/>
      <charset val="134"/>
    </font>
    <font>
      <b/>
      <sz val="11"/>
      <color rgb="FFFFFF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s>
  <borders count="33">
    <border>
      <left/>
      <right/>
      <top/>
      <bottom/>
      <diagonal/>
    </border>
    <border>
      <left style="thin">
        <color indexed="8"/>
      </left>
      <right style="thin">
        <color indexed="8"/>
      </right>
      <top/>
      <bottom style="thin">
        <color indexed="8"/>
      </bottom>
      <diagonal/>
    </border>
    <border>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4" fillId="5" borderId="0" applyNumberFormat="0" applyBorder="0" applyAlignment="0" applyProtection="0">
      <alignment vertical="center"/>
    </xf>
    <xf numFmtId="0" fontId="39" fillId="11"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32" fillId="0" borderId="17">
      <alignment horizontal="right" vertical="center"/>
    </xf>
    <xf numFmtId="0" fontId="34" fillId="12"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1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80" fontId="32" fillId="0" borderId="17">
      <alignment horizontal="right" vertical="center"/>
    </xf>
    <xf numFmtId="0" fontId="41" fillId="0" borderId="0" applyNumberFormat="0" applyFill="0" applyBorder="0" applyAlignment="0" applyProtection="0">
      <alignment vertical="center"/>
    </xf>
    <xf numFmtId="0" fontId="0" fillId="3" borderId="26" applyNumberFormat="0" applyFont="0" applyAlignment="0" applyProtection="0">
      <alignment vertical="center"/>
    </xf>
    <xf numFmtId="0" fontId="36" fillId="15"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0" borderId="25" applyNumberFormat="0" applyFill="0" applyAlignment="0" applyProtection="0">
      <alignment vertical="center"/>
    </xf>
    <xf numFmtId="0" fontId="30" fillId="0" borderId="25" applyNumberFormat="0" applyFill="0" applyAlignment="0" applyProtection="0">
      <alignment vertical="center"/>
    </xf>
    <xf numFmtId="0" fontId="36" fillId="17" borderId="0" applyNumberFormat="0" applyBorder="0" applyAlignment="0" applyProtection="0">
      <alignment vertical="center"/>
    </xf>
    <xf numFmtId="0" fontId="27" fillId="0" borderId="27" applyNumberFormat="0" applyFill="0" applyAlignment="0" applyProtection="0">
      <alignment vertical="center"/>
    </xf>
    <xf numFmtId="0" fontId="36" fillId="21" borderId="0" applyNumberFormat="0" applyBorder="0" applyAlignment="0" applyProtection="0">
      <alignment vertical="center"/>
    </xf>
    <xf numFmtId="0" fontId="42" fillId="16" borderId="31" applyNumberFormat="0" applyAlignment="0" applyProtection="0">
      <alignment vertical="center"/>
    </xf>
    <xf numFmtId="0" fontId="43" fillId="16" borderId="30" applyNumberFormat="0" applyAlignment="0" applyProtection="0">
      <alignment vertical="center"/>
    </xf>
    <xf numFmtId="0" fontId="33" fillId="4" borderId="28" applyNumberFormat="0" applyAlignment="0" applyProtection="0">
      <alignment vertical="center"/>
    </xf>
    <xf numFmtId="0" fontId="34" fillId="24" borderId="0" applyNumberFormat="0" applyBorder="0" applyAlignment="0" applyProtection="0">
      <alignment vertical="center"/>
    </xf>
    <xf numFmtId="0" fontId="36" fillId="27" borderId="0" applyNumberFormat="0" applyBorder="0" applyAlignment="0" applyProtection="0">
      <alignment vertical="center"/>
    </xf>
    <xf numFmtId="0" fontId="38" fillId="0" borderId="29" applyNumberFormat="0" applyFill="0" applyAlignment="0" applyProtection="0">
      <alignment vertical="center"/>
    </xf>
    <xf numFmtId="0" fontId="44" fillId="0" borderId="32" applyNumberFormat="0" applyFill="0" applyAlignment="0" applyProtection="0">
      <alignment vertical="center"/>
    </xf>
    <xf numFmtId="0" fontId="37" fillId="8" borderId="0" applyNumberFormat="0" applyBorder="0" applyAlignment="0" applyProtection="0">
      <alignment vertical="center"/>
    </xf>
    <xf numFmtId="0" fontId="45" fillId="29" borderId="0" applyNumberFormat="0" applyBorder="0" applyAlignment="0" applyProtection="0">
      <alignment vertical="center"/>
    </xf>
    <xf numFmtId="10" fontId="32" fillId="0" borderId="17">
      <alignment horizontal="right" vertical="center"/>
    </xf>
    <xf numFmtId="0" fontId="34" fillId="30" borderId="0" applyNumberFormat="0" applyBorder="0" applyAlignment="0" applyProtection="0">
      <alignment vertical="center"/>
    </xf>
    <xf numFmtId="0" fontId="36" fillId="31" borderId="0" applyNumberFormat="0" applyBorder="0" applyAlignment="0" applyProtection="0">
      <alignment vertical="center"/>
    </xf>
    <xf numFmtId="0" fontId="34" fillId="20" borderId="0" applyNumberFormat="0" applyBorder="0" applyAlignment="0" applyProtection="0">
      <alignment vertical="center"/>
    </xf>
    <xf numFmtId="0" fontId="34" fillId="28" borderId="0" applyNumberFormat="0" applyBorder="0" applyAlignment="0" applyProtection="0">
      <alignment vertical="center"/>
    </xf>
    <xf numFmtId="0" fontId="34" fillId="10" borderId="0" applyNumberFormat="0" applyBorder="0" applyAlignment="0" applyProtection="0">
      <alignment vertical="center"/>
    </xf>
    <xf numFmtId="0" fontId="34" fillId="23" borderId="0" applyNumberFormat="0" applyBorder="0" applyAlignment="0" applyProtection="0">
      <alignment vertical="center"/>
    </xf>
    <xf numFmtId="0" fontId="36" fillId="26" borderId="0" applyNumberFormat="0" applyBorder="0" applyAlignment="0" applyProtection="0">
      <alignment vertical="center"/>
    </xf>
    <xf numFmtId="0" fontId="36" fillId="22" borderId="0" applyNumberFormat="0" applyBorder="0" applyAlignment="0" applyProtection="0">
      <alignment vertical="center"/>
    </xf>
    <xf numFmtId="0" fontId="34" fillId="9" borderId="0" applyNumberFormat="0" applyBorder="0" applyAlignment="0" applyProtection="0">
      <alignment vertical="center"/>
    </xf>
    <xf numFmtId="0" fontId="34" fillId="14" borderId="0" applyNumberFormat="0" applyBorder="0" applyAlignment="0" applyProtection="0">
      <alignment vertical="center"/>
    </xf>
    <xf numFmtId="0" fontId="36" fillId="7" borderId="0" applyNumberFormat="0" applyBorder="0" applyAlignment="0" applyProtection="0">
      <alignment vertical="center"/>
    </xf>
    <xf numFmtId="0" fontId="34" fillId="32" borderId="0" applyNumberFormat="0" applyBorder="0" applyAlignment="0" applyProtection="0">
      <alignment vertical="center"/>
    </xf>
    <xf numFmtId="0" fontId="36" fillId="33" borderId="0" applyNumberFormat="0" applyBorder="0" applyAlignment="0" applyProtection="0">
      <alignment vertical="center"/>
    </xf>
    <xf numFmtId="0" fontId="36" fillId="19" borderId="0" applyNumberFormat="0" applyBorder="0" applyAlignment="0" applyProtection="0">
      <alignment vertical="center"/>
    </xf>
    <xf numFmtId="0" fontId="34" fillId="18" borderId="0" applyNumberFormat="0" applyBorder="0" applyAlignment="0" applyProtection="0">
      <alignment vertical="center"/>
    </xf>
    <xf numFmtId="0" fontId="36" fillId="25" borderId="0" applyNumberFormat="0" applyBorder="0" applyAlignment="0" applyProtection="0">
      <alignment vertical="center"/>
    </xf>
    <xf numFmtId="178" fontId="32" fillId="0" borderId="17">
      <alignment horizontal="right" vertical="center"/>
    </xf>
    <xf numFmtId="49" fontId="32" fillId="0" borderId="17">
      <alignment horizontal="left" vertical="center" wrapText="1"/>
    </xf>
    <xf numFmtId="178" fontId="32" fillId="0" borderId="17">
      <alignment horizontal="right" vertical="center"/>
    </xf>
    <xf numFmtId="176" fontId="32" fillId="0" borderId="17">
      <alignment horizontal="right" vertical="center"/>
    </xf>
    <xf numFmtId="177" fontId="32" fillId="0" borderId="17">
      <alignment horizontal="right" vertical="center"/>
    </xf>
    <xf numFmtId="0" fontId="46" fillId="0" borderId="0"/>
    <xf numFmtId="0" fontId="32" fillId="0" borderId="0">
      <alignment vertical="top"/>
      <protection locked="0"/>
    </xf>
  </cellStyleXfs>
  <cellXfs count="321">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2" fillId="0" borderId="0" xfId="0" applyFont="1" applyFill="1" applyBorder="1" applyAlignment="1" applyProtection="1">
      <alignment horizontal="center" vertical="center" wrapText="1" readingOrder="1"/>
      <protection locked="0"/>
    </xf>
    <xf numFmtId="0" fontId="3" fillId="0" borderId="0" xfId="0" applyFont="1" applyFill="1" applyAlignment="1" applyProtection="1">
      <alignment horizontal="left" vertical="center" wrapText="1" readingOrder="1"/>
      <protection locked="0"/>
    </xf>
    <xf numFmtId="0" fontId="3" fillId="0" borderId="0" xfId="0" applyFont="1" applyFill="1" applyBorder="1" applyAlignment="1" applyProtection="1">
      <alignment horizontal="left" vertical="center" wrapText="1" readingOrder="1"/>
      <protection locked="0"/>
    </xf>
    <xf numFmtId="0" fontId="3" fillId="0" borderId="0" xfId="0" applyFont="1" applyFill="1" applyBorder="1" applyAlignment="1" applyProtection="1">
      <alignment horizontal="right" vertical="center" wrapText="1" readingOrder="1"/>
      <protection locked="0"/>
    </xf>
    <xf numFmtId="0" fontId="5" fillId="0" borderId="1" xfId="0" applyFont="1" applyFill="1" applyBorder="1" applyAlignment="1" applyProtection="1">
      <alignment horizontal="center" vertical="center" wrapText="1" readingOrder="1"/>
      <protection locked="0"/>
    </xf>
    <xf numFmtId="0" fontId="6" fillId="0" borderId="2"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top" wrapText="1"/>
      <protection locked="0"/>
    </xf>
    <xf numFmtId="0" fontId="4" fillId="0" borderId="3" xfId="0" applyFont="1" applyFill="1" applyBorder="1" applyAlignment="1" applyProtection="1">
      <alignment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horizontal="center" vertical="center" wrapText="1" readingOrder="1"/>
      <protection locked="0"/>
    </xf>
    <xf numFmtId="0" fontId="6" fillId="0" borderId="4" xfId="0" applyFont="1" applyFill="1" applyBorder="1" applyAlignment="1" applyProtection="1">
      <alignment horizontal="left" vertical="center" wrapText="1" readingOrder="1"/>
      <protection locked="0"/>
    </xf>
    <xf numFmtId="0" fontId="1" fillId="0" borderId="5" xfId="0" applyFont="1" applyFill="1" applyBorder="1" applyAlignment="1" applyProtection="1">
      <alignment vertical="top" wrapText="1" readingOrder="1"/>
      <protection locked="0"/>
    </xf>
    <xf numFmtId="0" fontId="5" fillId="0" borderId="6" xfId="0" applyFont="1" applyFill="1" applyBorder="1" applyAlignment="1" applyProtection="1">
      <alignment horizontal="center" vertical="center" wrapText="1" readingOrder="1"/>
      <protection locked="0"/>
    </xf>
    <xf numFmtId="0" fontId="5" fillId="0" borderId="6" xfId="0" applyFont="1" applyFill="1" applyBorder="1" applyAlignment="1" applyProtection="1">
      <alignment vertical="top" wrapText="1" readingOrder="1"/>
      <protection locked="0"/>
    </xf>
    <xf numFmtId="0" fontId="4" fillId="0" borderId="7" xfId="0" applyFont="1" applyFill="1" applyBorder="1" applyAlignment="1" applyProtection="1">
      <alignment vertical="top" wrapText="1"/>
      <protection locked="0"/>
    </xf>
    <xf numFmtId="0" fontId="4" fillId="0" borderId="8"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1" fillId="0" borderId="9" xfId="0" applyFont="1" applyFill="1" applyBorder="1" applyAlignment="1" applyProtection="1">
      <alignment vertical="top" wrapText="1" readingOrder="1"/>
      <protection locked="0"/>
    </xf>
    <xf numFmtId="0" fontId="5" fillId="0" borderId="10"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center" vertical="center" wrapText="1" readingOrder="1"/>
      <protection locked="0"/>
    </xf>
    <xf numFmtId="0" fontId="5" fillId="0" borderId="2" xfId="0" applyFont="1" applyFill="1" applyBorder="1" applyAlignment="1" applyProtection="1">
      <alignment horizontal="center" vertical="center" wrapText="1" readingOrder="1"/>
      <protection locked="0"/>
    </xf>
    <xf numFmtId="0" fontId="4" fillId="0" borderId="9" xfId="0" applyFont="1" applyFill="1" applyBorder="1" applyAlignment="1" applyProtection="1">
      <alignment vertical="top" wrapText="1"/>
      <protection locked="0"/>
    </xf>
    <xf numFmtId="0" fontId="4" fillId="0" borderId="10" xfId="0" applyFont="1" applyFill="1" applyBorder="1" applyAlignment="1" applyProtection="1">
      <alignment vertical="top" wrapText="1"/>
      <protection locked="0"/>
    </xf>
    <xf numFmtId="0" fontId="6" fillId="0" borderId="1" xfId="0" applyFont="1" applyFill="1" applyBorder="1" applyAlignment="1" applyProtection="1">
      <alignment horizontal="center" vertical="center" wrapText="1" readingOrder="1"/>
      <protection locked="0"/>
    </xf>
    <xf numFmtId="0" fontId="1" fillId="0" borderId="6" xfId="0" applyFont="1" applyFill="1" applyBorder="1" applyAlignment="1" applyProtection="1">
      <alignment vertical="top" wrapText="1" readingOrder="1"/>
      <protection locked="0"/>
    </xf>
    <xf numFmtId="181" fontId="5" fillId="0" borderId="6" xfId="0" applyNumberFormat="1" applyFont="1" applyFill="1" applyBorder="1" applyAlignment="1" applyProtection="1">
      <alignment horizontal="right" vertical="center" wrapText="1" readingOrder="1"/>
      <protection locked="0"/>
    </xf>
    <xf numFmtId="0" fontId="5" fillId="0" borderId="6" xfId="0" applyFont="1" applyFill="1" applyBorder="1" applyAlignment="1" applyProtection="1">
      <alignment horizontal="left" vertical="center" wrapText="1" readingOrder="1"/>
      <protection locked="0"/>
    </xf>
    <xf numFmtId="0" fontId="6" fillId="0" borderId="0" xfId="0" applyFont="1" applyFill="1" applyBorder="1" applyAlignment="1" applyProtection="1">
      <alignment horizontal="center" vertical="center" wrapText="1" readingOrder="1"/>
      <protection locked="0"/>
    </xf>
    <xf numFmtId="0" fontId="6" fillId="0" borderId="9" xfId="0" applyFont="1" applyFill="1" applyBorder="1" applyAlignment="1" applyProtection="1">
      <alignment horizontal="left" vertical="center" wrapText="1" readingOrder="1"/>
      <protection locked="0"/>
    </xf>
    <xf numFmtId="0" fontId="6" fillId="0" borderId="10"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righ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6" fillId="0" borderId="0" xfId="0" applyFont="1" applyFill="1" applyBorder="1" applyAlignment="1" applyProtection="1">
      <alignment horizontal="center" vertical="top" wrapText="1" readingOrder="1"/>
      <protection locked="0"/>
    </xf>
    <xf numFmtId="0" fontId="6" fillId="0" borderId="1" xfId="0" applyFont="1" applyFill="1" applyBorder="1" applyAlignment="1" applyProtection="1">
      <alignment horizontal="center" vertical="top" wrapText="1" readingOrder="1"/>
      <protection locked="0"/>
    </xf>
    <xf numFmtId="0" fontId="5" fillId="0" borderId="0" xfId="0" applyFont="1" applyFill="1" applyBorder="1" applyAlignment="1" applyProtection="1">
      <alignment horizontal="center" vertical="top" wrapText="1" readingOrder="1"/>
      <protection locked="0"/>
    </xf>
    <xf numFmtId="0" fontId="5" fillId="0" borderId="6" xfId="0" applyFont="1" applyFill="1" applyBorder="1" applyAlignment="1" applyProtection="1">
      <alignment vertical="center" wrapText="1" readingOrder="1"/>
      <protection locked="0"/>
    </xf>
    <xf numFmtId="0" fontId="7" fillId="0" borderId="0" xfId="0" applyFont="1" applyFill="1" applyBorder="1" applyAlignment="1"/>
    <xf numFmtId="0" fontId="5" fillId="0" borderId="0" xfId="57" applyNumberFormat="1" applyFont="1" applyFill="1" applyBorder="1" applyAlignment="1" applyProtection="1">
      <alignment horizontal="right" vertical="center"/>
    </xf>
    <xf numFmtId="0" fontId="8" fillId="0" borderId="0" xfId="0" applyFont="1" applyFill="1" applyBorder="1" applyAlignment="1"/>
    <xf numFmtId="0" fontId="9" fillId="0" borderId="0" xfId="0" applyFont="1" applyFill="1" applyBorder="1" applyAlignment="1"/>
    <xf numFmtId="0" fontId="6" fillId="0" borderId="6" xfId="0" applyFont="1" applyFill="1" applyBorder="1" applyAlignment="1" applyProtection="1">
      <alignment horizontal="center" vertical="center" wrapText="1" readingOrder="1"/>
      <protection locked="0"/>
    </xf>
    <xf numFmtId="0" fontId="6" fillId="0" borderId="6" xfId="0" applyFont="1" applyFill="1" applyBorder="1" applyAlignment="1" applyProtection="1">
      <alignment vertical="center" wrapText="1" readingOrder="1"/>
      <protection locked="0"/>
    </xf>
    <xf numFmtId="0" fontId="6" fillId="0" borderId="6" xfId="0" applyFont="1" applyFill="1" applyBorder="1" applyAlignment="1" applyProtection="1">
      <alignment horizontal="left" vertical="center" wrapText="1" readingOrder="1"/>
      <protection locked="0"/>
    </xf>
    <xf numFmtId="0" fontId="0" fillId="0" borderId="0" xfId="0" applyFont="1" applyFill="1" applyBorder="1"/>
    <xf numFmtId="0" fontId="0" fillId="0" borderId="0" xfId="0" applyFont="1" applyFill="1" applyBorder="1" applyAlignment="1">
      <alignment horizontal="center" vertical="center"/>
    </xf>
    <xf numFmtId="49" fontId="10" fillId="0" borderId="0" xfId="0" applyNumberFormat="1" applyFont="1" applyFill="1" applyBorder="1"/>
    <xf numFmtId="0" fontId="11" fillId="0" borderId="0" xfId="0" applyFont="1" applyFill="1" applyBorder="1" applyAlignment="1" applyProtection="1">
      <alignment horizontal="right" vertical="center"/>
      <protection locked="0"/>
    </xf>
    <xf numFmtId="0" fontId="12" fillId="0" borderId="0" xfId="0" applyFont="1" applyFill="1" applyBorder="1" applyAlignment="1">
      <alignment horizontal="center" vertical="center"/>
    </xf>
    <xf numFmtId="0" fontId="11" fillId="0" borderId="0" xfId="0" applyFont="1" applyAlignment="1" applyProtection="1">
      <alignment horizontal="left" vertical="center"/>
      <protection locked="0"/>
    </xf>
    <xf numFmtId="0" fontId="13" fillId="0" borderId="0" xfId="0" applyFont="1" applyAlignment="1">
      <alignment horizontal="left" vertical="center"/>
    </xf>
    <xf numFmtId="0" fontId="13" fillId="0" borderId="0" xfId="0" applyFont="1"/>
    <xf numFmtId="0" fontId="10" fillId="0" borderId="0" xfId="0" applyFont="1" applyAlignment="1" applyProtection="1">
      <alignment horizontal="right"/>
      <protection locked="0"/>
    </xf>
    <xf numFmtId="0" fontId="13" fillId="0" borderId="11" xfId="0" applyFont="1" applyBorder="1" applyAlignment="1" applyProtection="1">
      <alignment horizontal="center" vertical="center" wrapText="1"/>
      <protection locked="0"/>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pplyProtection="1">
      <alignment horizontal="center" vertical="center" wrapText="1"/>
      <protection locked="0"/>
    </xf>
    <xf numFmtId="0" fontId="13" fillId="0" borderId="15" xfId="0" applyFont="1" applyBorder="1" applyAlignment="1">
      <alignment horizontal="center" vertical="center" wrapText="1"/>
    </xf>
    <xf numFmtId="0" fontId="13" fillId="0" borderId="11" xfId="0" applyFont="1" applyBorder="1" applyAlignment="1">
      <alignment horizontal="center" vertical="center"/>
    </xf>
    <xf numFmtId="0" fontId="13" fillId="2" borderId="16" xfId="0" applyFont="1" applyFill="1" applyBorder="1" applyAlignment="1" applyProtection="1">
      <alignment horizontal="center" vertical="center" wrapText="1"/>
      <protection locked="0"/>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10" fillId="0" borderId="17" xfId="0" applyFont="1" applyBorder="1" applyAlignment="1">
      <alignment horizontal="center" vertical="center"/>
    </xf>
    <xf numFmtId="178" fontId="14" fillId="0" borderId="17" xfId="54" applyFont="1" applyAlignment="1">
      <alignment horizontal="left" vertical="center"/>
    </xf>
    <xf numFmtId="178" fontId="14" fillId="0" borderId="17" xfId="54" applyFont="1">
      <alignment horizontal="right" vertical="center"/>
    </xf>
    <xf numFmtId="0" fontId="11" fillId="2" borderId="17"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protection locked="0"/>
    </xf>
    <xf numFmtId="178" fontId="14" fillId="0" borderId="17" xfId="0" applyNumberFormat="1" applyFont="1" applyBorder="1" applyAlignment="1">
      <alignment horizontal="right" vertical="center"/>
    </xf>
    <xf numFmtId="49" fontId="14" fillId="0" borderId="17" xfId="53" applyFont="1">
      <alignment horizontal="left" vertical="center" wrapText="1"/>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0" xfId="0" applyFont="1" applyFill="1" applyBorder="1" applyAlignment="1" applyProtection="1">
      <alignment horizontal="left" vertical="center"/>
      <protection locked="0"/>
    </xf>
    <xf numFmtId="0" fontId="13" fillId="0" borderId="0" xfId="0" applyFont="1" applyFill="1" applyBorder="1" applyAlignment="1">
      <alignment horizontal="left" vertical="center"/>
    </xf>
    <xf numFmtId="0" fontId="13" fillId="0" borderId="0" xfId="0" applyFont="1" applyFill="1" applyBorder="1"/>
    <xf numFmtId="0" fontId="13" fillId="0" borderId="11" xfId="0" applyFont="1" applyFill="1" applyBorder="1" applyAlignment="1" applyProtection="1">
      <alignment horizontal="center" vertical="center" wrapText="1"/>
      <protection locked="0"/>
    </xf>
    <xf numFmtId="0" fontId="13" fillId="0" borderId="11"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5" xfId="0" applyFont="1" applyFill="1" applyBorder="1" applyAlignment="1" applyProtection="1">
      <alignment horizontal="center" vertical="center" wrapText="1"/>
      <protection locked="0"/>
    </xf>
    <xf numFmtId="0" fontId="13" fillId="0" borderId="15"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6" xfId="0" applyFont="1" applyFill="1" applyBorder="1" applyAlignment="1" applyProtection="1">
      <alignment horizontal="center" vertical="center" wrapText="1"/>
      <protection locked="0"/>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17" xfId="0" applyFont="1" applyFill="1" applyBorder="1" applyAlignment="1" applyProtection="1">
      <alignment horizontal="left" vertical="center" wrapText="1"/>
      <protection locked="0"/>
    </xf>
    <xf numFmtId="4" fontId="11" fillId="0" borderId="17" xfId="0" applyNumberFormat="1" applyFont="1" applyFill="1" applyBorder="1" applyAlignment="1">
      <alignment horizontal="right" vertical="center" wrapText="1"/>
    </xf>
    <xf numFmtId="4" fontId="11" fillId="0" borderId="17" xfId="0" applyNumberFormat="1" applyFont="1" applyFill="1" applyBorder="1" applyAlignment="1" applyProtection="1">
      <alignment horizontal="right" vertical="center" wrapText="1"/>
      <protection locked="0"/>
    </xf>
    <xf numFmtId="0" fontId="10" fillId="0" borderId="12" xfId="0" applyFont="1" applyFill="1" applyBorder="1" applyAlignment="1" applyProtection="1">
      <alignment horizontal="center" vertical="center" wrapText="1"/>
      <protection locked="0"/>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5" fillId="0" borderId="0" xfId="0" applyFont="1" applyFill="1" applyBorder="1"/>
    <xf numFmtId="0" fontId="11" fillId="0" borderId="0" xfId="0" applyFont="1" applyFill="1" applyBorder="1" applyAlignment="1" applyProtection="1">
      <alignment horizontal="right"/>
      <protection locked="0"/>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0" fillId="0" borderId="17" xfId="0" applyFont="1" applyFill="1" applyBorder="1" applyAlignment="1" applyProtection="1">
      <alignment horizontal="center" vertical="center"/>
      <protection locked="0"/>
    </xf>
    <xf numFmtId="4" fontId="14" fillId="0" borderId="17" xfId="54" applyNumberFormat="1" applyFont="1" applyFill="1" applyBorder="1">
      <alignment horizontal="right" vertical="center"/>
    </xf>
    <xf numFmtId="0" fontId="11" fillId="0" borderId="0" xfId="0" applyFont="1" applyFill="1" applyBorder="1" applyAlignment="1" applyProtection="1">
      <alignment horizontal="right" vertical="top" wrapText="1"/>
      <protection locked="0"/>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7" fillId="0" borderId="0" xfId="0" applyFont="1" applyFill="1" applyBorder="1" applyAlignment="1" applyProtection="1">
      <alignment horizontal="center" vertical="center" wrapText="1"/>
      <protection locked="0"/>
    </xf>
    <xf numFmtId="0" fontId="16" fillId="0" borderId="0" xfId="0" applyFont="1" applyFill="1" applyBorder="1" applyProtection="1">
      <protection locked="0"/>
    </xf>
    <xf numFmtId="0" fontId="16" fillId="0" borderId="0" xfId="0" applyFont="1" applyFill="1" applyBorder="1"/>
    <xf numFmtId="0" fontId="11"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wrapText="1"/>
      <protection locked="0"/>
    </xf>
    <xf numFmtId="0" fontId="10" fillId="0" borderId="17"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right" vertical="center"/>
      <protection locked="0"/>
    </xf>
    <xf numFmtId="0" fontId="10" fillId="0" borderId="17" xfId="0" applyFont="1" applyFill="1" applyBorder="1" applyAlignment="1" applyProtection="1">
      <alignment horizontal="right" vertical="center" wrapText="1"/>
      <protection locked="0"/>
    </xf>
    <xf numFmtId="0" fontId="11" fillId="0" borderId="17" xfId="0" applyFont="1" applyFill="1" applyBorder="1" applyAlignment="1">
      <alignment horizontal="center" vertical="center" wrapText="1"/>
    </xf>
    <xf numFmtId="0" fontId="11" fillId="0" borderId="17" xfId="0" applyFont="1" applyFill="1" applyBorder="1" applyAlignment="1" applyProtection="1">
      <alignment horizontal="center"/>
      <protection locked="0"/>
    </xf>
    <xf numFmtId="0" fontId="11" fillId="0" borderId="17" xfId="0" applyFont="1" applyFill="1" applyBorder="1" applyAlignment="1" applyProtection="1">
      <alignment horizontal="center" wrapText="1"/>
      <protection locked="0"/>
    </xf>
    <xf numFmtId="0" fontId="11" fillId="0" borderId="17" xfId="0" applyFont="1" applyFill="1" applyBorder="1" applyAlignment="1">
      <alignment horizontal="center" wrapText="1"/>
    </xf>
    <xf numFmtId="0" fontId="11" fillId="0" borderId="17" xfId="0" applyFont="1" applyFill="1" applyBorder="1" applyAlignment="1" applyProtection="1">
      <alignment horizontal="center" vertical="center" wrapText="1"/>
      <protection locked="0"/>
    </xf>
    <xf numFmtId="3" fontId="11" fillId="0" borderId="17" xfId="0" applyNumberFormat="1" applyFont="1" applyFill="1" applyBorder="1" applyAlignment="1" applyProtection="1">
      <alignment horizontal="right" vertical="center"/>
      <protection locked="0"/>
    </xf>
    <xf numFmtId="4" fontId="11" fillId="0" borderId="17" xfId="0" applyNumberFormat="1" applyFont="1" applyFill="1" applyBorder="1" applyAlignment="1" applyProtection="1">
      <alignment horizontal="right" vertical="center"/>
      <protection locked="0"/>
    </xf>
    <xf numFmtId="0" fontId="11" fillId="0" borderId="17" xfId="0" applyFont="1" applyFill="1" applyBorder="1" applyAlignment="1">
      <alignment horizontal="center" vertical="center"/>
    </xf>
    <xf numFmtId="0" fontId="11" fillId="0" borderId="17" xfId="0" applyFont="1" applyFill="1" applyBorder="1" applyAlignment="1" applyProtection="1">
      <alignment horizontal="left"/>
      <protection locked="0"/>
    </xf>
    <xf numFmtId="0" fontId="11" fillId="0" borderId="17" xfId="0" applyFont="1" applyFill="1" applyBorder="1" applyAlignment="1">
      <alignment horizontal="left"/>
    </xf>
    <xf numFmtId="0" fontId="11" fillId="0" borderId="17" xfId="0" applyFont="1" applyFill="1" applyBorder="1" applyAlignment="1">
      <alignment horizontal="right" vertical="center"/>
    </xf>
    <xf numFmtId="0" fontId="18" fillId="0" borderId="0" xfId="57" applyFont="1" applyFill="1" applyBorder="1" applyAlignment="1">
      <alignment horizontal="left" vertical="center"/>
    </xf>
    <xf numFmtId="0" fontId="11" fillId="0" borderId="0" xfId="0" applyFont="1" applyFill="1" applyBorder="1" applyAlignment="1" applyProtection="1">
      <alignment horizontal="right" vertical="center" wrapText="1"/>
      <protection locked="0"/>
    </xf>
    <xf numFmtId="0" fontId="19"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3" fillId="0" borderId="17" xfId="0" applyFont="1" applyFill="1" applyBorder="1" applyAlignment="1">
      <alignment horizontal="center" vertical="center" wrapText="1"/>
    </xf>
    <xf numFmtId="0" fontId="13" fillId="0" borderId="17" xfId="0" applyFont="1" applyFill="1" applyBorder="1" applyAlignment="1" applyProtection="1">
      <alignment horizontal="center" vertical="center"/>
      <protection locked="0"/>
    </xf>
    <xf numFmtId="0" fontId="11" fillId="0" borderId="17" xfId="0" applyFont="1" applyFill="1" applyBorder="1" applyAlignment="1">
      <alignment vertical="center" wrapText="1"/>
    </xf>
    <xf numFmtId="0" fontId="11" fillId="0" borderId="17" xfId="0" applyFont="1" applyFill="1" applyBorder="1" applyAlignment="1" applyProtection="1">
      <alignment horizontal="center" vertical="center"/>
      <protection locked="0"/>
    </xf>
    <xf numFmtId="0" fontId="15" fillId="0" borderId="0" xfId="0" applyFont="1" applyFill="1" applyBorder="1" applyAlignment="1">
      <alignment horizontal="left" vertical="center"/>
    </xf>
    <xf numFmtId="0" fontId="0" fillId="0" borderId="0" xfId="0" applyFont="1" applyFill="1" applyBorder="1" applyAlignment="1"/>
    <xf numFmtId="0" fontId="10" fillId="0" borderId="0" xfId="0" applyFont="1" applyFill="1" applyBorder="1" applyAlignment="1">
      <alignment horizontal="right" vertical="center"/>
    </xf>
    <xf numFmtId="0" fontId="19"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wrapText="1"/>
    </xf>
    <xf numFmtId="0" fontId="10" fillId="0" borderId="0" xfId="0" applyFont="1" applyFill="1" applyBorder="1" applyAlignment="1">
      <alignment horizontal="right" wrapText="1"/>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6" xfId="0" applyFont="1" applyFill="1" applyBorder="1" applyAlignment="1" applyProtection="1">
      <alignment horizontal="center" vertical="center"/>
      <protection locked="0"/>
    </xf>
    <xf numFmtId="178" fontId="14" fillId="0" borderId="17" xfId="0" applyNumberFormat="1" applyFont="1" applyFill="1" applyBorder="1" applyAlignment="1">
      <alignment horizontal="right" vertical="center"/>
    </xf>
    <xf numFmtId="0" fontId="15" fillId="0" borderId="0" xfId="0" applyFont="1" applyBorder="1" applyAlignment="1">
      <alignment horizontal="center" vertical="center"/>
    </xf>
    <xf numFmtId="0" fontId="0" fillId="0" borderId="0" xfId="0" applyFont="1" applyBorder="1" applyAlignment="1">
      <alignment horizontal="center" vertical="center"/>
    </xf>
    <xf numFmtId="0" fontId="10" fillId="0" borderId="0" xfId="0" applyFont="1" applyBorder="1" applyAlignment="1">
      <alignment wrapText="1"/>
    </xf>
    <xf numFmtId="0" fontId="10" fillId="0" borderId="0" xfId="0" applyFont="1" applyBorder="1" applyProtection="1">
      <protection locked="0"/>
    </xf>
    <xf numFmtId="0" fontId="19" fillId="0" borderId="0" xfId="0" applyFont="1" applyBorder="1" applyAlignment="1">
      <alignment horizontal="center" vertical="center" wrapText="1"/>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pplyProtection="1">
      <alignment vertical="center" wrapText="1"/>
      <protection locked="0"/>
    </xf>
    <xf numFmtId="0" fontId="13" fillId="0" borderId="20" xfId="0" applyFont="1" applyBorder="1" applyAlignment="1" applyProtection="1">
      <alignment horizontal="center" vertical="center"/>
      <protection locked="0"/>
    </xf>
    <xf numFmtId="0" fontId="13" fillId="0" borderId="20" xfId="0" applyFont="1" applyBorder="1" applyAlignment="1">
      <alignment horizontal="center" vertical="center" wrapText="1"/>
    </xf>
    <xf numFmtId="0" fontId="13" fillId="0" borderId="21" xfId="0" applyFont="1" applyBorder="1" applyAlignment="1" applyProtection="1">
      <alignment horizontal="center" vertical="center"/>
      <protection locked="0"/>
    </xf>
    <xf numFmtId="0" fontId="13" fillId="0" borderId="21" xfId="0" applyFont="1" applyBorder="1" applyAlignment="1">
      <alignment horizontal="center" vertical="center" wrapText="1"/>
    </xf>
    <xf numFmtId="0" fontId="13" fillId="0" borderId="22" xfId="0" applyFont="1" applyBorder="1" applyAlignment="1" applyProtection="1">
      <alignment horizontal="center" vertical="center"/>
      <protection locked="0"/>
    </xf>
    <xf numFmtId="0" fontId="13" fillId="0" borderId="22"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22" xfId="0" applyFont="1" applyBorder="1" applyAlignment="1" applyProtection="1">
      <alignment horizontal="left" vertical="center"/>
      <protection locked="0"/>
    </xf>
    <xf numFmtId="0" fontId="11" fillId="0" borderId="22" xfId="0" applyFont="1" applyBorder="1" applyAlignment="1">
      <alignment horizontal="left" vertical="center" wrapText="1"/>
    </xf>
    <xf numFmtId="0" fontId="11" fillId="0" borderId="23" xfId="0" applyFont="1" applyBorder="1" applyAlignment="1">
      <alignment horizontal="center" vertical="center"/>
    </xf>
    <xf numFmtId="0" fontId="11" fillId="0" borderId="24" xfId="0" applyFont="1" applyBorder="1" applyAlignment="1" applyProtection="1">
      <alignment horizontal="left" vertical="center"/>
      <protection locked="0"/>
    </xf>
    <xf numFmtId="0" fontId="11" fillId="0" borderId="24" xfId="0" applyFont="1" applyBorder="1" applyAlignment="1">
      <alignment horizontal="left" vertical="center"/>
    </xf>
    <xf numFmtId="0" fontId="15" fillId="0" borderId="0" xfId="0" applyFont="1" applyFill="1" applyAlignment="1">
      <alignment horizontal="left" vertical="center"/>
    </xf>
    <xf numFmtId="0" fontId="11" fillId="0" borderId="0"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3" fillId="0" borderId="0" xfId="0" applyFont="1" applyBorder="1" applyAlignment="1">
      <alignment wrapText="1"/>
    </xf>
    <xf numFmtId="0" fontId="13" fillId="0" borderId="13" xfId="0" applyFont="1" applyBorder="1" applyAlignment="1">
      <alignment horizontal="center" vertical="center" wrapText="1"/>
    </xf>
    <xf numFmtId="0" fontId="13" fillId="0" borderId="13"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4" xfId="0" applyFont="1" applyBorder="1" applyAlignment="1">
      <alignment horizontal="center" vertical="center" wrapText="1"/>
    </xf>
    <xf numFmtId="0" fontId="13" fillId="0" borderId="22" xfId="0" applyFont="1" applyBorder="1" applyAlignment="1" applyProtection="1">
      <alignment horizontal="center" vertical="center" wrapText="1"/>
      <protection locked="0"/>
    </xf>
    <xf numFmtId="0" fontId="11" fillId="2" borderId="22" xfId="0" applyFont="1" applyFill="1" applyBorder="1" applyAlignment="1">
      <alignment horizontal="left" vertical="center"/>
    </xf>
    <xf numFmtId="0" fontId="11" fillId="0" borderId="0" xfId="0" applyFont="1" applyBorder="1" applyAlignment="1" applyProtection="1">
      <alignment horizontal="right" vertical="center" wrapText="1"/>
      <protection locked="0"/>
    </xf>
    <xf numFmtId="0" fontId="11" fillId="0" borderId="0" xfId="0" applyFont="1" applyBorder="1" applyAlignment="1" applyProtection="1">
      <alignment horizontal="right" wrapText="1"/>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4" xfId="0" applyFont="1" applyBorder="1" applyAlignment="1" applyProtection="1">
      <alignment horizontal="center" vertical="center" wrapText="1"/>
      <protection locked="0"/>
    </xf>
    <xf numFmtId="0" fontId="12" fillId="0" borderId="0" xfId="0" applyFont="1" applyBorder="1" applyAlignment="1">
      <alignment horizontal="center" vertical="center"/>
    </xf>
    <xf numFmtId="0" fontId="11" fillId="0" borderId="0" xfId="0" applyFont="1" applyAlignment="1">
      <alignment horizontal="left" vertical="center"/>
    </xf>
    <xf numFmtId="0" fontId="13" fillId="0" borderId="0" xfId="0" applyFont="1" applyProtection="1">
      <protection locked="0"/>
    </xf>
    <xf numFmtId="177" fontId="14" fillId="0" borderId="17" xfId="56" applyFont="1" applyAlignment="1">
      <alignment horizontal="center" vertical="center"/>
    </xf>
    <xf numFmtId="177" fontId="14" fillId="0" borderId="17" xfId="0" applyNumberFormat="1" applyFont="1" applyBorder="1" applyAlignment="1">
      <alignment horizontal="center" vertical="center"/>
    </xf>
    <xf numFmtId="3" fontId="11" fillId="0" borderId="22" xfId="0" applyNumberFormat="1" applyFont="1" applyBorder="1" applyAlignment="1">
      <alignment horizontal="right" vertical="center"/>
    </xf>
    <xf numFmtId="0" fontId="11" fillId="2" borderId="22" xfId="0" applyFont="1" applyFill="1" applyBorder="1" applyAlignment="1">
      <alignment horizontal="right" vertical="center"/>
    </xf>
    <xf numFmtId="0" fontId="11" fillId="0" borderId="0" xfId="0" applyFont="1" applyBorder="1" applyAlignment="1">
      <alignment horizontal="left" vertical="center"/>
    </xf>
    <xf numFmtId="0" fontId="11" fillId="0" borderId="0" xfId="0" applyFont="1" applyBorder="1" applyAlignment="1" applyProtection="1">
      <alignment horizontal="left" vertical="center"/>
      <protection locked="0"/>
    </xf>
    <xf numFmtId="0" fontId="11" fillId="2" borderId="0" xfId="0" applyFont="1" applyFill="1" applyBorder="1" applyAlignment="1">
      <alignment horizontal="left" vertical="center"/>
    </xf>
    <xf numFmtId="178" fontId="14" fillId="0" borderId="0" xfId="0" applyNumberFormat="1" applyFont="1" applyBorder="1" applyAlignment="1">
      <alignment horizontal="left" vertical="center"/>
    </xf>
    <xf numFmtId="0" fontId="18" fillId="0" borderId="0" xfId="58" applyFont="1" applyFill="1" applyAlignment="1" applyProtection="1">
      <alignment horizontal="left" vertical="center" wrapText="1"/>
    </xf>
    <xf numFmtId="0" fontId="0" fillId="0" borderId="0" xfId="0"/>
    <xf numFmtId="0" fontId="11" fillId="0" borderId="0" xfId="0" applyFont="1" applyBorder="1" applyAlignment="1" applyProtection="1">
      <alignment horizontal="right" vertical="center"/>
      <protection locked="0"/>
    </xf>
    <xf numFmtId="0" fontId="11" fillId="0" borderId="0" xfId="0" applyFont="1" applyAlignment="1" applyProtection="1">
      <alignment horizontal="right"/>
      <protection locked="0"/>
    </xf>
    <xf numFmtId="0" fontId="11" fillId="0" borderId="0" xfId="0" applyFont="1" applyAlignment="1">
      <alignment horizontal="right"/>
    </xf>
    <xf numFmtId="0" fontId="20" fillId="0" borderId="0" xfId="0" applyFont="1" applyFill="1" applyBorder="1" applyAlignment="1" applyProtection="1">
      <alignment horizontal="right"/>
      <protection locked="0"/>
    </xf>
    <xf numFmtId="49" fontId="20" fillId="0" borderId="0" xfId="0" applyNumberFormat="1" applyFont="1" applyFill="1" applyBorder="1" applyProtection="1">
      <protection locked="0"/>
    </xf>
    <xf numFmtId="0" fontId="10" fillId="0" borderId="0" xfId="0" applyFont="1" applyFill="1" applyBorder="1" applyAlignment="1">
      <alignment horizontal="right"/>
    </xf>
    <xf numFmtId="0" fontId="11" fillId="0" borderId="0" xfId="0" applyFont="1" applyFill="1" applyBorder="1" applyAlignment="1">
      <alignment horizontal="right"/>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0" fillId="0" borderId="0" xfId="0" applyFont="1" applyAlignment="1" applyProtection="1">
      <alignment horizontal="right"/>
      <protection locked="0"/>
    </xf>
    <xf numFmtId="0" fontId="13" fillId="0" borderId="11" xfId="0" applyFont="1" applyFill="1" applyBorder="1" applyAlignment="1" applyProtection="1">
      <alignment horizontal="center" vertical="center"/>
      <protection locked="0"/>
    </xf>
    <xf numFmtId="49" fontId="13" fillId="0" borderId="11" xfId="0" applyNumberFormat="1"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protection locked="0"/>
    </xf>
    <xf numFmtId="49" fontId="13" fillId="0" borderId="15" xfId="0" applyNumberFormat="1" applyFont="1" applyFill="1" applyBorder="1" applyAlignment="1" applyProtection="1">
      <alignment horizontal="center" vertical="center" wrapText="1"/>
      <protection locked="0"/>
    </xf>
    <xf numFmtId="49" fontId="13" fillId="0" borderId="17" xfId="0" applyNumberFormat="1" applyFont="1" applyFill="1" applyBorder="1" applyAlignment="1" applyProtection="1">
      <alignment horizontal="center" vertical="center"/>
      <protection locked="0"/>
    </xf>
    <xf numFmtId="0" fontId="13" fillId="0" borderId="17" xfId="0" applyFont="1" applyFill="1" applyBorder="1" applyAlignment="1">
      <alignment horizontal="center" vertical="center"/>
    </xf>
    <xf numFmtId="0" fontId="10" fillId="0" borderId="13"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49" fontId="18" fillId="0" borderId="0" xfId="58" applyNumberFormat="1" applyFont="1" applyFill="1" applyAlignment="1" applyProtection="1">
      <alignment horizontal="left" vertical="center" wrapText="1"/>
    </xf>
    <xf numFmtId="0" fontId="13" fillId="0" borderId="17" xfId="0" applyFont="1" applyBorder="1" applyAlignment="1">
      <alignment horizontal="center" vertical="center" wrapText="1"/>
    </xf>
    <xf numFmtId="0" fontId="13" fillId="0" borderId="17" xfId="0" applyFont="1" applyBorder="1" applyAlignment="1" applyProtection="1">
      <alignment horizontal="center" vertical="center"/>
      <protection locked="0"/>
    </xf>
    <xf numFmtId="0" fontId="10" fillId="0" borderId="17" xfId="0" applyFont="1" applyBorder="1" applyAlignment="1">
      <alignment horizontal="center" vertical="center" wrapText="1"/>
    </xf>
    <xf numFmtId="0" fontId="10" fillId="0" borderId="17" xfId="0" applyFont="1" applyBorder="1" applyAlignment="1" applyProtection="1">
      <alignment horizontal="center" vertical="center"/>
      <protection locked="0"/>
    </xf>
    <xf numFmtId="0" fontId="11" fillId="0" borderId="17" xfId="0" applyFont="1" applyBorder="1" applyAlignment="1">
      <alignment horizontal="left" vertical="center" wrapText="1"/>
    </xf>
    <xf numFmtId="0" fontId="11" fillId="0" borderId="17" xfId="0" applyFont="1" applyBorder="1" applyAlignment="1">
      <alignment vertical="center" wrapText="1"/>
    </xf>
    <xf numFmtId="0" fontId="11" fillId="0" borderId="17" xfId="0" applyFont="1" applyBorder="1" applyAlignment="1">
      <alignment horizontal="center" vertical="center" wrapText="1"/>
    </xf>
    <xf numFmtId="0" fontId="11" fillId="2" borderId="17" xfId="0" applyFont="1" applyFill="1" applyBorder="1" applyAlignment="1" applyProtection="1">
      <alignment horizontal="center" vertical="center"/>
      <protection locked="0"/>
    </xf>
    <xf numFmtId="49" fontId="14" fillId="0" borderId="17" xfId="53" applyFont="1" applyAlignment="1">
      <alignment horizontal="left" vertical="center" wrapText="1" indent="1"/>
    </xf>
    <xf numFmtId="0" fontId="10" fillId="0" borderId="0" xfId="0" applyFont="1" applyFill="1" applyBorder="1" applyAlignment="1">
      <alignment vertical="top"/>
    </xf>
    <xf numFmtId="0" fontId="13" fillId="0" borderId="15" xfId="0" applyFont="1" applyBorder="1" applyAlignment="1">
      <alignment horizontal="center" vertical="center"/>
    </xf>
    <xf numFmtId="0" fontId="10" fillId="0" borderId="12" xfId="0" applyFont="1" applyBorder="1" applyAlignment="1" applyProtection="1">
      <alignment horizontal="center" vertical="center" wrapText="1"/>
      <protection locked="0"/>
    </xf>
    <xf numFmtId="0" fontId="11" fillId="0" borderId="13" xfId="0" applyFont="1" applyBorder="1" applyAlignment="1">
      <alignment horizontal="left" vertical="center"/>
    </xf>
    <xf numFmtId="0" fontId="11" fillId="2" borderId="14" xfId="0" applyFont="1" applyFill="1" applyBorder="1" applyAlignment="1">
      <alignment horizontal="left" vertical="center"/>
    </xf>
    <xf numFmtId="0" fontId="13" fillId="2" borderId="11"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3" xfId="0" applyFont="1" applyBorder="1" applyAlignment="1" applyProtection="1">
      <alignment horizontal="center" vertical="center" wrapText="1"/>
      <protection locked="0"/>
    </xf>
    <xf numFmtId="0" fontId="13" fillId="0" borderId="22" xfId="0" applyFont="1" applyBorder="1" applyAlignment="1">
      <alignment horizontal="center" vertical="center"/>
    </xf>
    <xf numFmtId="0" fontId="11" fillId="0" borderId="0" xfId="0" applyFont="1" applyFill="1" applyBorder="1" applyAlignment="1">
      <alignment horizontal="right" vertical="center"/>
    </xf>
    <xf numFmtId="0" fontId="10" fillId="0" borderId="0" xfId="0" applyFont="1" applyAlignment="1">
      <alignment vertical="top"/>
    </xf>
    <xf numFmtId="0" fontId="10" fillId="0" borderId="0" xfId="0" applyFont="1" applyBorder="1" applyAlignment="1">
      <alignment vertical="top"/>
    </xf>
    <xf numFmtId="0" fontId="10" fillId="0" borderId="0" xfId="0" applyFont="1" applyBorder="1" applyAlignment="1" applyProtection="1">
      <alignment vertical="top"/>
      <protection locked="0"/>
    </xf>
    <xf numFmtId="49" fontId="10" fillId="0" borderId="0" xfId="0" applyNumberFormat="1" applyFont="1" applyBorder="1" applyProtection="1">
      <protection locked="0"/>
    </xf>
    <xf numFmtId="0" fontId="13" fillId="0" borderId="0" xfId="0" applyFont="1" applyAlignment="1" applyProtection="1">
      <alignment horizontal="left"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1" fillId="0" borderId="17" xfId="0" applyFont="1" applyBorder="1" applyAlignment="1">
      <alignment horizontal="left" vertical="center"/>
    </xf>
    <xf numFmtId="0" fontId="11" fillId="0" borderId="13"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3" fillId="0" borderId="12"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0" fillId="0" borderId="0" xfId="0" applyFont="1" applyAlignment="1" applyProtection="1">
      <alignment vertical="top"/>
      <protection locked="0"/>
    </xf>
    <xf numFmtId="0" fontId="11" fillId="0" borderId="0" xfId="0" applyFont="1" applyAlignment="1" applyProtection="1">
      <alignment horizontal="right" vertical="center"/>
      <protection locked="0"/>
    </xf>
    <xf numFmtId="0" fontId="13" fillId="0" borderId="14" xfId="0" applyFont="1" applyBorder="1" applyAlignment="1" applyProtection="1">
      <alignment horizontal="center" vertical="center" wrapText="1"/>
      <protection locked="0"/>
    </xf>
    <xf numFmtId="0" fontId="11" fillId="0" borderId="0" xfId="0" applyFont="1" applyFill="1" applyBorder="1" applyAlignment="1">
      <alignment horizontal="right" vertical="center" wrapText="1"/>
    </xf>
    <xf numFmtId="0" fontId="22" fillId="0" borderId="0" xfId="0" applyFont="1" applyFill="1" applyBorder="1" applyAlignment="1">
      <alignment horizontal="center" vertical="center"/>
    </xf>
    <xf numFmtId="0" fontId="10" fillId="2" borderId="0" xfId="0" applyFont="1" applyFill="1" applyAlignment="1" applyProtection="1">
      <alignment horizontal="left" vertical="center" wrapText="1"/>
      <protection locked="0"/>
    </xf>
    <xf numFmtId="0" fontId="11" fillId="2" borderId="0" xfId="0" applyFont="1" applyFill="1" applyAlignment="1" applyProtection="1">
      <alignment horizontal="right" vertical="center" wrapText="1"/>
      <protection locked="0"/>
    </xf>
    <xf numFmtId="0" fontId="16" fillId="0" borderId="0" xfId="0" applyFont="1"/>
    <xf numFmtId="0" fontId="16" fillId="0" borderId="0" xfId="0" applyFont="1" applyProtection="1">
      <protection locked="0"/>
    </xf>
    <xf numFmtId="0" fontId="23" fillId="0" borderId="0" xfId="0" applyFont="1" applyAlignment="1">
      <alignment horizontal="right"/>
    </xf>
    <xf numFmtId="0" fontId="10" fillId="0" borderId="17" xfId="0" applyFont="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protection locked="0"/>
    </xf>
    <xf numFmtId="0" fontId="16" fillId="2" borderId="17" xfId="0" applyFont="1" applyFill="1" applyBorder="1" applyAlignment="1" applyProtection="1">
      <alignment vertical="top" wrapText="1"/>
      <protection locked="0"/>
    </xf>
    <xf numFmtId="0" fontId="10" fillId="2" borderId="17" xfId="0" applyFont="1" applyFill="1" applyBorder="1" applyAlignment="1" applyProtection="1">
      <alignment horizontal="right" vertical="center" wrapText="1"/>
      <protection locked="0"/>
    </xf>
    <xf numFmtId="0" fontId="10" fillId="2" borderId="17" xfId="0" applyFont="1" applyFill="1" applyBorder="1" applyAlignment="1" applyProtection="1">
      <alignment horizontal="right" vertical="center"/>
      <protection locked="0"/>
    </xf>
    <xf numFmtId="0" fontId="11" fillId="2" borderId="17" xfId="0" applyFont="1" applyFill="1" applyBorder="1" applyAlignment="1" applyProtection="1">
      <alignment horizontal="center" vertical="center" wrapText="1"/>
      <protection locked="0"/>
    </xf>
    <xf numFmtId="4" fontId="11" fillId="2" borderId="17" xfId="0" applyNumberFormat="1" applyFont="1" applyFill="1" applyBorder="1" applyAlignment="1">
      <alignment horizontal="right" vertical="top"/>
    </xf>
    <xf numFmtId="4" fontId="11" fillId="0" borderId="17" xfId="0" applyNumberFormat="1" applyFont="1" applyBorder="1" applyAlignment="1">
      <alignment horizontal="right" vertical="center"/>
    </xf>
    <xf numFmtId="4" fontId="11" fillId="2" borderId="17" xfId="0" applyNumberFormat="1" applyFont="1" applyFill="1" applyBorder="1" applyAlignment="1" applyProtection="1">
      <alignment horizontal="right" vertical="center"/>
      <protection locked="0"/>
    </xf>
    <xf numFmtId="0" fontId="10" fillId="0" borderId="0" xfId="0" applyFont="1" applyBorder="1" applyAlignment="1">
      <alignment horizontal="right" vertical="center"/>
    </xf>
    <xf numFmtId="0" fontId="11" fillId="0" borderId="0" xfId="0" applyFont="1" applyBorder="1" applyAlignment="1">
      <alignment horizontal="right" vertical="center"/>
    </xf>
    <xf numFmtId="0" fontId="21" fillId="0" borderId="0" xfId="0" applyFont="1" applyBorder="1" applyAlignment="1">
      <alignment horizontal="center" vertical="center"/>
    </xf>
    <xf numFmtId="0" fontId="10" fillId="0" borderId="0" xfId="0" applyFont="1" applyAlignment="1">
      <alignment horizontal="right"/>
    </xf>
    <xf numFmtId="49" fontId="13" fillId="0" borderId="17" xfId="0" applyNumberFormat="1" applyFont="1" applyBorder="1" applyAlignment="1">
      <alignment horizontal="center" vertical="center" wrapText="1"/>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1" fillId="0" borderId="17" xfId="0" applyFont="1" applyBorder="1" applyAlignment="1">
      <alignment horizontal="center" vertical="center"/>
    </xf>
    <xf numFmtId="4" fontId="11" fillId="0" borderId="17" xfId="0" applyNumberFormat="1" applyFont="1" applyBorder="1" applyAlignment="1" applyProtection="1">
      <alignment horizontal="right" vertical="center" wrapText="1"/>
      <protection locked="0"/>
    </xf>
    <xf numFmtId="4" fontId="11" fillId="0" borderId="17" xfId="0" applyNumberFormat="1" applyFont="1" applyBorder="1" applyAlignment="1">
      <alignment horizontal="right" vertical="center" wrapText="1"/>
    </xf>
    <xf numFmtId="0" fontId="11" fillId="0" borderId="17" xfId="0" applyFont="1" applyBorder="1" applyAlignment="1">
      <alignment horizontal="left" vertical="center" wrapText="1" indent="1"/>
    </xf>
    <xf numFmtId="0" fontId="11" fillId="0" borderId="17" xfId="0" applyFont="1" applyBorder="1" applyAlignment="1">
      <alignment horizontal="left" vertical="center" wrapText="1" indent="2"/>
    </xf>
    <xf numFmtId="0" fontId="10" fillId="2" borderId="0" xfId="0" applyFont="1" applyFill="1" applyAlignment="1" applyProtection="1">
      <alignment horizontal="right" vertical="center" wrapText="1"/>
      <protection locked="0"/>
    </xf>
    <xf numFmtId="0" fontId="17" fillId="2" borderId="0" xfId="0" applyFont="1" applyFill="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6" fillId="2" borderId="0" xfId="0" applyFont="1" applyFill="1" applyAlignment="1">
      <alignment horizontal="left" vertical="center"/>
    </xf>
    <xf numFmtId="0" fontId="16" fillId="0" borderId="17" xfId="0" applyFont="1" applyBorder="1" applyAlignment="1" applyProtection="1">
      <alignment vertical="top" wrapText="1"/>
      <protection locked="0"/>
    </xf>
    <xf numFmtId="0" fontId="11" fillId="0" borderId="17" xfId="0" applyFont="1" applyBorder="1" applyAlignment="1" applyProtection="1">
      <alignment vertical="center" wrapText="1"/>
      <protection locked="0"/>
    </xf>
    <xf numFmtId="4" fontId="11" fillId="0" borderId="17" xfId="0" applyNumberFormat="1" applyFont="1" applyBorder="1" applyAlignment="1" applyProtection="1">
      <alignment horizontal="right" vertical="center"/>
      <protection locked="0"/>
    </xf>
    <xf numFmtId="0" fontId="24" fillId="0" borderId="17" xfId="0" applyFont="1" applyBorder="1" applyAlignment="1">
      <alignment horizontal="center" vertical="center"/>
    </xf>
    <xf numFmtId="0" fontId="24" fillId="0" borderId="17" xfId="0" applyFont="1" applyBorder="1" applyAlignment="1">
      <alignment horizontal="right" vertical="center"/>
    </xf>
    <xf numFmtId="0" fontId="11" fillId="0" borderId="17" xfId="0" applyFont="1" applyBorder="1" applyAlignment="1">
      <alignment horizontal="right" vertical="center"/>
    </xf>
    <xf numFmtId="0" fontId="24" fillId="0" borderId="17" xfId="0" applyFont="1" applyBorder="1" applyAlignment="1" applyProtection="1">
      <alignment horizontal="center" vertical="center" wrapText="1"/>
      <protection locked="0"/>
    </xf>
    <xf numFmtId="4" fontId="24" fillId="0" borderId="17" xfId="0" applyNumberFormat="1" applyFont="1" applyBorder="1" applyAlignment="1" applyProtection="1">
      <alignment horizontal="right" vertical="center"/>
      <protection locked="0"/>
    </xf>
    <xf numFmtId="0" fontId="13" fillId="2" borderId="17" xfId="0" applyFont="1" applyFill="1" applyBorder="1" applyAlignment="1">
      <alignment horizontal="center" vertical="center"/>
    </xf>
    <xf numFmtId="0" fontId="13" fillId="2" borderId="17"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11" fillId="2" borderId="17" xfId="0" applyFont="1" applyFill="1" applyBorder="1" applyAlignment="1">
      <alignment horizontal="left" vertical="center" wrapText="1" indent="1"/>
    </xf>
    <xf numFmtId="0" fontId="11" fillId="2" borderId="17" xfId="0" applyFont="1" applyFill="1" applyBorder="1" applyAlignment="1">
      <alignment horizontal="left" vertical="center" wrapText="1" indent="2"/>
    </xf>
    <xf numFmtId="0" fontId="11" fillId="2" borderId="17" xfId="0" applyFont="1" applyFill="1" applyBorder="1" applyAlignment="1">
      <alignment horizontal="left" vertical="center"/>
    </xf>
    <xf numFmtId="0" fontId="11" fillId="2" borderId="0" xfId="0" applyFont="1" applyFill="1" applyBorder="1" applyAlignment="1" applyProtection="1">
      <alignment horizontal="right" vertical="center" wrapText="1"/>
      <protection locked="0"/>
    </xf>
    <xf numFmtId="0" fontId="0" fillId="0" borderId="0" xfId="0" applyBorder="1"/>
    <xf numFmtId="0" fontId="17"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10"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11" fillId="2" borderId="17" xfId="0" applyFont="1" applyFill="1" applyBorder="1" applyAlignment="1">
      <alignment horizontal="right" vertical="center"/>
    </xf>
    <xf numFmtId="0" fontId="11" fillId="2" borderId="17" xfId="0" applyFont="1" applyFill="1" applyBorder="1" applyAlignment="1">
      <alignment horizontal="center" vertical="center"/>
    </xf>
    <xf numFmtId="49" fontId="14" fillId="0" borderId="17" xfId="53" applyFont="1" applyAlignment="1">
      <alignment horizontal="center" vertical="center" wrapText="1"/>
    </xf>
    <xf numFmtId="0" fontId="11" fillId="2" borderId="17" xfId="0" applyFont="1" applyFill="1" applyBorder="1" applyAlignment="1" applyProtection="1">
      <alignment horizontal="right" vertical="center"/>
      <protection locked="0"/>
    </xf>
    <xf numFmtId="0" fontId="25" fillId="0" borderId="0" xfId="0" applyFont="1" applyBorder="1" applyAlignment="1">
      <alignment horizontal="right" vertical="center"/>
    </xf>
    <xf numFmtId="0" fontId="11" fillId="2" borderId="0" xfId="0" applyFont="1" applyFill="1" applyAlignment="1" applyProtection="1">
      <alignment horizontal="left" vertical="center" wrapText="1"/>
      <protection locked="0"/>
    </xf>
    <xf numFmtId="0" fontId="11" fillId="0" borderId="0" xfId="0" applyFont="1" applyAlignment="1">
      <alignment horizontal="right" vertical="center"/>
    </xf>
    <xf numFmtId="0" fontId="25" fillId="0" borderId="17" xfId="0" applyFont="1" applyBorder="1" applyAlignment="1" applyProtection="1">
      <alignment horizontal="center" vertical="center" wrapText="1"/>
      <protection locked="0"/>
    </xf>
    <xf numFmtId="0" fontId="25" fillId="0" borderId="17" xfId="0" applyFont="1" applyBorder="1" applyAlignment="1" applyProtection="1">
      <alignment vertical="top" wrapText="1"/>
      <protection locked="0"/>
    </xf>
    <xf numFmtId="0" fontId="11" fillId="0" borderId="17" xfId="0" applyFont="1" applyBorder="1" applyAlignment="1" applyProtection="1">
      <alignment vertical="center"/>
      <protection locked="0"/>
    </xf>
    <xf numFmtId="0" fontId="11" fillId="0" borderId="17" xfId="0" applyFont="1" applyBorder="1" applyAlignment="1" applyProtection="1">
      <alignment horizontal="left" vertical="center" wrapText="1"/>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13" activePane="bottomLeft" state="frozen"/>
      <selection/>
      <selection pane="bottomLeft" activeCell="D2" sqref="D2"/>
    </sheetView>
  </sheetViews>
  <sheetFormatPr defaultColWidth="8.575" defaultRowHeight="12.75" customHeight="1" outlineLevelCol="3"/>
  <cols>
    <col min="1" max="4" width="41" style="48" customWidth="1"/>
    <col min="5" max="16384" width="8.575" style="48"/>
  </cols>
  <sheetData>
    <row r="1" customHeight="1" spans="1:4">
      <c r="A1" s="49"/>
      <c r="B1" s="49"/>
      <c r="C1" s="49"/>
      <c r="D1" s="49"/>
    </row>
    <row r="2" ht="15" customHeight="1" spans="1:4">
      <c r="A2" s="113"/>
      <c r="B2" s="113"/>
      <c r="C2" s="113"/>
      <c r="D2" s="129" t="s">
        <v>0</v>
      </c>
    </row>
    <row r="3" ht="41.25" customHeight="1" spans="1:1">
      <c r="A3" s="108" t="str">
        <f>"2025"&amp;"年部门财务收支预算总表"</f>
        <v>2025年部门财务收支预算总表</v>
      </c>
    </row>
    <row r="4" ht="17.25" customHeight="1" spans="1:4">
      <c r="A4" s="315" t="str">
        <f>"单位名称："&amp;"昆明市晋宁区招生考试委员会办公室"</f>
        <v>单位名称：昆明市晋宁区招生考试委员会办公室</v>
      </c>
      <c r="B4" s="287"/>
      <c r="C4" s="197"/>
      <c r="D4" s="316" t="s">
        <v>1</v>
      </c>
    </row>
    <row r="5" ht="23.25" customHeight="1" spans="1:4">
      <c r="A5" s="317" t="s">
        <v>2</v>
      </c>
      <c r="B5" s="318"/>
      <c r="C5" s="317" t="s">
        <v>3</v>
      </c>
      <c r="D5" s="318"/>
    </row>
    <row r="6" ht="24" customHeight="1" spans="1:4">
      <c r="A6" s="317" t="s">
        <v>4</v>
      </c>
      <c r="B6" s="317" t="s">
        <v>5</v>
      </c>
      <c r="C6" s="317" t="s">
        <v>6</v>
      </c>
      <c r="D6" s="317" t="s">
        <v>5</v>
      </c>
    </row>
    <row r="7" ht="17.25" customHeight="1" spans="1:4">
      <c r="A7" s="289" t="s">
        <v>7</v>
      </c>
      <c r="B7" s="70">
        <v>1550190.22</v>
      </c>
      <c r="C7" s="289" t="s">
        <v>8</v>
      </c>
      <c r="D7" s="70"/>
    </row>
    <row r="8" ht="17.25" customHeight="1" spans="1:4">
      <c r="A8" s="289" t="s">
        <v>9</v>
      </c>
      <c r="B8" s="70"/>
      <c r="C8" s="289" t="s">
        <v>10</v>
      </c>
      <c r="D8" s="70"/>
    </row>
    <row r="9" ht="17.25" customHeight="1" spans="1:4">
      <c r="A9" s="289" t="s">
        <v>11</v>
      </c>
      <c r="B9" s="70"/>
      <c r="C9" s="319" t="s">
        <v>12</v>
      </c>
      <c r="D9" s="70"/>
    </row>
    <row r="10" ht="17.25" customHeight="1" spans="1:4">
      <c r="A10" s="289" t="s">
        <v>13</v>
      </c>
      <c r="B10" s="70"/>
      <c r="C10" s="319" t="s">
        <v>14</v>
      </c>
      <c r="D10" s="70"/>
    </row>
    <row r="11" ht="17.25" customHeight="1" spans="1:4">
      <c r="A11" s="289" t="s">
        <v>15</v>
      </c>
      <c r="B11" s="70">
        <v>70714.99</v>
      </c>
      <c r="C11" s="319" t="s">
        <v>16</v>
      </c>
      <c r="D11" s="70">
        <v>1328978.47</v>
      </c>
    </row>
    <row r="12" ht="17.25" customHeight="1" spans="1:4">
      <c r="A12" s="289" t="s">
        <v>17</v>
      </c>
      <c r="B12" s="70"/>
      <c r="C12" s="319" t="s">
        <v>18</v>
      </c>
      <c r="D12" s="70"/>
    </row>
    <row r="13" ht="17.25" customHeight="1" spans="1:4">
      <c r="A13" s="289" t="s">
        <v>19</v>
      </c>
      <c r="B13" s="70"/>
      <c r="C13" s="320" t="s">
        <v>20</v>
      </c>
      <c r="D13" s="70"/>
    </row>
    <row r="14" ht="17.25" customHeight="1" spans="1:4">
      <c r="A14" s="289" t="s">
        <v>21</v>
      </c>
      <c r="B14" s="70">
        <v>27442.9</v>
      </c>
      <c r="C14" s="320" t="s">
        <v>22</v>
      </c>
      <c r="D14" s="70">
        <v>125966.4</v>
      </c>
    </row>
    <row r="15" ht="17.25" customHeight="1" spans="1:4">
      <c r="A15" s="289" t="s">
        <v>23</v>
      </c>
      <c r="B15" s="70"/>
      <c r="C15" s="320" t="s">
        <v>24</v>
      </c>
      <c r="D15" s="70">
        <v>80419.54</v>
      </c>
    </row>
    <row r="16" ht="17.25" customHeight="1" spans="1:4">
      <c r="A16" s="289" t="s">
        <v>25</v>
      </c>
      <c r="B16" s="73">
        <v>43272.09</v>
      </c>
      <c r="C16" s="320" t="s">
        <v>26</v>
      </c>
      <c r="D16" s="70"/>
    </row>
    <row r="17" ht="17.25" customHeight="1" spans="1:4">
      <c r="A17" s="245"/>
      <c r="B17" s="70"/>
      <c r="C17" s="320" t="s">
        <v>27</v>
      </c>
      <c r="D17" s="70"/>
    </row>
    <row r="18" ht="17.25" customHeight="1" spans="1:4">
      <c r="A18" s="291"/>
      <c r="B18" s="70"/>
      <c r="C18" s="320" t="s">
        <v>28</v>
      </c>
      <c r="D18" s="70"/>
    </row>
    <row r="19" ht="17.25" customHeight="1" spans="1:4">
      <c r="A19" s="291"/>
      <c r="B19" s="70"/>
      <c r="C19" s="320" t="s">
        <v>29</v>
      </c>
      <c r="D19" s="70"/>
    </row>
    <row r="20" ht="17.25" customHeight="1" spans="1:4">
      <c r="A20" s="291"/>
      <c r="B20" s="70"/>
      <c r="C20" s="320" t="s">
        <v>30</v>
      </c>
      <c r="D20" s="70"/>
    </row>
    <row r="21" ht="17.25" customHeight="1" spans="1:4">
      <c r="A21" s="291"/>
      <c r="B21" s="70"/>
      <c r="C21" s="320" t="s">
        <v>31</v>
      </c>
      <c r="D21" s="70"/>
    </row>
    <row r="22" ht="17.25" customHeight="1" spans="1:4">
      <c r="A22" s="291"/>
      <c r="B22" s="70"/>
      <c r="C22" s="320" t="s">
        <v>32</v>
      </c>
      <c r="D22" s="70"/>
    </row>
    <row r="23" ht="17.25" customHeight="1" spans="1:4">
      <c r="A23" s="291"/>
      <c r="B23" s="70"/>
      <c r="C23" s="320" t="s">
        <v>33</v>
      </c>
      <c r="D23" s="70"/>
    </row>
    <row r="24" ht="17.25" customHeight="1" spans="1:4">
      <c r="A24" s="291"/>
      <c r="B24" s="70"/>
      <c r="C24" s="320" t="s">
        <v>34</v>
      </c>
      <c r="D24" s="70"/>
    </row>
    <row r="25" ht="17.25" customHeight="1" spans="1:4">
      <c r="A25" s="291"/>
      <c r="B25" s="70"/>
      <c r="C25" s="320" t="s">
        <v>35</v>
      </c>
      <c r="D25" s="70">
        <v>85540.8</v>
      </c>
    </row>
    <row r="26" ht="17.25" customHeight="1" spans="1:4">
      <c r="A26" s="291"/>
      <c r="B26" s="70"/>
      <c r="C26" s="320" t="s">
        <v>36</v>
      </c>
      <c r="D26" s="70"/>
    </row>
    <row r="27" ht="17.25" customHeight="1" spans="1:4">
      <c r="A27" s="291"/>
      <c r="B27" s="70"/>
      <c r="C27" s="245" t="s">
        <v>37</v>
      </c>
      <c r="D27" s="70"/>
    </row>
    <row r="28" ht="17.25" customHeight="1" spans="1:4">
      <c r="A28" s="291"/>
      <c r="B28" s="70"/>
      <c r="C28" s="320" t="s">
        <v>38</v>
      </c>
      <c r="D28" s="70"/>
    </row>
    <row r="29" ht="16.5" customHeight="1" spans="1:4">
      <c r="A29" s="291"/>
      <c r="B29" s="70"/>
      <c r="C29" s="320" t="s">
        <v>39</v>
      </c>
      <c r="D29" s="70"/>
    </row>
    <row r="30" ht="16.5" customHeight="1" spans="1:4">
      <c r="A30" s="291"/>
      <c r="B30" s="70"/>
      <c r="C30" s="245" t="s">
        <v>40</v>
      </c>
      <c r="D30" s="70"/>
    </row>
    <row r="31" ht="17.25" customHeight="1" spans="1:4">
      <c r="A31" s="291"/>
      <c r="B31" s="70"/>
      <c r="C31" s="245" t="s">
        <v>41</v>
      </c>
      <c r="D31" s="70"/>
    </row>
    <row r="32" ht="17.25" customHeight="1" spans="1:4">
      <c r="A32" s="291"/>
      <c r="B32" s="70"/>
      <c r="C32" s="320" t="s">
        <v>42</v>
      </c>
      <c r="D32" s="70"/>
    </row>
    <row r="33" ht="16.5" customHeight="1" spans="1:4">
      <c r="A33" s="291" t="s">
        <v>43</v>
      </c>
      <c r="B33" s="70">
        <v>1620905.21</v>
      </c>
      <c r="C33" s="291" t="s">
        <v>44</v>
      </c>
      <c r="D33" s="70">
        <v>1620905.21</v>
      </c>
    </row>
    <row r="34" ht="16.5" customHeight="1" spans="1:4">
      <c r="A34" s="245" t="s">
        <v>45</v>
      </c>
      <c r="B34" s="70"/>
      <c r="C34" s="245" t="s">
        <v>46</v>
      </c>
      <c r="D34" s="70"/>
    </row>
    <row r="35" ht="16.5" customHeight="1" spans="1:4">
      <c r="A35" s="320" t="s">
        <v>47</v>
      </c>
      <c r="B35" s="73"/>
      <c r="C35" s="320" t="s">
        <v>47</v>
      </c>
      <c r="D35" s="73"/>
    </row>
    <row r="36" ht="16.5" customHeight="1" spans="1:4">
      <c r="A36" s="320" t="s">
        <v>48</v>
      </c>
      <c r="B36" s="73"/>
      <c r="C36" s="320" t="s">
        <v>49</v>
      </c>
      <c r="D36" s="73"/>
    </row>
    <row r="37" ht="16.5" customHeight="1" spans="1:4">
      <c r="A37" s="294" t="s">
        <v>50</v>
      </c>
      <c r="B37" s="70">
        <v>1620905.21</v>
      </c>
      <c r="C37" s="294" t="s">
        <v>51</v>
      </c>
      <c r="D37" s="70">
        <v>1620905.21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GridLines="0" showZeros="0" workbookViewId="0">
      <pane ySplit="1" topLeftCell="A2" activePane="bottomLeft" state="frozen"/>
      <selection/>
      <selection pane="bottomLeft" activeCell="S5" sqref="S5:S6"/>
    </sheetView>
  </sheetViews>
  <sheetFormatPr defaultColWidth="8.425" defaultRowHeight="12.75" customHeight="1"/>
  <cols>
    <col min="1" max="1" width="10.625" style="197" customWidth="1"/>
    <col min="2" max="2" width="26" style="197" customWidth="1"/>
    <col min="3" max="5" width="12.75" style="197" customWidth="1"/>
    <col min="6" max="8" width="5.375" style="197" customWidth="1"/>
    <col min="9" max="9" width="12.625" style="197" customWidth="1"/>
    <col min="10" max="11" width="8.875" style="197" customWidth="1"/>
    <col min="12" max="12" width="11.75" style="197" customWidth="1"/>
    <col min="13" max="13" width="13.625" style="197" customWidth="1"/>
    <col min="14" max="14" width="11.625" style="197" customWidth="1"/>
    <col min="15" max="20" width="5.125" style="197" customWidth="1"/>
    <col min="21" max="16384" width="8.425" style="197"/>
  </cols>
  <sheetData>
    <row r="1" s="197" customFormat="1" ht="17.25" customHeight="1" spans="1:20">
      <c r="A1" s="303" t="s">
        <v>52</v>
      </c>
      <c r="B1" s="304"/>
      <c r="C1" s="304"/>
      <c r="D1" s="304"/>
      <c r="E1" s="304"/>
      <c r="F1" s="304"/>
      <c r="G1" s="304"/>
      <c r="H1" s="304"/>
      <c r="I1" s="304"/>
      <c r="J1" s="304"/>
      <c r="K1" s="304"/>
      <c r="L1" s="304"/>
      <c r="M1" s="304"/>
      <c r="N1" s="304"/>
      <c r="O1" s="304"/>
      <c r="P1" s="304"/>
      <c r="Q1" s="304"/>
      <c r="R1" s="304"/>
      <c r="S1" s="304"/>
      <c r="T1" s="304"/>
    </row>
    <row r="2" s="197" customFormat="1" ht="41.25" customHeight="1" spans="1:20">
      <c r="A2" s="305" t="str">
        <f>"2025"&amp;"年部门收入预算表"</f>
        <v>2025年部门收入预算表</v>
      </c>
      <c r="B2" s="304"/>
      <c r="C2" s="304"/>
      <c r="D2" s="304"/>
      <c r="E2" s="304"/>
      <c r="F2" s="304"/>
      <c r="G2" s="304"/>
      <c r="H2" s="304"/>
      <c r="I2" s="304"/>
      <c r="J2" s="304"/>
      <c r="K2" s="304"/>
      <c r="L2" s="304"/>
      <c r="M2" s="304"/>
      <c r="N2" s="304"/>
      <c r="O2" s="304"/>
      <c r="P2" s="304"/>
      <c r="Q2" s="304"/>
      <c r="R2" s="304"/>
      <c r="S2" s="304"/>
      <c r="T2" s="304"/>
    </row>
    <row r="3" s="197" customFormat="1" ht="17.25" customHeight="1" spans="1:20">
      <c r="A3" s="306" t="str">
        <f>"单位名称："&amp;"昆明市晋宁区招生考试委员会办公室"</f>
        <v>单位名称：昆明市晋宁区招生考试委员会办公室</v>
      </c>
      <c r="B3" s="307"/>
      <c r="C3" s="308"/>
      <c r="D3" s="309"/>
      <c r="E3" s="309"/>
      <c r="F3" s="309"/>
      <c r="G3" s="309"/>
      <c r="H3" s="309"/>
      <c r="I3" s="309"/>
      <c r="J3" s="309"/>
      <c r="K3" s="309"/>
      <c r="L3" s="309"/>
      <c r="M3" s="309"/>
      <c r="N3" s="309"/>
      <c r="O3" s="309"/>
      <c r="P3" s="309"/>
      <c r="Q3" s="309"/>
      <c r="R3" s="309"/>
      <c r="S3" s="309"/>
      <c r="T3" s="314" t="s">
        <v>1</v>
      </c>
    </row>
    <row r="4" s="197" customFormat="1" ht="21.75" customHeight="1" spans="1:20">
      <c r="A4" s="262" t="s">
        <v>53</v>
      </c>
      <c r="B4" s="262" t="s">
        <v>54</v>
      </c>
      <c r="C4" s="262" t="s">
        <v>55</v>
      </c>
      <c r="D4" s="262" t="s">
        <v>56</v>
      </c>
      <c r="E4" s="262"/>
      <c r="F4" s="262"/>
      <c r="G4" s="262"/>
      <c r="H4" s="262"/>
      <c r="I4" s="221"/>
      <c r="J4" s="262"/>
      <c r="K4" s="262"/>
      <c r="L4" s="262"/>
      <c r="M4" s="262"/>
      <c r="N4" s="262"/>
      <c r="O4" s="262" t="s">
        <v>45</v>
      </c>
      <c r="P4" s="262"/>
      <c r="Q4" s="262"/>
      <c r="R4" s="262"/>
      <c r="S4" s="262"/>
      <c r="T4" s="262"/>
    </row>
    <row r="5" s="197" customFormat="1" ht="27" customHeight="1" spans="1:20">
      <c r="A5" s="262"/>
      <c r="B5" s="262"/>
      <c r="C5" s="262"/>
      <c r="D5" s="262" t="s">
        <v>57</v>
      </c>
      <c r="E5" s="262" t="s">
        <v>58</v>
      </c>
      <c r="F5" s="262" t="s">
        <v>59</v>
      </c>
      <c r="G5" s="262" t="s">
        <v>60</v>
      </c>
      <c r="H5" s="262" t="s">
        <v>61</v>
      </c>
      <c r="I5" s="221" t="s">
        <v>62</v>
      </c>
      <c r="J5" s="262"/>
      <c r="K5" s="262"/>
      <c r="L5" s="262"/>
      <c r="M5" s="262"/>
      <c r="N5" s="262"/>
      <c r="O5" s="262" t="s">
        <v>57</v>
      </c>
      <c r="P5" s="262" t="s">
        <v>58</v>
      </c>
      <c r="Q5" s="262" t="s">
        <v>59</v>
      </c>
      <c r="R5" s="262" t="s">
        <v>60</v>
      </c>
      <c r="S5" s="262" t="s">
        <v>61</v>
      </c>
      <c r="T5" s="262" t="s">
        <v>62</v>
      </c>
    </row>
    <row r="6" s="197" customFormat="1" ht="30" customHeight="1" spans="1:20">
      <c r="A6" s="302"/>
      <c r="B6" s="302"/>
      <c r="C6" s="310"/>
      <c r="D6" s="310"/>
      <c r="E6" s="310"/>
      <c r="F6" s="310"/>
      <c r="G6" s="310"/>
      <c r="H6" s="310"/>
      <c r="I6" s="225" t="s">
        <v>57</v>
      </c>
      <c r="J6" s="262" t="s">
        <v>63</v>
      </c>
      <c r="K6" s="262" t="s">
        <v>64</v>
      </c>
      <c r="L6" s="262" t="s">
        <v>65</v>
      </c>
      <c r="M6" s="262" t="s">
        <v>66</v>
      </c>
      <c r="N6" s="262" t="s">
        <v>67</v>
      </c>
      <c r="O6" s="313"/>
      <c r="P6" s="313"/>
      <c r="Q6" s="313"/>
      <c r="R6" s="313"/>
      <c r="S6" s="313"/>
      <c r="T6" s="310"/>
    </row>
    <row r="7" s="197" customFormat="1" ht="15" customHeight="1" spans="1:20">
      <c r="A7" s="311">
        <v>1</v>
      </c>
      <c r="B7" s="311">
        <v>2</v>
      </c>
      <c r="C7" s="311">
        <v>3</v>
      </c>
      <c r="D7" s="311">
        <v>4</v>
      </c>
      <c r="E7" s="311">
        <v>5</v>
      </c>
      <c r="F7" s="311">
        <v>6</v>
      </c>
      <c r="G7" s="311">
        <v>7</v>
      </c>
      <c r="H7" s="311">
        <v>8</v>
      </c>
      <c r="I7" s="225">
        <v>9</v>
      </c>
      <c r="J7" s="311">
        <v>10</v>
      </c>
      <c r="K7" s="311">
        <v>11</v>
      </c>
      <c r="L7" s="311">
        <v>12</v>
      </c>
      <c r="M7" s="311">
        <v>13</v>
      </c>
      <c r="N7" s="311">
        <v>14</v>
      </c>
      <c r="O7" s="311">
        <v>15</v>
      </c>
      <c r="P7" s="311">
        <v>16</v>
      </c>
      <c r="Q7" s="311">
        <v>17</v>
      </c>
      <c r="R7" s="311">
        <v>18</v>
      </c>
      <c r="S7" s="311">
        <v>19</v>
      </c>
      <c r="T7" s="311">
        <v>20</v>
      </c>
    </row>
    <row r="8" s="197" customFormat="1" ht="18" customHeight="1" spans="1:20">
      <c r="A8" s="71" t="s">
        <v>68</v>
      </c>
      <c r="B8" s="71" t="s">
        <v>69</v>
      </c>
      <c r="C8" s="271">
        <v>1620905.21</v>
      </c>
      <c r="D8" s="271">
        <v>1620905.21</v>
      </c>
      <c r="E8" s="271">
        <v>1550190.22</v>
      </c>
      <c r="F8" s="271"/>
      <c r="G8" s="271"/>
      <c r="H8" s="271"/>
      <c r="I8" s="271">
        <v>70714.99</v>
      </c>
      <c r="J8" s="271"/>
      <c r="K8" s="271"/>
      <c r="L8" s="271">
        <v>27442.9</v>
      </c>
      <c r="M8" s="271"/>
      <c r="N8" s="271">
        <v>43272.09</v>
      </c>
      <c r="O8" s="271"/>
      <c r="P8" s="271"/>
      <c r="Q8" s="271"/>
      <c r="R8" s="271"/>
      <c r="S8" s="271"/>
      <c r="T8" s="271"/>
    </row>
    <row r="9" s="197" customFormat="1" ht="18" customHeight="1" spans="1:20">
      <c r="A9" s="312" t="s">
        <v>55</v>
      </c>
      <c r="B9" s="312"/>
      <c r="C9" s="271">
        <v>1620905.21</v>
      </c>
      <c r="D9" s="271">
        <v>1620905.21</v>
      </c>
      <c r="E9" s="271">
        <v>1550190.22</v>
      </c>
      <c r="F9" s="271"/>
      <c r="G9" s="271"/>
      <c r="H9" s="271"/>
      <c r="I9" s="271">
        <v>70714.99</v>
      </c>
      <c r="J9" s="271"/>
      <c r="K9" s="271"/>
      <c r="L9" s="271">
        <v>27442.9</v>
      </c>
      <c r="M9" s="271"/>
      <c r="N9" s="271">
        <v>43272.09</v>
      </c>
      <c r="O9" s="271"/>
      <c r="P9" s="271"/>
      <c r="Q9" s="271"/>
      <c r="R9" s="271"/>
      <c r="S9" s="271"/>
      <c r="T9" s="271"/>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workbookViewId="0">
      <pane ySplit="1" topLeftCell="A2" activePane="bottomLeft" state="frozen"/>
      <selection/>
      <selection pane="bottomLeft" activeCell="Q5" sqref="Q5"/>
    </sheetView>
  </sheetViews>
  <sheetFormatPr defaultColWidth="14" defaultRowHeight="12.75" customHeight="1"/>
  <cols>
    <col min="1" max="1" width="12.125" style="197" customWidth="1"/>
    <col min="2" max="2" width="30" style="197" customWidth="1"/>
    <col min="3" max="5" width="13.25" style="197" customWidth="1"/>
    <col min="6" max="6" width="13.375" style="197" customWidth="1"/>
    <col min="7" max="9" width="6.75" style="197" customWidth="1"/>
    <col min="10" max="10" width="10.625" style="197" customWidth="1"/>
    <col min="11" max="12" width="6.875" style="197" customWidth="1"/>
    <col min="13" max="15" width="9.75" style="197" customWidth="1"/>
    <col min="16" max="16384" width="14" style="197"/>
  </cols>
  <sheetData>
    <row r="1" s="197" customFormat="1" ht="17.25" customHeight="1" spans="1:1">
      <c r="A1" s="284" t="s">
        <v>70</v>
      </c>
    </row>
    <row r="2" s="197" customFormat="1" ht="41.25" customHeight="1" spans="1:1">
      <c r="A2" s="285" t="str">
        <f>"2025"&amp;"年部门支出预算表"</f>
        <v>2025年部门支出预算表</v>
      </c>
    </row>
    <row r="3" s="197" customFormat="1" ht="17.25" customHeight="1" spans="1:15">
      <c r="A3" s="257" t="str">
        <f>"单位名称："&amp;"昆明市晋宁区招生考试委员会办公室"</f>
        <v>单位名称：昆明市晋宁区招生考试委员会办公室</v>
      </c>
      <c r="O3" s="284" t="s">
        <v>1</v>
      </c>
    </row>
    <row r="4" s="197" customFormat="1" ht="27" customHeight="1" spans="1:15">
      <c r="A4" s="296" t="s">
        <v>71</v>
      </c>
      <c r="B4" s="296" t="s">
        <v>72</v>
      </c>
      <c r="C4" s="296" t="s">
        <v>55</v>
      </c>
      <c r="D4" s="219" t="s">
        <v>58</v>
      </c>
      <c r="E4" s="219"/>
      <c r="F4" s="219"/>
      <c r="G4" s="251" t="s">
        <v>59</v>
      </c>
      <c r="H4" s="251" t="s">
        <v>60</v>
      </c>
      <c r="I4" s="251" t="s">
        <v>73</v>
      </c>
      <c r="J4" s="219" t="s">
        <v>62</v>
      </c>
      <c r="K4" s="219"/>
      <c r="L4" s="219"/>
      <c r="M4" s="219"/>
      <c r="N4" s="277"/>
      <c r="O4" s="277"/>
    </row>
    <row r="5" s="197" customFormat="1" ht="42" customHeight="1" spans="1:15">
      <c r="A5" s="297"/>
      <c r="B5" s="297"/>
      <c r="C5" s="219"/>
      <c r="D5" s="219" t="s">
        <v>57</v>
      </c>
      <c r="E5" s="219" t="s">
        <v>74</v>
      </c>
      <c r="F5" s="219" t="s">
        <v>75</v>
      </c>
      <c r="G5" s="251"/>
      <c r="H5" s="251"/>
      <c r="I5" s="251"/>
      <c r="J5" s="219" t="s">
        <v>57</v>
      </c>
      <c r="K5" s="251" t="s">
        <v>76</v>
      </c>
      <c r="L5" s="251" t="s">
        <v>77</v>
      </c>
      <c r="M5" s="251" t="s">
        <v>78</v>
      </c>
      <c r="N5" s="251" t="s">
        <v>79</v>
      </c>
      <c r="O5" s="251" t="s">
        <v>80</v>
      </c>
    </row>
    <row r="6" s="197" customFormat="1" ht="18" customHeight="1" spans="1:15">
      <c r="A6" s="298" t="s">
        <v>81</v>
      </c>
      <c r="B6" s="298" t="s">
        <v>82</v>
      </c>
      <c r="C6" s="298" t="s">
        <v>83</v>
      </c>
      <c r="D6" s="268" t="s">
        <v>84</v>
      </c>
      <c r="E6" s="268" t="s">
        <v>85</v>
      </c>
      <c r="F6" s="268" t="s">
        <v>86</v>
      </c>
      <c r="G6" s="268" t="s">
        <v>87</v>
      </c>
      <c r="H6" s="268" t="s">
        <v>88</v>
      </c>
      <c r="I6" s="268" t="s">
        <v>89</v>
      </c>
      <c r="J6" s="268" t="s">
        <v>90</v>
      </c>
      <c r="K6" s="268" t="s">
        <v>91</v>
      </c>
      <c r="L6" s="268" t="s">
        <v>92</v>
      </c>
      <c r="M6" s="268" t="s">
        <v>93</v>
      </c>
      <c r="N6" s="298" t="s">
        <v>94</v>
      </c>
      <c r="O6" s="268" t="s">
        <v>95</v>
      </c>
    </row>
    <row r="7" s="197" customFormat="1" ht="21" customHeight="1" spans="1:15">
      <c r="A7" s="299" t="s">
        <v>96</v>
      </c>
      <c r="B7" s="299" t="s">
        <v>97</v>
      </c>
      <c r="C7" s="270">
        <v>1328978.47</v>
      </c>
      <c r="D7" s="271">
        <v>1258263.48</v>
      </c>
      <c r="E7" s="271">
        <v>728263.48</v>
      </c>
      <c r="F7" s="271">
        <v>530000</v>
      </c>
      <c r="G7" s="271"/>
      <c r="H7" s="271"/>
      <c r="I7" s="271"/>
      <c r="J7" s="271">
        <v>70714.99</v>
      </c>
      <c r="K7" s="271"/>
      <c r="L7" s="271"/>
      <c r="M7" s="271">
        <v>27442.9</v>
      </c>
      <c r="N7" s="270"/>
      <c r="O7" s="270">
        <v>43272.09</v>
      </c>
    </row>
    <row r="8" s="197" customFormat="1" ht="21" customHeight="1" spans="1:15">
      <c r="A8" s="300" t="s">
        <v>98</v>
      </c>
      <c r="B8" s="300" t="s">
        <v>99</v>
      </c>
      <c r="C8" s="270">
        <v>1328978.47</v>
      </c>
      <c r="D8" s="271">
        <v>1258263.48</v>
      </c>
      <c r="E8" s="271">
        <v>728263.48</v>
      </c>
      <c r="F8" s="271">
        <v>530000</v>
      </c>
      <c r="G8" s="271"/>
      <c r="H8" s="271"/>
      <c r="I8" s="271"/>
      <c r="J8" s="271">
        <v>70714.99</v>
      </c>
      <c r="K8" s="271"/>
      <c r="L8" s="271"/>
      <c r="M8" s="271">
        <v>27442.9</v>
      </c>
      <c r="N8" s="270"/>
      <c r="O8" s="270">
        <v>43272.09</v>
      </c>
    </row>
    <row r="9" s="197" customFormat="1" ht="21" customHeight="1" spans="1:15">
      <c r="A9" s="301" t="s">
        <v>100</v>
      </c>
      <c r="B9" s="301" t="s">
        <v>101</v>
      </c>
      <c r="C9" s="270">
        <v>1328978.47</v>
      </c>
      <c r="D9" s="271">
        <v>1258263.48</v>
      </c>
      <c r="E9" s="271">
        <v>728263.48</v>
      </c>
      <c r="F9" s="271">
        <v>530000</v>
      </c>
      <c r="G9" s="271"/>
      <c r="H9" s="271"/>
      <c r="I9" s="271"/>
      <c r="J9" s="271">
        <v>70714.99</v>
      </c>
      <c r="K9" s="271"/>
      <c r="L9" s="271"/>
      <c r="M9" s="271">
        <v>27442.9</v>
      </c>
      <c r="N9" s="270"/>
      <c r="O9" s="270">
        <v>43272.09</v>
      </c>
    </row>
    <row r="10" s="197" customFormat="1" ht="21" customHeight="1" spans="1:15">
      <c r="A10" s="299" t="s">
        <v>102</v>
      </c>
      <c r="B10" s="299" t="s">
        <v>103</v>
      </c>
      <c r="C10" s="270">
        <v>125966.4</v>
      </c>
      <c r="D10" s="271">
        <v>125966.4</v>
      </c>
      <c r="E10" s="271">
        <v>125966.4</v>
      </c>
      <c r="F10" s="271"/>
      <c r="G10" s="271"/>
      <c r="H10" s="271"/>
      <c r="I10" s="271"/>
      <c r="J10" s="271"/>
      <c r="K10" s="271"/>
      <c r="L10" s="271"/>
      <c r="M10" s="271"/>
      <c r="N10" s="270"/>
      <c r="O10" s="270"/>
    </row>
    <row r="11" s="197" customFormat="1" ht="21" customHeight="1" spans="1:15">
      <c r="A11" s="300" t="s">
        <v>104</v>
      </c>
      <c r="B11" s="300" t="s">
        <v>105</v>
      </c>
      <c r="C11" s="270">
        <v>125966.4</v>
      </c>
      <c r="D11" s="271">
        <v>125966.4</v>
      </c>
      <c r="E11" s="271">
        <v>125966.4</v>
      </c>
      <c r="F11" s="271"/>
      <c r="G11" s="271"/>
      <c r="H11" s="271"/>
      <c r="I11" s="271"/>
      <c r="J11" s="271"/>
      <c r="K11" s="271"/>
      <c r="L11" s="271"/>
      <c r="M11" s="271"/>
      <c r="N11" s="270"/>
      <c r="O11" s="270"/>
    </row>
    <row r="12" s="197" customFormat="1" ht="21" customHeight="1" spans="1:15">
      <c r="A12" s="301" t="s">
        <v>106</v>
      </c>
      <c r="B12" s="301" t="s">
        <v>107</v>
      </c>
      <c r="C12" s="270">
        <v>30600</v>
      </c>
      <c r="D12" s="271">
        <v>30600</v>
      </c>
      <c r="E12" s="271">
        <v>30600</v>
      </c>
      <c r="F12" s="271"/>
      <c r="G12" s="271"/>
      <c r="H12" s="271"/>
      <c r="I12" s="271"/>
      <c r="J12" s="271"/>
      <c r="K12" s="271"/>
      <c r="L12" s="271"/>
      <c r="M12" s="271"/>
      <c r="N12" s="270"/>
      <c r="O12" s="270"/>
    </row>
    <row r="13" s="197" customFormat="1" ht="21" customHeight="1" spans="1:15">
      <c r="A13" s="301" t="s">
        <v>108</v>
      </c>
      <c r="B13" s="301" t="s">
        <v>109</v>
      </c>
      <c r="C13" s="270">
        <v>95366.4</v>
      </c>
      <c r="D13" s="271">
        <v>95366.4</v>
      </c>
      <c r="E13" s="271">
        <v>95366.4</v>
      </c>
      <c r="F13" s="271"/>
      <c r="G13" s="271"/>
      <c r="H13" s="271"/>
      <c r="I13" s="271"/>
      <c r="J13" s="271"/>
      <c r="K13" s="271"/>
      <c r="L13" s="271"/>
      <c r="M13" s="271"/>
      <c r="N13" s="270"/>
      <c r="O13" s="270"/>
    </row>
    <row r="14" s="197" customFormat="1" ht="21" customHeight="1" spans="1:15">
      <c r="A14" s="299" t="s">
        <v>110</v>
      </c>
      <c r="B14" s="299" t="s">
        <v>111</v>
      </c>
      <c r="C14" s="270">
        <v>80419.54</v>
      </c>
      <c r="D14" s="271">
        <v>80419.54</v>
      </c>
      <c r="E14" s="271">
        <v>80419.54</v>
      </c>
      <c r="F14" s="271"/>
      <c r="G14" s="271"/>
      <c r="H14" s="271"/>
      <c r="I14" s="271"/>
      <c r="J14" s="271"/>
      <c r="K14" s="271"/>
      <c r="L14" s="271"/>
      <c r="M14" s="271"/>
      <c r="N14" s="270"/>
      <c r="O14" s="270"/>
    </row>
    <row r="15" s="197" customFormat="1" ht="21" customHeight="1" spans="1:15">
      <c r="A15" s="300" t="s">
        <v>112</v>
      </c>
      <c r="B15" s="300" t="s">
        <v>113</v>
      </c>
      <c r="C15" s="270">
        <v>80419.54</v>
      </c>
      <c r="D15" s="271">
        <v>80419.54</v>
      </c>
      <c r="E15" s="271">
        <v>80419.54</v>
      </c>
      <c r="F15" s="271"/>
      <c r="G15" s="271"/>
      <c r="H15" s="271"/>
      <c r="I15" s="271"/>
      <c r="J15" s="271"/>
      <c r="K15" s="271"/>
      <c r="L15" s="271"/>
      <c r="M15" s="271"/>
      <c r="N15" s="270"/>
      <c r="O15" s="270"/>
    </row>
    <row r="16" s="197" customFormat="1" ht="21" customHeight="1" spans="1:15">
      <c r="A16" s="301" t="s">
        <v>114</v>
      </c>
      <c r="B16" s="301" t="s">
        <v>115</v>
      </c>
      <c r="C16" s="270">
        <v>41019.96</v>
      </c>
      <c r="D16" s="271">
        <v>41019.96</v>
      </c>
      <c r="E16" s="271">
        <v>41019.96</v>
      </c>
      <c r="F16" s="271"/>
      <c r="G16" s="271"/>
      <c r="H16" s="271"/>
      <c r="I16" s="271"/>
      <c r="J16" s="271"/>
      <c r="K16" s="271"/>
      <c r="L16" s="271"/>
      <c r="M16" s="271"/>
      <c r="N16" s="270"/>
      <c r="O16" s="270"/>
    </row>
    <row r="17" s="197" customFormat="1" ht="21" customHeight="1" spans="1:15">
      <c r="A17" s="301" t="s">
        <v>116</v>
      </c>
      <c r="B17" s="301" t="s">
        <v>117</v>
      </c>
      <c r="C17" s="270">
        <v>34430</v>
      </c>
      <c r="D17" s="271">
        <v>34430</v>
      </c>
      <c r="E17" s="271">
        <v>34430</v>
      </c>
      <c r="F17" s="271"/>
      <c r="G17" s="271"/>
      <c r="H17" s="271"/>
      <c r="I17" s="271"/>
      <c r="J17" s="271"/>
      <c r="K17" s="271"/>
      <c r="L17" s="271"/>
      <c r="M17" s="271"/>
      <c r="N17" s="270"/>
      <c r="O17" s="270"/>
    </row>
    <row r="18" s="197" customFormat="1" ht="21" customHeight="1" spans="1:15">
      <c r="A18" s="301" t="s">
        <v>118</v>
      </c>
      <c r="B18" s="301" t="s">
        <v>119</v>
      </c>
      <c r="C18" s="270">
        <v>4969.58</v>
      </c>
      <c r="D18" s="271">
        <v>4969.58</v>
      </c>
      <c r="E18" s="271">
        <v>4969.58</v>
      </c>
      <c r="F18" s="271"/>
      <c r="G18" s="271"/>
      <c r="H18" s="271"/>
      <c r="I18" s="271"/>
      <c r="J18" s="271"/>
      <c r="K18" s="271"/>
      <c r="L18" s="271"/>
      <c r="M18" s="271"/>
      <c r="N18" s="270"/>
      <c r="O18" s="270"/>
    </row>
    <row r="19" s="197" customFormat="1" ht="21" customHeight="1" spans="1:15">
      <c r="A19" s="299" t="s">
        <v>120</v>
      </c>
      <c r="B19" s="299" t="s">
        <v>121</v>
      </c>
      <c r="C19" s="270">
        <v>85540.8</v>
      </c>
      <c r="D19" s="271">
        <v>85540.8</v>
      </c>
      <c r="E19" s="271">
        <v>85540.8</v>
      </c>
      <c r="F19" s="271"/>
      <c r="G19" s="271"/>
      <c r="H19" s="271"/>
      <c r="I19" s="271"/>
      <c r="J19" s="271"/>
      <c r="K19" s="271"/>
      <c r="L19" s="271"/>
      <c r="M19" s="271"/>
      <c r="N19" s="270"/>
      <c r="O19" s="270"/>
    </row>
    <row r="20" s="197" customFormat="1" ht="21" customHeight="1" spans="1:15">
      <c r="A20" s="300" t="s">
        <v>122</v>
      </c>
      <c r="B20" s="300" t="s">
        <v>123</v>
      </c>
      <c r="C20" s="270">
        <v>85540.8</v>
      </c>
      <c r="D20" s="271">
        <v>85540.8</v>
      </c>
      <c r="E20" s="271">
        <v>85540.8</v>
      </c>
      <c r="F20" s="271"/>
      <c r="G20" s="271"/>
      <c r="H20" s="271"/>
      <c r="I20" s="271"/>
      <c r="J20" s="271"/>
      <c r="K20" s="271"/>
      <c r="L20" s="271"/>
      <c r="M20" s="271"/>
      <c r="N20" s="270"/>
      <c r="O20" s="270"/>
    </row>
    <row r="21" s="197" customFormat="1" ht="21" customHeight="1" spans="1:15">
      <c r="A21" s="301" t="s">
        <v>124</v>
      </c>
      <c r="B21" s="301" t="s">
        <v>125</v>
      </c>
      <c r="C21" s="270">
        <v>85540.8</v>
      </c>
      <c r="D21" s="271">
        <v>85540.8</v>
      </c>
      <c r="E21" s="271">
        <v>85540.8</v>
      </c>
      <c r="F21" s="271"/>
      <c r="G21" s="271"/>
      <c r="H21" s="271"/>
      <c r="I21" s="271"/>
      <c r="J21" s="271"/>
      <c r="K21" s="271"/>
      <c r="L21" s="271"/>
      <c r="M21" s="271"/>
      <c r="N21" s="270"/>
      <c r="O21" s="270"/>
    </row>
    <row r="22" s="197" customFormat="1" ht="21" customHeight="1" spans="1:15">
      <c r="A22" s="298" t="s">
        <v>55</v>
      </c>
      <c r="B22" s="302"/>
      <c r="C22" s="271">
        <v>1620905.21</v>
      </c>
      <c r="D22" s="271">
        <v>1550190.22</v>
      </c>
      <c r="E22" s="271">
        <v>1020190.22</v>
      </c>
      <c r="F22" s="271">
        <v>530000</v>
      </c>
      <c r="G22" s="271"/>
      <c r="H22" s="271"/>
      <c r="I22" s="271"/>
      <c r="J22" s="271">
        <v>70714.99</v>
      </c>
      <c r="K22" s="271"/>
      <c r="L22" s="271"/>
      <c r="M22" s="271">
        <v>27442.9</v>
      </c>
      <c r="N22" s="271"/>
      <c r="O22" s="271">
        <v>43272.09</v>
      </c>
    </row>
  </sheetData>
  <mergeCells count="12">
    <mergeCell ref="A1:O1"/>
    <mergeCell ref="A2:O2"/>
    <mergeCell ref="A3:C3"/>
    <mergeCell ref="D4:F4"/>
    <mergeCell ref="J4:O4"/>
    <mergeCell ref="A22:B22"/>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ySplit="1" topLeftCell="A2" activePane="bottomLeft" state="frozen"/>
      <selection/>
      <selection pane="bottomLeft" activeCell="D6" sqref="D6"/>
    </sheetView>
  </sheetViews>
  <sheetFormatPr defaultColWidth="8.575" defaultRowHeight="12.75" customHeight="1" outlineLevelCol="3"/>
  <cols>
    <col min="1" max="4" width="35.575" style="197" customWidth="1"/>
    <col min="5" max="16384" width="8.575" style="197"/>
  </cols>
  <sheetData>
    <row r="1" s="197" customFormat="1" ht="15" customHeight="1" spans="1:4">
      <c r="A1" s="260"/>
      <c r="B1" s="284"/>
      <c r="C1" s="284"/>
      <c r="D1" s="284" t="s">
        <v>126</v>
      </c>
    </row>
    <row r="2" s="197" customFormat="1" ht="41.25" customHeight="1" spans="1:1">
      <c r="A2" s="285" t="str">
        <f>"2025"&amp;"年部门财政拨款收支预算总表"</f>
        <v>2025年部门财政拨款收支预算总表</v>
      </c>
    </row>
    <row r="3" s="197" customFormat="1" ht="17.25" customHeight="1" spans="1:4">
      <c r="A3" s="286" t="str">
        <f>"单位名称："&amp;"昆明市晋宁区招生考试委员会办公室"</f>
        <v>单位名称：昆明市晋宁区招生考试委员会办公室</v>
      </c>
      <c r="B3" s="287"/>
      <c r="D3" s="284" t="s">
        <v>1</v>
      </c>
    </row>
    <row r="4" s="197" customFormat="1" ht="17.25" customHeight="1" spans="1:4">
      <c r="A4" s="251" t="s">
        <v>2</v>
      </c>
      <c r="B4" s="288"/>
      <c r="C4" s="251" t="s">
        <v>3</v>
      </c>
      <c r="D4" s="288"/>
    </row>
    <row r="5" s="197" customFormat="1" ht="18.75" customHeight="1" spans="1:4">
      <c r="A5" s="251" t="s">
        <v>4</v>
      </c>
      <c r="B5" s="251" t="str">
        <f>"2025"&amp;"年预算"</f>
        <v>2025年预算</v>
      </c>
      <c r="C5" s="251" t="s">
        <v>6</v>
      </c>
      <c r="D5" s="251" t="str">
        <f>"2025"&amp;"年预算"</f>
        <v>2025年预算</v>
      </c>
    </row>
    <row r="6" s="197" customFormat="1" ht="16.5" customHeight="1" spans="1:4">
      <c r="A6" s="289" t="s">
        <v>127</v>
      </c>
      <c r="B6" s="290">
        <v>1550190.22</v>
      </c>
      <c r="C6" s="289" t="s">
        <v>128</v>
      </c>
      <c r="D6" s="290">
        <v>1550190.22</v>
      </c>
    </row>
    <row r="7" s="197" customFormat="1" ht="16.5" customHeight="1" spans="1:4">
      <c r="A7" s="289" t="s">
        <v>129</v>
      </c>
      <c r="B7" s="290">
        <v>1550190.22</v>
      </c>
      <c r="C7" s="289" t="s">
        <v>130</v>
      </c>
      <c r="D7" s="290"/>
    </row>
    <row r="8" s="197" customFormat="1" ht="16.5" customHeight="1" spans="1:4">
      <c r="A8" s="289" t="s">
        <v>131</v>
      </c>
      <c r="B8" s="290"/>
      <c r="C8" s="289" t="s">
        <v>132</v>
      </c>
      <c r="D8" s="290"/>
    </row>
    <row r="9" s="197" customFormat="1" ht="16.5" customHeight="1" spans="1:4">
      <c r="A9" s="289" t="s">
        <v>133</v>
      </c>
      <c r="B9" s="290"/>
      <c r="C9" s="289" t="s">
        <v>134</v>
      </c>
      <c r="D9" s="290"/>
    </row>
    <row r="10" s="197" customFormat="1" ht="16.5" customHeight="1" spans="1:4">
      <c r="A10" s="289" t="s">
        <v>135</v>
      </c>
      <c r="B10" s="290"/>
      <c r="C10" s="289" t="s">
        <v>136</v>
      </c>
      <c r="D10" s="290"/>
    </row>
    <row r="11" s="197" customFormat="1" ht="16.5" customHeight="1" spans="1:4">
      <c r="A11" s="289" t="s">
        <v>129</v>
      </c>
      <c r="B11" s="290"/>
      <c r="C11" s="289" t="s">
        <v>137</v>
      </c>
      <c r="D11" s="290">
        <v>1258263.48</v>
      </c>
    </row>
    <row r="12" s="197" customFormat="1" ht="16.5" customHeight="1" spans="1:4">
      <c r="A12" s="245" t="s">
        <v>131</v>
      </c>
      <c r="B12" s="270"/>
      <c r="C12" s="223" t="s">
        <v>138</v>
      </c>
      <c r="D12" s="270"/>
    </row>
    <row r="13" s="197" customFormat="1" ht="16.5" customHeight="1" spans="1:4">
      <c r="A13" s="245" t="s">
        <v>133</v>
      </c>
      <c r="B13" s="270"/>
      <c r="C13" s="223" t="s">
        <v>139</v>
      </c>
      <c r="D13" s="270"/>
    </row>
    <row r="14" s="197" customFormat="1" ht="16.5" customHeight="1" spans="1:4">
      <c r="A14" s="291"/>
      <c r="B14" s="292"/>
      <c r="C14" s="223" t="s">
        <v>140</v>
      </c>
      <c r="D14" s="270">
        <v>125966.4</v>
      </c>
    </row>
    <row r="15" s="197" customFormat="1" ht="16.5" customHeight="1" spans="1:4">
      <c r="A15" s="291"/>
      <c r="B15" s="292"/>
      <c r="C15" s="223" t="s">
        <v>141</v>
      </c>
      <c r="D15" s="270">
        <v>80419.54</v>
      </c>
    </row>
    <row r="16" s="197" customFormat="1" ht="16.5" customHeight="1" spans="1:4">
      <c r="A16" s="291"/>
      <c r="B16" s="292"/>
      <c r="C16" s="223" t="s">
        <v>142</v>
      </c>
      <c r="D16" s="270"/>
    </row>
    <row r="17" s="197" customFormat="1" ht="16.5" customHeight="1" spans="1:4">
      <c r="A17" s="291"/>
      <c r="B17" s="292"/>
      <c r="C17" s="223" t="s">
        <v>143</v>
      </c>
      <c r="D17" s="270"/>
    </row>
    <row r="18" s="197" customFormat="1" ht="16.5" customHeight="1" spans="1:4">
      <c r="A18" s="291"/>
      <c r="B18" s="292"/>
      <c r="C18" s="223" t="s">
        <v>144</v>
      </c>
      <c r="D18" s="270"/>
    </row>
    <row r="19" s="197" customFormat="1" ht="16.5" customHeight="1" spans="1:4">
      <c r="A19" s="291"/>
      <c r="B19" s="292"/>
      <c r="C19" s="223" t="s">
        <v>145</v>
      </c>
      <c r="D19" s="270"/>
    </row>
    <row r="20" s="197" customFormat="1" ht="16.5" customHeight="1" spans="1:4">
      <c r="A20" s="291"/>
      <c r="B20" s="292"/>
      <c r="C20" s="223" t="s">
        <v>146</v>
      </c>
      <c r="D20" s="270"/>
    </row>
    <row r="21" s="197" customFormat="1" ht="16.5" customHeight="1" spans="1:4">
      <c r="A21" s="291"/>
      <c r="B21" s="292"/>
      <c r="C21" s="223" t="s">
        <v>147</v>
      </c>
      <c r="D21" s="270"/>
    </row>
    <row r="22" s="197" customFormat="1" ht="16.5" customHeight="1" spans="1:4">
      <c r="A22" s="291"/>
      <c r="B22" s="292"/>
      <c r="C22" s="223" t="s">
        <v>148</v>
      </c>
      <c r="D22" s="270"/>
    </row>
    <row r="23" s="197" customFormat="1" ht="16.5" customHeight="1" spans="1:4">
      <c r="A23" s="291"/>
      <c r="B23" s="292"/>
      <c r="C23" s="223" t="s">
        <v>149</v>
      </c>
      <c r="D23" s="270"/>
    </row>
    <row r="24" s="197" customFormat="1" ht="16.5" customHeight="1" spans="1:4">
      <c r="A24" s="291"/>
      <c r="B24" s="292"/>
      <c r="C24" s="223" t="s">
        <v>150</v>
      </c>
      <c r="D24" s="270"/>
    </row>
    <row r="25" s="197" customFormat="1" ht="16.5" customHeight="1" spans="1:4">
      <c r="A25" s="291"/>
      <c r="B25" s="292"/>
      <c r="C25" s="223" t="s">
        <v>151</v>
      </c>
      <c r="D25" s="270">
        <v>85540.8</v>
      </c>
    </row>
    <row r="26" s="197" customFormat="1" ht="16.5" customHeight="1" spans="1:4">
      <c r="A26" s="291"/>
      <c r="B26" s="292"/>
      <c r="C26" s="223" t="s">
        <v>152</v>
      </c>
      <c r="D26" s="270"/>
    </row>
    <row r="27" s="197" customFormat="1" ht="16.5" customHeight="1" spans="1:4">
      <c r="A27" s="291"/>
      <c r="B27" s="292"/>
      <c r="C27" s="223" t="s">
        <v>153</v>
      </c>
      <c r="D27" s="270"/>
    </row>
    <row r="28" s="197" customFormat="1" ht="16.5" customHeight="1" spans="1:4">
      <c r="A28" s="291"/>
      <c r="B28" s="292"/>
      <c r="C28" s="223" t="s">
        <v>154</v>
      </c>
      <c r="D28" s="270"/>
    </row>
    <row r="29" s="197" customFormat="1" ht="16.5" customHeight="1" spans="1:4">
      <c r="A29" s="291"/>
      <c r="B29" s="292"/>
      <c r="C29" s="223" t="s">
        <v>155</v>
      </c>
      <c r="D29" s="270"/>
    </row>
    <row r="30" s="197" customFormat="1" ht="16.5" customHeight="1" spans="1:4">
      <c r="A30" s="291"/>
      <c r="B30" s="292"/>
      <c r="C30" s="223" t="s">
        <v>156</v>
      </c>
      <c r="D30" s="270"/>
    </row>
    <row r="31" s="197" customFormat="1" ht="16.5" customHeight="1" spans="1:4">
      <c r="A31" s="291"/>
      <c r="B31" s="292"/>
      <c r="C31" s="245" t="s">
        <v>157</v>
      </c>
      <c r="D31" s="270"/>
    </row>
    <row r="32" s="197" customFormat="1" ht="16.5" customHeight="1" spans="1:4">
      <c r="A32" s="291"/>
      <c r="B32" s="292"/>
      <c r="C32" s="245" t="s">
        <v>158</v>
      </c>
      <c r="D32" s="270"/>
    </row>
    <row r="33" s="197" customFormat="1" ht="16.5" customHeight="1" spans="1:4">
      <c r="A33" s="291"/>
      <c r="B33" s="292"/>
      <c r="C33" s="222" t="s">
        <v>159</v>
      </c>
      <c r="D33" s="293"/>
    </row>
    <row r="34" s="197" customFormat="1" ht="15" customHeight="1" spans="1:4">
      <c r="A34" s="294" t="s">
        <v>50</v>
      </c>
      <c r="B34" s="295">
        <v>1550190.22</v>
      </c>
      <c r="C34" s="294" t="s">
        <v>51</v>
      </c>
      <c r="D34" s="295">
        <v>1550190.22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B8" sqref="B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49"/>
      <c r="B1" s="149"/>
      <c r="C1" s="149"/>
      <c r="D1" s="149"/>
      <c r="E1" s="149"/>
      <c r="F1" s="149"/>
      <c r="G1" s="149"/>
    </row>
    <row r="2" customHeight="1" spans="4:7">
      <c r="D2" s="239"/>
      <c r="F2" s="272"/>
      <c r="G2" s="273" t="s">
        <v>160</v>
      </c>
    </row>
    <row r="3" ht="41.25" customHeight="1" spans="1:7">
      <c r="A3" s="274" t="str">
        <f>"2025"&amp;"年一般公共预算支出预算表（按功能科目分类）"</f>
        <v>2025年一般公共预算支出预算表（按功能科目分类）</v>
      </c>
      <c r="B3" s="274"/>
      <c r="C3" s="274"/>
      <c r="D3" s="274"/>
      <c r="E3" s="274"/>
      <c r="F3" s="274"/>
      <c r="G3" s="274"/>
    </row>
    <row r="4" ht="18" customHeight="1" spans="1:7">
      <c r="A4" s="53" t="str">
        <f>"单位名称："&amp;"昆明市晋宁区招生考试委员会办公室"</f>
        <v>单位名称：昆明市晋宁区招生考试委员会办公室</v>
      </c>
      <c r="B4" s="197"/>
      <c r="C4" s="197"/>
      <c r="D4" s="197"/>
      <c r="E4" s="197"/>
      <c r="F4" s="275"/>
      <c r="G4" s="200" t="s">
        <v>1</v>
      </c>
    </row>
    <row r="5" ht="20.25" customHeight="1" spans="1:7">
      <c r="A5" s="276" t="s">
        <v>161</v>
      </c>
      <c r="B5" s="276"/>
      <c r="C5" s="219" t="s">
        <v>55</v>
      </c>
      <c r="D5" s="219" t="s">
        <v>74</v>
      </c>
      <c r="E5" s="277"/>
      <c r="F5" s="277"/>
      <c r="G5" s="277" t="s">
        <v>75</v>
      </c>
    </row>
    <row r="6" ht="20.25" customHeight="1" spans="1:7">
      <c r="A6" s="278" t="s">
        <v>71</v>
      </c>
      <c r="B6" s="278" t="s">
        <v>72</v>
      </c>
      <c r="C6" s="277"/>
      <c r="D6" s="277" t="s">
        <v>57</v>
      </c>
      <c r="E6" s="277" t="s">
        <v>162</v>
      </c>
      <c r="F6" s="277" t="s">
        <v>163</v>
      </c>
      <c r="G6" s="277"/>
    </row>
    <row r="7" ht="15" customHeight="1" spans="1:7">
      <c r="A7" s="279" t="s">
        <v>81</v>
      </c>
      <c r="B7" s="279" t="s">
        <v>82</v>
      </c>
      <c r="C7" s="279" t="s">
        <v>83</v>
      </c>
      <c r="D7" s="279" t="s">
        <v>84</v>
      </c>
      <c r="E7" s="279" t="s">
        <v>85</v>
      </c>
      <c r="F7" s="279" t="s">
        <v>86</v>
      </c>
      <c r="G7" s="279" t="s">
        <v>87</v>
      </c>
    </row>
    <row r="8" ht="18" customHeight="1" spans="1:7">
      <c r="A8" s="222" t="s">
        <v>96</v>
      </c>
      <c r="B8" s="222" t="s">
        <v>97</v>
      </c>
      <c r="C8" s="280">
        <v>1258263.48</v>
      </c>
      <c r="D8" s="281">
        <v>728263.48</v>
      </c>
      <c r="E8" s="281">
        <v>654806.68</v>
      </c>
      <c r="F8" s="281">
        <v>73456.8</v>
      </c>
      <c r="G8" s="281">
        <v>530000</v>
      </c>
    </row>
    <row r="9" ht="18" customHeight="1" spans="1:7">
      <c r="A9" s="282" t="s">
        <v>98</v>
      </c>
      <c r="B9" s="282" t="s">
        <v>99</v>
      </c>
      <c r="C9" s="280">
        <v>1258263.48</v>
      </c>
      <c r="D9" s="281">
        <v>728263.48</v>
      </c>
      <c r="E9" s="281">
        <v>654806.68</v>
      </c>
      <c r="F9" s="281">
        <v>73456.8</v>
      </c>
      <c r="G9" s="281">
        <v>530000</v>
      </c>
    </row>
    <row r="10" customHeight="1" spans="1:7">
      <c r="A10" s="283" t="s">
        <v>100</v>
      </c>
      <c r="B10" s="283" t="s">
        <v>101</v>
      </c>
      <c r="C10" s="280">
        <v>1258263.48</v>
      </c>
      <c r="D10" s="281">
        <v>728263.48</v>
      </c>
      <c r="E10" s="281">
        <v>654806.68</v>
      </c>
      <c r="F10" s="281">
        <v>73456.8</v>
      </c>
      <c r="G10" s="281">
        <v>530000</v>
      </c>
    </row>
    <row r="11" customHeight="1" spans="1:7">
      <c r="A11" s="222" t="s">
        <v>102</v>
      </c>
      <c r="B11" s="222" t="s">
        <v>103</v>
      </c>
      <c r="C11" s="280">
        <v>125966.4</v>
      </c>
      <c r="D11" s="281">
        <v>125966.4</v>
      </c>
      <c r="E11" s="281">
        <v>124166.4</v>
      </c>
      <c r="F11" s="281">
        <v>1800</v>
      </c>
      <c r="G11" s="281"/>
    </row>
    <row r="12" customHeight="1" spans="1:7">
      <c r="A12" s="282" t="s">
        <v>104</v>
      </c>
      <c r="B12" s="282" t="s">
        <v>105</v>
      </c>
      <c r="C12" s="280">
        <v>125966.4</v>
      </c>
      <c r="D12" s="281">
        <v>125966.4</v>
      </c>
      <c r="E12" s="281">
        <v>124166.4</v>
      </c>
      <c r="F12" s="281">
        <v>1800</v>
      </c>
      <c r="G12" s="281"/>
    </row>
    <row r="13" customHeight="1" spans="1:7">
      <c r="A13" s="283" t="s">
        <v>106</v>
      </c>
      <c r="B13" s="283" t="s">
        <v>107</v>
      </c>
      <c r="C13" s="280">
        <v>30600</v>
      </c>
      <c r="D13" s="281">
        <v>30600</v>
      </c>
      <c r="E13" s="281">
        <v>28800</v>
      </c>
      <c r="F13" s="281">
        <v>1800</v>
      </c>
      <c r="G13" s="281"/>
    </row>
    <row r="14" customHeight="1" spans="1:7">
      <c r="A14" s="283" t="s">
        <v>108</v>
      </c>
      <c r="B14" s="283" t="s">
        <v>109</v>
      </c>
      <c r="C14" s="280">
        <v>95366.4</v>
      </c>
      <c r="D14" s="281">
        <v>95366.4</v>
      </c>
      <c r="E14" s="281">
        <v>95366.4</v>
      </c>
      <c r="F14" s="281"/>
      <c r="G14" s="281"/>
    </row>
    <row r="15" customHeight="1" spans="1:7">
      <c r="A15" s="222" t="s">
        <v>110</v>
      </c>
      <c r="B15" s="222" t="s">
        <v>111</v>
      </c>
      <c r="C15" s="280">
        <v>80419.54</v>
      </c>
      <c r="D15" s="281">
        <v>80419.54</v>
      </c>
      <c r="E15" s="281">
        <v>80419.54</v>
      </c>
      <c r="F15" s="281"/>
      <c r="G15" s="281"/>
    </row>
    <row r="16" customHeight="1" spans="1:7">
      <c r="A16" s="282" t="s">
        <v>112</v>
      </c>
      <c r="B16" s="282" t="s">
        <v>113</v>
      </c>
      <c r="C16" s="280">
        <v>80419.54</v>
      </c>
      <c r="D16" s="281">
        <v>80419.54</v>
      </c>
      <c r="E16" s="281">
        <v>80419.54</v>
      </c>
      <c r="F16" s="281"/>
      <c r="G16" s="281"/>
    </row>
    <row r="17" customHeight="1" spans="1:7">
      <c r="A17" s="283" t="s">
        <v>114</v>
      </c>
      <c r="B17" s="283" t="s">
        <v>115</v>
      </c>
      <c r="C17" s="280">
        <v>41019.96</v>
      </c>
      <c r="D17" s="281">
        <v>41019.96</v>
      </c>
      <c r="E17" s="281">
        <v>41019.96</v>
      </c>
      <c r="F17" s="281"/>
      <c r="G17" s="281"/>
    </row>
    <row r="18" customHeight="1" spans="1:7">
      <c r="A18" s="283" t="s">
        <v>116</v>
      </c>
      <c r="B18" s="283" t="s">
        <v>117</v>
      </c>
      <c r="C18" s="280">
        <v>34430</v>
      </c>
      <c r="D18" s="281">
        <v>34430</v>
      </c>
      <c r="E18" s="281">
        <v>34430</v>
      </c>
      <c r="F18" s="281"/>
      <c r="G18" s="281"/>
    </row>
    <row r="19" customHeight="1" spans="1:7">
      <c r="A19" s="283" t="s">
        <v>118</v>
      </c>
      <c r="B19" s="283" t="s">
        <v>119</v>
      </c>
      <c r="C19" s="280">
        <v>4969.58</v>
      </c>
      <c r="D19" s="281">
        <v>4969.58</v>
      </c>
      <c r="E19" s="281">
        <v>4969.58</v>
      </c>
      <c r="F19" s="281"/>
      <c r="G19" s="281"/>
    </row>
    <row r="20" customHeight="1" spans="1:7">
      <c r="A20" s="222" t="s">
        <v>120</v>
      </c>
      <c r="B20" s="222" t="s">
        <v>121</v>
      </c>
      <c r="C20" s="280">
        <v>85540.8</v>
      </c>
      <c r="D20" s="281">
        <v>85540.8</v>
      </c>
      <c r="E20" s="281">
        <v>85540.8</v>
      </c>
      <c r="F20" s="281"/>
      <c r="G20" s="281"/>
    </row>
    <row r="21" customHeight="1" spans="1:7">
      <c r="A21" s="282" t="s">
        <v>122</v>
      </c>
      <c r="B21" s="282" t="s">
        <v>123</v>
      </c>
      <c r="C21" s="280">
        <v>85540.8</v>
      </c>
      <c r="D21" s="281">
        <v>85540.8</v>
      </c>
      <c r="E21" s="281">
        <v>85540.8</v>
      </c>
      <c r="F21" s="281"/>
      <c r="G21" s="281"/>
    </row>
    <row r="22" customHeight="1" spans="1:7">
      <c r="A22" s="283" t="s">
        <v>124</v>
      </c>
      <c r="B22" s="283" t="s">
        <v>125</v>
      </c>
      <c r="C22" s="280">
        <v>85540.8</v>
      </c>
      <c r="D22" s="281">
        <v>85540.8</v>
      </c>
      <c r="E22" s="281">
        <v>85540.8</v>
      </c>
      <c r="F22" s="281"/>
      <c r="G22" s="281"/>
    </row>
    <row r="23" customHeight="1" spans="1:7">
      <c r="A23" s="68" t="s">
        <v>164</v>
      </c>
      <c r="B23" s="68" t="s">
        <v>164</v>
      </c>
      <c r="C23" s="280">
        <v>1550190.22</v>
      </c>
      <c r="D23" s="281">
        <v>1020190.22</v>
      </c>
      <c r="E23" s="280">
        <v>944933.42</v>
      </c>
      <c r="F23" s="280">
        <v>75256.8</v>
      </c>
      <c r="G23" s="280">
        <v>530000</v>
      </c>
    </row>
  </sheetData>
  <mergeCells count="7">
    <mergeCell ref="A3:G3"/>
    <mergeCell ref="A4:E4"/>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5" sqref="D15"/>
    </sheetView>
  </sheetViews>
  <sheetFormatPr defaultColWidth="10.425" defaultRowHeight="14.25" customHeight="1" outlineLevelRow="7" outlineLevelCol="5"/>
  <cols>
    <col min="1" max="6" width="28.1416666666667" style="48" customWidth="1"/>
    <col min="7" max="16384" width="10.425" style="48"/>
  </cols>
  <sheetData>
    <row r="1" customHeight="1" spans="1:6">
      <c r="A1" s="49"/>
      <c r="B1" s="49"/>
      <c r="C1" s="49"/>
      <c r="D1" s="49"/>
      <c r="E1" s="49"/>
      <c r="F1" s="49"/>
    </row>
    <row r="2" customHeight="1" spans="1:6">
      <c r="A2" s="110"/>
      <c r="B2" s="110"/>
      <c r="C2" s="110"/>
      <c r="D2" s="110"/>
      <c r="E2" s="109"/>
      <c r="F2" s="255" t="s">
        <v>165</v>
      </c>
    </row>
    <row r="3" ht="41.25" customHeight="1" spans="1:6">
      <c r="A3" s="256" t="str">
        <f>"2025"&amp;"年一般公共预算“三公”经费支出预算表"</f>
        <v>2025年一般公共预算“三公”经费支出预算表</v>
      </c>
      <c r="B3" s="110"/>
      <c r="C3" s="110"/>
      <c r="D3" s="110"/>
      <c r="E3" s="109"/>
      <c r="F3" s="110"/>
    </row>
    <row r="4" customHeight="1" spans="1:6">
      <c r="A4" s="186" t="str">
        <f>"单位名称："&amp;"昆明市晋宁区招生考试委员会办公室"</f>
        <v>单位名称：昆明市晋宁区招生考试委员会办公室</v>
      </c>
      <c r="B4" s="257"/>
      <c r="C4" s="258"/>
      <c r="D4" s="259"/>
      <c r="E4" s="260"/>
      <c r="F4" s="261" t="s">
        <v>1</v>
      </c>
    </row>
    <row r="5" ht="27" customHeight="1" spans="1:6">
      <c r="A5" s="262" t="s">
        <v>166</v>
      </c>
      <c r="B5" s="262" t="s">
        <v>167</v>
      </c>
      <c r="C5" s="263" t="s">
        <v>168</v>
      </c>
      <c r="D5" s="262"/>
      <c r="E5" s="264"/>
      <c r="F5" s="262" t="s">
        <v>169</v>
      </c>
    </row>
    <row r="6" ht="28.5" customHeight="1" spans="1:6">
      <c r="A6" s="265"/>
      <c r="B6" s="266"/>
      <c r="C6" s="264" t="s">
        <v>57</v>
      </c>
      <c r="D6" s="264" t="s">
        <v>170</v>
      </c>
      <c r="E6" s="264" t="s">
        <v>171</v>
      </c>
      <c r="F6" s="267"/>
    </row>
    <row r="7" ht="17.25" customHeight="1" spans="1:6">
      <c r="A7" s="268" t="s">
        <v>81</v>
      </c>
      <c r="B7" s="268" t="s">
        <v>82</v>
      </c>
      <c r="C7" s="268" t="s">
        <v>83</v>
      </c>
      <c r="D7" s="268" t="s">
        <v>84</v>
      </c>
      <c r="E7" s="268" t="s">
        <v>85</v>
      </c>
      <c r="F7" s="268" t="s">
        <v>86</v>
      </c>
    </row>
    <row r="8" ht="17.25" customHeight="1" spans="1:6">
      <c r="A8" s="269">
        <v>30000</v>
      </c>
      <c r="B8" s="270"/>
      <c r="C8" s="271"/>
      <c r="D8" s="271"/>
      <c r="E8" s="271"/>
      <c r="F8" s="271">
        <v>30000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5"/>
  <sheetViews>
    <sheetView showZeros="0" workbookViewId="0">
      <pane ySplit="1" topLeftCell="A5" activePane="bottomLeft" state="frozen"/>
      <selection/>
      <selection pane="bottomLeft" activeCell="V16" sqref="V16"/>
    </sheetView>
  </sheetViews>
  <sheetFormatPr defaultColWidth="9.14166666666667" defaultRowHeight="14.25" customHeight="1"/>
  <cols>
    <col min="1" max="1" width="22.625" customWidth="1"/>
    <col min="2" max="2" width="30.875" customWidth="1"/>
    <col min="3" max="3" width="20.7083333333333" customWidth="1"/>
    <col min="4" max="4" width="20" customWidth="1"/>
    <col min="5" max="5" width="10.1416666666667" customWidth="1"/>
    <col min="6" max="6" width="28.25" customWidth="1"/>
    <col min="7" max="7" width="10.2833333333333" customWidth="1"/>
    <col min="8" max="8" width="24" customWidth="1"/>
    <col min="9" max="10" width="18.7083333333333" customWidth="1"/>
    <col min="11" max="11" width="15.625" customWidth="1"/>
    <col min="12" max="12" width="16.25" customWidth="1"/>
    <col min="13" max="13" width="18.7083333333333" customWidth="1"/>
    <col min="14" max="24" width="13.875" customWidth="1"/>
  </cols>
  <sheetData>
    <row r="1" customHeight="1" spans="1:24">
      <c r="A1" s="149"/>
      <c r="B1" s="149"/>
      <c r="C1" s="149"/>
      <c r="D1" s="149"/>
      <c r="E1" s="149"/>
      <c r="F1" s="149"/>
      <c r="G1" s="149"/>
      <c r="H1" s="149"/>
      <c r="I1" s="149"/>
      <c r="J1" s="149"/>
      <c r="K1" s="149"/>
      <c r="L1" s="149"/>
      <c r="M1" s="149"/>
      <c r="N1" s="149"/>
      <c r="O1" s="149"/>
      <c r="P1" s="149"/>
      <c r="Q1" s="149"/>
      <c r="R1" s="149"/>
      <c r="S1" s="149"/>
      <c r="T1" s="149"/>
      <c r="U1" s="149"/>
      <c r="V1" s="149"/>
      <c r="W1" s="149"/>
      <c r="X1" s="149"/>
    </row>
    <row r="2" ht="13.5" customHeight="1" spans="2:24">
      <c r="B2" s="239"/>
      <c r="C2" s="240"/>
      <c r="E2" s="241"/>
      <c r="F2" s="241"/>
      <c r="G2" s="241"/>
      <c r="H2" s="241"/>
      <c r="I2" s="151"/>
      <c r="J2" s="151"/>
      <c r="K2" s="151"/>
      <c r="L2" s="151"/>
      <c r="M2" s="151"/>
      <c r="N2" s="151"/>
      <c r="R2" s="151"/>
      <c r="V2" s="240"/>
      <c r="X2" s="198" t="s">
        <v>172</v>
      </c>
    </row>
    <row r="3" ht="45.75" customHeight="1" spans="1:24">
      <c r="A3" s="153" t="str">
        <f>"2025"&amp;"年部门基本支出预算表"</f>
        <v>2025年部门基本支出预算表</v>
      </c>
      <c r="B3" s="185"/>
      <c r="C3" s="153"/>
      <c r="D3" s="153"/>
      <c r="E3" s="153"/>
      <c r="F3" s="153"/>
      <c r="G3" s="153"/>
      <c r="H3" s="153"/>
      <c r="I3" s="153"/>
      <c r="J3" s="153"/>
      <c r="K3" s="153"/>
      <c r="L3" s="153"/>
      <c r="M3" s="153"/>
      <c r="N3" s="153"/>
      <c r="O3" s="185"/>
      <c r="P3" s="185"/>
      <c r="Q3" s="185"/>
      <c r="R3" s="153"/>
      <c r="S3" s="153"/>
      <c r="T3" s="153"/>
      <c r="U3" s="153"/>
      <c r="V3" s="153"/>
      <c r="W3" s="153"/>
      <c r="X3" s="153"/>
    </row>
    <row r="4" ht="18.75" customHeight="1" spans="1:24">
      <c r="A4" s="53" t="str">
        <f>"单位名称："&amp;"昆明市晋宁区招生考试委员会办公室"</f>
        <v>单位名称：昆明市晋宁区招生考试委员会办公室</v>
      </c>
      <c r="B4" s="54"/>
      <c r="C4" s="242"/>
      <c r="D4" s="242"/>
      <c r="E4" s="242"/>
      <c r="F4" s="242"/>
      <c r="G4" s="242"/>
      <c r="H4" s="242"/>
      <c r="I4" s="187"/>
      <c r="J4" s="187"/>
      <c r="K4" s="187"/>
      <c r="L4" s="187"/>
      <c r="M4" s="187"/>
      <c r="N4" s="187"/>
      <c r="O4" s="55"/>
      <c r="P4" s="55"/>
      <c r="Q4" s="55"/>
      <c r="R4" s="187"/>
      <c r="S4" s="197"/>
      <c r="T4" s="197"/>
      <c r="U4" s="197"/>
      <c r="V4" s="252"/>
      <c r="W4" s="197"/>
      <c r="X4" s="253" t="s">
        <v>1</v>
      </c>
    </row>
    <row r="5" ht="18" customHeight="1" spans="1:24">
      <c r="A5" s="57" t="s">
        <v>173</v>
      </c>
      <c r="B5" s="57" t="s">
        <v>174</v>
      </c>
      <c r="C5" s="57" t="s">
        <v>175</v>
      </c>
      <c r="D5" s="57" t="s">
        <v>176</v>
      </c>
      <c r="E5" s="57" t="s">
        <v>177</v>
      </c>
      <c r="F5" s="57" t="s">
        <v>178</v>
      </c>
      <c r="G5" s="57" t="s">
        <v>179</v>
      </c>
      <c r="H5" s="57" t="s">
        <v>180</v>
      </c>
      <c r="I5" s="248" t="s">
        <v>181</v>
      </c>
      <c r="J5" s="181" t="s">
        <v>181</v>
      </c>
      <c r="K5" s="181"/>
      <c r="L5" s="181"/>
      <c r="M5" s="181"/>
      <c r="N5" s="181"/>
      <c r="O5" s="60"/>
      <c r="P5" s="60"/>
      <c r="Q5" s="60"/>
      <c r="R5" s="174" t="s">
        <v>61</v>
      </c>
      <c r="S5" s="181" t="s">
        <v>62</v>
      </c>
      <c r="T5" s="181"/>
      <c r="U5" s="181"/>
      <c r="V5" s="181"/>
      <c r="W5" s="181"/>
      <c r="X5" s="182"/>
    </row>
    <row r="6" ht="18" customHeight="1" spans="1:24">
      <c r="A6" s="62"/>
      <c r="B6" s="228"/>
      <c r="C6" s="243"/>
      <c r="D6" s="62"/>
      <c r="E6" s="62"/>
      <c r="F6" s="62"/>
      <c r="G6" s="62"/>
      <c r="H6" s="62"/>
      <c r="I6" s="249" t="s">
        <v>182</v>
      </c>
      <c r="J6" s="248" t="s">
        <v>58</v>
      </c>
      <c r="K6" s="181"/>
      <c r="L6" s="181"/>
      <c r="M6" s="181"/>
      <c r="N6" s="182"/>
      <c r="O6" s="59" t="s">
        <v>183</v>
      </c>
      <c r="P6" s="60"/>
      <c r="Q6" s="61"/>
      <c r="R6" s="57" t="s">
        <v>61</v>
      </c>
      <c r="S6" s="248" t="s">
        <v>62</v>
      </c>
      <c r="T6" s="174" t="s">
        <v>63</v>
      </c>
      <c r="U6" s="181" t="s">
        <v>62</v>
      </c>
      <c r="V6" s="174" t="s">
        <v>65</v>
      </c>
      <c r="W6" s="174" t="s">
        <v>66</v>
      </c>
      <c r="X6" s="254" t="s">
        <v>67</v>
      </c>
    </row>
    <row r="7" ht="19.5" customHeight="1" spans="1:24">
      <c r="A7" s="228"/>
      <c r="B7" s="228"/>
      <c r="C7" s="228"/>
      <c r="D7" s="228"/>
      <c r="E7" s="228"/>
      <c r="F7" s="228"/>
      <c r="G7" s="228"/>
      <c r="H7" s="228"/>
      <c r="I7" s="228"/>
      <c r="J7" s="250" t="s">
        <v>184</v>
      </c>
      <c r="K7" s="57" t="s">
        <v>185</v>
      </c>
      <c r="L7" s="57" t="s">
        <v>186</v>
      </c>
      <c r="M7" s="57" t="s">
        <v>187</v>
      </c>
      <c r="N7" s="57" t="s">
        <v>188</v>
      </c>
      <c r="O7" s="57" t="s">
        <v>58</v>
      </c>
      <c r="P7" s="57" t="s">
        <v>59</v>
      </c>
      <c r="Q7" s="57" t="s">
        <v>60</v>
      </c>
      <c r="R7" s="228"/>
      <c r="S7" s="57" t="s">
        <v>57</v>
      </c>
      <c r="T7" s="57" t="s">
        <v>63</v>
      </c>
      <c r="U7" s="57" t="s">
        <v>189</v>
      </c>
      <c r="V7" s="57" t="s">
        <v>65</v>
      </c>
      <c r="W7" s="57" t="s">
        <v>66</v>
      </c>
      <c r="X7" s="57" t="s">
        <v>67</v>
      </c>
    </row>
    <row r="8" ht="37.5" customHeight="1" spans="1:24">
      <c r="A8" s="244"/>
      <c r="B8" s="67"/>
      <c r="C8" s="244"/>
      <c r="D8" s="244"/>
      <c r="E8" s="244"/>
      <c r="F8" s="244"/>
      <c r="G8" s="244"/>
      <c r="H8" s="244"/>
      <c r="I8" s="244"/>
      <c r="J8" s="251" t="s">
        <v>57</v>
      </c>
      <c r="K8" s="65" t="s">
        <v>190</v>
      </c>
      <c r="L8" s="65" t="s">
        <v>186</v>
      </c>
      <c r="M8" s="65" t="s">
        <v>187</v>
      </c>
      <c r="N8" s="65" t="s">
        <v>188</v>
      </c>
      <c r="O8" s="65" t="s">
        <v>186</v>
      </c>
      <c r="P8" s="65" t="s">
        <v>187</v>
      </c>
      <c r="Q8" s="65" t="s">
        <v>188</v>
      </c>
      <c r="R8" s="65" t="s">
        <v>61</v>
      </c>
      <c r="S8" s="65" t="s">
        <v>57</v>
      </c>
      <c r="T8" s="65" t="s">
        <v>63</v>
      </c>
      <c r="U8" s="65" t="s">
        <v>189</v>
      </c>
      <c r="V8" s="65" t="s">
        <v>65</v>
      </c>
      <c r="W8" s="65" t="s">
        <v>66</v>
      </c>
      <c r="X8" s="65" t="s">
        <v>67</v>
      </c>
    </row>
    <row r="9" customHeight="1" spans="1:24">
      <c r="A9" s="221">
        <v>1</v>
      </c>
      <c r="B9" s="221">
        <v>2</v>
      </c>
      <c r="C9" s="221">
        <v>3</v>
      </c>
      <c r="D9" s="221">
        <v>4</v>
      </c>
      <c r="E9" s="221">
        <v>5</v>
      </c>
      <c r="F9" s="221">
        <v>6</v>
      </c>
      <c r="G9" s="221">
        <v>7</v>
      </c>
      <c r="H9" s="221">
        <v>8</v>
      </c>
      <c r="I9" s="221">
        <v>9</v>
      </c>
      <c r="J9" s="221">
        <v>10</v>
      </c>
      <c r="K9" s="221">
        <v>11</v>
      </c>
      <c r="L9" s="221">
        <v>12</v>
      </c>
      <c r="M9" s="221">
        <v>13</v>
      </c>
      <c r="N9" s="221">
        <v>14</v>
      </c>
      <c r="O9" s="221">
        <v>15</v>
      </c>
      <c r="P9" s="221">
        <v>16</v>
      </c>
      <c r="Q9" s="221">
        <v>17</v>
      </c>
      <c r="R9" s="221">
        <v>18</v>
      </c>
      <c r="S9" s="221">
        <v>19</v>
      </c>
      <c r="T9" s="221">
        <v>20</v>
      </c>
      <c r="U9" s="221">
        <v>21</v>
      </c>
      <c r="V9" s="221">
        <v>22</v>
      </c>
      <c r="W9" s="221">
        <v>23</v>
      </c>
      <c r="X9" s="221">
        <v>24</v>
      </c>
    </row>
    <row r="10" ht="20.25" customHeight="1" spans="1:24">
      <c r="A10" s="245" t="s">
        <v>191</v>
      </c>
      <c r="B10" s="245" t="s">
        <v>69</v>
      </c>
      <c r="C10" s="245" t="s">
        <v>192</v>
      </c>
      <c r="D10" s="245" t="s">
        <v>193</v>
      </c>
      <c r="E10" s="245" t="s">
        <v>100</v>
      </c>
      <c r="F10" s="245" t="s">
        <v>101</v>
      </c>
      <c r="G10" s="245" t="s">
        <v>194</v>
      </c>
      <c r="H10" s="245" t="s">
        <v>195</v>
      </c>
      <c r="I10" s="70">
        <v>287184</v>
      </c>
      <c r="J10" s="70">
        <v>287184</v>
      </c>
      <c r="K10" s="70"/>
      <c r="L10" s="70"/>
      <c r="M10" s="73">
        <v>287184</v>
      </c>
      <c r="N10" s="70"/>
      <c r="O10" s="70"/>
      <c r="P10" s="70"/>
      <c r="Q10" s="70"/>
      <c r="R10" s="70"/>
      <c r="S10" s="70"/>
      <c r="T10" s="70"/>
      <c r="U10" s="70"/>
      <c r="V10" s="70"/>
      <c r="W10" s="70"/>
      <c r="X10" s="70"/>
    </row>
    <row r="11" ht="17.25" customHeight="1" spans="1:24">
      <c r="A11" s="245" t="s">
        <v>191</v>
      </c>
      <c r="B11" s="245" t="s">
        <v>69</v>
      </c>
      <c r="C11" s="245" t="s">
        <v>192</v>
      </c>
      <c r="D11" s="245" t="s">
        <v>193</v>
      </c>
      <c r="E11" s="245" t="s">
        <v>100</v>
      </c>
      <c r="F11" s="245" t="s">
        <v>101</v>
      </c>
      <c r="G11" s="245" t="s">
        <v>196</v>
      </c>
      <c r="H11" s="245" t="s">
        <v>197</v>
      </c>
      <c r="I11" s="70">
        <v>15396</v>
      </c>
      <c r="J11" s="70">
        <v>15396</v>
      </c>
      <c r="K11" s="74"/>
      <c r="L11" s="74"/>
      <c r="M11" s="73">
        <v>15396</v>
      </c>
      <c r="N11" s="74"/>
      <c r="O11" s="70"/>
      <c r="P11" s="70"/>
      <c r="Q11" s="70"/>
      <c r="R11" s="70"/>
      <c r="S11" s="70"/>
      <c r="T11" s="70"/>
      <c r="U11" s="70"/>
      <c r="V11" s="70"/>
      <c r="W11" s="70"/>
      <c r="X11" s="70"/>
    </row>
    <row r="12" customHeight="1" spans="1:24">
      <c r="A12" s="245" t="s">
        <v>191</v>
      </c>
      <c r="B12" s="245" t="s">
        <v>69</v>
      </c>
      <c r="C12" s="245" t="s">
        <v>192</v>
      </c>
      <c r="D12" s="245" t="s">
        <v>193</v>
      </c>
      <c r="E12" s="245" t="s">
        <v>100</v>
      </c>
      <c r="F12" s="245" t="s">
        <v>101</v>
      </c>
      <c r="G12" s="245" t="s">
        <v>198</v>
      </c>
      <c r="H12" s="245" t="s">
        <v>199</v>
      </c>
      <c r="I12" s="70">
        <v>23932</v>
      </c>
      <c r="J12" s="70">
        <v>23932</v>
      </c>
      <c r="K12" s="74"/>
      <c r="L12" s="74"/>
      <c r="M12" s="73">
        <v>23932</v>
      </c>
      <c r="N12" s="74"/>
      <c r="O12" s="70"/>
      <c r="P12" s="70"/>
      <c r="Q12" s="70"/>
      <c r="R12" s="70"/>
      <c r="S12" s="70"/>
      <c r="T12" s="70"/>
      <c r="U12" s="70"/>
      <c r="V12" s="70"/>
      <c r="W12" s="70"/>
      <c r="X12" s="70"/>
    </row>
    <row r="13" customHeight="1" spans="1:24">
      <c r="A13" s="245" t="s">
        <v>191</v>
      </c>
      <c r="B13" s="245" t="s">
        <v>69</v>
      </c>
      <c r="C13" s="245" t="s">
        <v>192</v>
      </c>
      <c r="D13" s="245" t="s">
        <v>193</v>
      </c>
      <c r="E13" s="245" t="s">
        <v>100</v>
      </c>
      <c r="F13" s="245" t="s">
        <v>101</v>
      </c>
      <c r="G13" s="245" t="s">
        <v>200</v>
      </c>
      <c r="H13" s="245" t="s">
        <v>201</v>
      </c>
      <c r="I13" s="70">
        <v>90060</v>
      </c>
      <c r="J13" s="70">
        <v>90060</v>
      </c>
      <c r="K13" s="74"/>
      <c r="L13" s="74"/>
      <c r="M13" s="73">
        <v>90060</v>
      </c>
      <c r="N13" s="74"/>
      <c r="O13" s="70"/>
      <c r="P13" s="70"/>
      <c r="Q13" s="70"/>
      <c r="R13" s="70"/>
      <c r="S13" s="70"/>
      <c r="T13" s="70"/>
      <c r="U13" s="70"/>
      <c r="V13" s="70"/>
      <c r="W13" s="70"/>
      <c r="X13" s="70"/>
    </row>
    <row r="14" customHeight="1" spans="1:24">
      <c r="A14" s="245" t="s">
        <v>191</v>
      </c>
      <c r="B14" s="245" t="s">
        <v>69</v>
      </c>
      <c r="C14" s="245" t="s">
        <v>192</v>
      </c>
      <c r="D14" s="245" t="s">
        <v>193</v>
      </c>
      <c r="E14" s="245" t="s">
        <v>100</v>
      </c>
      <c r="F14" s="245" t="s">
        <v>101</v>
      </c>
      <c r="G14" s="245" t="s">
        <v>200</v>
      </c>
      <c r="H14" s="245" t="s">
        <v>201</v>
      </c>
      <c r="I14" s="70">
        <v>45720</v>
      </c>
      <c r="J14" s="70">
        <v>45720</v>
      </c>
      <c r="K14" s="74"/>
      <c r="L14" s="74"/>
      <c r="M14" s="73">
        <v>45720</v>
      </c>
      <c r="N14" s="74"/>
      <c r="O14" s="70"/>
      <c r="P14" s="70"/>
      <c r="Q14" s="70"/>
      <c r="R14" s="70"/>
      <c r="S14" s="70"/>
      <c r="T14" s="70"/>
      <c r="U14" s="70"/>
      <c r="V14" s="70"/>
      <c r="W14" s="70"/>
      <c r="X14" s="70"/>
    </row>
    <row r="15" customHeight="1" spans="1:24">
      <c r="A15" s="245" t="s">
        <v>191</v>
      </c>
      <c r="B15" s="245" t="s">
        <v>69</v>
      </c>
      <c r="C15" s="245" t="s">
        <v>192</v>
      </c>
      <c r="D15" s="245" t="s">
        <v>193</v>
      </c>
      <c r="E15" s="245" t="s">
        <v>100</v>
      </c>
      <c r="F15" s="245" t="s">
        <v>101</v>
      </c>
      <c r="G15" s="245" t="s">
        <v>200</v>
      </c>
      <c r="H15" s="245" t="s">
        <v>201</v>
      </c>
      <c r="I15" s="70">
        <v>80880</v>
      </c>
      <c r="J15" s="70">
        <v>80880</v>
      </c>
      <c r="K15" s="74"/>
      <c r="L15" s="74"/>
      <c r="M15" s="73">
        <v>80880</v>
      </c>
      <c r="N15" s="74"/>
      <c r="O15" s="70"/>
      <c r="P15" s="70"/>
      <c r="Q15" s="70"/>
      <c r="R15" s="70"/>
      <c r="S15" s="70"/>
      <c r="T15" s="70"/>
      <c r="U15" s="70"/>
      <c r="V15" s="70"/>
      <c r="W15" s="70"/>
      <c r="X15" s="70"/>
    </row>
    <row r="16" customHeight="1" spans="1:24">
      <c r="A16" s="245" t="s">
        <v>191</v>
      </c>
      <c r="B16" s="245" t="s">
        <v>69</v>
      </c>
      <c r="C16" s="245" t="s">
        <v>202</v>
      </c>
      <c r="D16" s="245" t="s">
        <v>203</v>
      </c>
      <c r="E16" s="245" t="s">
        <v>108</v>
      </c>
      <c r="F16" s="245" t="s">
        <v>109</v>
      </c>
      <c r="G16" s="245" t="s">
        <v>204</v>
      </c>
      <c r="H16" s="245" t="s">
        <v>205</v>
      </c>
      <c r="I16" s="70">
        <v>95366.4</v>
      </c>
      <c r="J16" s="70">
        <v>95366.4</v>
      </c>
      <c r="K16" s="74"/>
      <c r="L16" s="74"/>
      <c r="M16" s="73">
        <v>95366.4</v>
      </c>
      <c r="N16" s="74"/>
      <c r="O16" s="70"/>
      <c r="P16" s="70"/>
      <c r="Q16" s="70"/>
      <c r="R16" s="70"/>
      <c r="S16" s="70"/>
      <c r="T16" s="70"/>
      <c r="U16" s="70"/>
      <c r="V16" s="70"/>
      <c r="W16" s="70"/>
      <c r="X16" s="70"/>
    </row>
    <row r="17" customHeight="1" spans="1:24">
      <c r="A17" s="245" t="s">
        <v>191</v>
      </c>
      <c r="B17" s="245" t="s">
        <v>69</v>
      </c>
      <c r="C17" s="245" t="s">
        <v>202</v>
      </c>
      <c r="D17" s="245" t="s">
        <v>203</v>
      </c>
      <c r="E17" s="245" t="s">
        <v>114</v>
      </c>
      <c r="F17" s="245" t="s">
        <v>115</v>
      </c>
      <c r="G17" s="245" t="s">
        <v>206</v>
      </c>
      <c r="H17" s="245" t="s">
        <v>207</v>
      </c>
      <c r="I17" s="70">
        <v>41019.96</v>
      </c>
      <c r="J17" s="70">
        <v>41019.96</v>
      </c>
      <c r="K17" s="74"/>
      <c r="L17" s="74"/>
      <c r="M17" s="73">
        <v>41019.96</v>
      </c>
      <c r="N17" s="74"/>
      <c r="O17" s="70"/>
      <c r="P17" s="70"/>
      <c r="Q17" s="70"/>
      <c r="R17" s="70"/>
      <c r="S17" s="70"/>
      <c r="T17" s="70"/>
      <c r="U17" s="70"/>
      <c r="V17" s="70"/>
      <c r="W17" s="70"/>
      <c r="X17" s="70"/>
    </row>
    <row r="18" customHeight="1" spans="1:24">
      <c r="A18" s="245" t="s">
        <v>191</v>
      </c>
      <c r="B18" s="245" t="s">
        <v>69</v>
      </c>
      <c r="C18" s="245" t="s">
        <v>202</v>
      </c>
      <c r="D18" s="245" t="s">
        <v>203</v>
      </c>
      <c r="E18" s="245" t="s">
        <v>116</v>
      </c>
      <c r="F18" s="245" t="s">
        <v>117</v>
      </c>
      <c r="G18" s="245" t="s">
        <v>208</v>
      </c>
      <c r="H18" s="245" t="s">
        <v>209</v>
      </c>
      <c r="I18" s="70">
        <v>25962</v>
      </c>
      <c r="J18" s="70">
        <v>25962</v>
      </c>
      <c r="K18" s="74"/>
      <c r="L18" s="74"/>
      <c r="M18" s="73">
        <v>25962</v>
      </c>
      <c r="N18" s="74"/>
      <c r="O18" s="70"/>
      <c r="P18" s="70"/>
      <c r="Q18" s="70"/>
      <c r="R18" s="70"/>
      <c r="S18" s="70"/>
      <c r="T18" s="70"/>
      <c r="U18" s="70"/>
      <c r="V18" s="70"/>
      <c r="W18" s="70"/>
      <c r="X18" s="70"/>
    </row>
    <row r="19" customHeight="1" spans="1:24">
      <c r="A19" s="245" t="s">
        <v>191</v>
      </c>
      <c r="B19" s="245" t="s">
        <v>69</v>
      </c>
      <c r="C19" s="245" t="s">
        <v>202</v>
      </c>
      <c r="D19" s="245" t="s">
        <v>203</v>
      </c>
      <c r="E19" s="245" t="s">
        <v>116</v>
      </c>
      <c r="F19" s="245" t="s">
        <v>117</v>
      </c>
      <c r="G19" s="245" t="s">
        <v>208</v>
      </c>
      <c r="H19" s="245" t="s">
        <v>209</v>
      </c>
      <c r="I19" s="70">
        <v>8468</v>
      </c>
      <c r="J19" s="70">
        <v>8468</v>
      </c>
      <c r="K19" s="74"/>
      <c r="L19" s="74"/>
      <c r="M19" s="73">
        <v>8468</v>
      </c>
      <c r="N19" s="74"/>
      <c r="O19" s="70"/>
      <c r="P19" s="70"/>
      <c r="Q19" s="70"/>
      <c r="R19" s="70"/>
      <c r="S19" s="70"/>
      <c r="T19" s="70"/>
      <c r="U19" s="70"/>
      <c r="V19" s="70"/>
      <c r="W19" s="70"/>
      <c r="X19" s="70"/>
    </row>
    <row r="20" customHeight="1" spans="1:24">
      <c r="A20" s="245" t="s">
        <v>191</v>
      </c>
      <c r="B20" s="245" t="s">
        <v>69</v>
      </c>
      <c r="C20" s="245" t="s">
        <v>202</v>
      </c>
      <c r="D20" s="245" t="s">
        <v>203</v>
      </c>
      <c r="E20" s="245" t="s">
        <v>100</v>
      </c>
      <c r="F20" s="245" t="s">
        <v>101</v>
      </c>
      <c r="G20" s="245" t="s">
        <v>210</v>
      </c>
      <c r="H20" s="245" t="s">
        <v>211</v>
      </c>
      <c r="I20" s="70">
        <v>3634.68</v>
      </c>
      <c r="J20" s="70">
        <v>3634.68</v>
      </c>
      <c r="K20" s="74"/>
      <c r="L20" s="74"/>
      <c r="M20" s="73">
        <v>3634.68</v>
      </c>
      <c r="N20" s="74"/>
      <c r="O20" s="70"/>
      <c r="P20" s="70"/>
      <c r="Q20" s="70"/>
      <c r="R20" s="70"/>
      <c r="S20" s="70"/>
      <c r="T20" s="70"/>
      <c r="U20" s="70"/>
      <c r="V20" s="70"/>
      <c r="W20" s="70"/>
      <c r="X20" s="70"/>
    </row>
    <row r="21" customHeight="1" spans="1:24">
      <c r="A21" s="245" t="s">
        <v>191</v>
      </c>
      <c r="B21" s="245" t="s">
        <v>69</v>
      </c>
      <c r="C21" s="245" t="s">
        <v>202</v>
      </c>
      <c r="D21" s="245" t="s">
        <v>203</v>
      </c>
      <c r="E21" s="245" t="s">
        <v>118</v>
      </c>
      <c r="F21" s="245" t="s">
        <v>119</v>
      </c>
      <c r="G21" s="245" t="s">
        <v>210</v>
      </c>
      <c r="H21" s="245" t="s">
        <v>211</v>
      </c>
      <c r="I21" s="70">
        <v>2066.88</v>
      </c>
      <c r="J21" s="70">
        <v>2066.88</v>
      </c>
      <c r="K21" s="74"/>
      <c r="L21" s="74"/>
      <c r="M21" s="73">
        <v>2066.88</v>
      </c>
      <c r="N21" s="74"/>
      <c r="O21" s="70"/>
      <c r="P21" s="70"/>
      <c r="Q21" s="70"/>
      <c r="R21" s="70"/>
      <c r="S21" s="70"/>
      <c r="T21" s="70"/>
      <c r="U21" s="70"/>
      <c r="V21" s="70"/>
      <c r="W21" s="70"/>
      <c r="X21" s="70"/>
    </row>
    <row r="22" customHeight="1" spans="1:24">
      <c r="A22" s="245" t="s">
        <v>191</v>
      </c>
      <c r="B22" s="245" t="s">
        <v>69</v>
      </c>
      <c r="C22" s="245" t="s">
        <v>202</v>
      </c>
      <c r="D22" s="245" t="s">
        <v>203</v>
      </c>
      <c r="E22" s="245" t="s">
        <v>118</v>
      </c>
      <c r="F22" s="245" t="s">
        <v>119</v>
      </c>
      <c r="G22" s="245" t="s">
        <v>210</v>
      </c>
      <c r="H22" s="245" t="s">
        <v>211</v>
      </c>
      <c r="I22" s="70">
        <v>1869.26</v>
      </c>
      <c r="J22" s="70">
        <v>1869.26</v>
      </c>
      <c r="K22" s="74"/>
      <c r="L22" s="74"/>
      <c r="M22" s="73">
        <v>1869.26</v>
      </c>
      <c r="N22" s="74"/>
      <c r="O22" s="70"/>
      <c r="P22" s="70"/>
      <c r="Q22" s="70"/>
      <c r="R22" s="70"/>
      <c r="S22" s="70"/>
      <c r="T22" s="70"/>
      <c r="U22" s="70"/>
      <c r="V22" s="70"/>
      <c r="W22" s="70"/>
      <c r="X22" s="70"/>
    </row>
    <row r="23" customHeight="1" spans="1:24">
      <c r="A23" s="245" t="s">
        <v>191</v>
      </c>
      <c r="B23" s="245" t="s">
        <v>69</v>
      </c>
      <c r="C23" s="245" t="s">
        <v>202</v>
      </c>
      <c r="D23" s="245" t="s">
        <v>203</v>
      </c>
      <c r="E23" s="245" t="s">
        <v>118</v>
      </c>
      <c r="F23" s="245" t="s">
        <v>119</v>
      </c>
      <c r="G23" s="245" t="s">
        <v>210</v>
      </c>
      <c r="H23" s="245" t="s">
        <v>211</v>
      </c>
      <c r="I23" s="70">
        <v>1033.44</v>
      </c>
      <c r="J23" s="70">
        <v>1033.44</v>
      </c>
      <c r="K23" s="74"/>
      <c r="L23" s="74"/>
      <c r="M23" s="73">
        <v>1033.44</v>
      </c>
      <c r="N23" s="74"/>
      <c r="O23" s="70"/>
      <c r="P23" s="70"/>
      <c r="Q23" s="70"/>
      <c r="R23" s="70"/>
      <c r="S23" s="70"/>
      <c r="T23" s="70"/>
      <c r="U23" s="70"/>
      <c r="V23" s="70"/>
      <c r="W23" s="70"/>
      <c r="X23" s="70"/>
    </row>
    <row r="24" customHeight="1" spans="1:24">
      <c r="A24" s="245" t="s">
        <v>191</v>
      </c>
      <c r="B24" s="245" t="s">
        <v>69</v>
      </c>
      <c r="C24" s="245" t="s">
        <v>212</v>
      </c>
      <c r="D24" s="245" t="s">
        <v>169</v>
      </c>
      <c r="E24" s="245" t="s">
        <v>100</v>
      </c>
      <c r="F24" s="245" t="s">
        <v>101</v>
      </c>
      <c r="G24" s="245" t="s">
        <v>213</v>
      </c>
      <c r="H24" s="245" t="s">
        <v>169</v>
      </c>
      <c r="I24" s="70">
        <v>30000</v>
      </c>
      <c r="J24" s="70">
        <v>30000</v>
      </c>
      <c r="K24" s="74"/>
      <c r="L24" s="74"/>
      <c r="M24" s="73">
        <v>30000</v>
      </c>
      <c r="N24" s="74"/>
      <c r="O24" s="70"/>
      <c r="P24" s="70"/>
      <c r="Q24" s="70"/>
      <c r="R24" s="70"/>
      <c r="S24" s="70"/>
      <c r="T24" s="70"/>
      <c r="U24" s="70"/>
      <c r="V24" s="70"/>
      <c r="W24" s="70"/>
      <c r="X24" s="70"/>
    </row>
    <row r="25" customHeight="1" spans="1:24">
      <c r="A25" s="245" t="s">
        <v>191</v>
      </c>
      <c r="B25" s="245" t="s">
        <v>69</v>
      </c>
      <c r="C25" s="245" t="s">
        <v>214</v>
      </c>
      <c r="D25" s="245" t="s">
        <v>215</v>
      </c>
      <c r="E25" s="245" t="s">
        <v>100</v>
      </c>
      <c r="F25" s="245" t="s">
        <v>101</v>
      </c>
      <c r="G25" s="245" t="s">
        <v>216</v>
      </c>
      <c r="H25" s="245" t="s">
        <v>215</v>
      </c>
      <c r="I25" s="70">
        <v>11824.8</v>
      </c>
      <c r="J25" s="70">
        <v>11824.8</v>
      </c>
      <c r="K25" s="74"/>
      <c r="L25" s="74"/>
      <c r="M25" s="73">
        <v>11824.8</v>
      </c>
      <c r="N25" s="74"/>
      <c r="O25" s="70"/>
      <c r="P25" s="70"/>
      <c r="Q25" s="70"/>
      <c r="R25" s="70"/>
      <c r="S25" s="70"/>
      <c r="T25" s="70"/>
      <c r="U25" s="70"/>
      <c r="V25" s="70"/>
      <c r="W25" s="70"/>
      <c r="X25" s="70"/>
    </row>
    <row r="26" customHeight="1" spans="1:24">
      <c r="A26" s="245" t="s">
        <v>191</v>
      </c>
      <c r="B26" s="245" t="s">
        <v>69</v>
      </c>
      <c r="C26" s="245" t="s">
        <v>217</v>
      </c>
      <c r="D26" s="245" t="s">
        <v>218</v>
      </c>
      <c r="E26" s="245" t="s">
        <v>100</v>
      </c>
      <c r="F26" s="245" t="s">
        <v>101</v>
      </c>
      <c r="G26" s="245" t="s">
        <v>219</v>
      </c>
      <c r="H26" s="245" t="s">
        <v>220</v>
      </c>
      <c r="I26" s="70">
        <v>12432</v>
      </c>
      <c r="J26" s="70">
        <v>12432</v>
      </c>
      <c r="K26" s="74"/>
      <c r="L26" s="74"/>
      <c r="M26" s="73">
        <v>12432</v>
      </c>
      <c r="N26" s="74"/>
      <c r="O26" s="70"/>
      <c r="P26" s="70"/>
      <c r="Q26" s="70"/>
      <c r="R26" s="70"/>
      <c r="S26" s="70"/>
      <c r="T26" s="70"/>
      <c r="U26" s="70"/>
      <c r="V26" s="70"/>
      <c r="W26" s="70"/>
      <c r="X26" s="70"/>
    </row>
    <row r="27" customHeight="1" spans="1:24">
      <c r="A27" s="245" t="s">
        <v>191</v>
      </c>
      <c r="B27" s="245" t="s">
        <v>69</v>
      </c>
      <c r="C27" s="245" t="s">
        <v>217</v>
      </c>
      <c r="D27" s="245" t="s">
        <v>218</v>
      </c>
      <c r="E27" s="245" t="s">
        <v>100</v>
      </c>
      <c r="F27" s="245" t="s">
        <v>101</v>
      </c>
      <c r="G27" s="245" t="s">
        <v>221</v>
      </c>
      <c r="H27" s="245" t="s">
        <v>222</v>
      </c>
      <c r="I27" s="70">
        <v>8000</v>
      </c>
      <c r="J27" s="70">
        <v>8000</v>
      </c>
      <c r="K27" s="74"/>
      <c r="L27" s="74"/>
      <c r="M27" s="73">
        <v>8000</v>
      </c>
      <c r="N27" s="74"/>
      <c r="O27" s="70"/>
      <c r="P27" s="70"/>
      <c r="Q27" s="70"/>
      <c r="R27" s="70"/>
      <c r="S27" s="70"/>
      <c r="T27" s="70"/>
      <c r="U27" s="70"/>
      <c r="V27" s="70"/>
      <c r="W27" s="70"/>
      <c r="X27" s="70"/>
    </row>
    <row r="28" customHeight="1" spans="1:24">
      <c r="A28" s="245" t="s">
        <v>191</v>
      </c>
      <c r="B28" s="245" t="s">
        <v>69</v>
      </c>
      <c r="C28" s="245" t="s">
        <v>217</v>
      </c>
      <c r="D28" s="245" t="s">
        <v>218</v>
      </c>
      <c r="E28" s="245" t="s">
        <v>100</v>
      </c>
      <c r="F28" s="245" t="s">
        <v>101</v>
      </c>
      <c r="G28" s="245" t="s">
        <v>223</v>
      </c>
      <c r="H28" s="245" t="s">
        <v>224</v>
      </c>
      <c r="I28" s="70">
        <v>11200</v>
      </c>
      <c r="J28" s="70">
        <v>11200</v>
      </c>
      <c r="K28" s="74"/>
      <c r="L28" s="74"/>
      <c r="M28" s="73">
        <v>11200</v>
      </c>
      <c r="N28" s="74"/>
      <c r="O28" s="70"/>
      <c r="P28" s="70"/>
      <c r="Q28" s="70"/>
      <c r="R28" s="70"/>
      <c r="S28" s="70"/>
      <c r="T28" s="70"/>
      <c r="U28" s="70"/>
      <c r="V28" s="70"/>
      <c r="W28" s="70"/>
      <c r="X28" s="70"/>
    </row>
    <row r="29" customHeight="1" spans="1:24">
      <c r="A29" s="245" t="s">
        <v>191</v>
      </c>
      <c r="B29" s="245" t="s">
        <v>69</v>
      </c>
      <c r="C29" s="245" t="s">
        <v>217</v>
      </c>
      <c r="D29" s="245" t="s">
        <v>218</v>
      </c>
      <c r="E29" s="245" t="s">
        <v>106</v>
      </c>
      <c r="F29" s="245" t="s">
        <v>107</v>
      </c>
      <c r="G29" s="245" t="s">
        <v>223</v>
      </c>
      <c r="H29" s="245" t="s">
        <v>224</v>
      </c>
      <c r="I29" s="70">
        <v>1800</v>
      </c>
      <c r="J29" s="70">
        <v>1800</v>
      </c>
      <c r="K29" s="74"/>
      <c r="L29" s="74"/>
      <c r="M29" s="73">
        <v>1800</v>
      </c>
      <c r="N29" s="74"/>
      <c r="O29" s="70"/>
      <c r="P29" s="70"/>
      <c r="Q29" s="70"/>
      <c r="R29" s="70"/>
      <c r="S29" s="70"/>
      <c r="T29" s="70"/>
      <c r="U29" s="70"/>
      <c r="V29" s="70"/>
      <c r="W29" s="70"/>
      <c r="X29" s="70"/>
    </row>
    <row r="30" customHeight="1" spans="1:24">
      <c r="A30" s="245" t="s">
        <v>191</v>
      </c>
      <c r="B30" s="245" t="s">
        <v>69</v>
      </c>
      <c r="C30" s="245" t="s">
        <v>225</v>
      </c>
      <c r="D30" s="245" t="s">
        <v>125</v>
      </c>
      <c r="E30" s="245" t="s">
        <v>124</v>
      </c>
      <c r="F30" s="245" t="s">
        <v>125</v>
      </c>
      <c r="G30" s="245" t="s">
        <v>226</v>
      </c>
      <c r="H30" s="245" t="s">
        <v>125</v>
      </c>
      <c r="I30" s="70">
        <v>85540.8</v>
      </c>
      <c r="J30" s="70">
        <v>85540.8</v>
      </c>
      <c r="K30" s="74"/>
      <c r="L30" s="74"/>
      <c r="M30" s="73">
        <v>85540.8</v>
      </c>
      <c r="N30" s="74"/>
      <c r="O30" s="70"/>
      <c r="P30" s="70"/>
      <c r="Q30" s="70"/>
      <c r="R30" s="70"/>
      <c r="S30" s="70"/>
      <c r="T30" s="70"/>
      <c r="U30" s="70"/>
      <c r="V30" s="70"/>
      <c r="W30" s="70"/>
      <c r="X30" s="70"/>
    </row>
    <row r="31" customHeight="1" spans="1:24">
      <c r="A31" s="245" t="s">
        <v>191</v>
      </c>
      <c r="B31" s="245" t="s">
        <v>69</v>
      </c>
      <c r="C31" s="245" t="s">
        <v>227</v>
      </c>
      <c r="D31" s="245" t="s">
        <v>228</v>
      </c>
      <c r="E31" s="245" t="s">
        <v>106</v>
      </c>
      <c r="F31" s="245" t="s">
        <v>107</v>
      </c>
      <c r="G31" s="245" t="s">
        <v>229</v>
      </c>
      <c r="H31" s="245" t="s">
        <v>230</v>
      </c>
      <c r="I31" s="70">
        <v>28800</v>
      </c>
      <c r="J31" s="70">
        <v>28800</v>
      </c>
      <c r="K31" s="74"/>
      <c r="L31" s="74"/>
      <c r="M31" s="73">
        <v>28800</v>
      </c>
      <c r="N31" s="74"/>
      <c r="O31" s="70"/>
      <c r="P31" s="70"/>
      <c r="Q31" s="70"/>
      <c r="R31" s="70"/>
      <c r="S31" s="70"/>
      <c r="T31" s="70"/>
      <c r="U31" s="70"/>
      <c r="V31" s="70"/>
      <c r="W31" s="70"/>
      <c r="X31" s="70"/>
    </row>
    <row r="32" customHeight="1" spans="1:24">
      <c r="A32" s="245" t="s">
        <v>191</v>
      </c>
      <c r="B32" s="245" t="s">
        <v>69</v>
      </c>
      <c r="C32" s="245" t="s">
        <v>231</v>
      </c>
      <c r="D32" s="245" t="s">
        <v>232</v>
      </c>
      <c r="E32" s="245" t="s">
        <v>100</v>
      </c>
      <c r="F32" s="245" t="s">
        <v>101</v>
      </c>
      <c r="G32" s="245" t="s">
        <v>198</v>
      </c>
      <c r="H32" s="245" t="s">
        <v>199</v>
      </c>
      <c r="I32" s="70">
        <v>36000</v>
      </c>
      <c r="J32" s="70">
        <v>36000</v>
      </c>
      <c r="K32" s="74"/>
      <c r="L32" s="74"/>
      <c r="M32" s="73">
        <v>36000</v>
      </c>
      <c r="N32" s="74"/>
      <c r="O32" s="70"/>
      <c r="P32" s="70"/>
      <c r="Q32" s="70"/>
      <c r="R32" s="70"/>
      <c r="S32" s="70"/>
      <c r="T32" s="70"/>
      <c r="U32" s="70"/>
      <c r="V32" s="70"/>
      <c r="W32" s="70"/>
      <c r="X32" s="70"/>
    </row>
    <row r="33" customHeight="1" spans="1:24">
      <c r="A33" s="245" t="s">
        <v>191</v>
      </c>
      <c r="B33" s="245" t="s">
        <v>69</v>
      </c>
      <c r="C33" s="245" t="s">
        <v>231</v>
      </c>
      <c r="D33" s="245" t="s">
        <v>232</v>
      </c>
      <c r="E33" s="245" t="s">
        <v>100</v>
      </c>
      <c r="F33" s="245" t="s">
        <v>101</v>
      </c>
      <c r="G33" s="245" t="s">
        <v>200</v>
      </c>
      <c r="H33" s="245" t="s">
        <v>201</v>
      </c>
      <c r="I33" s="70">
        <v>33600</v>
      </c>
      <c r="J33" s="70">
        <v>33600</v>
      </c>
      <c r="K33" s="74"/>
      <c r="L33" s="74"/>
      <c r="M33" s="73">
        <v>33600</v>
      </c>
      <c r="N33" s="74"/>
      <c r="O33" s="70"/>
      <c r="P33" s="70"/>
      <c r="Q33" s="70"/>
      <c r="R33" s="70"/>
      <c r="S33" s="70"/>
      <c r="T33" s="70"/>
      <c r="U33" s="70"/>
      <c r="V33" s="70"/>
      <c r="W33" s="70"/>
      <c r="X33" s="70"/>
    </row>
    <row r="34" customHeight="1" spans="1:24">
      <c r="A34" s="245" t="s">
        <v>191</v>
      </c>
      <c r="B34" s="245" t="s">
        <v>69</v>
      </c>
      <c r="C34" s="245" t="s">
        <v>231</v>
      </c>
      <c r="D34" s="245" t="s">
        <v>232</v>
      </c>
      <c r="E34" s="245" t="s">
        <v>100</v>
      </c>
      <c r="F34" s="245" t="s">
        <v>101</v>
      </c>
      <c r="G34" s="245" t="s">
        <v>200</v>
      </c>
      <c r="H34" s="245" t="s">
        <v>201</v>
      </c>
      <c r="I34" s="70">
        <v>38400</v>
      </c>
      <c r="J34" s="70">
        <v>38400</v>
      </c>
      <c r="K34" s="74"/>
      <c r="L34" s="74"/>
      <c r="M34" s="73">
        <v>38400</v>
      </c>
      <c r="N34" s="74"/>
      <c r="O34" s="70"/>
      <c r="P34" s="70"/>
      <c r="Q34" s="70"/>
      <c r="R34" s="70"/>
      <c r="S34" s="70"/>
      <c r="T34" s="70"/>
      <c r="U34" s="70"/>
      <c r="V34" s="70"/>
      <c r="W34" s="70"/>
      <c r="X34" s="70"/>
    </row>
    <row r="35" customHeight="1" spans="1:24">
      <c r="A35" s="229" t="s">
        <v>164</v>
      </c>
      <c r="B35" s="230"/>
      <c r="C35" s="246"/>
      <c r="D35" s="246"/>
      <c r="E35" s="246"/>
      <c r="F35" s="246"/>
      <c r="G35" s="246"/>
      <c r="H35" s="247"/>
      <c r="I35" s="70">
        <v>1020190.22</v>
      </c>
      <c r="J35" s="70">
        <v>1020190.22</v>
      </c>
      <c r="K35" s="70"/>
      <c r="L35" s="70"/>
      <c r="M35" s="73">
        <v>1020190.22</v>
      </c>
      <c r="N35" s="70"/>
      <c r="O35" s="70"/>
      <c r="P35" s="70"/>
      <c r="Q35" s="70"/>
      <c r="R35" s="70"/>
      <c r="S35" s="70"/>
      <c r="T35" s="70"/>
      <c r="U35" s="70"/>
      <c r="V35" s="70"/>
      <c r="W35" s="70"/>
      <c r="X35" s="70"/>
    </row>
  </sheetData>
  <mergeCells count="31">
    <mergeCell ref="A3:X3"/>
    <mergeCell ref="A4:H4"/>
    <mergeCell ref="I5:X5"/>
    <mergeCell ref="J6:N6"/>
    <mergeCell ref="O6:Q6"/>
    <mergeCell ref="S6:X6"/>
    <mergeCell ref="A35:H3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H1" workbookViewId="0">
      <pane ySplit="1" topLeftCell="A11" activePane="bottomLeft" state="frozen"/>
      <selection/>
      <selection pane="bottomLeft" activeCell="S1" sqref="A$1:W$1048576"/>
    </sheetView>
  </sheetViews>
  <sheetFormatPr defaultColWidth="9.14166666666667" defaultRowHeight="14.25" customHeight="1"/>
  <cols>
    <col min="1" max="1" width="10.2833333333333" style="48" customWidth="1"/>
    <col min="2" max="2" width="13.425" style="48" customWidth="1"/>
    <col min="3" max="3" width="32.85" style="48" customWidth="1"/>
    <col min="4" max="4" width="23.85" style="48" customWidth="1"/>
    <col min="5" max="5" width="11.1416666666667" style="48" customWidth="1"/>
    <col min="6" max="6" width="17.7083333333333" style="48" customWidth="1"/>
    <col min="7" max="7" width="9.85" style="48" customWidth="1"/>
    <col min="8" max="8" width="16.25" style="48" customWidth="1"/>
    <col min="9" max="9" width="15.25" style="48" customWidth="1"/>
    <col min="10" max="10" width="16.125" style="48" customWidth="1"/>
    <col min="11" max="11" width="14.875" style="48" customWidth="1"/>
    <col min="12" max="17" width="10.75" style="48" customWidth="1"/>
    <col min="18" max="18" width="12.625" style="48" customWidth="1"/>
    <col min="19" max="23" width="12.5" style="48" customWidth="1"/>
    <col min="24" max="16384" width="9.14166666666667" style="48"/>
  </cols>
  <sheetData>
    <row r="1" customHeight="1" spans="1:23">
      <c r="A1" s="49"/>
      <c r="B1" s="49"/>
      <c r="C1" s="49"/>
      <c r="D1" s="49"/>
      <c r="E1" s="49"/>
      <c r="F1" s="49"/>
      <c r="G1" s="49"/>
      <c r="H1" s="49"/>
      <c r="I1" s="49"/>
      <c r="J1" s="49"/>
      <c r="K1" s="49"/>
      <c r="L1" s="49"/>
      <c r="M1" s="49"/>
      <c r="N1" s="49"/>
      <c r="O1" s="49"/>
      <c r="P1" s="49"/>
      <c r="Q1" s="49"/>
      <c r="R1" s="49"/>
      <c r="S1" s="49"/>
      <c r="T1" s="49"/>
      <c r="U1" s="49"/>
      <c r="V1" s="49"/>
      <c r="W1" s="49"/>
    </row>
    <row r="2" ht="13.5" customHeight="1" spans="2:23">
      <c r="B2" s="227"/>
      <c r="E2" s="50"/>
      <c r="F2" s="50"/>
      <c r="G2" s="50"/>
      <c r="H2" s="50"/>
      <c r="U2" s="227"/>
      <c r="W2" s="237" t="s">
        <v>233</v>
      </c>
    </row>
    <row r="3" ht="46.5" customHeight="1" spans="1:23">
      <c r="A3" s="52" t="str">
        <f>"2025"&amp;"年部门项目支出预算表"</f>
        <v>2025年部门项目支出预算表</v>
      </c>
      <c r="B3" s="52"/>
      <c r="C3" s="52"/>
      <c r="D3" s="52"/>
      <c r="E3" s="52"/>
      <c r="F3" s="52"/>
      <c r="G3" s="52"/>
      <c r="H3" s="52"/>
      <c r="I3" s="52"/>
      <c r="J3" s="52"/>
      <c r="K3" s="52"/>
      <c r="L3" s="52"/>
      <c r="M3" s="52"/>
      <c r="N3" s="52"/>
      <c r="O3" s="52"/>
      <c r="P3" s="52"/>
      <c r="Q3" s="52"/>
      <c r="R3" s="52"/>
      <c r="S3" s="52"/>
      <c r="T3" s="52"/>
      <c r="U3" s="52"/>
      <c r="V3" s="52"/>
      <c r="W3" s="52"/>
    </row>
    <row r="4" ht="13.5" customHeight="1" spans="1:23">
      <c r="A4" s="53" t="str">
        <f>"单位名称："&amp;"昆明市晋宁区招生考试委员会办公室"</f>
        <v>单位名称：昆明市晋宁区招生考试委员会办公室</v>
      </c>
      <c r="B4" s="54"/>
      <c r="C4" s="54"/>
      <c r="D4" s="54"/>
      <c r="E4" s="54"/>
      <c r="F4" s="54"/>
      <c r="G4" s="54"/>
      <c r="H4" s="54"/>
      <c r="I4" s="55"/>
      <c r="J4" s="55"/>
      <c r="K4" s="55"/>
      <c r="L4" s="55"/>
      <c r="M4" s="55"/>
      <c r="N4" s="55"/>
      <c r="O4" s="55"/>
      <c r="P4" s="55"/>
      <c r="Q4" s="55"/>
      <c r="R4" s="197"/>
      <c r="S4" s="197"/>
      <c r="T4" s="197"/>
      <c r="U4" s="238"/>
      <c r="V4" s="197"/>
      <c r="W4" s="200" t="s">
        <v>1</v>
      </c>
    </row>
    <row r="5" ht="21.75" customHeight="1" spans="1:23">
      <c r="A5" s="57" t="s">
        <v>234</v>
      </c>
      <c r="B5" s="58" t="s">
        <v>175</v>
      </c>
      <c r="C5" s="57" t="s">
        <v>176</v>
      </c>
      <c r="D5" s="57" t="s">
        <v>235</v>
      </c>
      <c r="E5" s="58" t="s">
        <v>177</v>
      </c>
      <c r="F5" s="58" t="s">
        <v>178</v>
      </c>
      <c r="G5" s="58" t="s">
        <v>236</v>
      </c>
      <c r="H5" s="58" t="s">
        <v>237</v>
      </c>
      <c r="I5" s="232" t="s">
        <v>55</v>
      </c>
      <c r="J5" s="59" t="s">
        <v>238</v>
      </c>
      <c r="K5" s="60"/>
      <c r="L5" s="60"/>
      <c r="M5" s="61"/>
      <c r="N5" s="59" t="s">
        <v>183</v>
      </c>
      <c r="O5" s="60"/>
      <c r="P5" s="61"/>
      <c r="Q5" s="58" t="s">
        <v>61</v>
      </c>
      <c r="R5" s="59" t="s">
        <v>62</v>
      </c>
      <c r="S5" s="60"/>
      <c r="T5" s="60"/>
      <c r="U5" s="60"/>
      <c r="V5" s="60"/>
      <c r="W5" s="61"/>
    </row>
    <row r="6" ht="21.75" customHeight="1" spans="1:23">
      <c r="A6" s="62"/>
      <c r="B6" s="228"/>
      <c r="C6" s="62"/>
      <c r="D6" s="62"/>
      <c r="E6" s="63"/>
      <c r="F6" s="63"/>
      <c r="G6" s="63"/>
      <c r="H6" s="63"/>
      <c r="I6" s="228"/>
      <c r="J6" s="233" t="s">
        <v>58</v>
      </c>
      <c r="K6" s="234"/>
      <c r="L6" s="58" t="s">
        <v>59</v>
      </c>
      <c r="M6" s="58" t="s">
        <v>60</v>
      </c>
      <c r="N6" s="58" t="s">
        <v>58</v>
      </c>
      <c r="O6" s="58" t="s">
        <v>59</v>
      </c>
      <c r="P6" s="58" t="s">
        <v>60</v>
      </c>
      <c r="Q6" s="63"/>
      <c r="R6" s="58" t="s">
        <v>57</v>
      </c>
      <c r="S6" s="58" t="s">
        <v>63</v>
      </c>
      <c r="T6" s="58" t="s">
        <v>189</v>
      </c>
      <c r="U6" s="58" t="s">
        <v>65</v>
      </c>
      <c r="V6" s="58" t="s">
        <v>66</v>
      </c>
      <c r="W6" s="58" t="s">
        <v>67</v>
      </c>
    </row>
    <row r="7" ht="21" customHeight="1" spans="1:23">
      <c r="A7" s="228"/>
      <c r="B7" s="228"/>
      <c r="C7" s="228"/>
      <c r="D7" s="228"/>
      <c r="E7" s="228"/>
      <c r="F7" s="228"/>
      <c r="G7" s="228"/>
      <c r="H7" s="228"/>
      <c r="I7" s="228"/>
      <c r="J7" s="235" t="s">
        <v>57</v>
      </c>
      <c r="K7" s="236"/>
      <c r="L7" s="228"/>
      <c r="M7" s="228"/>
      <c r="N7" s="228"/>
      <c r="O7" s="228"/>
      <c r="P7" s="228"/>
      <c r="Q7" s="228"/>
      <c r="R7" s="228"/>
      <c r="S7" s="228"/>
      <c r="T7" s="228"/>
      <c r="U7" s="228"/>
      <c r="V7" s="228"/>
      <c r="W7" s="228"/>
    </row>
    <row r="8" ht="39.75" customHeight="1" spans="1:23">
      <c r="A8" s="65"/>
      <c r="B8" s="67"/>
      <c r="C8" s="65"/>
      <c r="D8" s="65"/>
      <c r="E8" s="66"/>
      <c r="F8" s="66"/>
      <c r="G8" s="66"/>
      <c r="H8" s="66"/>
      <c r="I8" s="67"/>
      <c r="J8" s="218" t="s">
        <v>57</v>
      </c>
      <c r="K8" s="218" t="s">
        <v>239</v>
      </c>
      <c r="L8" s="66"/>
      <c r="M8" s="66"/>
      <c r="N8" s="66"/>
      <c r="O8" s="66"/>
      <c r="P8" s="66"/>
      <c r="Q8" s="66"/>
      <c r="R8" s="66"/>
      <c r="S8" s="66"/>
      <c r="T8" s="66"/>
      <c r="U8" s="67"/>
      <c r="V8" s="66"/>
      <c r="W8" s="66"/>
    </row>
    <row r="9" ht="15" customHeight="1" spans="1:23">
      <c r="A9" s="68">
        <v>1</v>
      </c>
      <c r="B9" s="68">
        <v>2</v>
      </c>
      <c r="C9" s="68">
        <v>3</v>
      </c>
      <c r="D9" s="68">
        <v>4</v>
      </c>
      <c r="E9" s="68">
        <v>5</v>
      </c>
      <c r="F9" s="68">
        <v>6</v>
      </c>
      <c r="G9" s="68">
        <v>7</v>
      </c>
      <c r="H9" s="68">
        <v>8</v>
      </c>
      <c r="I9" s="68">
        <v>9</v>
      </c>
      <c r="J9" s="68">
        <v>10</v>
      </c>
      <c r="K9" s="68">
        <v>11</v>
      </c>
      <c r="L9" s="221">
        <v>12</v>
      </c>
      <c r="M9" s="221">
        <v>13</v>
      </c>
      <c r="N9" s="221">
        <v>14</v>
      </c>
      <c r="O9" s="221">
        <v>15</v>
      </c>
      <c r="P9" s="221">
        <v>16</v>
      </c>
      <c r="Q9" s="221">
        <v>17</v>
      </c>
      <c r="R9" s="221">
        <v>18</v>
      </c>
      <c r="S9" s="221">
        <v>19</v>
      </c>
      <c r="T9" s="221">
        <v>20</v>
      </c>
      <c r="U9" s="68">
        <v>21</v>
      </c>
      <c r="V9" s="221">
        <v>22</v>
      </c>
      <c r="W9" s="68">
        <v>23</v>
      </c>
    </row>
    <row r="10" ht="32" customHeight="1" spans="1:23">
      <c r="A10" s="223" t="s">
        <v>240</v>
      </c>
      <c r="B10" s="223" t="s">
        <v>241</v>
      </c>
      <c r="C10" s="223" t="s">
        <v>242</v>
      </c>
      <c r="D10" s="223" t="s">
        <v>69</v>
      </c>
      <c r="E10" s="223" t="s">
        <v>100</v>
      </c>
      <c r="F10" s="223" t="s">
        <v>101</v>
      </c>
      <c r="G10" s="223" t="s">
        <v>243</v>
      </c>
      <c r="H10" s="223" t="s">
        <v>244</v>
      </c>
      <c r="I10" s="70">
        <v>30000</v>
      </c>
      <c r="J10" s="70">
        <v>30000</v>
      </c>
      <c r="K10" s="73">
        <v>30000</v>
      </c>
      <c r="L10" s="70"/>
      <c r="M10" s="70"/>
      <c r="N10" s="70"/>
      <c r="O10" s="70"/>
      <c r="P10" s="70"/>
      <c r="Q10" s="70"/>
      <c r="R10" s="70"/>
      <c r="S10" s="70"/>
      <c r="T10" s="70"/>
      <c r="U10" s="70"/>
      <c r="V10" s="70"/>
      <c r="W10" s="70"/>
    </row>
    <row r="11" ht="32" customHeight="1" spans="1:23">
      <c r="A11" s="223" t="s">
        <v>240</v>
      </c>
      <c r="B11" s="223" t="s">
        <v>245</v>
      </c>
      <c r="C11" s="223" t="s">
        <v>246</v>
      </c>
      <c r="D11" s="223" t="s">
        <v>69</v>
      </c>
      <c r="E11" s="223" t="s">
        <v>100</v>
      </c>
      <c r="F11" s="223" t="s">
        <v>101</v>
      </c>
      <c r="G11" s="223" t="s">
        <v>247</v>
      </c>
      <c r="H11" s="223" t="s">
        <v>248</v>
      </c>
      <c r="I11" s="70">
        <v>2457.9</v>
      </c>
      <c r="J11" s="70"/>
      <c r="K11" s="73"/>
      <c r="L11" s="70"/>
      <c r="M11" s="70"/>
      <c r="N11" s="70"/>
      <c r="O11" s="70"/>
      <c r="P11" s="70"/>
      <c r="Q11" s="70"/>
      <c r="R11" s="70">
        <v>2457.9</v>
      </c>
      <c r="S11" s="70"/>
      <c r="T11" s="70"/>
      <c r="U11" s="70">
        <v>2457.9</v>
      </c>
      <c r="V11" s="70"/>
      <c r="W11" s="70"/>
    </row>
    <row r="12" ht="32" customHeight="1" spans="1:23">
      <c r="A12" s="223" t="s">
        <v>240</v>
      </c>
      <c r="B12" s="223" t="s">
        <v>249</v>
      </c>
      <c r="C12" s="223" t="s">
        <v>250</v>
      </c>
      <c r="D12" s="223" t="s">
        <v>69</v>
      </c>
      <c r="E12" s="223" t="s">
        <v>100</v>
      </c>
      <c r="F12" s="223" t="s">
        <v>101</v>
      </c>
      <c r="G12" s="223" t="s">
        <v>219</v>
      </c>
      <c r="H12" s="223" t="s">
        <v>220</v>
      </c>
      <c r="I12" s="70">
        <v>5416.35</v>
      </c>
      <c r="J12" s="70"/>
      <c r="K12" s="73"/>
      <c r="L12" s="70"/>
      <c r="M12" s="70"/>
      <c r="N12" s="70"/>
      <c r="O12" s="70"/>
      <c r="P12" s="70"/>
      <c r="Q12" s="70"/>
      <c r="R12" s="70">
        <v>5416.35</v>
      </c>
      <c r="S12" s="70"/>
      <c r="T12" s="70"/>
      <c r="U12" s="70"/>
      <c r="V12" s="70"/>
      <c r="W12" s="70">
        <v>5416.35</v>
      </c>
    </row>
    <row r="13" ht="32" customHeight="1" spans="1:23">
      <c r="A13" s="223" t="s">
        <v>240</v>
      </c>
      <c r="B13" s="223" t="s">
        <v>251</v>
      </c>
      <c r="C13" s="223" t="s">
        <v>252</v>
      </c>
      <c r="D13" s="223" t="s">
        <v>69</v>
      </c>
      <c r="E13" s="223" t="s">
        <v>100</v>
      </c>
      <c r="F13" s="223" t="s">
        <v>101</v>
      </c>
      <c r="G13" s="223" t="s">
        <v>243</v>
      </c>
      <c r="H13" s="223" t="s">
        <v>244</v>
      </c>
      <c r="I13" s="70">
        <v>8508</v>
      </c>
      <c r="J13" s="70"/>
      <c r="K13" s="73"/>
      <c r="L13" s="70"/>
      <c r="M13" s="70"/>
      <c r="N13" s="70"/>
      <c r="O13" s="70"/>
      <c r="P13" s="70"/>
      <c r="Q13" s="70"/>
      <c r="R13" s="70">
        <v>8508</v>
      </c>
      <c r="S13" s="70"/>
      <c r="T13" s="70"/>
      <c r="U13" s="70">
        <v>8508</v>
      </c>
      <c r="V13" s="70"/>
      <c r="W13" s="70"/>
    </row>
    <row r="14" ht="32" customHeight="1" spans="1:23">
      <c r="A14" s="223" t="s">
        <v>240</v>
      </c>
      <c r="B14" s="223" t="s">
        <v>253</v>
      </c>
      <c r="C14" s="223" t="s">
        <v>254</v>
      </c>
      <c r="D14" s="223" t="s">
        <v>69</v>
      </c>
      <c r="E14" s="223" t="s">
        <v>100</v>
      </c>
      <c r="F14" s="223" t="s">
        <v>101</v>
      </c>
      <c r="G14" s="223" t="s">
        <v>243</v>
      </c>
      <c r="H14" s="223" t="s">
        <v>244</v>
      </c>
      <c r="I14" s="70">
        <v>16477</v>
      </c>
      <c r="J14" s="70"/>
      <c r="K14" s="73"/>
      <c r="L14" s="70"/>
      <c r="M14" s="70"/>
      <c r="N14" s="70"/>
      <c r="O14" s="70"/>
      <c r="P14" s="70"/>
      <c r="Q14" s="70"/>
      <c r="R14" s="70">
        <v>16477</v>
      </c>
      <c r="S14" s="70"/>
      <c r="T14" s="70"/>
      <c r="U14" s="70">
        <v>16477</v>
      </c>
      <c r="V14" s="70"/>
      <c r="W14" s="70"/>
    </row>
    <row r="15" ht="32" customHeight="1" spans="1:23">
      <c r="A15" s="223" t="s">
        <v>240</v>
      </c>
      <c r="B15" s="223" t="s">
        <v>255</v>
      </c>
      <c r="C15" s="223" t="s">
        <v>256</v>
      </c>
      <c r="D15" s="223" t="s">
        <v>69</v>
      </c>
      <c r="E15" s="223" t="s">
        <v>100</v>
      </c>
      <c r="F15" s="223" t="s">
        <v>101</v>
      </c>
      <c r="G15" s="223" t="s">
        <v>243</v>
      </c>
      <c r="H15" s="223" t="s">
        <v>244</v>
      </c>
      <c r="I15" s="70">
        <v>10681.2</v>
      </c>
      <c r="J15" s="70"/>
      <c r="K15" s="73"/>
      <c r="L15" s="70"/>
      <c r="M15" s="70"/>
      <c r="N15" s="70"/>
      <c r="O15" s="70"/>
      <c r="P15" s="70"/>
      <c r="Q15" s="70"/>
      <c r="R15" s="70">
        <v>10681.2</v>
      </c>
      <c r="S15" s="70"/>
      <c r="T15" s="70"/>
      <c r="U15" s="70"/>
      <c r="V15" s="70"/>
      <c r="W15" s="70">
        <v>10681.2</v>
      </c>
    </row>
    <row r="16" ht="32" customHeight="1" spans="1:23">
      <c r="A16" s="223" t="s">
        <v>257</v>
      </c>
      <c r="B16" s="223" t="s">
        <v>258</v>
      </c>
      <c r="C16" s="223" t="s">
        <v>259</v>
      </c>
      <c r="D16" s="223" t="s">
        <v>69</v>
      </c>
      <c r="E16" s="223" t="s">
        <v>100</v>
      </c>
      <c r="F16" s="223" t="s">
        <v>101</v>
      </c>
      <c r="G16" s="223" t="s">
        <v>243</v>
      </c>
      <c r="H16" s="223" t="s">
        <v>244</v>
      </c>
      <c r="I16" s="70">
        <v>500000</v>
      </c>
      <c r="J16" s="70">
        <v>500000</v>
      </c>
      <c r="K16" s="73">
        <v>500000</v>
      </c>
      <c r="L16" s="70"/>
      <c r="M16" s="70"/>
      <c r="N16" s="70"/>
      <c r="O16" s="70"/>
      <c r="P16" s="70"/>
      <c r="Q16" s="70"/>
      <c r="R16" s="70"/>
      <c r="S16" s="70"/>
      <c r="T16" s="70"/>
      <c r="U16" s="70"/>
      <c r="V16" s="70"/>
      <c r="W16" s="70"/>
    </row>
    <row r="17" ht="32" customHeight="1" spans="1:23">
      <c r="A17" s="223" t="s">
        <v>257</v>
      </c>
      <c r="B17" s="223" t="s">
        <v>260</v>
      </c>
      <c r="C17" s="223" t="s">
        <v>261</v>
      </c>
      <c r="D17" s="223" t="s">
        <v>69</v>
      </c>
      <c r="E17" s="223" t="s">
        <v>100</v>
      </c>
      <c r="F17" s="223" t="s">
        <v>101</v>
      </c>
      <c r="G17" s="223" t="s">
        <v>219</v>
      </c>
      <c r="H17" s="223" t="s">
        <v>220</v>
      </c>
      <c r="I17" s="70">
        <v>22174.54</v>
      </c>
      <c r="J17" s="70"/>
      <c r="K17" s="73"/>
      <c r="L17" s="70"/>
      <c r="M17" s="70"/>
      <c r="N17" s="70"/>
      <c r="O17" s="70"/>
      <c r="P17" s="70"/>
      <c r="Q17" s="70"/>
      <c r="R17" s="70">
        <v>22174.54</v>
      </c>
      <c r="S17" s="70"/>
      <c r="T17" s="70"/>
      <c r="U17" s="70"/>
      <c r="V17" s="70"/>
      <c r="W17" s="70">
        <v>22174.54</v>
      </c>
    </row>
    <row r="18" ht="32" customHeight="1" spans="1:23">
      <c r="A18" s="223" t="s">
        <v>257</v>
      </c>
      <c r="B18" s="223" t="s">
        <v>260</v>
      </c>
      <c r="C18" s="223" t="s">
        <v>261</v>
      </c>
      <c r="D18" s="223" t="s">
        <v>69</v>
      </c>
      <c r="E18" s="223" t="s">
        <v>100</v>
      </c>
      <c r="F18" s="223" t="s">
        <v>101</v>
      </c>
      <c r="G18" s="223" t="s">
        <v>262</v>
      </c>
      <c r="H18" s="223" t="s">
        <v>263</v>
      </c>
      <c r="I18" s="70">
        <v>1500</v>
      </c>
      <c r="J18" s="70"/>
      <c r="K18" s="73"/>
      <c r="L18" s="70"/>
      <c r="M18" s="70"/>
      <c r="N18" s="70"/>
      <c r="O18" s="70"/>
      <c r="P18" s="70"/>
      <c r="Q18" s="70"/>
      <c r="R18" s="70">
        <v>1500</v>
      </c>
      <c r="S18" s="70"/>
      <c r="T18" s="70"/>
      <c r="U18" s="70"/>
      <c r="V18" s="70"/>
      <c r="W18" s="70">
        <v>1500</v>
      </c>
    </row>
    <row r="19" ht="32" customHeight="1" spans="1:23">
      <c r="A19" s="223" t="s">
        <v>257</v>
      </c>
      <c r="B19" s="223" t="s">
        <v>260</v>
      </c>
      <c r="C19" s="223" t="s">
        <v>261</v>
      </c>
      <c r="D19" s="223" t="s">
        <v>69</v>
      </c>
      <c r="E19" s="223" t="s">
        <v>100</v>
      </c>
      <c r="F19" s="223" t="s">
        <v>101</v>
      </c>
      <c r="G19" s="223" t="s">
        <v>264</v>
      </c>
      <c r="H19" s="223" t="s">
        <v>265</v>
      </c>
      <c r="I19" s="70">
        <v>1500</v>
      </c>
      <c r="J19" s="70"/>
      <c r="K19" s="73"/>
      <c r="L19" s="70"/>
      <c r="M19" s="70"/>
      <c r="N19" s="70"/>
      <c r="O19" s="70"/>
      <c r="P19" s="70"/>
      <c r="Q19" s="70"/>
      <c r="R19" s="70">
        <v>1500</v>
      </c>
      <c r="S19" s="70"/>
      <c r="T19" s="70"/>
      <c r="U19" s="70"/>
      <c r="V19" s="70"/>
      <c r="W19" s="70">
        <v>1500</v>
      </c>
    </row>
    <row r="20" ht="32" customHeight="1" spans="1:23">
      <c r="A20" s="223" t="s">
        <v>257</v>
      </c>
      <c r="B20" s="223" t="s">
        <v>260</v>
      </c>
      <c r="C20" s="223" t="s">
        <v>261</v>
      </c>
      <c r="D20" s="223" t="s">
        <v>69</v>
      </c>
      <c r="E20" s="223" t="s">
        <v>100</v>
      </c>
      <c r="F20" s="223" t="s">
        <v>101</v>
      </c>
      <c r="G20" s="223" t="s">
        <v>266</v>
      </c>
      <c r="H20" s="223" t="s">
        <v>267</v>
      </c>
      <c r="I20" s="70">
        <v>2000</v>
      </c>
      <c r="J20" s="70"/>
      <c r="K20" s="73"/>
      <c r="L20" s="70"/>
      <c r="M20" s="70"/>
      <c r="N20" s="70"/>
      <c r="O20" s="70"/>
      <c r="P20" s="70"/>
      <c r="Q20" s="70"/>
      <c r="R20" s="70">
        <v>2000</v>
      </c>
      <c r="S20" s="70"/>
      <c r="T20" s="70"/>
      <c r="U20" s="70"/>
      <c r="V20" s="70"/>
      <c r="W20" s="70">
        <v>2000</v>
      </c>
    </row>
    <row r="21" ht="32" customHeight="1" spans="1:23">
      <c r="A21" s="229" t="s">
        <v>164</v>
      </c>
      <c r="B21" s="230"/>
      <c r="C21" s="230"/>
      <c r="D21" s="230"/>
      <c r="E21" s="230"/>
      <c r="F21" s="230"/>
      <c r="G21" s="230"/>
      <c r="H21" s="231"/>
      <c r="I21" s="70">
        <v>600714.99</v>
      </c>
      <c r="J21" s="70">
        <v>530000</v>
      </c>
      <c r="K21" s="73">
        <v>530000</v>
      </c>
      <c r="L21" s="70"/>
      <c r="M21" s="70"/>
      <c r="N21" s="70"/>
      <c r="O21" s="70"/>
      <c r="P21" s="70"/>
      <c r="Q21" s="70"/>
      <c r="R21" s="70">
        <v>70714.99</v>
      </c>
      <c r="S21" s="70"/>
      <c r="T21" s="70"/>
      <c r="U21" s="70">
        <v>27442.9</v>
      </c>
      <c r="V21" s="70"/>
      <c r="W21" s="70">
        <v>43272.09</v>
      </c>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4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workbookViewId="0">
      <pane ySplit="1" topLeftCell="A8" activePane="bottomLeft" state="frozen"/>
      <selection/>
      <selection pane="bottomLeft" activeCell="E30" sqref="E30"/>
    </sheetView>
  </sheetViews>
  <sheetFormatPr defaultColWidth="9.14166666666667" defaultRowHeight="12" customHeight="1"/>
  <cols>
    <col min="1" max="1" width="30.5" style="48" customWidth="1"/>
    <col min="2" max="2" width="34.625" style="48" customWidth="1"/>
    <col min="3" max="5" width="21.375" style="48" customWidth="1"/>
    <col min="6" max="8" width="10.375" style="48" customWidth="1"/>
    <col min="9" max="9" width="13.425" style="48" customWidth="1"/>
    <col min="10" max="10" width="18.85" style="48" customWidth="1"/>
    <col min="11" max="16384" width="9.14166666666667" style="48"/>
  </cols>
  <sheetData>
    <row r="1" customHeight="1" spans="1:10">
      <c r="A1" s="49"/>
      <c r="B1" s="49"/>
      <c r="C1" s="49"/>
      <c r="D1" s="49"/>
      <c r="E1" s="49"/>
      <c r="F1" s="49"/>
      <c r="G1" s="49"/>
      <c r="H1" s="49"/>
      <c r="I1" s="49"/>
      <c r="J1" s="49"/>
    </row>
    <row r="2" ht="18" customHeight="1" spans="10:10">
      <c r="J2" s="51" t="s">
        <v>268</v>
      </c>
    </row>
    <row r="3" ht="39.75" customHeight="1" spans="1:10">
      <c r="A3" s="130" t="str">
        <f>"2025"&amp;"年部门项目支出绩效目标表"</f>
        <v>2025年部门项目支出绩效目标表</v>
      </c>
      <c r="B3" s="52"/>
      <c r="C3" s="52"/>
      <c r="D3" s="52"/>
      <c r="E3" s="52"/>
      <c r="F3" s="131"/>
      <c r="G3" s="52"/>
      <c r="H3" s="131"/>
      <c r="I3" s="131"/>
      <c r="J3" s="52"/>
    </row>
    <row r="4" ht="29" customHeight="1" spans="1:10">
      <c r="A4" s="53" t="str">
        <f>"单位名称："&amp;"昆明市晋宁区招生考试委员会办公室"</f>
        <v>单位名称：昆明市晋宁区招生考试委员会办公室</v>
      </c>
      <c r="B4" s="197"/>
      <c r="C4" s="197"/>
      <c r="D4" s="197"/>
      <c r="E4" s="197"/>
      <c r="F4" s="197"/>
      <c r="G4" s="197"/>
      <c r="H4" s="197"/>
      <c r="I4" s="197"/>
      <c r="J4" s="197"/>
    </row>
    <row r="5" ht="29" customHeight="1" spans="1:10">
      <c r="A5" s="218" t="s">
        <v>176</v>
      </c>
      <c r="B5" s="218" t="s">
        <v>269</v>
      </c>
      <c r="C5" s="218" t="s">
        <v>270</v>
      </c>
      <c r="D5" s="218" t="s">
        <v>271</v>
      </c>
      <c r="E5" s="218" t="s">
        <v>272</v>
      </c>
      <c r="F5" s="219" t="s">
        <v>273</v>
      </c>
      <c r="G5" s="218" t="s">
        <v>274</v>
      </c>
      <c r="H5" s="219" t="s">
        <v>275</v>
      </c>
      <c r="I5" s="219" t="s">
        <v>276</v>
      </c>
      <c r="J5" s="218" t="s">
        <v>277</v>
      </c>
    </row>
    <row r="6" ht="29" customHeight="1" spans="1:10">
      <c r="A6" s="220">
        <v>1</v>
      </c>
      <c r="B6" s="220">
        <v>2</v>
      </c>
      <c r="C6" s="220">
        <v>3</v>
      </c>
      <c r="D6" s="220">
        <v>4</v>
      </c>
      <c r="E6" s="220">
        <v>5</v>
      </c>
      <c r="F6" s="221">
        <v>6</v>
      </c>
      <c r="G6" s="220">
        <v>7</v>
      </c>
      <c r="H6" s="221">
        <v>8</v>
      </c>
      <c r="I6" s="221">
        <v>9</v>
      </c>
      <c r="J6" s="220">
        <v>10</v>
      </c>
    </row>
    <row r="7" ht="29" customHeight="1" spans="1:10">
      <c r="A7" s="222" t="s">
        <v>69</v>
      </c>
      <c r="B7" s="223"/>
      <c r="C7" s="223"/>
      <c r="D7" s="223"/>
      <c r="E7" s="224"/>
      <c r="F7" s="225"/>
      <c r="G7" s="224"/>
      <c r="H7" s="225"/>
      <c r="I7" s="225"/>
      <c r="J7" s="224"/>
    </row>
    <row r="8" ht="37" customHeight="1" spans="1:10">
      <c r="A8" s="226" t="s">
        <v>242</v>
      </c>
      <c r="B8" s="74" t="s">
        <v>278</v>
      </c>
      <c r="C8" s="74" t="s">
        <v>279</v>
      </c>
      <c r="D8" s="74" t="s">
        <v>280</v>
      </c>
      <c r="E8" s="74" t="s">
        <v>281</v>
      </c>
      <c r="F8" s="74" t="s">
        <v>282</v>
      </c>
      <c r="G8" s="74" t="s">
        <v>283</v>
      </c>
      <c r="H8" s="74" t="s">
        <v>284</v>
      </c>
      <c r="I8" s="74" t="s">
        <v>285</v>
      </c>
      <c r="J8" s="74" t="s">
        <v>286</v>
      </c>
    </row>
    <row r="9" ht="37" customHeight="1" spans="1:10">
      <c r="A9" s="226" t="s">
        <v>242</v>
      </c>
      <c r="B9" s="74" t="s">
        <v>278</v>
      </c>
      <c r="C9" s="74" t="s">
        <v>279</v>
      </c>
      <c r="D9" s="74" t="s">
        <v>280</v>
      </c>
      <c r="E9" s="74" t="s">
        <v>287</v>
      </c>
      <c r="F9" s="74" t="s">
        <v>282</v>
      </c>
      <c r="G9" s="74" t="s">
        <v>288</v>
      </c>
      <c r="H9" s="74" t="s">
        <v>289</v>
      </c>
      <c r="I9" s="74" t="s">
        <v>285</v>
      </c>
      <c r="J9" s="74" t="s">
        <v>290</v>
      </c>
    </row>
    <row r="10" ht="37" customHeight="1" spans="1:10">
      <c r="A10" s="226" t="s">
        <v>242</v>
      </c>
      <c r="B10" s="74" t="s">
        <v>278</v>
      </c>
      <c r="C10" s="74" t="s">
        <v>279</v>
      </c>
      <c r="D10" s="74" t="s">
        <v>280</v>
      </c>
      <c r="E10" s="74" t="s">
        <v>291</v>
      </c>
      <c r="F10" s="74" t="s">
        <v>282</v>
      </c>
      <c r="G10" s="74" t="s">
        <v>292</v>
      </c>
      <c r="H10" s="74" t="s">
        <v>289</v>
      </c>
      <c r="I10" s="74" t="s">
        <v>285</v>
      </c>
      <c r="J10" s="74" t="s">
        <v>293</v>
      </c>
    </row>
    <row r="11" ht="37" customHeight="1" spans="1:10">
      <c r="A11" s="226" t="s">
        <v>242</v>
      </c>
      <c r="B11" s="74" t="s">
        <v>278</v>
      </c>
      <c r="C11" s="74" t="s">
        <v>294</v>
      </c>
      <c r="D11" s="74" t="s">
        <v>295</v>
      </c>
      <c r="E11" s="74" t="s">
        <v>296</v>
      </c>
      <c r="F11" s="74" t="s">
        <v>282</v>
      </c>
      <c r="G11" s="74" t="s">
        <v>297</v>
      </c>
      <c r="H11" s="74" t="s">
        <v>298</v>
      </c>
      <c r="I11" s="74" t="s">
        <v>299</v>
      </c>
      <c r="J11" s="74" t="s">
        <v>300</v>
      </c>
    </row>
    <row r="12" ht="37" customHeight="1" spans="1:10">
      <c r="A12" s="226" t="s">
        <v>242</v>
      </c>
      <c r="B12" s="74" t="s">
        <v>278</v>
      </c>
      <c r="C12" s="74" t="s">
        <v>301</v>
      </c>
      <c r="D12" s="74" t="s">
        <v>302</v>
      </c>
      <c r="E12" s="74" t="s">
        <v>303</v>
      </c>
      <c r="F12" s="74" t="s">
        <v>282</v>
      </c>
      <c r="G12" s="74" t="s">
        <v>304</v>
      </c>
      <c r="H12" s="74" t="s">
        <v>298</v>
      </c>
      <c r="I12" s="74" t="s">
        <v>285</v>
      </c>
      <c r="J12" s="74" t="s">
        <v>305</v>
      </c>
    </row>
    <row r="13" ht="37" customHeight="1" spans="1:10">
      <c r="A13" s="226" t="s">
        <v>252</v>
      </c>
      <c r="B13" s="74" t="s">
        <v>306</v>
      </c>
      <c r="C13" s="74" t="s">
        <v>279</v>
      </c>
      <c r="D13" s="74" t="s">
        <v>307</v>
      </c>
      <c r="E13" s="74" t="s">
        <v>308</v>
      </c>
      <c r="F13" s="74" t="s">
        <v>309</v>
      </c>
      <c r="G13" s="74" t="s">
        <v>297</v>
      </c>
      <c r="H13" s="74" t="s">
        <v>298</v>
      </c>
      <c r="I13" s="74" t="s">
        <v>285</v>
      </c>
      <c r="J13" s="74" t="s">
        <v>308</v>
      </c>
    </row>
    <row r="14" ht="37" customHeight="1" spans="1:10">
      <c r="A14" s="226" t="s">
        <v>252</v>
      </c>
      <c r="B14" s="74" t="s">
        <v>306</v>
      </c>
      <c r="C14" s="74" t="s">
        <v>294</v>
      </c>
      <c r="D14" s="74" t="s">
        <v>310</v>
      </c>
      <c r="E14" s="74" t="s">
        <v>311</v>
      </c>
      <c r="F14" s="74" t="s">
        <v>309</v>
      </c>
      <c r="G14" s="74" t="s">
        <v>297</v>
      </c>
      <c r="H14" s="74" t="s">
        <v>298</v>
      </c>
      <c r="I14" s="74" t="s">
        <v>285</v>
      </c>
      <c r="J14" s="74" t="s">
        <v>311</v>
      </c>
    </row>
    <row r="15" ht="37" customHeight="1" spans="1:10">
      <c r="A15" s="226" t="s">
        <v>252</v>
      </c>
      <c r="B15" s="74" t="s">
        <v>306</v>
      </c>
      <c r="C15" s="74" t="s">
        <v>301</v>
      </c>
      <c r="D15" s="74" t="s">
        <v>302</v>
      </c>
      <c r="E15" s="74" t="s">
        <v>312</v>
      </c>
      <c r="F15" s="74" t="s">
        <v>282</v>
      </c>
      <c r="G15" s="74" t="s">
        <v>304</v>
      </c>
      <c r="H15" s="74" t="s">
        <v>298</v>
      </c>
      <c r="I15" s="74" t="s">
        <v>285</v>
      </c>
      <c r="J15" s="74" t="s">
        <v>312</v>
      </c>
    </row>
    <row r="16" ht="37" customHeight="1" spans="1:10">
      <c r="A16" s="226" t="s">
        <v>250</v>
      </c>
      <c r="B16" s="74" t="s">
        <v>313</v>
      </c>
      <c r="C16" s="74" t="s">
        <v>279</v>
      </c>
      <c r="D16" s="74" t="s">
        <v>307</v>
      </c>
      <c r="E16" s="74" t="s">
        <v>314</v>
      </c>
      <c r="F16" s="74" t="s">
        <v>309</v>
      </c>
      <c r="G16" s="74" t="s">
        <v>297</v>
      </c>
      <c r="H16" s="74" t="s">
        <v>298</v>
      </c>
      <c r="I16" s="74" t="s">
        <v>285</v>
      </c>
      <c r="J16" s="74" t="s">
        <v>314</v>
      </c>
    </row>
    <row r="17" ht="37" customHeight="1" spans="1:10">
      <c r="A17" s="226" t="s">
        <v>250</v>
      </c>
      <c r="B17" s="74" t="s">
        <v>313</v>
      </c>
      <c r="C17" s="74" t="s">
        <v>294</v>
      </c>
      <c r="D17" s="74" t="s">
        <v>310</v>
      </c>
      <c r="E17" s="74" t="s">
        <v>315</v>
      </c>
      <c r="F17" s="74" t="s">
        <v>309</v>
      </c>
      <c r="G17" s="74" t="s">
        <v>297</v>
      </c>
      <c r="H17" s="74" t="s">
        <v>298</v>
      </c>
      <c r="I17" s="74" t="s">
        <v>285</v>
      </c>
      <c r="J17" s="74" t="s">
        <v>315</v>
      </c>
    </row>
    <row r="18" ht="37" customHeight="1" spans="1:10">
      <c r="A18" s="226" t="s">
        <v>250</v>
      </c>
      <c r="B18" s="74" t="s">
        <v>313</v>
      </c>
      <c r="C18" s="74" t="s">
        <v>301</v>
      </c>
      <c r="D18" s="74" t="s">
        <v>302</v>
      </c>
      <c r="E18" s="74" t="s">
        <v>316</v>
      </c>
      <c r="F18" s="74" t="s">
        <v>282</v>
      </c>
      <c r="G18" s="74" t="s">
        <v>304</v>
      </c>
      <c r="H18" s="74" t="s">
        <v>298</v>
      </c>
      <c r="I18" s="74" t="s">
        <v>285</v>
      </c>
      <c r="J18" s="74" t="s">
        <v>316</v>
      </c>
    </row>
    <row r="19" ht="37" customHeight="1" spans="1:10">
      <c r="A19" s="226" t="s">
        <v>254</v>
      </c>
      <c r="B19" s="74" t="s">
        <v>317</v>
      </c>
      <c r="C19" s="74" t="s">
        <v>279</v>
      </c>
      <c r="D19" s="74" t="s">
        <v>307</v>
      </c>
      <c r="E19" s="74" t="s">
        <v>308</v>
      </c>
      <c r="F19" s="74" t="s">
        <v>309</v>
      </c>
      <c r="G19" s="74" t="s">
        <v>297</v>
      </c>
      <c r="H19" s="74" t="s">
        <v>298</v>
      </c>
      <c r="I19" s="74" t="s">
        <v>285</v>
      </c>
      <c r="J19" s="74" t="s">
        <v>308</v>
      </c>
    </row>
    <row r="20" ht="37" customHeight="1" spans="1:10">
      <c r="A20" s="226" t="s">
        <v>254</v>
      </c>
      <c r="B20" s="74" t="s">
        <v>317</v>
      </c>
      <c r="C20" s="74" t="s">
        <v>294</v>
      </c>
      <c r="D20" s="74" t="s">
        <v>310</v>
      </c>
      <c r="E20" s="74" t="s">
        <v>315</v>
      </c>
      <c r="F20" s="74" t="s">
        <v>309</v>
      </c>
      <c r="G20" s="74" t="s">
        <v>297</v>
      </c>
      <c r="H20" s="74" t="s">
        <v>298</v>
      </c>
      <c r="I20" s="74" t="s">
        <v>285</v>
      </c>
      <c r="J20" s="74" t="s">
        <v>315</v>
      </c>
    </row>
    <row r="21" ht="37" customHeight="1" spans="1:10">
      <c r="A21" s="226" t="s">
        <v>254</v>
      </c>
      <c r="B21" s="74" t="s">
        <v>317</v>
      </c>
      <c r="C21" s="74" t="s">
        <v>301</v>
      </c>
      <c r="D21" s="74" t="s">
        <v>302</v>
      </c>
      <c r="E21" s="74" t="s">
        <v>312</v>
      </c>
      <c r="F21" s="74" t="s">
        <v>282</v>
      </c>
      <c r="G21" s="74" t="s">
        <v>304</v>
      </c>
      <c r="H21" s="74" t="s">
        <v>298</v>
      </c>
      <c r="I21" s="74" t="s">
        <v>285</v>
      </c>
      <c r="J21" s="74" t="s">
        <v>312</v>
      </c>
    </row>
    <row r="22" ht="37" customHeight="1" spans="1:10">
      <c r="A22" s="226" t="s">
        <v>246</v>
      </c>
      <c r="B22" s="74" t="s">
        <v>318</v>
      </c>
      <c r="C22" s="74" t="s">
        <v>279</v>
      </c>
      <c r="D22" s="74" t="s">
        <v>280</v>
      </c>
      <c r="E22" s="74" t="s">
        <v>319</v>
      </c>
      <c r="F22" s="74" t="s">
        <v>309</v>
      </c>
      <c r="G22" s="74" t="s">
        <v>319</v>
      </c>
      <c r="H22" s="74" t="s">
        <v>320</v>
      </c>
      <c r="I22" s="74" t="s">
        <v>285</v>
      </c>
      <c r="J22" s="74" t="s">
        <v>319</v>
      </c>
    </row>
    <row r="23" ht="37" customHeight="1" spans="1:10">
      <c r="A23" s="226" t="s">
        <v>246</v>
      </c>
      <c r="B23" s="74" t="s">
        <v>318</v>
      </c>
      <c r="C23" s="74" t="s">
        <v>294</v>
      </c>
      <c r="D23" s="74" t="s">
        <v>295</v>
      </c>
      <c r="E23" s="74" t="s">
        <v>315</v>
      </c>
      <c r="F23" s="74" t="s">
        <v>309</v>
      </c>
      <c r="G23" s="74" t="s">
        <v>297</v>
      </c>
      <c r="H23" s="74" t="s">
        <v>298</v>
      </c>
      <c r="I23" s="74" t="s">
        <v>285</v>
      </c>
      <c r="J23" s="74" t="s">
        <v>315</v>
      </c>
    </row>
    <row r="24" ht="37" customHeight="1" spans="1:10">
      <c r="A24" s="226" t="s">
        <v>246</v>
      </c>
      <c r="B24" s="74" t="s">
        <v>318</v>
      </c>
      <c r="C24" s="74" t="s">
        <v>301</v>
      </c>
      <c r="D24" s="74" t="s">
        <v>302</v>
      </c>
      <c r="E24" s="74" t="s">
        <v>321</v>
      </c>
      <c r="F24" s="74" t="s">
        <v>309</v>
      </c>
      <c r="G24" s="74" t="s">
        <v>297</v>
      </c>
      <c r="H24" s="74" t="s">
        <v>298</v>
      </c>
      <c r="I24" s="74" t="s">
        <v>285</v>
      </c>
      <c r="J24" s="74" t="s">
        <v>321</v>
      </c>
    </row>
    <row r="25" ht="37" customHeight="1" spans="1:10">
      <c r="A25" s="226" t="s">
        <v>261</v>
      </c>
      <c r="B25" s="74" t="s">
        <v>278</v>
      </c>
      <c r="C25" s="74" t="s">
        <v>279</v>
      </c>
      <c r="D25" s="74" t="s">
        <v>307</v>
      </c>
      <c r="E25" s="74" t="s">
        <v>308</v>
      </c>
      <c r="F25" s="74" t="s">
        <v>309</v>
      </c>
      <c r="G25" s="74" t="s">
        <v>297</v>
      </c>
      <c r="H25" s="74" t="s">
        <v>298</v>
      </c>
      <c r="I25" s="74" t="s">
        <v>285</v>
      </c>
      <c r="J25" s="74" t="s">
        <v>308</v>
      </c>
    </row>
    <row r="26" ht="37" customHeight="1" spans="1:10">
      <c r="A26" s="226" t="s">
        <v>261</v>
      </c>
      <c r="B26" s="74" t="s">
        <v>278</v>
      </c>
      <c r="C26" s="74" t="s">
        <v>294</v>
      </c>
      <c r="D26" s="74" t="s">
        <v>310</v>
      </c>
      <c r="E26" s="74" t="s">
        <v>315</v>
      </c>
      <c r="F26" s="74" t="s">
        <v>309</v>
      </c>
      <c r="G26" s="74" t="s">
        <v>297</v>
      </c>
      <c r="H26" s="74" t="s">
        <v>298</v>
      </c>
      <c r="I26" s="74" t="s">
        <v>285</v>
      </c>
      <c r="J26" s="74" t="s">
        <v>315</v>
      </c>
    </row>
    <row r="27" ht="37" customHeight="1" spans="1:10">
      <c r="A27" s="226" t="s">
        <v>261</v>
      </c>
      <c r="B27" s="74" t="s">
        <v>278</v>
      </c>
      <c r="C27" s="74" t="s">
        <v>301</v>
      </c>
      <c r="D27" s="74" t="s">
        <v>302</v>
      </c>
      <c r="E27" s="74" t="s">
        <v>322</v>
      </c>
      <c r="F27" s="74" t="s">
        <v>282</v>
      </c>
      <c r="G27" s="74" t="s">
        <v>304</v>
      </c>
      <c r="H27" s="74" t="s">
        <v>298</v>
      </c>
      <c r="I27" s="74" t="s">
        <v>285</v>
      </c>
      <c r="J27" s="74" t="s">
        <v>322</v>
      </c>
    </row>
    <row r="28" ht="37" customHeight="1" spans="1:10">
      <c r="A28" s="226" t="s">
        <v>256</v>
      </c>
      <c r="B28" s="74" t="s">
        <v>323</v>
      </c>
      <c r="C28" s="74" t="s">
        <v>279</v>
      </c>
      <c r="D28" s="74" t="s">
        <v>307</v>
      </c>
      <c r="E28" s="74" t="s">
        <v>308</v>
      </c>
      <c r="F28" s="74" t="s">
        <v>309</v>
      </c>
      <c r="G28" s="74" t="s">
        <v>297</v>
      </c>
      <c r="H28" s="74" t="s">
        <v>298</v>
      </c>
      <c r="I28" s="74" t="s">
        <v>285</v>
      </c>
      <c r="J28" s="74" t="s">
        <v>308</v>
      </c>
    </row>
    <row r="29" ht="37" customHeight="1" spans="1:10">
      <c r="A29" s="226" t="s">
        <v>256</v>
      </c>
      <c r="B29" s="74" t="s">
        <v>323</v>
      </c>
      <c r="C29" s="74" t="s">
        <v>294</v>
      </c>
      <c r="D29" s="74" t="s">
        <v>310</v>
      </c>
      <c r="E29" s="74" t="s">
        <v>315</v>
      </c>
      <c r="F29" s="74" t="s">
        <v>309</v>
      </c>
      <c r="G29" s="74" t="s">
        <v>297</v>
      </c>
      <c r="H29" s="74" t="s">
        <v>324</v>
      </c>
      <c r="I29" s="74" t="s">
        <v>285</v>
      </c>
      <c r="J29" s="74" t="s">
        <v>315</v>
      </c>
    </row>
    <row r="30" ht="37" customHeight="1" spans="1:10">
      <c r="A30" s="226" t="s">
        <v>256</v>
      </c>
      <c r="B30" s="74" t="s">
        <v>323</v>
      </c>
      <c r="C30" s="74" t="s">
        <v>301</v>
      </c>
      <c r="D30" s="74" t="s">
        <v>302</v>
      </c>
      <c r="E30" s="74" t="s">
        <v>325</v>
      </c>
      <c r="F30" s="74" t="s">
        <v>282</v>
      </c>
      <c r="G30" s="74" t="s">
        <v>304</v>
      </c>
      <c r="H30" s="74" t="s">
        <v>298</v>
      </c>
      <c r="I30" s="74" t="s">
        <v>285</v>
      </c>
      <c r="J30" s="74" t="s">
        <v>325</v>
      </c>
    </row>
    <row r="31" ht="37" customHeight="1" spans="1:10">
      <c r="A31" s="226" t="s">
        <v>259</v>
      </c>
      <c r="B31" s="74" t="s">
        <v>278</v>
      </c>
      <c r="C31" s="74" t="s">
        <v>279</v>
      </c>
      <c r="D31" s="74" t="s">
        <v>307</v>
      </c>
      <c r="E31" s="74" t="s">
        <v>326</v>
      </c>
      <c r="F31" s="74" t="s">
        <v>309</v>
      </c>
      <c r="G31" s="74" t="s">
        <v>297</v>
      </c>
      <c r="H31" s="74" t="s">
        <v>298</v>
      </c>
      <c r="I31" s="74" t="s">
        <v>285</v>
      </c>
      <c r="J31" s="74" t="s">
        <v>327</v>
      </c>
    </row>
    <row r="32" ht="37" customHeight="1" spans="1:10">
      <c r="A32" s="226" t="s">
        <v>259</v>
      </c>
      <c r="B32" s="74" t="s">
        <v>278</v>
      </c>
      <c r="C32" s="74" t="s">
        <v>294</v>
      </c>
      <c r="D32" s="74" t="s">
        <v>310</v>
      </c>
      <c r="E32" s="74" t="s">
        <v>315</v>
      </c>
      <c r="F32" s="74" t="s">
        <v>309</v>
      </c>
      <c r="G32" s="74" t="s">
        <v>297</v>
      </c>
      <c r="H32" s="74" t="s">
        <v>298</v>
      </c>
      <c r="I32" s="74" t="s">
        <v>285</v>
      </c>
      <c r="J32" s="74" t="s">
        <v>315</v>
      </c>
    </row>
    <row r="33" ht="37" customHeight="1" spans="1:10">
      <c r="A33" s="226" t="s">
        <v>259</v>
      </c>
      <c r="B33" s="74" t="s">
        <v>278</v>
      </c>
      <c r="C33" s="74" t="s">
        <v>301</v>
      </c>
      <c r="D33" s="74" t="s">
        <v>302</v>
      </c>
      <c r="E33" s="74" t="s">
        <v>328</v>
      </c>
      <c r="F33" s="74" t="s">
        <v>282</v>
      </c>
      <c r="G33" s="74" t="s">
        <v>304</v>
      </c>
      <c r="H33" s="74" t="s">
        <v>298</v>
      </c>
      <c r="I33" s="74" t="s">
        <v>285</v>
      </c>
      <c r="J33" s="74" t="s">
        <v>329</v>
      </c>
    </row>
  </sheetData>
  <mergeCells count="18">
    <mergeCell ref="A3:J3"/>
    <mergeCell ref="A4:H4"/>
    <mergeCell ref="A8:A12"/>
    <mergeCell ref="A13:A15"/>
    <mergeCell ref="A16:A18"/>
    <mergeCell ref="A19:A21"/>
    <mergeCell ref="A22:A24"/>
    <mergeCell ref="A25:A27"/>
    <mergeCell ref="A28:A30"/>
    <mergeCell ref="A31:A33"/>
    <mergeCell ref="B8:B12"/>
    <mergeCell ref="B13:B15"/>
    <mergeCell ref="B16:B18"/>
    <mergeCell ref="B19:B21"/>
    <mergeCell ref="B22:B24"/>
    <mergeCell ref="B25:B27"/>
    <mergeCell ref="B28:B30"/>
    <mergeCell ref="B31:B3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7" sqref="C7"/>
    </sheetView>
  </sheetViews>
  <sheetFormatPr defaultColWidth="9.14166666666667" defaultRowHeight="14.25" customHeight="1" outlineLevelCol="5"/>
  <cols>
    <col min="1" max="1" width="32.1416666666667" style="48" customWidth="1"/>
    <col min="2" max="2" width="20.7083333333333" style="48" customWidth="1"/>
    <col min="3" max="3" width="32.1416666666667" style="48" customWidth="1"/>
    <col min="4" max="4" width="27.7083333333333" style="48" customWidth="1"/>
    <col min="5" max="6" width="36.7083333333333" style="48" customWidth="1"/>
    <col min="7" max="16384" width="9.14166666666667" style="48"/>
  </cols>
  <sheetData>
    <row r="1" customHeight="1" spans="1:6">
      <c r="A1" s="49"/>
      <c r="B1" s="49"/>
      <c r="C1" s="49"/>
      <c r="D1" s="49"/>
      <c r="E1" s="49"/>
      <c r="F1" s="49"/>
    </row>
    <row r="2" ht="12" customHeight="1" spans="1:6">
      <c r="A2" s="201">
        <v>1</v>
      </c>
      <c r="B2" s="202">
        <v>0</v>
      </c>
      <c r="C2" s="201">
        <v>1</v>
      </c>
      <c r="D2" s="203"/>
      <c r="E2" s="203"/>
      <c r="F2" s="204" t="s">
        <v>330</v>
      </c>
    </row>
    <row r="3" ht="42" customHeight="1" spans="1:6">
      <c r="A3" s="205" t="str">
        <f>"2025"&amp;"年部门政府性基金预算支出预算表"</f>
        <v>2025年部门政府性基金预算支出预算表</v>
      </c>
      <c r="B3" s="205" t="s">
        <v>331</v>
      </c>
      <c r="C3" s="206"/>
      <c r="D3" s="207"/>
      <c r="E3" s="207"/>
      <c r="F3" s="207"/>
    </row>
    <row r="4" ht="13.5" customHeight="1" spans="1:6">
      <c r="A4" s="53" t="str">
        <f>"单位名称："&amp;"昆明市晋宁区招生考试委员会办公室"</f>
        <v>单位名称：昆明市晋宁区招生考试委员会办公室</v>
      </c>
      <c r="B4" s="53" t="s">
        <v>332</v>
      </c>
      <c r="C4" s="208"/>
      <c r="D4" s="203"/>
      <c r="E4" s="203"/>
      <c r="F4" s="204" t="s">
        <v>1</v>
      </c>
    </row>
    <row r="5" ht="19.5" customHeight="1" spans="1:6">
      <c r="A5" s="209" t="s">
        <v>174</v>
      </c>
      <c r="B5" s="210" t="s">
        <v>71</v>
      </c>
      <c r="C5" s="209" t="s">
        <v>72</v>
      </c>
      <c r="D5" s="100" t="s">
        <v>333</v>
      </c>
      <c r="E5" s="101"/>
      <c r="F5" s="102"/>
    </row>
    <row r="6" ht="18.75" customHeight="1" spans="1:6">
      <c r="A6" s="211"/>
      <c r="B6" s="212"/>
      <c r="C6" s="211"/>
      <c r="D6" s="83" t="s">
        <v>55</v>
      </c>
      <c r="E6" s="100" t="s">
        <v>74</v>
      </c>
      <c r="F6" s="83" t="s">
        <v>75</v>
      </c>
    </row>
    <row r="7" ht="18.75" customHeight="1" spans="1:6">
      <c r="A7" s="133">
        <v>1</v>
      </c>
      <c r="B7" s="213" t="s">
        <v>82</v>
      </c>
      <c r="C7" s="133">
        <v>3</v>
      </c>
      <c r="D7" s="214">
        <v>4</v>
      </c>
      <c r="E7" s="214">
        <v>5</v>
      </c>
      <c r="F7" s="214">
        <v>6</v>
      </c>
    </row>
    <row r="8" ht="21" customHeight="1" spans="1:6">
      <c r="A8" s="92"/>
      <c r="B8" s="92"/>
      <c r="C8" s="92"/>
      <c r="D8" s="147"/>
      <c r="E8" s="147"/>
      <c r="F8" s="147"/>
    </row>
    <row r="9" ht="21" customHeight="1" spans="1:6">
      <c r="A9" s="92"/>
      <c r="B9" s="92"/>
      <c r="C9" s="92"/>
      <c r="D9" s="147"/>
      <c r="E9" s="147"/>
      <c r="F9" s="147"/>
    </row>
    <row r="10" ht="18.75" customHeight="1" spans="1:6">
      <c r="A10" s="215" t="s">
        <v>164</v>
      </c>
      <c r="B10" s="215" t="s">
        <v>164</v>
      </c>
      <c r="C10" s="216" t="s">
        <v>164</v>
      </c>
      <c r="D10" s="147"/>
      <c r="E10" s="147"/>
      <c r="F10" s="147"/>
    </row>
    <row r="11" ht="31" customHeight="1" spans="1:6">
      <c r="A11" s="217" t="s">
        <v>334</v>
      </c>
      <c r="B11" s="217"/>
      <c r="C11" s="217"/>
      <c r="D11" s="217"/>
      <c r="E11" s="217"/>
      <c r="F11" s="217"/>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1" sqref="A11:S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49"/>
      <c r="B1" s="149"/>
      <c r="C1" s="149"/>
      <c r="D1" s="149"/>
      <c r="E1" s="149"/>
      <c r="F1" s="149"/>
      <c r="G1" s="149"/>
      <c r="H1" s="149"/>
      <c r="I1" s="149"/>
      <c r="J1" s="149"/>
      <c r="K1" s="149"/>
      <c r="L1" s="149"/>
      <c r="M1" s="149"/>
      <c r="N1" s="149"/>
      <c r="O1" s="149"/>
      <c r="P1" s="149"/>
      <c r="Q1" s="149"/>
      <c r="R1" s="149"/>
      <c r="S1" s="149"/>
    </row>
    <row r="2" ht="15.75" customHeight="1" spans="2:19">
      <c r="B2" s="151"/>
      <c r="C2" s="151"/>
      <c r="R2" s="198"/>
      <c r="S2" s="198" t="s">
        <v>335</v>
      </c>
    </row>
    <row r="3" ht="41.25" customHeight="1" spans="1:19">
      <c r="A3" s="152" t="str">
        <f>"2025"&amp;"年部门政府采购预算表"</f>
        <v>2025年部门政府采购预算表</v>
      </c>
      <c r="B3" s="153"/>
      <c r="C3" s="153"/>
      <c r="D3" s="185"/>
      <c r="E3" s="185"/>
      <c r="F3" s="185"/>
      <c r="G3" s="185"/>
      <c r="H3" s="185"/>
      <c r="I3" s="185"/>
      <c r="J3" s="185"/>
      <c r="K3" s="185"/>
      <c r="L3" s="185"/>
      <c r="M3" s="153"/>
      <c r="N3" s="185"/>
      <c r="O3" s="185"/>
      <c r="P3" s="153"/>
      <c r="Q3" s="185"/>
      <c r="R3" s="153"/>
      <c r="S3" s="153"/>
    </row>
    <row r="4" ht="18.75" customHeight="1" spans="1:19">
      <c r="A4" s="186" t="str">
        <f>"单位名称："&amp;"昆明市晋宁区招生考试委员会办公室"</f>
        <v>单位名称：昆明市晋宁区招生考试委员会办公室</v>
      </c>
      <c r="B4" s="187"/>
      <c r="C4" s="187"/>
      <c r="D4" s="55"/>
      <c r="E4" s="55"/>
      <c r="F4" s="55"/>
      <c r="G4" s="55"/>
      <c r="H4" s="55"/>
      <c r="I4" s="55"/>
      <c r="J4" s="55"/>
      <c r="K4" s="55"/>
      <c r="L4" s="55"/>
      <c r="M4" s="197"/>
      <c r="N4" s="197"/>
      <c r="O4" s="197"/>
      <c r="P4" s="197"/>
      <c r="Q4" s="197"/>
      <c r="R4" s="199"/>
      <c r="S4" s="200" t="s">
        <v>1</v>
      </c>
    </row>
    <row r="5" ht="15.75" customHeight="1" spans="1:19">
      <c r="A5" s="58" t="s">
        <v>173</v>
      </c>
      <c r="B5" s="157" t="s">
        <v>174</v>
      </c>
      <c r="C5" s="157" t="s">
        <v>336</v>
      </c>
      <c r="D5" s="158" t="s">
        <v>337</v>
      </c>
      <c r="E5" s="158" t="s">
        <v>338</v>
      </c>
      <c r="F5" s="158" t="s">
        <v>339</v>
      </c>
      <c r="G5" s="158" t="s">
        <v>340</v>
      </c>
      <c r="H5" s="158" t="s">
        <v>341</v>
      </c>
      <c r="I5" s="173" t="s">
        <v>181</v>
      </c>
      <c r="J5" s="173"/>
      <c r="K5" s="173"/>
      <c r="L5" s="173"/>
      <c r="M5" s="174"/>
      <c r="N5" s="173"/>
      <c r="O5" s="173"/>
      <c r="P5" s="181"/>
      <c r="Q5" s="173"/>
      <c r="R5" s="174"/>
      <c r="S5" s="182"/>
    </row>
    <row r="6" ht="17.25" customHeight="1" spans="1:19">
      <c r="A6" s="63"/>
      <c r="B6" s="159"/>
      <c r="C6" s="159"/>
      <c r="D6" s="160"/>
      <c r="E6" s="160"/>
      <c r="F6" s="160"/>
      <c r="G6" s="160"/>
      <c r="H6" s="160"/>
      <c r="I6" s="160" t="s">
        <v>55</v>
      </c>
      <c r="J6" s="160" t="s">
        <v>58</v>
      </c>
      <c r="K6" s="160" t="s">
        <v>342</v>
      </c>
      <c r="L6" s="160" t="s">
        <v>343</v>
      </c>
      <c r="M6" s="175" t="s">
        <v>344</v>
      </c>
      <c r="N6" s="176" t="s">
        <v>345</v>
      </c>
      <c r="O6" s="176"/>
      <c r="P6" s="183"/>
      <c r="Q6" s="176"/>
      <c r="R6" s="184"/>
      <c r="S6" s="161"/>
    </row>
    <row r="7" ht="54" customHeight="1" spans="1:19">
      <c r="A7" s="66"/>
      <c r="B7" s="161"/>
      <c r="C7" s="161"/>
      <c r="D7" s="162"/>
      <c r="E7" s="162"/>
      <c r="F7" s="162"/>
      <c r="G7" s="162"/>
      <c r="H7" s="162"/>
      <c r="I7" s="162"/>
      <c r="J7" s="162" t="s">
        <v>57</v>
      </c>
      <c r="K7" s="162"/>
      <c r="L7" s="162"/>
      <c r="M7" s="177"/>
      <c r="N7" s="162" t="s">
        <v>57</v>
      </c>
      <c r="O7" s="162" t="s">
        <v>63</v>
      </c>
      <c r="P7" s="161" t="s">
        <v>64</v>
      </c>
      <c r="Q7" s="162" t="s">
        <v>65</v>
      </c>
      <c r="R7" s="177" t="s">
        <v>66</v>
      </c>
      <c r="S7" s="161" t="s">
        <v>67</v>
      </c>
    </row>
    <row r="8" ht="18" customHeight="1" spans="1:19">
      <c r="A8" s="188">
        <v>1</v>
      </c>
      <c r="B8" s="188" t="s">
        <v>82</v>
      </c>
      <c r="C8" s="189">
        <v>3</v>
      </c>
      <c r="D8" s="189">
        <v>4</v>
      </c>
      <c r="E8" s="188">
        <v>5</v>
      </c>
      <c r="F8" s="188">
        <v>6</v>
      </c>
      <c r="G8" s="188">
        <v>7</v>
      </c>
      <c r="H8" s="188">
        <v>8</v>
      </c>
      <c r="I8" s="188">
        <v>9</v>
      </c>
      <c r="J8" s="188">
        <v>10</v>
      </c>
      <c r="K8" s="188">
        <v>11</v>
      </c>
      <c r="L8" s="188">
        <v>12</v>
      </c>
      <c r="M8" s="188">
        <v>13</v>
      </c>
      <c r="N8" s="188">
        <v>14</v>
      </c>
      <c r="O8" s="188">
        <v>15</v>
      </c>
      <c r="P8" s="188">
        <v>16</v>
      </c>
      <c r="Q8" s="188">
        <v>17</v>
      </c>
      <c r="R8" s="188">
        <v>18</v>
      </c>
      <c r="S8" s="188">
        <v>19</v>
      </c>
    </row>
    <row r="9" ht="21" customHeight="1" spans="1:19">
      <c r="A9" s="163" t="s">
        <v>191</v>
      </c>
      <c r="B9" s="164" t="s">
        <v>69</v>
      </c>
      <c r="C9" s="164" t="s">
        <v>261</v>
      </c>
      <c r="D9" s="165" t="s">
        <v>346</v>
      </c>
      <c r="E9" s="165" t="s">
        <v>347</v>
      </c>
      <c r="F9" s="165" t="s">
        <v>348</v>
      </c>
      <c r="G9" s="190">
        <v>1</v>
      </c>
      <c r="H9" s="70">
        <v>5000</v>
      </c>
      <c r="I9" s="70">
        <v>5000</v>
      </c>
      <c r="J9" s="70"/>
      <c r="K9" s="70"/>
      <c r="L9" s="70"/>
      <c r="M9" s="70"/>
      <c r="N9" s="70">
        <v>5000</v>
      </c>
      <c r="O9" s="70"/>
      <c r="P9" s="73"/>
      <c r="Q9" s="73"/>
      <c r="R9" s="70"/>
      <c r="S9" s="70">
        <v>5000</v>
      </c>
    </row>
    <row r="10" ht="21" customHeight="1" spans="1:19">
      <c r="A10" s="166" t="s">
        <v>164</v>
      </c>
      <c r="B10" s="167"/>
      <c r="C10" s="167"/>
      <c r="D10" s="168"/>
      <c r="E10" s="168"/>
      <c r="F10" s="168"/>
      <c r="G10" s="191"/>
      <c r="H10" s="70">
        <v>5000</v>
      </c>
      <c r="I10" s="70">
        <v>5000</v>
      </c>
      <c r="J10" s="70"/>
      <c r="K10" s="70"/>
      <c r="L10" s="70"/>
      <c r="M10" s="70"/>
      <c r="N10" s="70">
        <v>5000</v>
      </c>
      <c r="O10" s="70"/>
      <c r="P10" s="73"/>
      <c r="Q10" s="73"/>
      <c r="R10" s="70"/>
      <c r="S10" s="70">
        <v>5000</v>
      </c>
    </row>
    <row r="11" ht="21" customHeight="1" spans="1:19">
      <c r="A11" s="192" t="s">
        <v>349</v>
      </c>
      <c r="B11" s="193"/>
      <c r="C11" s="193"/>
      <c r="D11" s="192"/>
      <c r="E11" s="192"/>
      <c r="F11" s="192"/>
      <c r="G11" s="194"/>
      <c r="H11" s="195"/>
      <c r="I11" s="195"/>
      <c r="J11" s="195"/>
      <c r="K11" s="195"/>
      <c r="L11" s="195"/>
      <c r="M11" s="195"/>
      <c r="N11" s="195"/>
      <c r="O11" s="195"/>
      <c r="P11" s="195"/>
      <c r="Q11" s="195"/>
      <c r="R11" s="195"/>
      <c r="S11" s="195"/>
    </row>
    <row r="12" customHeight="1" spans="1:17">
      <c r="A12" s="196" t="s">
        <v>350</v>
      </c>
      <c r="B12" s="196"/>
      <c r="C12" s="196"/>
      <c r="D12" s="196"/>
      <c r="E12" s="196"/>
      <c r="F12" s="196"/>
      <c r="G12" s="196"/>
      <c r="H12" s="196"/>
      <c r="I12" s="196"/>
      <c r="J12" s="196"/>
      <c r="K12" s="196"/>
      <c r="L12" s="196"/>
      <c r="M12" s="196"/>
      <c r="N12" s="196"/>
      <c r="O12" s="196"/>
      <c r="P12" s="196"/>
      <c r="Q12" s="196"/>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49"/>
      <c r="B1" s="149"/>
      <c r="C1" s="149"/>
      <c r="D1" s="149"/>
      <c r="E1" s="149"/>
      <c r="F1" s="149"/>
      <c r="G1" s="149"/>
      <c r="H1" s="149"/>
      <c r="I1" s="149"/>
      <c r="J1" s="149"/>
      <c r="K1" s="149"/>
      <c r="L1" s="149"/>
      <c r="M1" s="149"/>
      <c r="N1" s="149"/>
      <c r="O1" s="149"/>
      <c r="P1" s="149"/>
      <c r="Q1" s="149"/>
      <c r="R1" s="149"/>
      <c r="S1" s="149"/>
      <c r="T1" s="149"/>
    </row>
    <row r="2" ht="16.5" customHeight="1" spans="1:20">
      <c r="A2" s="150"/>
      <c r="B2" s="151"/>
      <c r="C2" s="151"/>
      <c r="D2" s="151"/>
      <c r="E2" s="151"/>
      <c r="F2" s="151"/>
      <c r="G2" s="151"/>
      <c r="H2" s="150"/>
      <c r="I2" s="150"/>
      <c r="J2" s="150"/>
      <c r="K2" s="150"/>
      <c r="L2" s="150"/>
      <c r="M2" s="150"/>
      <c r="N2" s="170"/>
      <c r="O2" s="150"/>
      <c r="P2" s="150"/>
      <c r="Q2" s="151"/>
      <c r="R2" s="150"/>
      <c r="S2" s="179"/>
      <c r="T2" s="179" t="s">
        <v>351</v>
      </c>
    </row>
    <row r="3" ht="41.25" customHeight="1" spans="1:20">
      <c r="A3" s="152" t="str">
        <f>"2025"&amp;"年部门政府购买服务预算表"</f>
        <v>2025年部门政府购买服务预算表</v>
      </c>
      <c r="B3" s="153"/>
      <c r="C3" s="153"/>
      <c r="D3" s="153"/>
      <c r="E3" s="153"/>
      <c r="F3" s="153"/>
      <c r="G3" s="153"/>
      <c r="H3" s="154"/>
      <c r="I3" s="154"/>
      <c r="J3" s="154"/>
      <c r="K3" s="154"/>
      <c r="L3" s="154"/>
      <c r="M3" s="154"/>
      <c r="N3" s="171"/>
      <c r="O3" s="154"/>
      <c r="P3" s="154"/>
      <c r="Q3" s="153"/>
      <c r="R3" s="154"/>
      <c r="S3" s="171"/>
      <c r="T3" s="153"/>
    </row>
    <row r="4" ht="22.5" customHeight="1" spans="1:20">
      <c r="A4" s="155" t="str">
        <f>"单位名称："&amp;"昆明市晋宁区招生考试委员会办公室"</f>
        <v>单位名称：昆明市晋宁区招生考试委员会办公室</v>
      </c>
      <c r="B4" s="156"/>
      <c r="C4" s="156"/>
      <c r="D4" s="156"/>
      <c r="E4" s="156"/>
      <c r="F4" s="156"/>
      <c r="G4" s="156"/>
      <c r="H4" s="155"/>
      <c r="I4" s="155"/>
      <c r="J4" s="172"/>
      <c r="K4" s="172"/>
      <c r="L4" s="172"/>
      <c r="M4" s="172"/>
      <c r="N4" s="170"/>
      <c r="O4" s="150"/>
      <c r="P4" s="150"/>
      <c r="Q4" s="151"/>
      <c r="R4" s="150"/>
      <c r="S4" s="180"/>
      <c r="T4" s="179" t="s">
        <v>1</v>
      </c>
    </row>
    <row r="5" ht="24" customHeight="1" spans="1:20">
      <c r="A5" s="58" t="s">
        <v>173</v>
      </c>
      <c r="B5" s="157" t="s">
        <v>174</v>
      </c>
      <c r="C5" s="157" t="s">
        <v>336</v>
      </c>
      <c r="D5" s="157" t="s">
        <v>352</v>
      </c>
      <c r="E5" s="157" t="s">
        <v>353</v>
      </c>
      <c r="F5" s="157" t="s">
        <v>354</v>
      </c>
      <c r="G5" s="157" t="s">
        <v>355</v>
      </c>
      <c r="H5" s="158" t="s">
        <v>356</v>
      </c>
      <c r="I5" s="158" t="s">
        <v>357</v>
      </c>
      <c r="J5" s="173" t="s">
        <v>181</v>
      </c>
      <c r="K5" s="173"/>
      <c r="L5" s="173"/>
      <c r="M5" s="173"/>
      <c r="N5" s="174"/>
      <c r="O5" s="173"/>
      <c r="P5" s="173"/>
      <c r="Q5" s="181"/>
      <c r="R5" s="173"/>
      <c r="S5" s="174"/>
      <c r="T5" s="182"/>
    </row>
    <row r="6" ht="24" customHeight="1" spans="1:20">
      <c r="A6" s="63"/>
      <c r="B6" s="159"/>
      <c r="C6" s="159"/>
      <c r="D6" s="159"/>
      <c r="E6" s="159"/>
      <c r="F6" s="159"/>
      <c r="G6" s="159"/>
      <c r="H6" s="160"/>
      <c r="I6" s="160"/>
      <c r="J6" s="160" t="s">
        <v>55</v>
      </c>
      <c r="K6" s="160" t="s">
        <v>58</v>
      </c>
      <c r="L6" s="160" t="s">
        <v>342</v>
      </c>
      <c r="M6" s="160" t="s">
        <v>343</v>
      </c>
      <c r="N6" s="175" t="s">
        <v>344</v>
      </c>
      <c r="O6" s="176" t="s">
        <v>345</v>
      </c>
      <c r="P6" s="176"/>
      <c r="Q6" s="183"/>
      <c r="R6" s="176"/>
      <c r="S6" s="184"/>
      <c r="T6" s="161"/>
    </row>
    <row r="7" ht="54" customHeight="1" spans="1:20">
      <c r="A7" s="66"/>
      <c r="B7" s="161"/>
      <c r="C7" s="161"/>
      <c r="D7" s="161"/>
      <c r="E7" s="161"/>
      <c r="F7" s="161"/>
      <c r="G7" s="161"/>
      <c r="H7" s="162"/>
      <c r="I7" s="162"/>
      <c r="J7" s="162"/>
      <c r="K7" s="162" t="s">
        <v>57</v>
      </c>
      <c r="L7" s="162"/>
      <c r="M7" s="162"/>
      <c r="N7" s="177"/>
      <c r="O7" s="162" t="s">
        <v>57</v>
      </c>
      <c r="P7" s="162" t="s">
        <v>63</v>
      </c>
      <c r="Q7" s="161" t="s">
        <v>64</v>
      </c>
      <c r="R7" s="162" t="s">
        <v>65</v>
      </c>
      <c r="S7" s="177" t="s">
        <v>66</v>
      </c>
      <c r="T7" s="161" t="s">
        <v>67</v>
      </c>
    </row>
    <row r="8" ht="17.25" customHeight="1" spans="1:20">
      <c r="A8" s="67">
        <v>1</v>
      </c>
      <c r="B8" s="161">
        <v>2</v>
      </c>
      <c r="C8" s="67">
        <v>3</v>
      </c>
      <c r="D8" s="67">
        <v>4</v>
      </c>
      <c r="E8" s="161">
        <v>5</v>
      </c>
      <c r="F8" s="67">
        <v>6</v>
      </c>
      <c r="G8" s="67">
        <v>7</v>
      </c>
      <c r="H8" s="161">
        <v>8</v>
      </c>
      <c r="I8" s="67">
        <v>9</v>
      </c>
      <c r="J8" s="67">
        <v>10</v>
      </c>
      <c r="K8" s="161">
        <v>11</v>
      </c>
      <c r="L8" s="67">
        <v>12</v>
      </c>
      <c r="M8" s="67">
        <v>13</v>
      </c>
      <c r="N8" s="161">
        <v>14</v>
      </c>
      <c r="O8" s="67">
        <v>15</v>
      </c>
      <c r="P8" s="67">
        <v>16</v>
      </c>
      <c r="Q8" s="161">
        <v>17</v>
      </c>
      <c r="R8" s="67">
        <v>18</v>
      </c>
      <c r="S8" s="67">
        <v>19</v>
      </c>
      <c r="T8" s="67">
        <v>20</v>
      </c>
    </row>
    <row r="9" ht="21" customHeight="1" spans="1:20">
      <c r="A9" s="163"/>
      <c r="B9" s="164"/>
      <c r="C9" s="164"/>
      <c r="D9" s="164"/>
      <c r="E9" s="164"/>
      <c r="F9" s="164"/>
      <c r="G9" s="164"/>
      <c r="H9" s="165"/>
      <c r="I9" s="165"/>
      <c r="J9" s="73"/>
      <c r="K9" s="73"/>
      <c r="L9" s="73"/>
      <c r="M9" s="73"/>
      <c r="N9" s="73"/>
      <c r="O9" s="73"/>
      <c r="P9" s="73"/>
      <c r="Q9" s="73"/>
      <c r="R9" s="73"/>
      <c r="S9" s="73"/>
      <c r="T9" s="73"/>
    </row>
    <row r="10" ht="21" customHeight="1" spans="1:20">
      <c r="A10" s="166" t="s">
        <v>164</v>
      </c>
      <c r="B10" s="167"/>
      <c r="C10" s="167"/>
      <c r="D10" s="167"/>
      <c r="E10" s="167"/>
      <c r="F10" s="167"/>
      <c r="G10" s="167"/>
      <c r="H10" s="168"/>
      <c r="I10" s="178"/>
      <c r="J10" s="73"/>
      <c r="K10" s="73"/>
      <c r="L10" s="73"/>
      <c r="M10" s="73"/>
      <c r="N10" s="73"/>
      <c r="O10" s="73"/>
      <c r="P10" s="73"/>
      <c r="Q10" s="73"/>
      <c r="R10" s="73"/>
      <c r="S10" s="73"/>
      <c r="T10" s="73"/>
    </row>
    <row r="11" customHeight="1" spans="1:24">
      <c r="A11" s="169" t="s">
        <v>358</v>
      </c>
      <c r="B11" s="169"/>
      <c r="C11" s="169"/>
      <c r="D11" s="169"/>
      <c r="E11" s="169"/>
      <c r="F11" s="169"/>
      <c r="G11" s="136"/>
      <c r="H11" s="169"/>
      <c r="I11" s="169"/>
      <c r="J11" s="169"/>
      <c r="K11" s="169"/>
      <c r="L11" s="169"/>
      <c r="M11" s="169"/>
      <c r="N11" s="169"/>
      <c r="O11" s="169"/>
      <c r="P11" s="169"/>
      <c r="Q11" s="169"/>
      <c r="R11" s="169"/>
      <c r="S11" s="169"/>
      <c r="T11" s="169"/>
      <c r="U11" s="169"/>
      <c r="V11" s="169"/>
      <c r="W11" s="169"/>
      <c r="X11" s="169"/>
    </row>
  </sheetData>
  <mergeCells count="19">
    <mergeCell ref="A3:T3"/>
    <mergeCell ref="J5:T5"/>
    <mergeCell ref="O6:T6"/>
    <mergeCell ref="A10:I10"/>
    <mergeCell ref="A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D19" sqref="D19"/>
    </sheetView>
  </sheetViews>
  <sheetFormatPr defaultColWidth="9.15" defaultRowHeight="14.25" customHeight="1" outlineLevelCol="4"/>
  <cols>
    <col min="1" max="1" width="44.25" style="48" customWidth="1"/>
    <col min="2" max="5" width="20" style="48" customWidth="1"/>
    <col min="6" max="16384" width="9.15" style="48"/>
  </cols>
  <sheetData>
    <row r="1" s="48" customFormat="1" customHeight="1" spans="1:5">
      <c r="A1" s="49"/>
      <c r="B1" s="49"/>
      <c r="C1" s="49"/>
      <c r="D1" s="49"/>
      <c r="E1" s="49"/>
    </row>
    <row r="2" s="48" customFormat="1" ht="17.25" customHeight="1" spans="4:5">
      <c r="D2" s="138"/>
      <c r="E2" s="51" t="s">
        <v>359</v>
      </c>
    </row>
    <row r="3" s="48" customFormat="1" ht="41.25" customHeight="1" spans="1:5">
      <c r="A3" s="139" t="str">
        <f>"2025"&amp;"年对下转移支付预算表"</f>
        <v>2025年对下转移支付预算表</v>
      </c>
      <c r="B3" s="52"/>
      <c r="C3" s="52"/>
      <c r="D3" s="52"/>
      <c r="E3" s="131"/>
    </row>
    <row r="4" s="48" customFormat="1" ht="18" customHeight="1" spans="1:5">
      <c r="A4" s="140" t="str">
        <f>"单位名称："&amp;"昆明市晋宁区招生考试委员会办公室"</f>
        <v>单位名称：昆明市晋宁区招生考试委员会办公室</v>
      </c>
      <c r="B4" s="141"/>
      <c r="C4" s="141"/>
      <c r="D4" s="142"/>
      <c r="E4" s="99" t="s">
        <v>1</v>
      </c>
    </row>
    <row r="5" s="48" customFormat="1" ht="19.5" customHeight="1" spans="1:5">
      <c r="A5" s="83" t="s">
        <v>360</v>
      </c>
      <c r="B5" s="100" t="s">
        <v>181</v>
      </c>
      <c r="C5" s="101"/>
      <c r="D5" s="101"/>
      <c r="E5" s="143" t="s">
        <v>361</v>
      </c>
    </row>
    <row r="6" s="48" customFormat="1" ht="40.5" customHeight="1" spans="1:5">
      <c r="A6" s="89"/>
      <c r="B6" s="86" t="s">
        <v>55</v>
      </c>
      <c r="C6" s="82" t="s">
        <v>58</v>
      </c>
      <c r="D6" s="144" t="s">
        <v>342</v>
      </c>
      <c r="E6" s="143"/>
    </row>
    <row r="7" s="48" customFormat="1" ht="19.5" customHeight="1" spans="1:5">
      <c r="A7" s="90">
        <v>1</v>
      </c>
      <c r="B7" s="90">
        <v>2</v>
      </c>
      <c r="C7" s="90">
        <v>3</v>
      </c>
      <c r="D7" s="145">
        <v>4</v>
      </c>
      <c r="E7" s="146">
        <v>24</v>
      </c>
    </row>
    <row r="8" s="48" customFormat="1" ht="19.5" customHeight="1" spans="1:5">
      <c r="A8" s="91"/>
      <c r="B8" s="147"/>
      <c r="C8" s="147"/>
      <c r="D8" s="147"/>
      <c r="E8" s="147"/>
    </row>
    <row r="9" s="48" customFormat="1" ht="19.5" customHeight="1" spans="1:5">
      <c r="A9" s="134"/>
      <c r="B9" s="147"/>
      <c r="C9" s="147"/>
      <c r="D9" s="147"/>
      <c r="E9" s="147"/>
    </row>
    <row r="10" s="48" customFormat="1" ht="34" customHeight="1" spans="1:1">
      <c r="A10" s="148" t="s">
        <v>362</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8" sqref="A8"/>
    </sheetView>
  </sheetViews>
  <sheetFormatPr defaultColWidth="9.14166666666667" defaultRowHeight="12" customHeight="1"/>
  <cols>
    <col min="1" max="1" width="55.375" style="48" customWidth="1"/>
    <col min="2" max="2" width="29" style="48" customWidth="1"/>
    <col min="3" max="5" width="23.575" style="48" customWidth="1"/>
    <col min="6" max="6" width="11.2833333333333" style="48" customWidth="1"/>
    <col min="7" max="7" width="25.1416666666667" style="48" customWidth="1"/>
    <col min="8" max="8" width="15.575" style="48" customWidth="1"/>
    <col min="9" max="9" width="13.425" style="48" customWidth="1"/>
    <col min="10" max="10" width="18.85" style="48" customWidth="1"/>
    <col min="11" max="16384" width="9.14166666666667" style="48"/>
  </cols>
  <sheetData>
    <row r="1" customHeight="1" spans="1:10">
      <c r="A1" s="49"/>
      <c r="B1" s="49"/>
      <c r="C1" s="49"/>
      <c r="D1" s="49"/>
      <c r="E1" s="49"/>
      <c r="F1" s="49"/>
      <c r="G1" s="49"/>
      <c r="H1" s="49"/>
      <c r="I1" s="49"/>
      <c r="J1" s="49"/>
    </row>
    <row r="2" ht="16.5" customHeight="1" spans="10:10">
      <c r="J2" s="51" t="s">
        <v>363</v>
      </c>
    </row>
    <row r="3" ht="41.25" customHeight="1" spans="1:10">
      <c r="A3" s="130" t="str">
        <f>"2025"&amp;"年对下转移支付绩效目标表"</f>
        <v>2025年对下转移支付绩效目标表</v>
      </c>
      <c r="B3" s="52"/>
      <c r="C3" s="52"/>
      <c r="D3" s="52"/>
      <c r="E3" s="52"/>
      <c r="F3" s="131"/>
      <c r="G3" s="52"/>
      <c r="H3" s="131"/>
      <c r="I3" s="131"/>
      <c r="J3" s="52"/>
    </row>
    <row r="4" ht="17.25" customHeight="1" spans="1:1">
      <c r="A4" s="78" t="str">
        <f>"单位名称："&amp;"昆明市晋宁区招生考试委员会办公室"</f>
        <v>单位名称：昆明市晋宁区招生考试委员会办公室</v>
      </c>
    </row>
    <row r="5" ht="44.25" customHeight="1" spans="1:10">
      <c r="A5" s="132" t="s">
        <v>360</v>
      </c>
      <c r="B5" s="132" t="s">
        <v>269</v>
      </c>
      <c r="C5" s="132" t="s">
        <v>270</v>
      </c>
      <c r="D5" s="132" t="s">
        <v>271</v>
      </c>
      <c r="E5" s="132" t="s">
        <v>272</v>
      </c>
      <c r="F5" s="133" t="s">
        <v>273</v>
      </c>
      <c r="G5" s="132" t="s">
        <v>274</v>
      </c>
      <c r="H5" s="133" t="s">
        <v>275</v>
      </c>
      <c r="I5" s="133" t="s">
        <v>276</v>
      </c>
      <c r="J5" s="132" t="s">
        <v>277</v>
      </c>
    </row>
    <row r="6" ht="14.25" customHeight="1" spans="1:10">
      <c r="A6" s="132">
        <v>1</v>
      </c>
      <c r="B6" s="132">
        <v>2</v>
      </c>
      <c r="C6" s="132">
        <v>3</v>
      </c>
      <c r="D6" s="132">
        <v>4</v>
      </c>
      <c r="E6" s="132">
        <v>5</v>
      </c>
      <c r="F6" s="133">
        <v>6</v>
      </c>
      <c r="G6" s="132">
        <v>7</v>
      </c>
      <c r="H6" s="133">
        <v>8</v>
      </c>
      <c r="I6" s="133">
        <v>9</v>
      </c>
      <c r="J6" s="132">
        <v>10</v>
      </c>
    </row>
    <row r="7" ht="42" customHeight="1" spans="1:10">
      <c r="A7" s="91"/>
      <c r="B7" s="134"/>
      <c r="C7" s="134"/>
      <c r="D7" s="134"/>
      <c r="E7" s="117"/>
      <c r="F7" s="135"/>
      <c r="G7" s="117"/>
      <c r="H7" s="135"/>
      <c r="I7" s="135"/>
      <c r="J7" s="117"/>
    </row>
    <row r="8" ht="42" customHeight="1" spans="1:10">
      <c r="A8" s="91"/>
      <c r="B8" s="92"/>
      <c r="C8" s="92"/>
      <c r="D8" s="92"/>
      <c r="E8" s="91"/>
      <c r="F8" s="92"/>
      <c r="G8" s="91"/>
      <c r="H8" s="92"/>
      <c r="I8" s="92"/>
      <c r="J8" s="91"/>
    </row>
    <row r="9" ht="45" customHeight="1" spans="1:3">
      <c r="A9" s="136" t="s">
        <v>364</v>
      </c>
      <c r="B9" s="137"/>
      <c r="C9" s="137"/>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8" sqref="C18"/>
    </sheetView>
  </sheetViews>
  <sheetFormatPr defaultColWidth="10.425" defaultRowHeight="14.25" customHeight="1"/>
  <cols>
    <col min="1" max="3" width="33.7083333333333" style="48" customWidth="1"/>
    <col min="4" max="4" width="45.575" style="48" customWidth="1"/>
    <col min="5" max="5" width="27.575" style="48" customWidth="1"/>
    <col min="6" max="6" width="21.7083333333333" style="48" customWidth="1"/>
    <col min="7" max="9" width="26.2833333333333" style="48" customWidth="1"/>
    <col min="10" max="16384" width="10.425" style="48"/>
  </cols>
  <sheetData>
    <row r="1" customHeight="1" spans="1:9">
      <c r="A1" s="49"/>
      <c r="B1" s="49"/>
      <c r="C1" s="49"/>
      <c r="D1" s="49"/>
      <c r="E1" s="49"/>
      <c r="F1" s="49"/>
      <c r="G1" s="49"/>
      <c r="H1" s="49"/>
      <c r="I1" s="49"/>
    </row>
    <row r="2" customHeight="1" spans="1:9">
      <c r="A2" s="105" t="s">
        <v>365</v>
      </c>
      <c r="B2" s="106"/>
      <c r="C2" s="106"/>
      <c r="D2" s="107"/>
      <c r="E2" s="107"/>
      <c r="F2" s="107"/>
      <c r="G2" s="106"/>
      <c r="H2" s="106"/>
      <c r="I2" s="107"/>
    </row>
    <row r="3" ht="41.25" customHeight="1" spans="1:9">
      <c r="A3" s="108" t="str">
        <f>"2025"&amp;"年新增资产配置预算表"</f>
        <v>2025年新增资产配置预算表</v>
      </c>
      <c r="B3" s="109"/>
      <c r="C3" s="109"/>
      <c r="D3" s="110"/>
      <c r="E3" s="110"/>
      <c r="F3" s="110"/>
      <c r="G3" s="109"/>
      <c r="H3" s="109"/>
      <c r="I3" s="110"/>
    </row>
    <row r="4" customHeight="1" spans="1:9">
      <c r="A4" s="111" t="str">
        <f>"单位名称："&amp;"昆明市晋宁区招生考试委员会办公室"</f>
        <v>单位名称：昆明市晋宁区招生考试委员会办公室</v>
      </c>
      <c r="B4" s="112"/>
      <c r="C4" s="112"/>
      <c r="D4" s="113"/>
      <c r="F4" s="110"/>
      <c r="G4" s="109"/>
      <c r="H4" s="109"/>
      <c r="I4" s="129" t="s">
        <v>1</v>
      </c>
    </row>
    <row r="5" ht="28.5" customHeight="1" spans="1:9">
      <c r="A5" s="114" t="s">
        <v>173</v>
      </c>
      <c r="B5" s="103" t="s">
        <v>174</v>
      </c>
      <c r="C5" s="114" t="s">
        <v>366</v>
      </c>
      <c r="D5" s="114" t="s">
        <v>367</v>
      </c>
      <c r="E5" s="114" t="s">
        <v>368</v>
      </c>
      <c r="F5" s="114" t="s">
        <v>369</v>
      </c>
      <c r="G5" s="103" t="s">
        <v>370</v>
      </c>
      <c r="H5" s="103"/>
      <c r="I5" s="114"/>
    </row>
    <row r="6" ht="21" customHeight="1" spans="1:9">
      <c r="A6" s="114"/>
      <c r="B6" s="115"/>
      <c r="C6" s="115"/>
      <c r="D6" s="116"/>
      <c r="E6" s="115"/>
      <c r="F6" s="115"/>
      <c r="G6" s="103" t="s">
        <v>340</v>
      </c>
      <c r="H6" s="103" t="s">
        <v>371</v>
      </c>
      <c r="I6" s="103" t="s">
        <v>372</v>
      </c>
    </row>
    <row r="7" ht="17.25" customHeight="1" spans="1:9">
      <c r="A7" s="117" t="s">
        <v>81</v>
      </c>
      <c r="B7" s="118"/>
      <c r="C7" s="119" t="s">
        <v>82</v>
      </c>
      <c r="D7" s="117" t="s">
        <v>83</v>
      </c>
      <c r="E7" s="120" t="s">
        <v>84</v>
      </c>
      <c r="F7" s="117" t="s">
        <v>85</v>
      </c>
      <c r="G7" s="119" t="s">
        <v>86</v>
      </c>
      <c r="H7" s="121" t="s">
        <v>87</v>
      </c>
      <c r="I7" s="120" t="s">
        <v>88</v>
      </c>
    </row>
    <row r="8" ht="19.5" customHeight="1" spans="1:9">
      <c r="A8" s="91"/>
      <c r="B8" s="92"/>
      <c r="C8" s="92"/>
      <c r="D8" s="91"/>
      <c r="E8" s="92"/>
      <c r="F8" s="121"/>
      <c r="G8" s="122"/>
      <c r="H8" s="123"/>
      <c r="I8" s="123"/>
    </row>
    <row r="9" ht="19.5" customHeight="1" spans="1:9">
      <c r="A9" s="124" t="s">
        <v>55</v>
      </c>
      <c r="B9" s="125"/>
      <c r="C9" s="125"/>
      <c r="D9" s="126"/>
      <c r="E9" s="127"/>
      <c r="F9" s="127"/>
      <c r="G9" s="122"/>
      <c r="H9" s="123"/>
      <c r="I9" s="123"/>
    </row>
    <row r="10" customHeight="1" spans="1:8">
      <c r="A10" s="128" t="s">
        <v>373</v>
      </c>
      <c r="B10" s="128"/>
      <c r="C10" s="128"/>
      <c r="D10" s="128"/>
      <c r="E10" s="128"/>
      <c r="F10" s="128"/>
      <c r="G10" s="128"/>
      <c r="H10" s="128"/>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0" sqref="C10"/>
    </sheetView>
  </sheetViews>
  <sheetFormatPr defaultColWidth="9.14166666666667" defaultRowHeight="14.25" customHeight="1"/>
  <cols>
    <col min="1" max="1" width="19.2833333333333" style="48" customWidth="1"/>
    <col min="2" max="2" width="33.85" style="48" customWidth="1"/>
    <col min="3" max="3" width="23.85" style="48" customWidth="1"/>
    <col min="4" max="4" width="11.1416666666667" style="48" customWidth="1"/>
    <col min="5" max="5" width="17.7083333333333" style="48" customWidth="1"/>
    <col min="6" max="6" width="9.85" style="48" customWidth="1"/>
    <col min="7" max="7" width="17.7083333333333" style="48" customWidth="1"/>
    <col min="8" max="11" width="23.1416666666667" style="48" customWidth="1"/>
    <col min="12" max="16384" width="9.14166666666667" style="48"/>
  </cols>
  <sheetData>
    <row r="1" customHeight="1" spans="1:11">
      <c r="A1" s="49"/>
      <c r="B1" s="49"/>
      <c r="C1" s="49"/>
      <c r="D1" s="49"/>
      <c r="E1" s="49"/>
      <c r="F1" s="49"/>
      <c r="G1" s="49"/>
      <c r="H1" s="49"/>
      <c r="I1" s="49"/>
      <c r="J1" s="49"/>
      <c r="K1" s="49"/>
    </row>
    <row r="2" customHeight="1" spans="4:11">
      <c r="D2" s="50"/>
      <c r="E2" s="50"/>
      <c r="F2" s="50"/>
      <c r="G2" s="50"/>
      <c r="K2" s="51" t="s">
        <v>374</v>
      </c>
    </row>
    <row r="3" ht="41.25" customHeight="1" spans="1:11">
      <c r="A3" s="52" t="str">
        <f>"2025"&amp;"年上级转移支付补助项目支出预算表"</f>
        <v>2025年上级转移支付补助项目支出预算表</v>
      </c>
      <c r="B3" s="52"/>
      <c r="C3" s="52"/>
      <c r="D3" s="52"/>
      <c r="E3" s="52"/>
      <c r="F3" s="52"/>
      <c r="G3" s="52"/>
      <c r="H3" s="52"/>
      <c r="I3" s="52"/>
      <c r="J3" s="52"/>
      <c r="K3" s="52"/>
    </row>
    <row r="4" ht="13.5" customHeight="1" spans="1:11">
      <c r="A4" s="78" t="str">
        <f>"单位名称："&amp;"昆明市晋宁区招生考试委员会办公室"</f>
        <v>单位名称：昆明市晋宁区招生考试委员会办公室</v>
      </c>
      <c r="B4" s="79"/>
      <c r="C4" s="79"/>
      <c r="D4" s="79"/>
      <c r="E4" s="79"/>
      <c r="F4" s="79"/>
      <c r="G4" s="79"/>
      <c r="H4" s="80"/>
      <c r="I4" s="80"/>
      <c r="J4" s="80"/>
      <c r="K4" s="99" t="s">
        <v>1</v>
      </c>
    </row>
    <row r="5" ht="21.75" customHeight="1" spans="1:11">
      <c r="A5" s="81" t="s">
        <v>234</v>
      </c>
      <c r="B5" s="81" t="s">
        <v>176</v>
      </c>
      <c r="C5" s="81" t="s">
        <v>235</v>
      </c>
      <c r="D5" s="82" t="s">
        <v>177</v>
      </c>
      <c r="E5" s="82" t="s">
        <v>178</v>
      </c>
      <c r="F5" s="82" t="s">
        <v>236</v>
      </c>
      <c r="G5" s="82" t="s">
        <v>237</v>
      </c>
      <c r="H5" s="83" t="s">
        <v>55</v>
      </c>
      <c r="I5" s="100" t="s">
        <v>375</v>
      </c>
      <c r="J5" s="101"/>
      <c r="K5" s="102"/>
    </row>
    <row r="6" ht="21.75" customHeight="1" spans="1:11">
      <c r="A6" s="84"/>
      <c r="B6" s="84"/>
      <c r="C6" s="84"/>
      <c r="D6" s="85"/>
      <c r="E6" s="85"/>
      <c r="F6" s="85"/>
      <c r="G6" s="85"/>
      <c r="H6" s="86"/>
      <c r="I6" s="82" t="s">
        <v>58</v>
      </c>
      <c r="J6" s="82" t="s">
        <v>59</v>
      </c>
      <c r="K6" s="82" t="s">
        <v>60</v>
      </c>
    </row>
    <row r="7" ht="40.5" customHeight="1" spans="1:11">
      <c r="A7" s="87"/>
      <c r="B7" s="87"/>
      <c r="C7" s="87"/>
      <c r="D7" s="88"/>
      <c r="E7" s="88"/>
      <c r="F7" s="88"/>
      <c r="G7" s="88"/>
      <c r="H7" s="89"/>
      <c r="I7" s="88" t="s">
        <v>57</v>
      </c>
      <c r="J7" s="88"/>
      <c r="K7" s="88"/>
    </row>
    <row r="8" ht="15" customHeight="1" spans="1:11">
      <c r="A8" s="90">
        <v>1</v>
      </c>
      <c r="B8" s="90">
        <v>2</v>
      </c>
      <c r="C8" s="90">
        <v>3</v>
      </c>
      <c r="D8" s="90">
        <v>4</v>
      </c>
      <c r="E8" s="90">
        <v>5</v>
      </c>
      <c r="F8" s="90">
        <v>6</v>
      </c>
      <c r="G8" s="90">
        <v>7</v>
      </c>
      <c r="H8" s="90">
        <v>8</v>
      </c>
      <c r="I8" s="90">
        <v>9</v>
      </c>
      <c r="J8" s="103">
        <v>10</v>
      </c>
      <c r="K8" s="103">
        <v>11</v>
      </c>
    </row>
    <row r="9" ht="18.75" customHeight="1" spans="1:11">
      <c r="A9" s="91"/>
      <c r="B9" s="92"/>
      <c r="C9" s="91"/>
      <c r="D9" s="91"/>
      <c r="E9" s="91"/>
      <c r="F9" s="91"/>
      <c r="G9" s="91"/>
      <c r="H9" s="93"/>
      <c r="I9" s="104"/>
      <c r="J9" s="104"/>
      <c r="K9" s="93"/>
    </row>
    <row r="10" ht="18.75" customHeight="1" spans="1:11">
      <c r="A10" s="92"/>
      <c r="B10" s="92"/>
      <c r="C10" s="92"/>
      <c r="D10" s="92"/>
      <c r="E10" s="92"/>
      <c r="F10" s="92"/>
      <c r="G10" s="92"/>
      <c r="H10" s="94"/>
      <c r="I10" s="94"/>
      <c r="J10" s="94"/>
      <c r="K10" s="93"/>
    </row>
    <row r="11" ht="18.75" customHeight="1" spans="1:11">
      <c r="A11" s="95" t="s">
        <v>164</v>
      </c>
      <c r="B11" s="96"/>
      <c r="C11" s="96"/>
      <c r="D11" s="96"/>
      <c r="E11" s="96"/>
      <c r="F11" s="96"/>
      <c r="G11" s="97"/>
      <c r="H11" s="94"/>
      <c r="I11" s="94"/>
      <c r="J11" s="94"/>
      <c r="K11" s="93"/>
    </row>
    <row r="12" customHeight="1" spans="1:1">
      <c r="A12" s="98" t="s">
        <v>376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F27" sqref="F27"/>
    </sheetView>
  </sheetViews>
  <sheetFormatPr defaultColWidth="9.14166666666667" defaultRowHeight="14.25" customHeight="1" outlineLevelCol="6"/>
  <cols>
    <col min="1" max="1" width="35.2833333333333" style="48" customWidth="1"/>
    <col min="2" max="4" width="28" style="48" customWidth="1"/>
    <col min="5" max="7" width="23.85" style="48" customWidth="1"/>
    <col min="8" max="16384" width="9.14166666666667" style="48"/>
  </cols>
  <sheetData>
    <row r="1" customHeight="1" spans="1:7">
      <c r="A1" s="49"/>
      <c r="B1" s="49"/>
      <c r="C1" s="49"/>
      <c r="D1" s="49"/>
      <c r="E1" s="49"/>
      <c r="F1" s="49"/>
      <c r="G1" s="49"/>
    </row>
    <row r="2" ht="13.5" customHeight="1" spans="4:7">
      <c r="D2" s="50"/>
      <c r="G2" s="51" t="s">
        <v>377</v>
      </c>
    </row>
    <row r="3" ht="41.25" customHeight="1" spans="1:7">
      <c r="A3" s="52" t="str">
        <f>"2025"&amp;"年部门项目中期规划预算表"</f>
        <v>2025年部门项目中期规划预算表</v>
      </c>
      <c r="B3" s="52"/>
      <c r="C3" s="52"/>
      <c r="D3" s="52"/>
      <c r="E3" s="52"/>
      <c r="F3" s="52"/>
      <c r="G3" s="52"/>
    </row>
    <row r="4" ht="13.5" customHeight="1" spans="1:7">
      <c r="A4" s="53" t="str">
        <f>"单位名称："&amp;"昆明市晋宁区招生考试委员会办公室"</f>
        <v>单位名称：昆明市晋宁区招生考试委员会办公室</v>
      </c>
      <c r="B4" s="54"/>
      <c r="C4" s="54"/>
      <c r="D4" s="54"/>
      <c r="E4" s="55"/>
      <c r="F4" s="55"/>
      <c r="G4" s="56" t="s">
        <v>1</v>
      </c>
    </row>
    <row r="5" ht="21.75" customHeight="1" spans="1:7">
      <c r="A5" s="57" t="s">
        <v>235</v>
      </c>
      <c r="B5" s="57" t="s">
        <v>234</v>
      </c>
      <c r="C5" s="57" t="s">
        <v>176</v>
      </c>
      <c r="D5" s="58" t="s">
        <v>378</v>
      </c>
      <c r="E5" s="59" t="s">
        <v>58</v>
      </c>
      <c r="F5" s="60"/>
      <c r="G5" s="61"/>
    </row>
    <row r="6" ht="21.75" customHeight="1" spans="1:7">
      <c r="A6" s="62"/>
      <c r="B6" s="62"/>
      <c r="C6" s="62"/>
      <c r="D6" s="63"/>
      <c r="E6" s="64" t="str">
        <f>"2025"&amp;"年"</f>
        <v>2025年</v>
      </c>
      <c r="F6" s="64" t="str">
        <f>("2025"+1)&amp;"年"</f>
        <v>2026年</v>
      </c>
      <c r="G6" s="64" t="str">
        <f>("2025"+2)&amp;"年"</f>
        <v>2027年</v>
      </c>
    </row>
    <row r="7" ht="40.5" customHeight="1" spans="1:7">
      <c r="A7" s="65"/>
      <c r="B7" s="65"/>
      <c r="C7" s="65"/>
      <c r="D7" s="66"/>
      <c r="E7" s="67"/>
      <c r="F7" s="67"/>
      <c r="G7" s="67"/>
    </row>
    <row r="8" ht="15" customHeight="1" spans="1:7">
      <c r="A8" s="68">
        <v>1</v>
      </c>
      <c r="B8" s="68">
        <v>2</v>
      </c>
      <c r="C8" s="68">
        <v>3</v>
      </c>
      <c r="D8" s="68">
        <v>4</v>
      </c>
      <c r="E8" s="68">
        <v>5</v>
      </c>
      <c r="F8" s="68">
        <v>6</v>
      </c>
      <c r="G8" s="68">
        <v>7</v>
      </c>
    </row>
    <row r="9" ht="17.25" customHeight="1" spans="1:7">
      <c r="A9" s="69" t="s">
        <v>69</v>
      </c>
      <c r="B9" s="70"/>
      <c r="C9" s="70"/>
      <c r="D9" s="70"/>
      <c r="E9" s="70">
        <v>530000</v>
      </c>
      <c r="F9" s="70"/>
      <c r="G9" s="70"/>
    </row>
    <row r="10" ht="18.75" customHeight="1" spans="1:7">
      <c r="A10" s="71"/>
      <c r="B10" s="72" t="s">
        <v>379</v>
      </c>
      <c r="C10" s="72" t="s">
        <v>242</v>
      </c>
      <c r="D10" s="71" t="s">
        <v>380</v>
      </c>
      <c r="E10" s="73">
        <v>30000</v>
      </c>
      <c r="F10" s="73"/>
      <c r="G10" s="73"/>
    </row>
    <row r="11" ht="18.75" customHeight="1" spans="1:7">
      <c r="A11" s="74"/>
      <c r="B11" s="72" t="s">
        <v>381</v>
      </c>
      <c r="C11" s="72" t="s">
        <v>259</v>
      </c>
      <c r="D11" s="71" t="s">
        <v>380</v>
      </c>
      <c r="E11" s="73">
        <v>500000</v>
      </c>
      <c r="F11" s="73"/>
      <c r="G11" s="73"/>
    </row>
    <row r="12" customHeight="1" spans="1:7">
      <c r="A12" s="75" t="s">
        <v>55</v>
      </c>
      <c r="B12" s="76" t="s">
        <v>382</v>
      </c>
      <c r="C12" s="76"/>
      <c r="D12" s="77"/>
      <c r="E12" s="73">
        <v>530000</v>
      </c>
      <c r="F12" s="73"/>
      <c r="G12" s="73"/>
    </row>
  </sheetData>
  <mergeCells count="11">
    <mergeCell ref="A3:G3"/>
    <mergeCell ref="A4:F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3" workbookViewId="0">
      <selection activeCell="A3" sqref="A3:C3"/>
    </sheetView>
  </sheetViews>
  <sheetFormatPr defaultColWidth="9" defaultRowHeight="12.75"/>
  <cols>
    <col min="1" max="1" width="16.625" style="4" customWidth="1"/>
    <col min="2" max="2" width="20" style="4" customWidth="1"/>
    <col min="3" max="8" width="13.125" style="4" customWidth="1"/>
    <col min="9" max="9" width="21.625" style="4" customWidth="1"/>
    <col min="10" max="10" width="8" style="4" hidden="1" customWidth="1"/>
    <col min="11" max="16384" width="9" style="1"/>
  </cols>
  <sheetData>
    <row r="1" s="1" customFormat="1" spans="1:10">
      <c r="A1" s="4"/>
      <c r="B1" s="4"/>
      <c r="C1" s="4"/>
      <c r="D1" s="4"/>
      <c r="E1" s="4"/>
      <c r="F1" s="4"/>
      <c r="G1" s="4"/>
      <c r="H1" s="4"/>
      <c r="I1" s="42" t="s">
        <v>383</v>
      </c>
      <c r="J1" s="4"/>
    </row>
    <row r="2" s="2" customFormat="1" ht="47.1" customHeight="1" spans="1:10">
      <c r="A2" s="5" t="s">
        <v>384</v>
      </c>
      <c r="B2" s="5"/>
      <c r="C2" s="5"/>
      <c r="D2" s="5"/>
      <c r="E2" s="5"/>
      <c r="F2" s="5"/>
      <c r="G2" s="5"/>
      <c r="H2" s="5"/>
      <c r="I2" s="5"/>
      <c r="J2" s="43"/>
    </row>
    <row r="3" s="3" customFormat="1" ht="12" spans="1:10">
      <c r="A3" s="6" t="s">
        <v>385</v>
      </c>
      <c r="B3" s="6"/>
      <c r="C3" s="6"/>
      <c r="D3" s="7"/>
      <c r="E3" s="7"/>
      <c r="F3" s="8"/>
      <c r="G3" s="8"/>
      <c r="H3" s="8"/>
      <c r="I3" s="8" t="s">
        <v>1</v>
      </c>
      <c r="J3" s="44"/>
    </row>
    <row r="4" s="1" customFormat="1" ht="15" customHeight="1" spans="1:10">
      <c r="A4" s="9" t="s">
        <v>386</v>
      </c>
      <c r="B4" s="10"/>
      <c r="C4" s="11"/>
      <c r="D4" s="12"/>
      <c r="E4" s="13"/>
      <c r="F4" s="14" t="s">
        <v>387</v>
      </c>
      <c r="G4" s="15"/>
      <c r="H4" s="12"/>
      <c r="I4" s="13"/>
      <c r="J4" s="4"/>
    </row>
    <row r="5" s="1" customFormat="1" ht="17.25" customHeight="1" spans="1:10">
      <c r="A5" s="16"/>
      <c r="B5" s="14" t="s">
        <v>388</v>
      </c>
      <c r="C5" s="12"/>
      <c r="D5" s="12"/>
      <c r="E5" s="12"/>
      <c r="F5" s="12"/>
      <c r="G5" s="12"/>
      <c r="H5" s="13"/>
      <c r="I5" s="17" t="s">
        <v>389</v>
      </c>
      <c r="J5" s="4"/>
    </row>
    <row r="6" s="1" customFormat="1" ht="67.15" customHeight="1" spans="1:10">
      <c r="A6" s="17" t="s">
        <v>390</v>
      </c>
      <c r="B6" s="17" t="s">
        <v>391</v>
      </c>
      <c r="C6" s="18"/>
      <c r="D6" s="19"/>
      <c r="E6" s="19"/>
      <c r="F6" s="19"/>
      <c r="G6" s="19"/>
      <c r="H6" s="20"/>
      <c r="I6" s="45" t="s">
        <v>392</v>
      </c>
      <c r="J6" s="4"/>
    </row>
    <row r="7" s="1" customFormat="1" ht="70.5" customHeight="1" spans="1:10">
      <c r="A7" s="21"/>
      <c r="B7" s="17" t="s">
        <v>393</v>
      </c>
      <c r="C7" s="18"/>
      <c r="D7" s="19"/>
      <c r="E7" s="19"/>
      <c r="F7" s="19"/>
      <c r="G7" s="19"/>
      <c r="H7" s="20"/>
      <c r="I7" s="46" t="s">
        <v>394</v>
      </c>
      <c r="J7" s="4"/>
    </row>
    <row r="8" s="1" customFormat="1" ht="70.7" customHeight="1" spans="1:10">
      <c r="A8" s="17" t="s">
        <v>395</v>
      </c>
      <c r="B8" s="17" t="s">
        <v>396</v>
      </c>
      <c r="C8" s="18"/>
      <c r="D8" s="19"/>
      <c r="E8" s="19"/>
      <c r="F8" s="19"/>
      <c r="G8" s="19"/>
      <c r="H8" s="20"/>
      <c r="I8" s="47" t="s">
        <v>397</v>
      </c>
      <c r="J8" s="4"/>
    </row>
    <row r="9" s="1" customFormat="1" ht="17.85" customHeight="1" spans="1:10">
      <c r="A9" s="22"/>
      <c r="B9" s="23" t="s">
        <v>398</v>
      </c>
      <c r="C9" s="24"/>
      <c r="D9" s="24" t="s">
        <v>399</v>
      </c>
      <c r="E9" s="25"/>
      <c r="F9" s="24" t="s">
        <v>400</v>
      </c>
      <c r="G9" s="24"/>
      <c r="H9" s="24"/>
      <c r="I9" s="34" t="s">
        <v>389</v>
      </c>
      <c r="J9" s="4"/>
    </row>
    <row r="10" s="1" customFormat="1" ht="17.85" customHeight="1" spans="1:10">
      <c r="A10" s="26"/>
      <c r="B10" s="27"/>
      <c r="C10" s="24"/>
      <c r="D10" s="4"/>
      <c r="E10" s="24"/>
      <c r="F10" s="17" t="s">
        <v>401</v>
      </c>
      <c r="G10" s="17" t="s">
        <v>402</v>
      </c>
      <c r="H10" s="17" t="s">
        <v>403</v>
      </c>
      <c r="I10" s="27"/>
      <c r="J10" s="4"/>
    </row>
    <row r="11" s="1" customFormat="1" ht="23.85" customHeight="1" spans="1:10">
      <c r="A11" s="28" t="s">
        <v>404</v>
      </c>
      <c r="B11" s="17" t="s">
        <v>55</v>
      </c>
      <c r="C11" s="29"/>
      <c r="D11" s="19"/>
      <c r="E11" s="20"/>
      <c r="F11" s="30"/>
      <c r="G11" s="30"/>
      <c r="H11" s="30"/>
      <c r="I11" s="18"/>
      <c r="J11" s="4"/>
    </row>
    <row r="12" s="1" customFormat="1" ht="24" spans="1:10">
      <c r="A12" s="27"/>
      <c r="B12" s="31"/>
      <c r="C12" s="31"/>
      <c r="D12" s="19"/>
      <c r="E12" s="20"/>
      <c r="F12" s="30"/>
      <c r="G12" s="30"/>
      <c r="H12" s="30"/>
      <c r="I12" s="31" t="s">
        <v>405</v>
      </c>
      <c r="J12" s="4"/>
    </row>
    <row r="13" s="1" customFormat="1" ht="24" spans="1:10">
      <c r="A13" s="27"/>
      <c r="B13" s="31"/>
      <c r="C13" s="31"/>
      <c r="D13" s="19"/>
      <c r="E13" s="20"/>
      <c r="F13" s="30"/>
      <c r="G13" s="30"/>
      <c r="H13" s="30"/>
      <c r="I13" s="31" t="s">
        <v>405</v>
      </c>
      <c r="J13" s="4"/>
    </row>
    <row r="14" s="1" customFormat="1" ht="24" spans="1:10">
      <c r="A14" s="27"/>
      <c r="B14" s="31"/>
      <c r="C14" s="31"/>
      <c r="D14" s="19"/>
      <c r="E14" s="20"/>
      <c r="F14" s="30"/>
      <c r="G14" s="30"/>
      <c r="H14" s="30"/>
      <c r="I14" s="31" t="s">
        <v>405</v>
      </c>
      <c r="J14" s="4"/>
    </row>
    <row r="15" s="1" customFormat="1" ht="24" spans="1:10">
      <c r="A15" s="21"/>
      <c r="B15" s="31"/>
      <c r="C15" s="31"/>
      <c r="D15" s="19"/>
      <c r="E15" s="20"/>
      <c r="F15" s="30"/>
      <c r="G15" s="30"/>
      <c r="H15" s="30"/>
      <c r="I15" s="31" t="s">
        <v>405</v>
      </c>
      <c r="J15" s="4"/>
    </row>
    <row r="16" s="1" customFormat="1" ht="409.5" hidden="1" customHeight="1" spans="1:10">
      <c r="A16" s="9" t="s">
        <v>406</v>
      </c>
      <c r="B16" s="32"/>
      <c r="C16" s="33"/>
      <c r="D16" s="33"/>
      <c r="E16" s="34"/>
      <c r="F16" s="35"/>
      <c r="G16" s="36"/>
      <c r="H16" s="24"/>
      <c r="I16" s="34"/>
      <c r="J16" s="4"/>
    </row>
    <row r="17" s="1" customFormat="1" ht="9.4" customHeight="1" spans="1:10">
      <c r="A17" s="27"/>
      <c r="B17" s="4"/>
      <c r="C17" s="26"/>
      <c r="D17" s="26"/>
      <c r="E17" s="27"/>
      <c r="F17" s="4"/>
      <c r="G17" s="4"/>
      <c r="H17" s="4"/>
      <c r="I17" s="27"/>
      <c r="J17" s="4"/>
    </row>
    <row r="18" s="1" customFormat="1" ht="21.6" customHeight="1" spans="1:10">
      <c r="A18" s="27"/>
      <c r="B18" s="37" t="s">
        <v>270</v>
      </c>
      <c r="C18" s="38" t="s">
        <v>271</v>
      </c>
      <c r="D18" s="38" t="s">
        <v>272</v>
      </c>
      <c r="E18" s="38" t="s">
        <v>274</v>
      </c>
      <c r="F18" s="39" t="s">
        <v>407</v>
      </c>
      <c r="G18" s="39"/>
      <c r="H18" s="39"/>
      <c r="I18" s="38" t="s">
        <v>408</v>
      </c>
      <c r="J18" s="4"/>
    </row>
    <row r="19" s="1" customFormat="1" spans="1:10">
      <c r="A19" s="27"/>
      <c r="B19" s="40"/>
      <c r="C19" s="40"/>
      <c r="D19" s="40"/>
      <c r="E19" s="40"/>
      <c r="F19" s="40"/>
      <c r="G19" s="19"/>
      <c r="H19" s="20"/>
      <c r="I19" s="40"/>
      <c r="J19" s="4"/>
    </row>
    <row r="20" s="1" customFormat="1" spans="1:10">
      <c r="A20" s="27"/>
      <c r="B20" s="40"/>
      <c r="C20" s="40"/>
      <c r="D20" s="40"/>
      <c r="E20" s="40"/>
      <c r="F20" s="40"/>
      <c r="G20" s="19"/>
      <c r="H20" s="20"/>
      <c r="I20" s="40"/>
      <c r="J20" s="4"/>
    </row>
    <row r="21" s="1" customFormat="1" spans="1:10">
      <c r="A21" s="27"/>
      <c r="B21" s="40"/>
      <c r="C21" s="40"/>
      <c r="D21" s="40"/>
      <c r="E21" s="40"/>
      <c r="F21" s="40"/>
      <c r="G21" s="19"/>
      <c r="H21" s="20"/>
      <c r="I21" s="40"/>
      <c r="J21" s="4"/>
    </row>
    <row r="22" s="1" customFormat="1" spans="1:10">
      <c r="A22" s="27"/>
      <c r="B22" s="40"/>
      <c r="C22" s="40"/>
      <c r="D22" s="40"/>
      <c r="E22" s="40"/>
      <c r="F22" s="40"/>
      <c r="G22" s="19"/>
      <c r="H22" s="20"/>
      <c r="I22" s="40"/>
      <c r="J22" s="4"/>
    </row>
    <row r="23" s="1" customFormat="1" spans="1:10">
      <c r="A23" s="27"/>
      <c r="B23" s="40"/>
      <c r="C23" s="40"/>
      <c r="D23" s="40"/>
      <c r="E23" s="40"/>
      <c r="F23" s="40"/>
      <c r="G23" s="19"/>
      <c r="H23" s="20"/>
      <c r="I23" s="40"/>
      <c r="J23" s="4"/>
    </row>
    <row r="24" s="1" customFormat="1" spans="1:10">
      <c r="A24" s="27"/>
      <c r="B24" s="40"/>
      <c r="C24" s="40"/>
      <c r="D24" s="40"/>
      <c r="E24" s="40"/>
      <c r="F24" s="40"/>
      <c r="G24" s="19"/>
      <c r="H24" s="20"/>
      <c r="I24" s="40"/>
      <c r="J24" s="4"/>
    </row>
    <row r="25" s="1" customFormat="1" spans="1:10">
      <c r="A25" s="27"/>
      <c r="B25" s="40"/>
      <c r="C25" s="40"/>
      <c r="D25" s="40"/>
      <c r="E25" s="40"/>
      <c r="F25" s="40"/>
      <c r="G25" s="19"/>
      <c r="H25" s="20"/>
      <c r="I25" s="40"/>
      <c r="J25" s="4"/>
    </row>
    <row r="26" s="1" customFormat="1" spans="1:10">
      <c r="A26" s="27"/>
      <c r="B26" s="40"/>
      <c r="C26" s="40"/>
      <c r="D26" s="40"/>
      <c r="E26" s="40"/>
      <c r="F26" s="40"/>
      <c r="G26" s="19"/>
      <c r="H26" s="20"/>
      <c r="I26" s="40"/>
      <c r="J26" s="4"/>
    </row>
    <row r="27" s="1" customFormat="1" spans="1:10">
      <c r="A27" s="27"/>
      <c r="B27" s="40"/>
      <c r="C27" s="40"/>
      <c r="D27" s="40"/>
      <c r="E27" s="40"/>
      <c r="F27" s="40"/>
      <c r="G27" s="19"/>
      <c r="H27" s="20"/>
      <c r="I27" s="40"/>
      <c r="J27" s="4"/>
    </row>
    <row r="28" s="1" customFormat="1" spans="1:10">
      <c r="A28" s="27"/>
      <c r="B28" s="40"/>
      <c r="C28" s="40"/>
      <c r="D28" s="40"/>
      <c r="E28" s="40"/>
      <c r="F28" s="40"/>
      <c r="G28" s="19"/>
      <c r="H28" s="20"/>
      <c r="I28" s="40"/>
      <c r="J28" s="4"/>
    </row>
    <row r="29" s="1" customFormat="1" spans="1:10">
      <c r="A29" s="27"/>
      <c r="B29" s="40"/>
      <c r="C29" s="40"/>
      <c r="D29" s="40"/>
      <c r="E29" s="40"/>
      <c r="F29" s="40"/>
      <c r="G29" s="19"/>
      <c r="H29" s="20"/>
      <c r="I29" s="40"/>
      <c r="J29" s="4"/>
    </row>
    <row r="30" s="1" customFormat="1" spans="1:10">
      <c r="A30" s="27"/>
      <c r="B30" s="40"/>
      <c r="C30" s="40"/>
      <c r="D30" s="40"/>
      <c r="E30" s="40"/>
      <c r="F30" s="40"/>
      <c r="G30" s="19"/>
      <c r="H30" s="20"/>
      <c r="I30" s="40"/>
      <c r="J30" s="4"/>
    </row>
    <row r="31" s="1" customFormat="1" spans="1:10">
      <c r="A31" s="21"/>
      <c r="B31" s="40"/>
      <c r="C31" s="40"/>
      <c r="D31" s="40"/>
      <c r="E31" s="40"/>
      <c r="F31" s="40"/>
      <c r="G31" s="19"/>
      <c r="H31" s="20"/>
      <c r="I31" s="40"/>
      <c r="J31" s="4"/>
    </row>
    <row r="32" s="1" customFormat="1" ht="409.5" hidden="1" customHeight="1" spans="1:10">
      <c r="A32" s="4"/>
      <c r="B32" s="4"/>
      <c r="C32" s="4"/>
      <c r="D32" s="4"/>
      <c r="E32" s="4"/>
      <c r="F32" s="4"/>
      <c r="G32" s="4"/>
      <c r="H32" s="4"/>
      <c r="I32" s="4"/>
      <c r="J32" s="4"/>
    </row>
    <row r="33" spans="1:1">
      <c r="A33" s="41" t="s">
        <v>409</v>
      </c>
    </row>
  </sheetData>
  <mergeCells count="43">
    <mergeCell ref="A2:I2"/>
    <mergeCell ref="A3:C3"/>
    <mergeCell ref="B4:E4"/>
    <mergeCell ref="G4:I4"/>
    <mergeCell ref="B5:H5"/>
    <mergeCell ref="C6:H6"/>
    <mergeCell ref="C7:H7"/>
    <mergeCell ref="C8:H8"/>
    <mergeCell ref="F9:H9"/>
    <mergeCell ref="C11:E11"/>
    <mergeCell ref="C12:E12"/>
    <mergeCell ref="C13:E13"/>
    <mergeCell ref="C14:E14"/>
    <mergeCell ref="C15:E15"/>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A6:A7"/>
    <mergeCell ref="A9:A10"/>
    <mergeCell ref="A11:A15"/>
    <mergeCell ref="A16:A31"/>
    <mergeCell ref="B9:B10"/>
    <mergeCell ref="B16:B17"/>
    <mergeCell ref="C16:C17"/>
    <mergeCell ref="D9:D10"/>
    <mergeCell ref="D16:D17"/>
    <mergeCell ref="E16:E17"/>
    <mergeCell ref="F16:F17"/>
    <mergeCell ref="G16:G17"/>
    <mergeCell ref="H16:H17"/>
    <mergeCell ref="I9:I10"/>
    <mergeCell ref="I16: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bellwin</cp:lastModifiedBy>
  <dcterms:created xsi:type="dcterms:W3CDTF">2025-02-06T07:09:00Z</dcterms:created>
  <dcterms:modified xsi:type="dcterms:W3CDTF">2025-03-14T05:14:23Z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