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94" activeTab="1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部门整体支出绩效目标表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<sst xmlns="http://schemas.openxmlformats.org/spreadsheetml/2006/main" count="996" uniqueCount="420">
  <si>
    <t>预算01-1表</t>
  </si>
  <si>
    <t>单位名称：昆明市晋宁区宝峰中学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</si>
  <si>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</si>
  <si>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</si>
  <si>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</si>
  <si>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</si>
  <si>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</si>
  <si>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</si>
  <si>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</si>
  <si>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</si>
  <si>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</si>
  <si>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</si>
  <si>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</si>
  <si>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</si>
  <si>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</si>
  <si>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</si>
  <si>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</si>
  <si>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</si>
  <si>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</si>
  <si>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</si>
  <si>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</si>
  <si>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</si>
  <si>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</si>
  <si>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</si>
  <si>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</si>
  <si>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</si>
  <si>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</si>
  <si>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</si>
  <si>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</si>
  <si>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</si>
  <si>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</si>
  <si>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</si>
  <si>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</si>
  <si>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</si>
  <si>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</si>
  <si>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</si>
  <si>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</si>
  <si>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</si>
  <si>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</si>
  <si>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</si>
  <si>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</si>
  <si>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</si>
  <si>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</si>
  <si>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</si>
  <si>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</si>
  <si>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</si>
  <si>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</si>
  <si>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</si>
  <si>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</si>
  <si>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</si>
  <si>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</si>
  <si>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</si>
  <si>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</si>
  <si>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</si>
  <si>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</si>
  <si>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</si>
  <si>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</si>
  <si>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</si>
  <si>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</si>
  <si>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</si>
  <si>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</si>
  <si>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</si>
  <si>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</si>
  <si>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</si>
  <si>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</si>
  <si>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</si>
  <si>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</si>
  <si>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</si>
  <si>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</si>
  <si>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</si>
  <si>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105025</t>
  </si>
  <si>
    <t>昆明市晋宁区宝峰中学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</si>
  <si>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</si>
  <si>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</si>
  <si>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</si>
  <si>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</si>
  <si>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</si>
  <si>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</si>
  <si>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</si>
  <si>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</si>
  <si>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</si>
  <si>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</si>
  <si>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</si>
  <si>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</si>
  <si>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</si>
  <si>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</si>
  <si>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</si>
  <si>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</si>
  <si>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</si>
  <si>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</si>
  <si>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</si>
  <si>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</si>
  <si>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</si>
  <si>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</si>
  <si>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</si>
  <si>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</si>
  <si>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</si>
  <si>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</si>
  <si>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</si>
  <si>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</si>
  <si>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</si>
  <si>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2050203</t>
  </si>
  <si>
    <t>初中教育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</si>
  <si>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</si>
  <si>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</si>
  <si>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</si>
  <si>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</si>
  <si>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</si>
  <si>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</si>
  <si>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</si>
  <si>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</si>
  <si>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</si>
  <si>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</si>
  <si>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</si>
  <si>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</si>
  <si>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</si>
  <si>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</si>
  <si>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</si>
  <si>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</si>
  <si>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</si>
  <si>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</si>
  <si>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</si>
  <si>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</si>
  <si>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</si>
  <si>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</si>
  <si>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</si>
  <si>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</si>
  <si>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</si>
  <si>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</si>
  <si>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</si>
  <si>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</si>
  <si>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</si>
  <si>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</si>
  <si>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</si>
  <si>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</si>
  <si>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</si>
  <si>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</si>
  <si>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</si>
  <si>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</si>
  <si>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</si>
  <si>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</si>
  <si>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</si>
  <si>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</si>
  <si>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</si>
  <si>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</si>
  <si>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</si>
  <si>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</si>
  <si>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</si>
  <si>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</si>
  <si>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</si>
  <si>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</si>
  <si>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</si>
  <si>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</si>
  <si>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</si>
  <si>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</si>
  <si>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</si>
  <si>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</si>
  <si>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</si>
  <si>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</si>
  <si>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</si>
  <si>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</si>
  <si>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</si>
  <si>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</si>
  <si>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</si>
  <si>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</si>
  <si>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</si>
  <si>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</si>
  <si>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</si>
  <si>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</si>
  <si>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</si>
  <si>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</si>
  <si>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</si>
  <si>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</si>
  <si>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</si>
  <si>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</si>
  <si>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</si>
  <si>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</si>
  <si>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</si>
  <si>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</si>
  <si>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</si>
  <si>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</si>
  <si>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</si>
  <si>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</si>
  <si>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</si>
  <si>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</si>
  <si>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</si>
  <si>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</si>
  <si>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</si>
  <si>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</si>
  <si>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</si>
  <si>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</si>
  <si>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</si>
  <si>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昆明市晋宁区教育体育局</t>
  </si>
  <si>
    <t>530122210000000002938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</si>
  <si>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</si>
  <si>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</si>
  <si>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</si>
  <si>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</si>
  <si>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</si>
  <si>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</si>
  <si>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</si>
  <si>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</si>
  <si>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</si>
  <si>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530122210000000002939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</si>
  <si>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</si>
  <si>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</si>
  <si>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</si>
  <si>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</si>
  <si>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</si>
  <si>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</si>
  <si>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</si>
  <si>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</si>
  <si>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</si>
  <si>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530122210000000002940</t>
  </si>
  <si>
    <t>30113</t>
  </si>
  <si>
    <t>530122210000000002942</t>
  </si>
  <si>
    <t>30217</t>
  </si>
  <si>
    <t>530122210000000002943</t>
  </si>
  <si>
    <t>工会经费</t>
  </si>
  <si>
    <t>30228</t>
  </si>
  <si>
    <t>530122210000000003395</t>
  </si>
  <si>
    <t>一般公用经费</t>
  </si>
  <si>
    <t>30201</t>
  </si>
  <si>
    <t>办公费</t>
  </si>
  <si>
    <t>30211</t>
  </si>
  <si>
    <t>差旅费</t>
  </si>
  <si>
    <t>30216</t>
  </si>
  <si>
    <t>培训费</t>
  </si>
  <si>
    <t>30229</t>
  </si>
  <si>
    <t>福利费</t>
  </si>
  <si>
    <t>530122231100001210848</t>
  </si>
  <si>
    <t>离退休人员支出</t>
  </si>
  <si>
    <t>30305</t>
  </si>
  <si>
    <t>生活补助</t>
  </si>
  <si>
    <t>530122231100001496092</t>
  </si>
  <si>
    <t>其他事业人员支出工资</t>
  </si>
  <si>
    <t>530122231100001496109</t>
  </si>
  <si>
    <t>事业人员绩效奖励</t>
  </si>
  <si>
    <t>530122241100002485277</t>
  </si>
  <si>
    <t>其他人员支出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</si>
  <si>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</si>
  <si>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</si>
  <si>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</si>
  <si>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</si>
  <si>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</si>
  <si>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</si>
  <si>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</si>
  <si>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</si>
  <si>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</si>
  <si>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</si>
  <si>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530122231100001938884</t>
  </si>
  <si>
    <t>个税工作经费</t>
  </si>
  <si>
    <t>事业发展类</t>
  </si>
  <si>
    <t>530122231100001634199</t>
  </si>
  <si>
    <t>学生课后服务专项资金</t>
  </si>
  <si>
    <t>30226</t>
  </si>
  <si>
    <t>劳务费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</si>
  <si>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</si>
  <si>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</si>
  <si>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</si>
  <si>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</si>
  <si>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</si>
  <si>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</si>
  <si>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</si>
  <si>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</si>
  <si>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</si>
  <si>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</si>
  <si>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学生课后服务专项资金，提高教学质量。</t>
  </si>
  <si>
    <t>产出指标</t>
  </si>
  <si>
    <t>数量指标</t>
  </si>
  <si>
    <t>课后服务学生人数</t>
  </si>
  <si>
    <t>&gt;=</t>
  </si>
  <si>
    <t>360</t>
  </si>
  <si>
    <t>人</t>
  </si>
  <si>
    <t>定量指标</t>
  </si>
  <si>
    <t>课后服务学生人数全覆盖</t>
  </si>
  <si>
    <t>效益指标</t>
  </si>
  <si>
    <t>社会效益</t>
  </si>
  <si>
    <t>社会满意度</t>
  </si>
  <si>
    <t>90</t>
  </si>
  <si>
    <t>%</t>
  </si>
  <si>
    <t>社会满意度高</t>
  </si>
  <si>
    <t>可持续影响</t>
  </si>
  <si>
    <t>对服务对象的影响度</t>
  </si>
  <si>
    <t>年</t>
  </si>
  <si>
    <t>对服务对象的影响长远</t>
  </si>
  <si>
    <t>满意度指标</t>
  </si>
  <si>
    <t>服务对象满意度</t>
  </si>
  <si>
    <t>学生及家长满意度</t>
  </si>
  <si>
    <t>学生及家长满意度高</t>
  </si>
  <si>
    <t>个税工作经费，用于学校办公支出，保证学校正常运转。</t>
  </si>
  <si>
    <t>按政策补助金额数</t>
  </si>
  <si>
    <t>=</t>
  </si>
  <si>
    <t>798.09</t>
  </si>
  <si>
    <t>元</t>
  </si>
  <si>
    <t>是否符合政策补助标准</t>
  </si>
  <si>
    <t>补助对象政策的知晓度</t>
  </si>
  <si>
    <t>反映社会对补助政策的知晓度</t>
  </si>
  <si>
    <t>师生满意度</t>
  </si>
  <si>
    <t>95</t>
  </si>
  <si>
    <t>反映师生对经费使用的满意度</t>
  </si>
  <si>
    <t>预算06表</t>
  </si>
  <si>
    <t>政府性基金预算支出预算表</t>
  </si>
  <si>
    <t>政府性基金预算支出</t>
  </si>
  <si>
    <t>2</t>
  </si>
  <si>
    <t>备注：我单位无政府性基金预算支出预算相关内容，该表以空表进行公开。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</si>
  <si>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</si>
  <si>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</si>
  <si>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</si>
  <si>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</si>
  <si>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</si>
  <si>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</si>
  <si>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</si>
  <si>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</si>
  <si>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</si>
  <si>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</si>
  <si>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</si>
  <si>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备注：1.当面向中小企业预留资金大于合计时，面向中小企业预留资金为三年预计数。</t>
  </si>
  <si>
    <t xml:space="preserve">      2.因没有符合政府集中采购目录和限额标准范围内的支出项目，我单位无部门政府采购预算相关内容，该表以空表进行公开。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</si>
  <si>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</si>
  <si>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</si>
  <si>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</si>
  <si>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</si>
  <si>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</si>
  <si>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</si>
  <si>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</si>
  <si>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备注：因没有符合政府采购服务的支出项目，我单位无政府购买服务预算相关内容，该表以空表进行公开。</t>
  </si>
  <si>
    <t>预算09-1表</t>
  </si>
  <si>
    <t>单位名称（项目）</t>
  </si>
  <si>
    <t>地区</t>
  </si>
  <si>
    <t>备注：我部门无对下转移支付预算，此表无数据。</t>
  </si>
  <si>
    <t>预算09-2表</t>
  </si>
  <si>
    <t>备注：我部门无对下转移支付绩效目标，此表无数据。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</si>
  <si>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</si>
  <si>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</si>
  <si>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</si>
  <si>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</si>
  <si>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</si>
  <si>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</si>
  <si>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</si>
  <si>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</si>
  <si>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A02 设备</t>
  </si>
  <si>
    <t>A02010108 便携式计算机</t>
  </si>
  <si>
    <t>便携式计算机</t>
  </si>
  <si>
    <t>台</t>
  </si>
  <si>
    <t>A02020100 复印机</t>
  </si>
  <si>
    <t>复印机</t>
  </si>
  <si>
    <t>A02021001 A3黑白打印机</t>
  </si>
  <si>
    <t>A3黑白打印机</t>
  </si>
  <si>
    <t>A02021003 A4黑白打印机</t>
  </si>
  <si>
    <t>A4黑白打印机</t>
  </si>
  <si>
    <t>A02029900 其他办公设备</t>
  </si>
  <si>
    <t>教学一体机</t>
  </si>
  <si>
    <t>套</t>
  </si>
  <si>
    <t>录播教室</t>
  </si>
  <si>
    <t>速印机</t>
  </si>
  <si>
    <t>智慧黑板</t>
  </si>
  <si>
    <t>块</t>
  </si>
  <si>
    <t>LED图文显示屏</t>
  </si>
  <si>
    <t>A03 文物和陈列品</t>
  </si>
  <si>
    <t>A03030400 雕塑</t>
  </si>
  <si>
    <t>校园文化雕塑</t>
  </si>
  <si>
    <t>项</t>
  </si>
  <si>
    <t>A04 图书和档案</t>
  </si>
  <si>
    <t>A04010199 其他普通图书</t>
  </si>
  <si>
    <t>图书</t>
  </si>
  <si>
    <t>册</t>
  </si>
  <si>
    <t>A05 家具和用品</t>
  </si>
  <si>
    <t>A05010202 会议桌</t>
  </si>
  <si>
    <t>会议桌</t>
  </si>
  <si>
    <t>张</t>
  </si>
  <si>
    <t>A05010203 教学、实验用桌</t>
  </si>
  <si>
    <t>学生课桌</t>
  </si>
  <si>
    <t>A05010501 书柜</t>
  </si>
  <si>
    <t>书柜</t>
  </si>
  <si>
    <t>个</t>
  </si>
  <si>
    <t>A05019900 其他家具</t>
  </si>
  <si>
    <t>乒乓球桌</t>
  </si>
  <si>
    <t>A05020102 炊事机械</t>
  </si>
  <si>
    <t>磨肉机</t>
  </si>
  <si>
    <t>土豆脱皮机</t>
  </si>
  <si>
    <t>A05020199 其他厨卫用具</t>
  </si>
  <si>
    <t>分餐架</t>
  </si>
  <si>
    <t>架</t>
  </si>
  <si>
    <t>A05029900 其他用具</t>
  </si>
  <si>
    <t>室外卫生工具柜</t>
  </si>
  <si>
    <t>学生餐桌</t>
  </si>
  <si>
    <t>预算11表</t>
  </si>
  <si>
    <t>上级补助</t>
  </si>
  <si>
    <t>备注：因我单位无提前下达的上级转移支付补助项目支出预算，该表以空表进行公开。</t>
  </si>
  <si>
    <t>预算12表</t>
  </si>
  <si>
    <t>项目级次</t>
  </si>
  <si>
    <t/>
  </si>
  <si>
    <t>备注：我单位无部门项目中期规划相关内容，该表以空表进行公开。</t>
  </si>
  <si>
    <t>预算13表</t>
  </si>
  <si>
    <t xml:space="preserve">              部门整体支出绩效目标表</t>
  </si>
  <si>
    <t>部门编码</t>
  </si>
  <si>
    <t>部门名称</t>
  </si>
  <si>
    <t>内容</t>
  </si>
  <si>
    <t>说明</t>
  </si>
  <si>
    <t>部门总体目标</t>
  </si>
  <si>
    <t>部门职责</t>
  </si>
  <si>
    <t>根据“三定”方案归纳</t>
  </si>
  <si>
    <t>总体绩效目标
（2024—2026年期间）</t>
  </si>
  <si>
    <t>根据部门职责、中长期规划、市委、市政府要求归纳</t>
  </si>
  <si>
    <t>部门年度目标</t>
  </si>
  <si>
    <t>（2024年）年度绩效目标</t>
  </si>
  <si>
    <t>部门年度重点工作任务对应的目标或措施预计的产出和效果，每项工作任务都有明确的一项或几项目标</t>
  </si>
  <si>
    <t>任务名称</t>
  </si>
  <si>
    <t>主要内容</t>
  </si>
  <si>
    <t>申请金额（元）</t>
  </si>
  <si>
    <t>总额</t>
  </si>
  <si>
    <t>财政拨款</t>
  </si>
  <si>
    <t>其他资金</t>
  </si>
  <si>
    <t>部门年度重点工作任务</t>
  </si>
  <si>
    <t>根据部门总体目标和年度重点工作要求进行细化分解</t>
  </si>
  <si>
    <t>年度绩效指标</t>
  </si>
  <si>
    <t>绩效指标值设定依据及数据来源</t>
  </si>
  <si>
    <t>指标说明</t>
  </si>
  <si>
    <t>备注：此表为一级预算单位及主管部门公开，我单位为二级预算单位故以空表公开。</t>
  </si>
</sst>
</file>

<file path=xl/styles.xml><?xml version="1.0" encoding="utf-8"?>
<styleSheet xmlns="http://schemas.openxmlformats.org/spreadsheetml/2006/main">
  <numFmts count="10">
    <numFmt numFmtId="176" formatCode="hh:mm:ss"/>
    <numFmt numFmtId="177" formatCode="yyyy/mm/dd"/>
    <numFmt numFmtId="178" formatCode="yyyy/mm/dd\ hh:mm:ss"/>
    <numFmt numFmtId="41" formatCode="_ * #,##0_ ;_ * \-#,##0_ ;_ * &quot;-&quot;_ ;_ @_ "/>
    <numFmt numFmtId="43" formatCode="_ * #,##0.00_ ;_ * \-#,##0.00_ ;_ * &quot;-&quot;??_ ;_ @_ "/>
    <numFmt numFmtId="179" formatCode="#,##0.00;\-#,##0.00;;@"/>
    <numFmt numFmtId="180" formatCode="#,##0;\-#,##0;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81" formatCode="[$-10804]#,##0.00;\-#,##0.00;\ "/>
  </numFmts>
  <fonts count="50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8"/>
      <color indexed="8"/>
      <name val="方正小标宋_GBK"/>
      <charset val="134"/>
    </font>
    <font>
      <sz val="10"/>
      <color indexed="8"/>
      <name val="宋体"/>
      <charset val="134"/>
      <scheme val="minor"/>
    </font>
    <font>
      <sz val="10"/>
      <name val="Arial"/>
      <charset val="0"/>
    </font>
    <font>
      <sz val="9"/>
      <color rgb="FF000000"/>
      <name val="宋体"/>
      <charset val="134"/>
    </font>
    <font>
      <b/>
      <sz val="24"/>
      <color rgb="FF000000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8"/>
      <name val="方正小标宋_GBK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SimSun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宋体"/>
      <charset val="134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3" fillId="19" borderId="2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8" fontId="29" fillId="0" borderId="17">
      <alignment horizontal="right" vertical="center"/>
    </xf>
    <xf numFmtId="0" fontId="30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29" fillId="0" borderId="17">
      <alignment horizontal="right" vertical="center"/>
    </xf>
    <xf numFmtId="0" fontId="37" fillId="0" borderId="0" applyNumberFormat="0" applyFill="0" applyBorder="0" applyAlignment="0" applyProtection="0">
      <alignment vertical="center"/>
    </xf>
    <xf numFmtId="0" fontId="0" fillId="6" borderId="26" applyNumberFormat="0" applyFon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7" fillId="0" borderId="32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49" fillId="22" borderId="31" applyNumberFormat="0" applyAlignment="0" applyProtection="0">
      <alignment vertical="center"/>
    </xf>
    <xf numFmtId="0" fontId="44" fillId="22" borderId="28" applyNumberFormat="0" applyAlignment="0" applyProtection="0">
      <alignment vertical="center"/>
    </xf>
    <xf numFmtId="0" fontId="35" fillId="10" borderId="27" applyNumberFormat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10" fontId="29" fillId="0" borderId="17">
      <alignment horizontal="right" vertical="center"/>
    </xf>
    <xf numFmtId="0" fontId="30" fillId="29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179" fontId="29" fillId="0" borderId="17">
      <alignment horizontal="right" vertical="center"/>
    </xf>
    <xf numFmtId="49" fontId="29" fillId="0" borderId="17">
      <alignment horizontal="left" vertical="center" wrapText="1"/>
    </xf>
    <xf numFmtId="179" fontId="29" fillId="0" borderId="17">
      <alignment horizontal="right" vertical="center"/>
    </xf>
    <xf numFmtId="176" fontId="29" fillId="0" borderId="17">
      <alignment horizontal="right" vertical="center"/>
    </xf>
    <xf numFmtId="180" fontId="29" fillId="0" borderId="17">
      <alignment horizontal="right" vertical="center"/>
    </xf>
    <xf numFmtId="0" fontId="48" fillId="0" borderId="0"/>
    <xf numFmtId="0" fontId="29" fillId="0" borderId="0">
      <alignment vertical="top"/>
      <protection locked="0"/>
    </xf>
  </cellStyleXfs>
  <cellXfs count="309">
    <xf numFmtId="0" fontId="0" fillId="0" borderId="0" xfId="0" applyFont="1" applyBorder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0" fontId="5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 readingOrder="1"/>
      <protection locked="0"/>
    </xf>
    <xf numFmtId="0" fontId="3" fillId="0" borderId="0" xfId="0" applyFont="1" applyFill="1" applyBorder="1" applyAlignment="1" applyProtection="1">
      <alignment horizontal="right" vertical="center" wrapText="1" readingOrder="1"/>
      <protection locked="0"/>
    </xf>
    <xf numFmtId="0" fontId="7" fillId="0" borderId="1" xfId="0" applyFont="1" applyFill="1" applyBorder="1" applyAlignment="1" applyProtection="1">
      <alignment horizontal="center" vertical="center" wrapText="1" readingOrder="1"/>
      <protection locked="0"/>
    </xf>
    <xf numFmtId="0" fontId="8" fillId="0" borderId="2" xfId="0" applyFont="1" applyFill="1" applyBorder="1" applyAlignment="1" applyProtection="1">
      <alignment horizontal="left" vertical="center" wrapText="1" readingOrder="1"/>
      <protection locked="0"/>
    </xf>
    <xf numFmtId="0" fontId="4" fillId="0" borderId="3" xfId="0" applyFont="1" applyFill="1" applyBorder="1" applyAlignment="1" applyProtection="1">
      <alignment vertical="top" wrapText="1"/>
      <protection locked="0"/>
    </xf>
    <xf numFmtId="0" fontId="4" fillId="0" borderId="2" xfId="0" applyFont="1" applyFill="1" applyBorder="1" applyAlignment="1" applyProtection="1">
      <alignment vertical="top" wrapText="1"/>
      <protection locked="0"/>
    </xf>
    <xf numFmtId="0" fontId="8" fillId="0" borderId="2" xfId="0" applyFont="1" applyFill="1" applyBorder="1" applyAlignment="1" applyProtection="1">
      <alignment horizontal="center" vertical="center" wrapText="1" readingOrder="1"/>
      <protection locked="0"/>
    </xf>
    <xf numFmtId="0" fontId="1" fillId="0" borderId="4" xfId="0" applyFont="1" applyFill="1" applyBorder="1" applyAlignment="1" applyProtection="1">
      <alignment vertical="top" wrapText="1" readingOrder="1"/>
      <protection locked="0"/>
    </xf>
    <xf numFmtId="0" fontId="7" fillId="0" borderId="1" xfId="0" applyFont="1" applyFill="1" applyBorder="1" applyAlignment="1" applyProtection="1">
      <alignment vertical="top" wrapText="1" readingOrder="1"/>
      <protection locked="0"/>
    </xf>
    <xf numFmtId="0" fontId="4" fillId="0" borderId="5" xfId="0" applyFont="1" applyFill="1" applyBorder="1" applyAlignment="1" applyProtection="1">
      <alignment vertical="top" wrapText="1"/>
      <protection locked="0"/>
    </xf>
    <xf numFmtId="0" fontId="4" fillId="0" borderId="6" xfId="0" applyFont="1" applyFill="1" applyBorder="1" applyAlignment="1" applyProtection="1">
      <alignment vertical="top" wrapText="1"/>
      <protection locked="0"/>
    </xf>
    <xf numFmtId="0" fontId="4" fillId="0" borderId="7" xfId="0" applyFont="1" applyFill="1" applyBorder="1" applyAlignment="1" applyProtection="1">
      <alignment vertical="top" wrapText="1"/>
      <protection locked="0"/>
    </xf>
    <xf numFmtId="0" fontId="1" fillId="0" borderId="8" xfId="0" applyFont="1" applyFill="1" applyBorder="1" applyAlignment="1" applyProtection="1">
      <alignment vertical="top" wrapText="1" readingOrder="1"/>
      <protection locked="0"/>
    </xf>
    <xf numFmtId="0" fontId="7" fillId="0" borderId="9" xfId="0" applyFont="1" applyFill="1" applyBorder="1" applyAlignment="1" applyProtection="1">
      <alignment horizontal="center" vertical="center" wrapText="1" readingOrder="1"/>
      <protection locked="0"/>
    </xf>
    <xf numFmtId="0" fontId="7" fillId="0" borderId="0" xfId="0" applyFont="1" applyFill="1" applyBorder="1" applyAlignment="1" applyProtection="1">
      <alignment horizontal="center" vertical="center" wrapText="1" readingOrder="1"/>
      <protection locked="0"/>
    </xf>
    <xf numFmtId="0" fontId="7" fillId="0" borderId="10" xfId="0" applyFont="1" applyFill="1" applyBorder="1" applyAlignment="1" applyProtection="1">
      <alignment horizontal="center" vertical="center" wrapText="1" readingOrder="1"/>
      <protection locked="0"/>
    </xf>
    <xf numFmtId="0" fontId="4" fillId="0" borderId="8" xfId="0" applyFont="1" applyFill="1" applyBorder="1" applyAlignment="1" applyProtection="1">
      <alignment vertical="top" wrapText="1"/>
      <protection locked="0"/>
    </xf>
    <xf numFmtId="0" fontId="4" fillId="0" borderId="9" xfId="0" applyFont="1" applyFill="1" applyBorder="1" applyAlignment="1" applyProtection="1">
      <alignment vertical="top" wrapText="1"/>
      <protection locked="0"/>
    </xf>
    <xf numFmtId="0" fontId="8" fillId="0" borderId="7" xfId="0" applyFont="1" applyFill="1" applyBorder="1" applyAlignment="1" applyProtection="1">
      <alignment horizontal="center" vertical="center" wrapText="1" readingOrder="1"/>
      <protection locked="0"/>
    </xf>
    <xf numFmtId="0" fontId="1" fillId="0" borderId="1" xfId="0" applyFont="1" applyFill="1" applyBorder="1" applyAlignment="1" applyProtection="1">
      <alignment vertical="top" wrapText="1" readingOrder="1"/>
      <protection locked="0"/>
    </xf>
    <xf numFmtId="181" fontId="7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0" borderId="1" xfId="0" applyFont="1" applyFill="1" applyBorder="1" applyAlignment="1" applyProtection="1">
      <alignment horizontal="left" vertical="center" wrapText="1" readingOrder="1"/>
      <protection locked="0"/>
    </xf>
    <xf numFmtId="0" fontId="7" fillId="0" borderId="7" xfId="0" applyFont="1" applyFill="1" applyBorder="1" applyAlignment="1" applyProtection="1">
      <alignment horizontal="center" vertical="center" wrapText="1" readingOrder="1"/>
      <protection locked="0"/>
    </xf>
    <xf numFmtId="0" fontId="8" fillId="0" borderId="0" xfId="0" applyFont="1" applyFill="1" applyBorder="1" applyAlignment="1" applyProtection="1">
      <alignment horizontal="center" vertical="center" wrapText="1" readingOrder="1"/>
      <protection locked="0"/>
    </xf>
    <xf numFmtId="0" fontId="8" fillId="0" borderId="8" xfId="0" applyFont="1" applyFill="1" applyBorder="1" applyAlignment="1" applyProtection="1">
      <alignment horizontal="left" vertical="center" wrapText="1" readingOrder="1"/>
      <protection locked="0"/>
    </xf>
    <xf numFmtId="0" fontId="8" fillId="0" borderId="9" xfId="0" applyFont="1" applyFill="1" applyBorder="1" applyAlignment="1" applyProtection="1">
      <alignment horizontal="center" vertical="center" wrapText="1" readingOrder="1"/>
      <protection locked="0"/>
    </xf>
    <xf numFmtId="0" fontId="7" fillId="0" borderId="0" xfId="0" applyFont="1" applyFill="1" applyBorder="1" applyAlignment="1" applyProtection="1">
      <alignment horizontal="right" vertical="center" wrapText="1" readingOrder="1"/>
      <protection locked="0"/>
    </xf>
    <xf numFmtId="0" fontId="7" fillId="0" borderId="0" xfId="0" applyFont="1" applyFill="1" applyBorder="1" applyAlignment="1" applyProtection="1">
      <alignment horizontal="left" vertical="center" wrapText="1" readingOrder="1"/>
      <protection locked="0"/>
    </xf>
    <xf numFmtId="0" fontId="8" fillId="0" borderId="0" xfId="0" applyFont="1" applyFill="1" applyBorder="1" applyAlignment="1" applyProtection="1">
      <alignment horizontal="center" vertical="top" wrapText="1" readingOrder="1"/>
      <protection locked="0"/>
    </xf>
    <xf numFmtId="0" fontId="8" fillId="0" borderId="7" xfId="0" applyFont="1" applyFill="1" applyBorder="1" applyAlignment="1" applyProtection="1">
      <alignment horizontal="center" vertical="top" wrapText="1" readingOrder="1"/>
      <protection locked="0"/>
    </xf>
    <xf numFmtId="0" fontId="7" fillId="0" borderId="0" xfId="0" applyFont="1" applyFill="1" applyBorder="1" applyAlignment="1" applyProtection="1">
      <alignment horizontal="center" vertical="top" wrapText="1" readingOrder="1"/>
      <protection locked="0"/>
    </xf>
    <xf numFmtId="0" fontId="7" fillId="0" borderId="1" xfId="0" applyFont="1" applyFill="1" applyBorder="1" applyAlignment="1" applyProtection="1">
      <alignment vertical="center" wrapText="1" readingOrder="1"/>
      <protection locked="0"/>
    </xf>
    <xf numFmtId="0" fontId="7" fillId="0" borderId="0" xfId="57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/>
    <xf numFmtId="0" fontId="10" fillId="0" borderId="0" xfId="0" applyFont="1" applyFill="1" applyBorder="1" applyAlignment="1"/>
    <xf numFmtId="0" fontId="8" fillId="0" borderId="1" xfId="0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Font="1" applyFill="1" applyBorder="1" applyAlignment="1" applyProtection="1">
      <alignment vertical="center" wrapText="1" readingOrder="1"/>
      <protection locked="0"/>
    </xf>
    <xf numFmtId="0" fontId="8" fillId="0" borderId="1" xfId="0" applyFont="1" applyFill="1" applyBorder="1" applyAlignment="1" applyProtection="1">
      <alignment horizontal="left" vertical="center" wrapText="1" readingOrder="1"/>
      <protection locked="0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11" fillId="0" borderId="0" xfId="0" applyNumberFormat="1" applyFont="1" applyFill="1" applyBorder="1"/>
    <xf numFmtId="0" fontId="5" fillId="0" borderId="0" xfId="0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5" fillId="0" borderId="0" xfId="0" applyFont="1" applyFill="1" applyBorder="1" applyAlignment="1" applyProtection="1">
      <alignment horizontal="right"/>
      <protection locked="0"/>
    </xf>
    <xf numFmtId="0" fontId="13" fillId="0" borderId="11" xfId="0" applyFont="1" applyFill="1" applyBorder="1" applyAlignment="1" applyProtection="1">
      <alignment horizontal="center" vertical="center" wrapText="1"/>
      <protection locked="0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/>
    </xf>
    <xf numFmtId="0" fontId="13" fillId="0" borderId="16" xfId="0" applyFont="1" applyFill="1" applyBorder="1" applyAlignment="1" applyProtection="1">
      <alignment horizontal="center" vertical="center" wrapText="1"/>
      <protection locked="0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 applyProtection="1">
      <alignment horizontal="left" vertical="center" wrapText="1"/>
      <protection locked="0"/>
    </xf>
    <xf numFmtId="0" fontId="5" fillId="0" borderId="17" xfId="0" applyFont="1" applyFill="1" applyBorder="1" applyAlignment="1" applyProtection="1">
      <alignment horizontal="left" vertical="center"/>
      <protection locked="0"/>
    </xf>
    <xf numFmtId="4" fontId="5" fillId="0" borderId="17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 applyProtection="1">
      <alignment horizontal="left" vertical="center" wrapText="1"/>
      <protection locked="0"/>
    </xf>
    <xf numFmtId="0" fontId="5" fillId="0" borderId="14" xfId="0" applyFont="1" applyFill="1" applyBorder="1" applyAlignment="1" applyProtection="1">
      <alignment horizontal="left" vertical="center" wrapText="1"/>
      <protection locked="0"/>
    </xf>
    <xf numFmtId="0" fontId="13" fillId="0" borderId="1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wrapText="1"/>
    </xf>
    <xf numFmtId="4" fontId="5" fillId="0" borderId="17" xfId="0" applyNumberFormat="1" applyFont="1" applyFill="1" applyBorder="1" applyAlignment="1">
      <alignment horizontal="right" vertical="center" wrapText="1"/>
    </xf>
    <xf numFmtId="0" fontId="11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14" fillId="0" borderId="0" xfId="0" applyFont="1" applyFill="1" applyBorder="1"/>
    <xf numFmtId="0" fontId="11" fillId="0" borderId="17" xfId="0" applyFont="1" applyFill="1" applyBorder="1" applyAlignment="1" applyProtection="1">
      <alignment horizontal="center" vertical="center"/>
      <protection locked="0"/>
    </xf>
    <xf numFmtId="4" fontId="15" fillId="0" borderId="17" xfId="54" applyNumberFormat="1" applyFont="1" applyFill="1" applyBorder="1">
      <alignment horizontal="right" vertical="center"/>
    </xf>
    <xf numFmtId="0" fontId="5" fillId="0" borderId="0" xfId="0" applyFont="1" applyFill="1" applyBorder="1" applyAlignment="1" applyProtection="1">
      <alignment horizontal="right" vertical="top" wrapText="1"/>
      <protection locked="0"/>
    </xf>
    <xf numFmtId="0" fontId="16" fillId="0" borderId="0" xfId="0" applyFont="1" applyFill="1" applyBorder="1" applyAlignment="1" applyProtection="1">
      <alignment vertical="top"/>
      <protection locked="0"/>
    </xf>
    <xf numFmtId="0" fontId="16" fillId="0" borderId="0" xfId="0" applyFont="1" applyFill="1" applyBorder="1" applyAlignment="1">
      <alignment vertical="top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Protection="1">
      <protection locked="0"/>
    </xf>
    <xf numFmtId="0" fontId="16" fillId="0" borderId="0" xfId="0" applyFont="1" applyFill="1" applyBorder="1"/>
    <xf numFmtId="0" fontId="5" fillId="2" borderId="0" xfId="0" applyFont="1" applyFill="1" applyAlignment="1" applyProtection="1">
      <alignment horizontal="left" vertical="center" wrapText="1"/>
      <protection locked="0"/>
    </xf>
    <xf numFmtId="0" fontId="11" fillId="2" borderId="0" xfId="0" applyFont="1" applyFill="1" applyAlignment="1" applyProtection="1">
      <alignment horizontal="right" vertical="center"/>
      <protection locked="0"/>
    </xf>
    <xf numFmtId="0" fontId="11" fillId="2" borderId="0" xfId="0" applyFont="1" applyFill="1" applyAlignment="1" applyProtection="1">
      <alignment horizontal="right" vertical="center" wrapText="1"/>
      <protection locked="0"/>
    </xf>
    <xf numFmtId="0" fontId="0" fillId="0" borderId="0" xfId="0"/>
    <xf numFmtId="0" fontId="16" fillId="0" borderId="0" xfId="0" applyFont="1"/>
    <xf numFmtId="0" fontId="16" fillId="0" borderId="0" xfId="0" applyFont="1" applyProtection="1">
      <protection locked="0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 applyProtection="1">
      <alignment horizontal="center" vertical="center"/>
      <protection locked="0"/>
    </xf>
    <xf numFmtId="0" fontId="11" fillId="2" borderId="17" xfId="0" applyFont="1" applyFill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2" borderId="17" xfId="0" applyFont="1" applyFill="1" applyBorder="1" applyAlignment="1" applyProtection="1">
      <alignment horizontal="right" vertical="center"/>
      <protection locked="0"/>
    </xf>
    <xf numFmtId="0" fontId="11" fillId="2" borderId="17" xfId="0" applyFont="1" applyFill="1" applyBorder="1" applyAlignment="1" applyProtection="1">
      <alignment horizontal="right" vertical="center" wrapText="1"/>
      <protection locked="0"/>
    </xf>
    <xf numFmtId="0" fontId="5" fillId="2" borderId="17" xfId="0" applyFont="1" applyFill="1" applyBorder="1" applyAlignment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>
      <alignment horizontal="left" vertical="center" wrapText="1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>
      <alignment horizontal="left" vertical="center" wrapText="1"/>
    </xf>
    <xf numFmtId="0" fontId="5" fillId="2" borderId="17" xfId="0" applyFont="1" applyFill="1" applyBorder="1" applyAlignment="1" applyProtection="1">
      <alignment horizontal="left" vertical="center" wrapText="1"/>
      <protection locked="0"/>
    </xf>
    <xf numFmtId="3" fontId="5" fillId="2" borderId="17" xfId="0" applyNumberFormat="1" applyFont="1" applyFill="1" applyBorder="1" applyAlignment="1" applyProtection="1">
      <alignment horizontal="right" vertical="center"/>
      <protection locked="0"/>
    </xf>
    <xf numFmtId="4" fontId="5" fillId="0" borderId="17" xfId="0" applyNumberFormat="1" applyFont="1" applyBorder="1" applyAlignment="1" applyProtection="1">
      <alignment horizontal="right" vertical="center"/>
      <protection locked="0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 applyProtection="1">
      <alignment horizontal="left"/>
      <protection locked="0"/>
    </xf>
    <xf numFmtId="0" fontId="5" fillId="0" borderId="17" xfId="0" applyFont="1" applyBorder="1" applyAlignment="1">
      <alignment horizontal="left"/>
    </xf>
    <xf numFmtId="0" fontId="5" fillId="2" borderId="17" xfId="0" applyFont="1" applyFill="1" applyBorder="1" applyAlignment="1">
      <alignment horizontal="right" vertical="center"/>
    </xf>
    <xf numFmtId="0" fontId="5" fillId="2" borderId="0" xfId="0" applyFont="1" applyFill="1" applyAlignment="1" applyProtection="1">
      <alignment horizontal="right" vertical="center" wrapText="1"/>
      <protection locked="0"/>
    </xf>
    <xf numFmtId="0" fontId="18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11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right" wrapText="1"/>
    </xf>
    <xf numFmtId="0" fontId="13" fillId="0" borderId="18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/>
    </xf>
    <xf numFmtId="0" fontId="11" fillId="0" borderId="16" xfId="0" applyFont="1" applyFill="1" applyBorder="1" applyAlignment="1" applyProtection="1">
      <alignment horizontal="center" vertical="center"/>
      <protection locked="0"/>
    </xf>
    <xf numFmtId="179" fontId="15" fillId="0" borderId="17" xfId="0" applyNumberFormat="1" applyFont="1" applyFill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wrapText="1"/>
    </xf>
    <xf numFmtId="0" fontId="11" fillId="0" borderId="0" xfId="0" applyFont="1" applyBorder="1" applyProtection="1">
      <protection locked="0"/>
    </xf>
    <xf numFmtId="0" fontId="18" fillId="0" borderId="0" xfId="0" applyFont="1" applyBorder="1" applyAlignment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>
      <alignment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20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2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 wrapText="1"/>
    </xf>
    <xf numFmtId="0" fontId="5" fillId="0" borderId="22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>
      <alignment horizontal="left" vertical="center"/>
    </xf>
    <xf numFmtId="0" fontId="5" fillId="0" borderId="0" xfId="0" applyFont="1" applyBorder="1" applyAlignment="1" applyProtection="1">
      <alignment vertical="top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wrapText="1"/>
    </xf>
    <xf numFmtId="0" fontId="13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13" fillId="0" borderId="21" xfId="0" applyFont="1" applyBorder="1" applyAlignment="1" applyProtection="1">
      <alignment horizontal="center" vertical="center" wrapText="1"/>
      <protection locked="0"/>
    </xf>
    <xf numFmtId="0" fontId="13" fillId="0" borderId="24" xfId="0" applyFont="1" applyBorder="1" applyAlignment="1">
      <alignment horizontal="center" vertical="center" wrapText="1"/>
    </xf>
    <xf numFmtId="0" fontId="13" fillId="0" borderId="22" xfId="0" applyFont="1" applyBorder="1" applyAlignment="1" applyProtection="1">
      <alignment horizontal="center" vertical="center" wrapText="1"/>
      <protection locked="0"/>
    </xf>
    <xf numFmtId="179" fontId="15" fillId="0" borderId="17" xfId="0" applyNumberFormat="1" applyFont="1" applyBorder="1" applyAlignment="1">
      <alignment horizontal="right" vertical="center"/>
    </xf>
    <xf numFmtId="0" fontId="5" fillId="2" borderId="22" xfId="0" applyFont="1" applyFill="1" applyBorder="1" applyAlignment="1">
      <alignment horizontal="left" vertical="center"/>
    </xf>
    <xf numFmtId="0" fontId="5" fillId="0" borderId="0" xfId="0" applyFont="1" applyBorder="1" applyAlignment="1" applyProtection="1">
      <alignment horizontal="right" vertical="center" wrapText="1"/>
      <protection locked="0"/>
    </xf>
    <xf numFmtId="0" fontId="5" fillId="0" borderId="0" xfId="0" applyFont="1" applyBorder="1" applyAlignment="1" applyProtection="1">
      <alignment horizontal="right" wrapText="1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3" fillId="0" borderId="0" xfId="0" applyFont="1" applyBorder="1" applyProtection="1">
      <protection locked="0"/>
    </xf>
    <xf numFmtId="0" fontId="13" fillId="0" borderId="0" xfId="0" applyFont="1" applyBorder="1"/>
    <xf numFmtId="180" fontId="15" fillId="0" borderId="17" xfId="56" applyNumberFormat="1" applyFont="1" applyBorder="1" applyAlignment="1">
      <alignment horizontal="center" vertical="center"/>
    </xf>
    <xf numFmtId="180" fontId="15" fillId="0" borderId="17" xfId="0" applyNumberFormat="1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right" vertical="center"/>
    </xf>
    <xf numFmtId="0" fontId="5" fillId="2" borderId="22" xfId="0" applyFont="1" applyFill="1" applyBorder="1" applyAlignment="1">
      <alignment horizontal="righ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 applyProtection="1">
      <alignment horizontal="left" vertical="center"/>
      <protection locked="0"/>
    </xf>
    <xf numFmtId="0" fontId="19" fillId="2" borderId="0" xfId="0" applyFont="1" applyFill="1" applyBorder="1" applyAlignment="1">
      <alignment horizontal="left" vertical="center"/>
    </xf>
    <xf numFmtId="179" fontId="20" fillId="0" borderId="0" xfId="0" applyNumberFormat="1" applyFont="1" applyBorder="1" applyAlignment="1">
      <alignment horizontal="left" vertical="center"/>
    </xf>
    <xf numFmtId="0" fontId="21" fillId="0" borderId="0" xfId="58" applyFont="1" applyFill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right"/>
      <protection locked="0"/>
    </xf>
    <xf numFmtId="0" fontId="5" fillId="0" borderId="0" xfId="0" applyFont="1" applyBorder="1" applyAlignment="1">
      <alignment horizontal="right"/>
    </xf>
    <xf numFmtId="0" fontId="22" fillId="0" borderId="0" xfId="0" applyFont="1" applyFill="1" applyBorder="1" applyAlignment="1" applyProtection="1">
      <alignment horizontal="right"/>
      <protection locked="0"/>
    </xf>
    <xf numFmtId="49" fontId="22" fillId="0" borderId="0" xfId="0" applyNumberFormat="1" applyFont="1" applyFill="1" applyBorder="1" applyProtection="1">
      <protection locked="0"/>
    </xf>
    <xf numFmtId="0" fontId="11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center" vertical="center"/>
    </xf>
    <xf numFmtId="0" fontId="13" fillId="0" borderId="11" xfId="0" applyFont="1" applyFill="1" applyBorder="1" applyAlignment="1" applyProtection="1">
      <alignment horizontal="center" vertical="center"/>
      <protection locked="0"/>
    </xf>
    <xf numFmtId="49" fontId="13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 applyProtection="1">
      <alignment horizontal="center" vertical="center"/>
      <protection locked="0"/>
    </xf>
    <xf numFmtId="49" fontId="13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17" xfId="0" applyFont="1" applyFill="1" applyBorder="1" applyAlignment="1">
      <alignment horizontal="center" vertical="center"/>
    </xf>
    <xf numFmtId="0" fontId="11" fillId="0" borderId="13" xfId="0" applyFont="1" applyFill="1" applyBorder="1" applyAlignment="1" applyProtection="1">
      <alignment horizontal="center" vertical="center"/>
      <protection locked="0"/>
    </xf>
    <xf numFmtId="0" fontId="11" fillId="0" borderId="14" xfId="0" applyFont="1" applyFill="1" applyBorder="1" applyAlignment="1" applyProtection="1">
      <alignment horizontal="center" vertical="center"/>
      <protection locked="0"/>
    </xf>
    <xf numFmtId="49" fontId="21" fillId="0" borderId="0" xfId="58" applyNumberFormat="1" applyFont="1" applyFill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/>
      <protection locked="0"/>
    </xf>
    <xf numFmtId="0" fontId="13" fillId="0" borderId="17" xfId="0" applyFont="1" applyBorder="1" applyAlignment="1">
      <alignment horizontal="center" vertical="center" wrapText="1"/>
    </xf>
    <xf numFmtId="0" fontId="13" fillId="0" borderId="17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49" fontId="15" fillId="0" borderId="17" xfId="53" applyFont="1" applyAlignment="1">
      <alignment horizontal="left" vertical="center" wrapText="1" indent="1"/>
    </xf>
    <xf numFmtId="49" fontId="15" fillId="0" borderId="17" xfId="53" applyFont="1">
      <alignment horizontal="left" vertical="center" wrapText="1"/>
    </xf>
    <xf numFmtId="0" fontId="11" fillId="0" borderId="0" xfId="0" applyFont="1" applyFill="1" applyBorder="1" applyAlignment="1">
      <alignment vertical="top"/>
    </xf>
    <xf numFmtId="0" fontId="13" fillId="0" borderId="0" xfId="0" applyFont="1" applyAlignment="1">
      <alignment horizontal="left" vertical="center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>
      <alignment horizontal="center" vertical="center"/>
    </xf>
    <xf numFmtId="0" fontId="13" fillId="2" borderId="16" xfId="0" applyFont="1" applyFill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>
      <alignment horizontal="center" vertical="center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13" fillId="0" borderId="0" xfId="0" applyFont="1"/>
    <xf numFmtId="0" fontId="13" fillId="2" borderId="11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3" xfId="0" applyFont="1" applyBorder="1" applyAlignment="1" applyProtection="1">
      <alignment horizontal="center" vertical="center" wrapText="1"/>
      <protection locked="0"/>
    </xf>
    <xf numFmtId="0" fontId="13" fillId="0" borderId="22" xfId="0" applyFont="1" applyBorder="1" applyAlignment="1">
      <alignment horizontal="center" vertical="center"/>
    </xf>
    <xf numFmtId="179" fontId="15" fillId="0" borderId="17" xfId="54" applyFo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11" fillId="0" borderId="0" xfId="0" applyFont="1" applyAlignment="1">
      <alignment vertical="top"/>
    </xf>
    <xf numFmtId="0" fontId="5" fillId="0" borderId="0" xfId="0" applyFont="1" applyAlignment="1">
      <alignment horizontal="right"/>
    </xf>
    <xf numFmtId="0" fontId="11" fillId="0" borderId="0" xfId="0" applyFont="1" applyBorder="1" applyAlignment="1">
      <alignment vertical="top"/>
    </xf>
    <xf numFmtId="0" fontId="11" fillId="0" borderId="0" xfId="0" applyFont="1" applyBorder="1" applyAlignment="1" applyProtection="1">
      <alignment vertical="top"/>
      <protection locked="0"/>
    </xf>
    <xf numFmtId="49" fontId="11" fillId="0" borderId="0" xfId="0" applyNumberFormat="1" applyFont="1" applyBorder="1" applyProtection="1"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>
      <alignment horizontal="left" vertical="center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13" fillId="0" borderId="0" xfId="0" applyFont="1" applyProtection="1"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0" fontId="13" fillId="0" borderId="17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right" vertical="center" wrapText="1"/>
    </xf>
    <xf numFmtId="0" fontId="2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1" fillId="2" borderId="0" xfId="0" applyFont="1" applyFill="1" applyAlignment="1" applyProtection="1">
      <alignment horizontal="left" vertical="center" wrapText="1"/>
      <protection locked="0"/>
    </xf>
    <xf numFmtId="0" fontId="25" fillId="0" borderId="0" xfId="0" applyFont="1" applyAlignment="1">
      <alignment horizontal="right"/>
    </xf>
    <xf numFmtId="0" fontId="16" fillId="2" borderId="17" xfId="0" applyFont="1" applyFill="1" applyBorder="1" applyAlignment="1" applyProtection="1">
      <alignment vertical="top" wrapText="1"/>
      <protection locked="0"/>
    </xf>
    <xf numFmtId="4" fontId="5" fillId="2" borderId="17" xfId="0" applyNumberFormat="1" applyFont="1" applyFill="1" applyBorder="1" applyAlignment="1">
      <alignment horizontal="right" vertical="top"/>
    </xf>
    <xf numFmtId="4" fontId="5" fillId="0" borderId="17" xfId="0" applyNumberFormat="1" applyFont="1" applyBorder="1" applyAlignment="1">
      <alignment horizontal="right" vertical="center"/>
    </xf>
    <xf numFmtId="4" fontId="5" fillId="2" borderId="17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right"/>
    </xf>
    <xf numFmtId="49" fontId="13" fillId="0" borderId="17" xfId="0" applyNumberFormat="1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49" fontId="13" fillId="0" borderId="17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 applyProtection="1">
      <alignment horizontal="right" vertical="center" wrapText="1"/>
      <protection locked="0"/>
    </xf>
    <xf numFmtId="4" fontId="5" fillId="0" borderId="17" xfId="0" applyNumberFormat="1" applyFont="1" applyBorder="1" applyAlignment="1">
      <alignment horizontal="right" vertical="center" wrapText="1"/>
    </xf>
    <xf numFmtId="0" fontId="5" fillId="0" borderId="17" xfId="0" applyFont="1" applyBorder="1" applyAlignment="1">
      <alignment horizontal="left" vertical="center" wrapText="1" indent="1"/>
    </xf>
    <xf numFmtId="0" fontId="5" fillId="0" borderId="17" xfId="0" applyFont="1" applyBorder="1" applyAlignment="1">
      <alignment horizontal="left" vertical="center" wrapText="1" indent="2"/>
    </xf>
    <xf numFmtId="0" fontId="11" fillId="0" borderId="0" xfId="0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Fill="1" applyBorder="1" applyAlignment="1">
      <alignment horizontal="left" vertical="center"/>
    </xf>
    <xf numFmtId="0" fontId="26" fillId="0" borderId="17" xfId="0" applyFont="1" applyFill="1" applyBorder="1" applyAlignment="1" applyProtection="1">
      <alignment horizontal="center" vertical="center" wrapText="1"/>
      <protection locked="0"/>
    </xf>
    <xf numFmtId="0" fontId="26" fillId="0" borderId="17" xfId="0" applyFont="1" applyFill="1" applyBorder="1" applyAlignment="1" applyProtection="1">
      <alignment vertical="top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>
      <alignment horizontal="left" vertical="center"/>
    </xf>
    <xf numFmtId="0" fontId="27" fillId="0" borderId="17" xfId="0" applyFont="1" applyFill="1" applyBorder="1" applyAlignment="1">
      <alignment horizontal="center" vertical="center"/>
    </xf>
    <xf numFmtId="0" fontId="27" fillId="0" borderId="17" xfId="0" applyFont="1" applyFill="1" applyBorder="1" applyAlignment="1" applyProtection="1">
      <alignment horizontal="center" vertical="center" wrapText="1"/>
      <protection locked="0"/>
    </xf>
    <xf numFmtId="179" fontId="28" fillId="0" borderId="17" xfId="0" applyNumberFormat="1" applyFont="1" applyFill="1" applyBorder="1" applyAlignment="1">
      <alignment horizontal="right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7" xfId="0" applyFont="1" applyFill="1" applyBorder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>
      <alignment horizontal="left" vertical="center" wrapText="1" indent="1"/>
    </xf>
    <xf numFmtId="0" fontId="5" fillId="2" borderId="17" xfId="0" applyFont="1" applyFill="1" applyBorder="1" applyAlignment="1">
      <alignment horizontal="left" vertical="center" wrapText="1" indent="2"/>
    </xf>
    <xf numFmtId="0" fontId="5" fillId="2" borderId="17" xfId="0" applyFont="1" applyFill="1" applyBorder="1" applyAlignment="1">
      <alignment horizontal="left" vertical="center"/>
    </xf>
    <xf numFmtId="0" fontId="5" fillId="0" borderId="0" xfId="0" applyFont="1" applyFill="1" applyBorder="1" applyAlignment="1" applyProtection="1">
      <alignment horizontal="right" vertical="center" wrapText="1"/>
      <protection locked="0"/>
    </xf>
    <xf numFmtId="0" fontId="11" fillId="0" borderId="11" xfId="0" applyFont="1" applyFill="1" applyBorder="1" applyAlignment="1" applyProtection="1">
      <alignment horizontal="center" vertical="center" wrapText="1"/>
      <protection locked="0"/>
    </xf>
    <xf numFmtId="0" fontId="11" fillId="0" borderId="20" xfId="0" applyFont="1" applyFill="1" applyBorder="1" applyAlignment="1" applyProtection="1">
      <alignment horizontal="center" vertical="center" wrapText="1"/>
      <protection locked="0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0" fontId="11" fillId="0" borderId="15" xfId="0" applyFont="1" applyFill="1" applyBorder="1" applyAlignment="1" applyProtection="1">
      <alignment horizontal="center" vertical="center" wrapText="1"/>
      <protection locked="0"/>
    </xf>
    <xf numFmtId="0" fontId="11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 applyProtection="1">
      <alignment horizontal="left" vertical="center" wrapText="1" indent="1"/>
      <protection locked="0"/>
    </xf>
    <xf numFmtId="0" fontId="11" fillId="0" borderId="17" xfId="0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Fill="1" applyBorder="1" applyAlignment="1" applyProtection="1">
      <alignment vertical="top" wrapText="1"/>
      <protection locked="0"/>
    </xf>
    <xf numFmtId="0" fontId="11" fillId="0" borderId="14" xfId="0" applyFont="1" applyFill="1" applyBorder="1" applyAlignment="1" applyProtection="1">
      <alignment horizontal="center" vertical="center" wrapText="1"/>
      <protection locked="0"/>
    </xf>
    <xf numFmtId="0" fontId="11" fillId="0" borderId="24" xfId="0" applyFont="1" applyFill="1" applyBorder="1" applyAlignment="1" applyProtection="1">
      <alignment horizontal="center" vertical="center"/>
      <protection locked="0"/>
    </xf>
    <xf numFmtId="0" fontId="11" fillId="0" borderId="24" xfId="0" applyFont="1" applyFill="1" applyBorder="1" applyAlignment="1" applyProtection="1">
      <alignment horizontal="center" vertical="center" wrapText="1"/>
      <protection locked="0"/>
    </xf>
    <xf numFmtId="0" fontId="11" fillId="0" borderId="22" xfId="0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Fill="1" applyBorder="1" applyAlignment="1" applyProtection="1">
      <alignment horizontal="right" vertical="center"/>
      <protection locked="0"/>
    </xf>
    <xf numFmtId="0" fontId="5" fillId="0" borderId="17" xfId="0" applyFont="1" applyFill="1" applyBorder="1" applyAlignment="1" applyProtection="1">
      <alignment vertical="center"/>
      <protection locked="0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常规 5" xfId="57"/>
    <cellStyle name="Normal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A20" sqref="A20"/>
    </sheetView>
  </sheetViews>
  <sheetFormatPr defaultColWidth="8.575" defaultRowHeight="12.75" customHeight="1" outlineLevelCol="3"/>
  <cols>
    <col min="1" max="4" width="41" style="46" customWidth="1"/>
    <col min="5" max="16384" width="8.575" style="46"/>
  </cols>
  <sheetData>
    <row r="1" customHeight="1" spans="1:4">
      <c r="A1" s="47"/>
      <c r="B1" s="47"/>
      <c r="C1" s="47"/>
      <c r="D1" s="47"/>
    </row>
    <row r="2" ht="15" customHeight="1" spans="1:4">
      <c r="A2" s="275"/>
      <c r="B2" s="275"/>
      <c r="C2" s="275"/>
      <c r="D2" s="290" t="s">
        <v>0</v>
      </c>
    </row>
    <row r="3" ht="41.25" customHeight="1" spans="1:1">
      <c r="A3" s="85" t="str">
        <f>"2025"&amp;"年部门财务收支预算总表"</f>
        <v>2025年部门财务收支预算总表</v>
      </c>
    </row>
    <row r="4" ht="17.25" customHeight="1" spans="1:4">
      <c r="A4" s="276" t="s">
        <v>1</v>
      </c>
      <c r="B4" s="277"/>
      <c r="D4" s="235" t="s">
        <v>2</v>
      </c>
    </row>
    <row r="5" ht="23.25" customHeight="1" spans="1:4">
      <c r="A5" s="278" t="s">
        <v>3</v>
      </c>
      <c r="B5" s="279"/>
      <c r="C5" s="278" t="s">
        <v>4</v>
      </c>
      <c r="D5" s="279"/>
    </row>
    <row r="6" ht="24" customHeight="1" spans="1:4">
      <c r="A6" s="278" t="s">
        <v>5</v>
      </c>
      <c r="B6" s="278" t="s">
        <v>6</v>
      </c>
      <c r="C6" s="278" t="s">
        <v>7</v>
      </c>
      <c r="D6" s="278" t="s">
        <v>6</v>
      </c>
    </row>
    <row r="7" ht="17.25" customHeight="1" spans="1:4">
      <c r="A7" s="280" t="s">
        <v>8</v>
      </c>
      <c r="B7" s="133">
        <v>8416624.2</v>
      </c>
      <c r="C7" s="280" t="s">
        <v>9</v>
      </c>
      <c r="D7" s="133"/>
    </row>
    <row r="8" ht="17.25" customHeight="1" spans="1:4">
      <c r="A8" s="280" t="s">
        <v>10</v>
      </c>
      <c r="B8" s="133"/>
      <c r="C8" s="280" t="s">
        <v>11</v>
      </c>
      <c r="D8" s="133"/>
    </row>
    <row r="9" ht="17.25" customHeight="1" spans="1:4">
      <c r="A9" s="280" t="s">
        <v>12</v>
      </c>
      <c r="B9" s="133"/>
      <c r="C9" s="308" t="s">
        <v>13</v>
      </c>
      <c r="D9" s="133"/>
    </row>
    <row r="10" ht="17.25" customHeight="1" spans="1:4">
      <c r="A10" s="280" t="s">
        <v>14</v>
      </c>
      <c r="B10" s="133"/>
      <c r="C10" s="308" t="s">
        <v>15</v>
      </c>
      <c r="D10" s="133"/>
    </row>
    <row r="11" ht="17.25" customHeight="1" spans="1:4">
      <c r="A11" s="280" t="s">
        <v>16</v>
      </c>
      <c r="B11" s="133">
        <v>216699.2</v>
      </c>
      <c r="C11" s="308" t="s">
        <v>17</v>
      </c>
      <c r="D11" s="133">
        <v>6321204.63</v>
      </c>
    </row>
    <row r="12" ht="17.25" customHeight="1" spans="1:4">
      <c r="A12" s="280" t="s">
        <v>18</v>
      </c>
      <c r="B12" s="133"/>
      <c r="C12" s="308" t="s">
        <v>19</v>
      </c>
      <c r="D12" s="133"/>
    </row>
    <row r="13" ht="17.25" customHeight="1" spans="1:4">
      <c r="A13" s="280" t="s">
        <v>20</v>
      </c>
      <c r="B13" s="133"/>
      <c r="C13" s="67" t="s">
        <v>21</v>
      </c>
      <c r="D13" s="133"/>
    </row>
    <row r="14" ht="17.25" customHeight="1" spans="1:4">
      <c r="A14" s="280" t="s">
        <v>22</v>
      </c>
      <c r="B14" s="133"/>
      <c r="C14" s="67" t="s">
        <v>23</v>
      </c>
      <c r="D14" s="133">
        <v>1003566.24</v>
      </c>
    </row>
    <row r="15" ht="17.25" customHeight="1" spans="1:4">
      <c r="A15" s="280" t="s">
        <v>24</v>
      </c>
      <c r="B15" s="133"/>
      <c r="C15" s="67" t="s">
        <v>25</v>
      </c>
      <c r="D15" s="133">
        <v>627160.85</v>
      </c>
    </row>
    <row r="16" ht="17.25" customHeight="1" spans="1:4">
      <c r="A16" s="280" t="s">
        <v>26</v>
      </c>
      <c r="B16" s="133">
        <v>216699.2</v>
      </c>
      <c r="C16" s="67" t="s">
        <v>27</v>
      </c>
      <c r="D16" s="133"/>
    </row>
    <row r="17" ht="17.25" customHeight="1" spans="1:4">
      <c r="A17" s="281"/>
      <c r="B17" s="133"/>
      <c r="C17" s="67" t="s">
        <v>28</v>
      </c>
      <c r="D17" s="133"/>
    </row>
    <row r="18" ht="17.25" customHeight="1" spans="1:4">
      <c r="A18" s="282"/>
      <c r="B18" s="133"/>
      <c r="C18" s="67" t="s">
        <v>29</v>
      </c>
      <c r="D18" s="133"/>
    </row>
    <row r="19" ht="17.25" customHeight="1" spans="1:4">
      <c r="A19" s="282"/>
      <c r="B19" s="133"/>
      <c r="C19" s="67" t="s">
        <v>30</v>
      </c>
      <c r="D19" s="133"/>
    </row>
    <row r="20" ht="17.25" customHeight="1" spans="1:4">
      <c r="A20" s="282"/>
      <c r="B20" s="133"/>
      <c r="C20" s="67" t="s">
        <v>31</v>
      </c>
      <c r="D20" s="133"/>
    </row>
    <row r="21" ht="17.25" customHeight="1" spans="1:4">
      <c r="A21" s="282"/>
      <c r="B21" s="133"/>
      <c r="C21" s="67" t="s">
        <v>32</v>
      </c>
      <c r="D21" s="133"/>
    </row>
    <row r="22" ht="17.25" customHeight="1" spans="1:4">
      <c r="A22" s="282"/>
      <c r="B22" s="133"/>
      <c r="C22" s="67" t="s">
        <v>33</v>
      </c>
      <c r="D22" s="133"/>
    </row>
    <row r="23" ht="17.25" customHeight="1" spans="1:4">
      <c r="A23" s="282"/>
      <c r="B23" s="133"/>
      <c r="C23" s="67" t="s">
        <v>34</v>
      </c>
      <c r="D23" s="133"/>
    </row>
    <row r="24" ht="17.25" customHeight="1" spans="1:4">
      <c r="A24" s="282"/>
      <c r="B24" s="133"/>
      <c r="C24" s="67" t="s">
        <v>35</v>
      </c>
      <c r="D24" s="133"/>
    </row>
    <row r="25" ht="17.25" customHeight="1" spans="1:4">
      <c r="A25" s="282"/>
      <c r="B25" s="133"/>
      <c r="C25" s="67" t="s">
        <v>36</v>
      </c>
      <c r="D25" s="133">
        <v>681391.68</v>
      </c>
    </row>
    <row r="26" ht="17.25" customHeight="1" spans="1:4">
      <c r="A26" s="282"/>
      <c r="B26" s="133"/>
      <c r="C26" s="67" t="s">
        <v>37</v>
      </c>
      <c r="D26" s="133"/>
    </row>
    <row r="27" ht="17.25" customHeight="1" spans="1:4">
      <c r="A27" s="282"/>
      <c r="B27" s="133"/>
      <c r="C27" s="281" t="s">
        <v>38</v>
      </c>
      <c r="D27" s="133"/>
    </row>
    <row r="28" ht="17.25" customHeight="1" spans="1:4">
      <c r="A28" s="282"/>
      <c r="B28" s="133"/>
      <c r="C28" s="67" t="s">
        <v>39</v>
      </c>
      <c r="D28" s="133"/>
    </row>
    <row r="29" ht="16.5" customHeight="1" spans="1:4">
      <c r="A29" s="282"/>
      <c r="B29" s="133"/>
      <c r="C29" s="67" t="s">
        <v>40</v>
      </c>
      <c r="D29" s="133"/>
    </row>
    <row r="30" ht="16.5" customHeight="1" spans="1:4">
      <c r="A30" s="282"/>
      <c r="B30" s="133"/>
      <c r="C30" s="281" t="s">
        <v>41</v>
      </c>
      <c r="D30" s="133"/>
    </row>
    <row r="31" ht="17.25" customHeight="1" spans="1:4">
      <c r="A31" s="282"/>
      <c r="B31" s="133"/>
      <c r="C31" s="281" t="s">
        <v>42</v>
      </c>
      <c r="D31" s="133"/>
    </row>
    <row r="32" ht="17.25" customHeight="1" spans="1:4">
      <c r="A32" s="282"/>
      <c r="B32" s="133"/>
      <c r="C32" s="67" t="s">
        <v>43</v>
      </c>
      <c r="D32" s="133"/>
    </row>
    <row r="33" ht="16.5" customHeight="1" spans="1:4">
      <c r="A33" s="282" t="s">
        <v>44</v>
      </c>
      <c r="B33" s="133">
        <v>8633323.4</v>
      </c>
      <c r="C33" s="282" t="s">
        <v>45</v>
      </c>
      <c r="D33" s="133">
        <v>8633323.4</v>
      </c>
    </row>
    <row r="34" ht="16.5" customHeight="1" spans="1:4">
      <c r="A34" s="281" t="s">
        <v>46</v>
      </c>
      <c r="B34" s="133"/>
      <c r="C34" s="281" t="s">
        <v>47</v>
      </c>
      <c r="D34" s="133"/>
    </row>
    <row r="35" ht="16.5" customHeight="1" spans="1:4">
      <c r="A35" s="67" t="s">
        <v>48</v>
      </c>
      <c r="B35" s="133"/>
      <c r="C35" s="67" t="s">
        <v>48</v>
      </c>
      <c r="D35" s="133"/>
    </row>
    <row r="36" ht="16.5" customHeight="1" spans="1:4">
      <c r="A36" s="67" t="s">
        <v>49</v>
      </c>
      <c r="B36" s="133"/>
      <c r="C36" s="67" t="s">
        <v>50</v>
      </c>
      <c r="D36" s="133"/>
    </row>
    <row r="37" ht="16.5" customHeight="1" spans="1:4">
      <c r="A37" s="283" t="s">
        <v>51</v>
      </c>
      <c r="B37" s="133">
        <v>8633323.4</v>
      </c>
      <c r="C37" s="283" t="s">
        <v>52</v>
      </c>
      <c r="D37" s="133">
        <v>8633323.4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/>
  <cols>
    <col min="1" max="1" width="15.8916666666667" style="46" customWidth="1"/>
    <col min="2" max="2" width="35" style="46" customWidth="1"/>
    <col min="3" max="19" width="22" style="46" customWidth="1"/>
    <col min="20" max="16384" width="8.575" style="46"/>
  </cols>
  <sheetData>
    <row r="1" customHeight="1" spans="1:19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</row>
    <row r="2" ht="17.25" customHeight="1" spans="1:1">
      <c r="A2" s="290" t="s">
        <v>53</v>
      </c>
    </row>
    <row r="3" ht="41.25" customHeight="1" spans="1:1">
      <c r="A3" s="85" t="str">
        <f>"2025"&amp;"年部门收入预算表"</f>
        <v>2025年部门收入预算表</v>
      </c>
    </row>
    <row r="4" ht="17.25" customHeight="1" spans="1:19">
      <c r="A4" s="276" t="s">
        <v>1</v>
      </c>
      <c r="S4" s="275" t="s">
        <v>2</v>
      </c>
    </row>
    <row r="5" ht="21.75" customHeight="1" spans="1:19">
      <c r="A5" s="291" t="s">
        <v>54</v>
      </c>
      <c r="B5" s="292" t="s">
        <v>55</v>
      </c>
      <c r="C5" s="292" t="s">
        <v>56</v>
      </c>
      <c r="D5" s="293" t="s">
        <v>57</v>
      </c>
      <c r="E5" s="293"/>
      <c r="F5" s="293"/>
      <c r="G5" s="293"/>
      <c r="H5" s="293"/>
      <c r="I5" s="204"/>
      <c r="J5" s="293"/>
      <c r="K5" s="293"/>
      <c r="L5" s="293"/>
      <c r="M5" s="293"/>
      <c r="N5" s="303"/>
      <c r="O5" s="293" t="s">
        <v>46</v>
      </c>
      <c r="P5" s="293"/>
      <c r="Q5" s="293"/>
      <c r="R5" s="293"/>
      <c r="S5" s="303"/>
    </row>
    <row r="6" ht="27" customHeight="1" spans="1:19">
      <c r="A6" s="294"/>
      <c r="B6" s="295"/>
      <c r="C6" s="295"/>
      <c r="D6" s="295" t="s">
        <v>58</v>
      </c>
      <c r="E6" s="295" t="s">
        <v>59</v>
      </c>
      <c r="F6" s="295" t="s">
        <v>60</v>
      </c>
      <c r="G6" s="295" t="s">
        <v>61</v>
      </c>
      <c r="H6" s="295" t="s">
        <v>62</v>
      </c>
      <c r="I6" s="304" t="s">
        <v>63</v>
      </c>
      <c r="J6" s="305"/>
      <c r="K6" s="305"/>
      <c r="L6" s="305"/>
      <c r="M6" s="305"/>
      <c r="N6" s="306"/>
      <c r="O6" s="295" t="s">
        <v>58</v>
      </c>
      <c r="P6" s="295" t="s">
        <v>59</v>
      </c>
      <c r="Q6" s="295" t="s">
        <v>60</v>
      </c>
      <c r="R6" s="295" t="s">
        <v>61</v>
      </c>
      <c r="S6" s="295" t="s">
        <v>64</v>
      </c>
    </row>
    <row r="7" ht="30" customHeight="1" spans="1:19">
      <c r="A7" s="296"/>
      <c r="B7" s="297"/>
      <c r="C7" s="298"/>
      <c r="D7" s="298"/>
      <c r="E7" s="298"/>
      <c r="F7" s="298"/>
      <c r="G7" s="298"/>
      <c r="H7" s="298"/>
      <c r="I7" s="121" t="s">
        <v>58</v>
      </c>
      <c r="J7" s="306" t="s">
        <v>65</v>
      </c>
      <c r="K7" s="306" t="s">
        <v>66</v>
      </c>
      <c r="L7" s="306" t="s">
        <v>67</v>
      </c>
      <c r="M7" s="306" t="s">
        <v>68</v>
      </c>
      <c r="N7" s="306" t="s">
        <v>69</v>
      </c>
      <c r="O7" s="307"/>
      <c r="P7" s="307"/>
      <c r="Q7" s="307"/>
      <c r="R7" s="307"/>
      <c r="S7" s="298"/>
    </row>
    <row r="8" ht="15" customHeight="1" spans="1:19">
      <c r="A8" s="299">
        <v>1</v>
      </c>
      <c r="B8" s="299">
        <v>2</v>
      </c>
      <c r="C8" s="299">
        <v>3</v>
      </c>
      <c r="D8" s="299">
        <v>4</v>
      </c>
      <c r="E8" s="299">
        <v>5</v>
      </c>
      <c r="F8" s="299">
        <v>6</v>
      </c>
      <c r="G8" s="299">
        <v>7</v>
      </c>
      <c r="H8" s="299">
        <v>8</v>
      </c>
      <c r="I8" s="121">
        <v>9</v>
      </c>
      <c r="J8" s="299">
        <v>10</v>
      </c>
      <c r="K8" s="299">
        <v>11</v>
      </c>
      <c r="L8" s="299">
        <v>12</v>
      </c>
      <c r="M8" s="299">
        <v>13</v>
      </c>
      <c r="N8" s="299">
        <v>14</v>
      </c>
      <c r="O8" s="299">
        <v>15</v>
      </c>
      <c r="P8" s="299">
        <v>16</v>
      </c>
      <c r="Q8" s="299">
        <v>17</v>
      </c>
      <c r="R8" s="299">
        <v>18</v>
      </c>
      <c r="S8" s="299">
        <v>19</v>
      </c>
    </row>
    <row r="9" ht="18" customHeight="1" spans="1:19">
      <c r="A9" s="67" t="s">
        <v>70</v>
      </c>
      <c r="B9" s="67" t="s">
        <v>71</v>
      </c>
      <c r="C9" s="133">
        <v>8633323.4</v>
      </c>
      <c r="D9" s="133">
        <v>8633323.4</v>
      </c>
      <c r="E9" s="133">
        <v>8416624.2</v>
      </c>
      <c r="F9" s="133"/>
      <c r="G9" s="133"/>
      <c r="H9" s="133"/>
      <c r="I9" s="133">
        <v>216699.2</v>
      </c>
      <c r="J9" s="133"/>
      <c r="K9" s="133"/>
      <c r="L9" s="133"/>
      <c r="M9" s="133"/>
      <c r="N9" s="133">
        <v>216699.2</v>
      </c>
      <c r="O9" s="133"/>
      <c r="P9" s="133"/>
      <c r="Q9" s="133"/>
      <c r="R9" s="133"/>
      <c r="S9" s="133"/>
    </row>
    <row r="10" ht="18" customHeight="1" spans="1:19">
      <c r="A10" s="300"/>
      <c r="B10" s="300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</row>
    <row r="11" ht="18" customHeight="1" spans="1:19">
      <c r="A11" s="300"/>
      <c r="B11" s="300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</row>
    <row r="12" ht="18" customHeight="1" spans="1:19">
      <c r="A12" s="300"/>
      <c r="B12" s="300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</row>
    <row r="13" ht="18" customHeight="1" spans="1:19">
      <c r="A13" s="301" t="s">
        <v>56</v>
      </c>
      <c r="B13" s="302"/>
      <c r="C13" s="133">
        <v>8633323.4</v>
      </c>
      <c r="D13" s="133">
        <v>8633323.4</v>
      </c>
      <c r="E13" s="133">
        <v>8416624.2</v>
      </c>
      <c r="F13" s="133"/>
      <c r="G13" s="133"/>
      <c r="H13" s="133"/>
      <c r="I13" s="133">
        <v>216699.2</v>
      </c>
      <c r="J13" s="133"/>
      <c r="K13" s="133"/>
      <c r="L13" s="133"/>
      <c r="M13" s="133"/>
      <c r="N13" s="133">
        <v>216699.2</v>
      </c>
      <c r="O13" s="133"/>
      <c r="P13" s="133"/>
      <c r="Q13" s="133"/>
      <c r="R13" s="133"/>
      <c r="S13" s="133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3"/>
  <sheetViews>
    <sheetView showGridLines="0" showZeros="0" workbookViewId="0">
      <pane ySplit="1" topLeftCell="A2" activePane="bottomLeft" state="frozen"/>
      <selection/>
      <selection pane="bottomLeft" activeCell="B8" sqref="B8"/>
    </sheetView>
  </sheetViews>
  <sheetFormatPr defaultColWidth="8.575" defaultRowHeight="12.75" customHeight="1"/>
  <cols>
    <col min="1" max="1" width="14.2833333333333" style="46" customWidth="1"/>
    <col min="2" max="2" width="37.575" style="46" customWidth="1"/>
    <col min="3" max="8" width="24.575" style="46" customWidth="1"/>
    <col min="9" max="9" width="26.7166666666667" style="46" customWidth="1"/>
    <col min="10" max="11" width="24.425" style="46" customWidth="1"/>
    <col min="12" max="15" width="24.575" style="46" customWidth="1"/>
    <col min="16" max="16384" width="8.575" style="46"/>
  </cols>
  <sheetData>
    <row r="1" customHeight="1" spans="1:1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ht="17.25" customHeight="1" spans="1:1">
      <c r="A2" s="275" t="s">
        <v>72</v>
      </c>
    </row>
    <row r="3" ht="41.25" customHeight="1" spans="1:1">
      <c r="A3" s="85" t="str">
        <f>"2025"&amp;"年部门支出预算表"</f>
        <v>2025年部门支出预算表</v>
      </c>
    </row>
    <row r="4" ht="17.25" customHeight="1" spans="1:15">
      <c r="A4" s="258" t="str">
        <f>"单位名称："&amp;"昆明市晋宁区宝峰中学"</f>
        <v>单位名称：昆明市晋宁区宝峰中学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0" t="s">
        <v>2</v>
      </c>
    </row>
    <row r="5" ht="27" customHeight="1" spans="1:15">
      <c r="A5" s="285" t="s">
        <v>73</v>
      </c>
      <c r="B5" s="285" t="s">
        <v>74</v>
      </c>
      <c r="C5" s="285" t="s">
        <v>56</v>
      </c>
      <c r="D5" s="209" t="s">
        <v>59</v>
      </c>
      <c r="E5" s="209"/>
      <c r="F5" s="209"/>
      <c r="G5" s="209" t="s">
        <v>60</v>
      </c>
      <c r="H5" s="209" t="s">
        <v>61</v>
      </c>
      <c r="I5" s="209" t="s">
        <v>75</v>
      </c>
      <c r="J5" s="209" t="s">
        <v>63</v>
      </c>
      <c r="K5" s="209"/>
      <c r="L5" s="209"/>
      <c r="M5" s="209"/>
      <c r="N5" s="269"/>
      <c r="O5" s="269"/>
    </row>
    <row r="6" ht="42" customHeight="1" spans="1:15">
      <c r="A6" s="286"/>
      <c r="B6" s="286"/>
      <c r="C6" s="209"/>
      <c r="D6" s="209" t="s">
        <v>58</v>
      </c>
      <c r="E6" s="209" t="s">
        <v>76</v>
      </c>
      <c r="F6" s="209" t="s">
        <v>77</v>
      </c>
      <c r="G6" s="209"/>
      <c r="H6" s="209"/>
      <c r="I6" s="251"/>
      <c r="J6" s="209" t="s">
        <v>58</v>
      </c>
      <c r="K6" s="251" t="s">
        <v>78</v>
      </c>
      <c r="L6" s="251" t="s">
        <v>79</v>
      </c>
      <c r="M6" s="251" t="s">
        <v>80</v>
      </c>
      <c r="N6" s="251" t="s">
        <v>81</v>
      </c>
      <c r="O6" s="251" t="s">
        <v>82</v>
      </c>
    </row>
    <row r="7" ht="18" customHeight="1" spans="1:15">
      <c r="A7" s="100" t="s">
        <v>83</v>
      </c>
      <c r="B7" s="100">
        <v>2</v>
      </c>
      <c r="C7" s="100" t="s">
        <v>84</v>
      </c>
      <c r="D7" s="103" t="s">
        <v>85</v>
      </c>
      <c r="E7" s="103" t="s">
        <v>86</v>
      </c>
      <c r="F7" s="103" t="s">
        <v>87</v>
      </c>
      <c r="G7" s="103" t="s">
        <v>88</v>
      </c>
      <c r="H7" s="103" t="s">
        <v>89</v>
      </c>
      <c r="I7" s="103" t="s">
        <v>90</v>
      </c>
      <c r="J7" s="103" t="s">
        <v>91</v>
      </c>
      <c r="K7" s="103" t="s">
        <v>92</v>
      </c>
      <c r="L7" s="103" t="s">
        <v>93</v>
      </c>
      <c r="M7" s="103" t="s">
        <v>94</v>
      </c>
      <c r="N7" s="100" t="s">
        <v>95</v>
      </c>
      <c r="O7" s="103" t="s">
        <v>96</v>
      </c>
    </row>
    <row r="8" ht="21" customHeight="1" spans="1:15">
      <c r="A8" s="104" t="s">
        <v>97</v>
      </c>
      <c r="B8" s="104" t="s">
        <v>98</v>
      </c>
      <c r="C8" s="262">
        <v>6321204.63</v>
      </c>
      <c r="D8" s="263">
        <v>6104505.43</v>
      </c>
      <c r="E8" s="263">
        <v>6104505.43</v>
      </c>
      <c r="F8" s="263"/>
      <c r="G8" s="263"/>
      <c r="H8" s="263"/>
      <c r="I8" s="263"/>
      <c r="J8" s="263">
        <v>216699.2</v>
      </c>
      <c r="K8" s="263"/>
      <c r="L8" s="263"/>
      <c r="M8" s="263"/>
      <c r="N8" s="262"/>
      <c r="O8" s="262">
        <v>216699.2</v>
      </c>
    </row>
    <row r="9" ht="21" customHeight="1" spans="1:15">
      <c r="A9" s="287" t="s">
        <v>99</v>
      </c>
      <c r="B9" s="287" t="s">
        <v>100</v>
      </c>
      <c r="C9" s="262">
        <v>6321204.63</v>
      </c>
      <c r="D9" s="263">
        <v>6104505.43</v>
      </c>
      <c r="E9" s="263">
        <v>6104505.43</v>
      </c>
      <c r="F9" s="263"/>
      <c r="G9" s="263"/>
      <c r="H9" s="263"/>
      <c r="I9" s="263"/>
      <c r="J9" s="263">
        <v>216699.2</v>
      </c>
      <c r="K9" s="263"/>
      <c r="L9" s="263"/>
      <c r="M9" s="263"/>
      <c r="N9" s="262"/>
      <c r="O9" s="262">
        <v>216699.2</v>
      </c>
    </row>
    <row r="10" customHeight="1" spans="1:15">
      <c r="A10" s="288" t="s">
        <v>101</v>
      </c>
      <c r="B10" s="288" t="s">
        <v>102</v>
      </c>
      <c r="C10" s="262">
        <v>6321204.63</v>
      </c>
      <c r="D10" s="263">
        <v>6104505.43</v>
      </c>
      <c r="E10" s="263">
        <v>6104505.43</v>
      </c>
      <c r="F10" s="263"/>
      <c r="G10" s="263"/>
      <c r="H10" s="263"/>
      <c r="I10" s="263"/>
      <c r="J10" s="263">
        <v>216699.2</v>
      </c>
      <c r="K10" s="263"/>
      <c r="L10" s="263"/>
      <c r="M10" s="263"/>
      <c r="N10" s="262"/>
      <c r="O10" s="262">
        <v>216699.2</v>
      </c>
    </row>
    <row r="11" customHeight="1" spans="1:15">
      <c r="A11" s="104" t="s">
        <v>103</v>
      </c>
      <c r="B11" s="104" t="s">
        <v>104</v>
      </c>
      <c r="C11" s="262">
        <v>1003566.24</v>
      </c>
      <c r="D11" s="263">
        <v>1003566.24</v>
      </c>
      <c r="E11" s="263">
        <v>1003566.24</v>
      </c>
      <c r="F11" s="263"/>
      <c r="G11" s="263"/>
      <c r="H11" s="263"/>
      <c r="I11" s="263"/>
      <c r="J11" s="263"/>
      <c r="K11" s="263"/>
      <c r="L11" s="263"/>
      <c r="M11" s="263"/>
      <c r="N11" s="262"/>
      <c r="O11" s="262"/>
    </row>
    <row r="12" customHeight="1" spans="1:15">
      <c r="A12" s="287" t="s">
        <v>105</v>
      </c>
      <c r="B12" s="287" t="s">
        <v>106</v>
      </c>
      <c r="C12" s="262">
        <v>1003566.24</v>
      </c>
      <c r="D12" s="263">
        <v>1003566.24</v>
      </c>
      <c r="E12" s="263">
        <v>1003566.24</v>
      </c>
      <c r="F12" s="263"/>
      <c r="G12" s="263"/>
      <c r="H12" s="263"/>
      <c r="I12" s="263"/>
      <c r="J12" s="263"/>
      <c r="K12" s="263"/>
      <c r="L12" s="263"/>
      <c r="M12" s="263"/>
      <c r="N12" s="262"/>
      <c r="O12" s="262"/>
    </row>
    <row r="13" customHeight="1" spans="1:15">
      <c r="A13" s="288" t="s">
        <v>107</v>
      </c>
      <c r="B13" s="288" t="s">
        <v>108</v>
      </c>
      <c r="C13" s="262">
        <v>260100</v>
      </c>
      <c r="D13" s="263">
        <v>260100</v>
      </c>
      <c r="E13" s="263">
        <v>260100</v>
      </c>
      <c r="F13" s="263"/>
      <c r="G13" s="263"/>
      <c r="H13" s="263"/>
      <c r="I13" s="263"/>
      <c r="J13" s="263"/>
      <c r="K13" s="263"/>
      <c r="L13" s="263"/>
      <c r="M13" s="263"/>
      <c r="N13" s="262"/>
      <c r="O13" s="262"/>
    </row>
    <row r="14" customHeight="1" spans="1:15">
      <c r="A14" s="288" t="s">
        <v>109</v>
      </c>
      <c r="B14" s="288" t="s">
        <v>110</v>
      </c>
      <c r="C14" s="262">
        <v>743466.24</v>
      </c>
      <c r="D14" s="263">
        <v>743466.24</v>
      </c>
      <c r="E14" s="263">
        <v>743466.24</v>
      </c>
      <c r="F14" s="263"/>
      <c r="G14" s="263"/>
      <c r="H14" s="263"/>
      <c r="I14" s="263"/>
      <c r="J14" s="263"/>
      <c r="K14" s="263"/>
      <c r="L14" s="263"/>
      <c r="M14" s="263"/>
      <c r="N14" s="262"/>
      <c r="O14" s="262"/>
    </row>
    <row r="15" customHeight="1" spans="1:15">
      <c r="A15" s="104" t="s">
        <v>111</v>
      </c>
      <c r="B15" s="104" t="s">
        <v>112</v>
      </c>
      <c r="C15" s="262">
        <v>627160.85</v>
      </c>
      <c r="D15" s="263">
        <v>627160.85</v>
      </c>
      <c r="E15" s="263">
        <v>627160.85</v>
      </c>
      <c r="F15" s="263"/>
      <c r="G15" s="263"/>
      <c r="H15" s="263"/>
      <c r="I15" s="263"/>
      <c r="J15" s="263"/>
      <c r="K15" s="263"/>
      <c r="L15" s="263"/>
      <c r="M15" s="263"/>
      <c r="N15" s="262"/>
      <c r="O15" s="262"/>
    </row>
    <row r="16" customHeight="1" spans="1:15">
      <c r="A16" s="287" t="s">
        <v>113</v>
      </c>
      <c r="B16" s="287" t="s">
        <v>114</v>
      </c>
      <c r="C16" s="262">
        <v>627160.85</v>
      </c>
      <c r="D16" s="263">
        <v>627160.85</v>
      </c>
      <c r="E16" s="263">
        <v>627160.85</v>
      </c>
      <c r="F16" s="263"/>
      <c r="G16" s="263"/>
      <c r="H16" s="263"/>
      <c r="I16" s="263"/>
      <c r="J16" s="263"/>
      <c r="K16" s="263"/>
      <c r="L16" s="263"/>
      <c r="M16" s="263"/>
      <c r="N16" s="262"/>
      <c r="O16" s="262"/>
    </row>
    <row r="17" customHeight="1" spans="1:15">
      <c r="A17" s="288" t="s">
        <v>115</v>
      </c>
      <c r="B17" s="288" t="s">
        <v>116</v>
      </c>
      <c r="C17" s="262">
        <v>314756.86</v>
      </c>
      <c r="D17" s="263">
        <v>314756.86</v>
      </c>
      <c r="E17" s="263">
        <v>314756.86</v>
      </c>
      <c r="F17" s="263"/>
      <c r="G17" s="263"/>
      <c r="H17" s="263"/>
      <c r="I17" s="263"/>
      <c r="J17" s="263"/>
      <c r="K17" s="263"/>
      <c r="L17" s="263"/>
      <c r="M17" s="263"/>
      <c r="N17" s="262"/>
      <c r="O17" s="262"/>
    </row>
    <row r="18" customHeight="1" spans="1:15">
      <c r="A18" s="288" t="s">
        <v>117</v>
      </c>
      <c r="B18" s="288" t="s">
        <v>118</v>
      </c>
      <c r="C18" s="262">
        <v>271191.2</v>
      </c>
      <c r="D18" s="263">
        <v>271191.2</v>
      </c>
      <c r="E18" s="263">
        <v>271191.2</v>
      </c>
      <c r="F18" s="263"/>
      <c r="G18" s="263"/>
      <c r="H18" s="263"/>
      <c r="I18" s="263"/>
      <c r="J18" s="263"/>
      <c r="K18" s="263"/>
      <c r="L18" s="263"/>
      <c r="M18" s="263"/>
      <c r="N18" s="262"/>
      <c r="O18" s="262"/>
    </row>
    <row r="19" customHeight="1" spans="1:15">
      <c r="A19" s="288" t="s">
        <v>119</v>
      </c>
      <c r="B19" s="288" t="s">
        <v>120</v>
      </c>
      <c r="C19" s="262">
        <v>41212.79</v>
      </c>
      <c r="D19" s="263">
        <v>41212.79</v>
      </c>
      <c r="E19" s="263">
        <v>41212.79</v>
      </c>
      <c r="F19" s="263"/>
      <c r="G19" s="263"/>
      <c r="H19" s="263"/>
      <c r="I19" s="263"/>
      <c r="J19" s="263"/>
      <c r="K19" s="263"/>
      <c r="L19" s="263"/>
      <c r="M19" s="263"/>
      <c r="N19" s="262"/>
      <c r="O19" s="262"/>
    </row>
    <row r="20" customHeight="1" spans="1:15">
      <c r="A20" s="104" t="s">
        <v>121</v>
      </c>
      <c r="B20" s="104" t="s">
        <v>122</v>
      </c>
      <c r="C20" s="262">
        <v>681391.68</v>
      </c>
      <c r="D20" s="263">
        <v>681391.68</v>
      </c>
      <c r="E20" s="263">
        <v>681391.68</v>
      </c>
      <c r="F20" s="263"/>
      <c r="G20" s="263"/>
      <c r="H20" s="263"/>
      <c r="I20" s="263"/>
      <c r="J20" s="263"/>
      <c r="K20" s="263"/>
      <c r="L20" s="263"/>
      <c r="M20" s="263"/>
      <c r="N20" s="262"/>
      <c r="O20" s="262"/>
    </row>
    <row r="21" customHeight="1" spans="1:15">
      <c r="A21" s="287" t="s">
        <v>123</v>
      </c>
      <c r="B21" s="287" t="s">
        <v>124</v>
      </c>
      <c r="C21" s="262">
        <v>681391.68</v>
      </c>
      <c r="D21" s="263">
        <v>681391.68</v>
      </c>
      <c r="E21" s="263">
        <v>681391.68</v>
      </c>
      <c r="F21" s="263"/>
      <c r="G21" s="263"/>
      <c r="H21" s="263"/>
      <c r="I21" s="263"/>
      <c r="J21" s="263"/>
      <c r="K21" s="263"/>
      <c r="L21" s="263"/>
      <c r="M21" s="263"/>
      <c r="N21" s="262"/>
      <c r="O21" s="262"/>
    </row>
    <row r="22" customHeight="1" spans="1:15">
      <c r="A22" s="288" t="s">
        <v>125</v>
      </c>
      <c r="B22" s="288" t="s">
        <v>126</v>
      </c>
      <c r="C22" s="262">
        <v>681391.68</v>
      </c>
      <c r="D22" s="263">
        <v>681391.68</v>
      </c>
      <c r="E22" s="263">
        <v>681391.68</v>
      </c>
      <c r="F22" s="263"/>
      <c r="G22" s="263"/>
      <c r="H22" s="263"/>
      <c r="I22" s="263"/>
      <c r="J22" s="263"/>
      <c r="K22" s="263"/>
      <c r="L22" s="263"/>
      <c r="M22" s="263"/>
      <c r="N22" s="262"/>
      <c r="O22" s="262"/>
    </row>
    <row r="23" customHeight="1" spans="1:15">
      <c r="A23" s="100" t="s">
        <v>56</v>
      </c>
      <c r="B23" s="289"/>
      <c r="C23" s="263">
        <v>8633323.4</v>
      </c>
      <c r="D23" s="263">
        <v>8416624.2</v>
      </c>
      <c r="E23" s="263">
        <v>8416624.2</v>
      </c>
      <c r="F23" s="263"/>
      <c r="G23" s="263"/>
      <c r="H23" s="263"/>
      <c r="I23" s="263"/>
      <c r="J23" s="263">
        <v>216699.2</v>
      </c>
      <c r="K23" s="263"/>
      <c r="L23" s="263"/>
      <c r="M23" s="263"/>
      <c r="N23" s="263"/>
      <c r="O23" s="263">
        <v>216699.2</v>
      </c>
    </row>
  </sheetData>
  <mergeCells count="12">
    <mergeCell ref="A2:O2"/>
    <mergeCell ref="A3:O3"/>
    <mergeCell ref="A4:C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 outlineLevelCol="3"/>
  <cols>
    <col min="1" max="4" width="35.575" style="46" customWidth="1"/>
    <col min="5" max="16384" width="8.575" style="46"/>
  </cols>
  <sheetData>
    <row r="1" customHeight="1" spans="1:4">
      <c r="A1" s="47"/>
      <c r="B1" s="47"/>
      <c r="C1" s="47"/>
      <c r="D1" s="47"/>
    </row>
    <row r="2" ht="15" customHeight="1" spans="1:4">
      <c r="A2" s="86"/>
      <c r="B2" s="275"/>
      <c r="C2" s="275"/>
      <c r="D2" s="275" t="s">
        <v>127</v>
      </c>
    </row>
    <row r="3" ht="41.25" customHeight="1" spans="1:1">
      <c r="A3" s="85" t="str">
        <f>"2025"&amp;"年部门财政拨款收支预算总表"</f>
        <v>2025年部门财政拨款收支预算总表</v>
      </c>
    </row>
    <row r="4" ht="17.25" customHeight="1" spans="1:4">
      <c r="A4" s="276" t="s">
        <v>1</v>
      </c>
      <c r="B4" s="277"/>
      <c r="D4" s="275" t="s">
        <v>2</v>
      </c>
    </row>
    <row r="5" ht="17.25" customHeight="1" spans="1:4">
      <c r="A5" s="278" t="s">
        <v>3</v>
      </c>
      <c r="B5" s="279"/>
      <c r="C5" s="278" t="s">
        <v>4</v>
      </c>
      <c r="D5" s="279"/>
    </row>
    <row r="6" ht="18.75" customHeight="1" spans="1:4">
      <c r="A6" s="278" t="s">
        <v>5</v>
      </c>
      <c r="B6" s="278" t="s">
        <v>6</v>
      </c>
      <c r="C6" s="278" t="s">
        <v>7</v>
      </c>
      <c r="D6" s="278" t="s">
        <v>6</v>
      </c>
    </row>
    <row r="7" ht="16.5" customHeight="1" spans="1:4">
      <c r="A7" s="280" t="s">
        <v>128</v>
      </c>
      <c r="B7" s="133">
        <v>8416624.2</v>
      </c>
      <c r="C7" s="280" t="s">
        <v>129</v>
      </c>
      <c r="D7" s="133">
        <v>8416624.2</v>
      </c>
    </row>
    <row r="8" ht="16.5" customHeight="1" spans="1:4">
      <c r="A8" s="280" t="s">
        <v>130</v>
      </c>
      <c r="B8" s="133">
        <v>8416624.2</v>
      </c>
      <c r="C8" s="280" t="s">
        <v>131</v>
      </c>
      <c r="D8" s="133"/>
    </row>
    <row r="9" ht="16.5" customHeight="1" spans="1:4">
      <c r="A9" s="280" t="s">
        <v>132</v>
      </c>
      <c r="B9" s="133"/>
      <c r="C9" s="280" t="s">
        <v>133</v>
      </c>
      <c r="D9" s="133"/>
    </row>
    <row r="10" ht="16.5" customHeight="1" spans="1:4">
      <c r="A10" s="280" t="s">
        <v>134</v>
      </c>
      <c r="B10" s="133"/>
      <c r="C10" s="280" t="s">
        <v>135</v>
      </c>
      <c r="D10" s="133"/>
    </row>
    <row r="11" ht="16.5" customHeight="1" spans="1:4">
      <c r="A11" s="280" t="s">
        <v>136</v>
      </c>
      <c r="B11" s="133"/>
      <c r="C11" s="280" t="s">
        <v>137</v>
      </c>
      <c r="D11" s="133"/>
    </row>
    <row r="12" ht="16.5" customHeight="1" spans="1:4">
      <c r="A12" s="280" t="s">
        <v>130</v>
      </c>
      <c r="B12" s="133"/>
      <c r="C12" s="280" t="s">
        <v>138</v>
      </c>
      <c r="D12" s="133">
        <v>6104505.43</v>
      </c>
    </row>
    <row r="13" ht="16.5" customHeight="1" spans="1:4">
      <c r="A13" s="281" t="s">
        <v>132</v>
      </c>
      <c r="B13" s="133"/>
      <c r="C13" s="119" t="s">
        <v>139</v>
      </c>
      <c r="D13" s="133"/>
    </row>
    <row r="14" ht="16.5" customHeight="1" spans="1:4">
      <c r="A14" s="281" t="s">
        <v>134</v>
      </c>
      <c r="B14" s="133"/>
      <c r="C14" s="119" t="s">
        <v>140</v>
      </c>
      <c r="D14" s="133"/>
    </row>
    <row r="15" ht="16.5" customHeight="1" spans="1:4">
      <c r="A15" s="282"/>
      <c r="B15" s="133"/>
      <c r="C15" s="119" t="s">
        <v>141</v>
      </c>
      <c r="D15" s="133">
        <v>1003566.24</v>
      </c>
    </row>
    <row r="16" ht="16.5" customHeight="1" spans="1:4">
      <c r="A16" s="282"/>
      <c r="B16" s="133"/>
      <c r="C16" s="119" t="s">
        <v>142</v>
      </c>
      <c r="D16" s="133">
        <v>627160.85</v>
      </c>
    </row>
    <row r="17" ht="16.5" customHeight="1" spans="1:4">
      <c r="A17" s="282"/>
      <c r="B17" s="133"/>
      <c r="C17" s="119" t="s">
        <v>143</v>
      </c>
      <c r="D17" s="133"/>
    </row>
    <row r="18" ht="16.5" customHeight="1" spans="1:4">
      <c r="A18" s="282"/>
      <c r="B18" s="133"/>
      <c r="C18" s="119" t="s">
        <v>144</v>
      </c>
      <c r="D18" s="133"/>
    </row>
    <row r="19" ht="16.5" customHeight="1" spans="1:4">
      <c r="A19" s="282"/>
      <c r="B19" s="133"/>
      <c r="C19" s="119" t="s">
        <v>145</v>
      </c>
      <c r="D19" s="133"/>
    </row>
    <row r="20" ht="16.5" customHeight="1" spans="1:4">
      <c r="A20" s="282"/>
      <c r="B20" s="133"/>
      <c r="C20" s="119" t="s">
        <v>146</v>
      </c>
      <c r="D20" s="133"/>
    </row>
    <row r="21" ht="16.5" customHeight="1" spans="1:4">
      <c r="A21" s="282"/>
      <c r="B21" s="133"/>
      <c r="C21" s="119" t="s">
        <v>147</v>
      </c>
      <c r="D21" s="133"/>
    </row>
    <row r="22" ht="16.5" customHeight="1" spans="1:4">
      <c r="A22" s="282"/>
      <c r="B22" s="133"/>
      <c r="C22" s="119" t="s">
        <v>148</v>
      </c>
      <c r="D22" s="133"/>
    </row>
    <row r="23" ht="16.5" customHeight="1" spans="1:4">
      <c r="A23" s="282"/>
      <c r="B23" s="133"/>
      <c r="C23" s="119" t="s">
        <v>149</v>
      </c>
      <c r="D23" s="133"/>
    </row>
    <row r="24" ht="16.5" customHeight="1" spans="1:4">
      <c r="A24" s="282"/>
      <c r="B24" s="133"/>
      <c r="C24" s="119" t="s">
        <v>150</v>
      </c>
      <c r="D24" s="133"/>
    </row>
    <row r="25" ht="16.5" customHeight="1" spans="1:4">
      <c r="A25" s="282"/>
      <c r="B25" s="133"/>
      <c r="C25" s="119" t="s">
        <v>151</v>
      </c>
      <c r="D25" s="133"/>
    </row>
    <row r="26" ht="16.5" customHeight="1" spans="1:4">
      <c r="A26" s="282"/>
      <c r="B26" s="133"/>
      <c r="C26" s="119" t="s">
        <v>152</v>
      </c>
      <c r="D26" s="133">
        <v>681391.68</v>
      </c>
    </row>
    <row r="27" ht="16.5" customHeight="1" spans="1:4">
      <c r="A27" s="282"/>
      <c r="B27" s="133"/>
      <c r="C27" s="119" t="s">
        <v>153</v>
      </c>
      <c r="D27" s="133"/>
    </row>
    <row r="28" ht="16.5" customHeight="1" spans="1:4">
      <c r="A28" s="282"/>
      <c r="B28" s="133"/>
      <c r="C28" s="119" t="s">
        <v>154</v>
      </c>
      <c r="D28" s="133"/>
    </row>
    <row r="29" ht="16.5" customHeight="1" spans="1:4">
      <c r="A29" s="282"/>
      <c r="B29" s="133"/>
      <c r="C29" s="119" t="s">
        <v>155</v>
      </c>
      <c r="D29" s="133"/>
    </row>
    <row r="30" ht="16.5" customHeight="1" spans="1:4">
      <c r="A30" s="282"/>
      <c r="B30" s="133"/>
      <c r="C30" s="119" t="s">
        <v>156</v>
      </c>
      <c r="D30" s="133"/>
    </row>
    <row r="31" ht="16.5" customHeight="1" spans="1:4">
      <c r="A31" s="282"/>
      <c r="B31" s="133"/>
      <c r="C31" s="119" t="s">
        <v>157</v>
      </c>
      <c r="D31" s="133"/>
    </row>
    <row r="32" ht="16.5" customHeight="1" spans="1:4">
      <c r="A32" s="282"/>
      <c r="B32" s="133"/>
      <c r="C32" s="281" t="s">
        <v>158</v>
      </c>
      <c r="D32" s="133"/>
    </row>
    <row r="33" ht="16.5" customHeight="1" spans="1:4">
      <c r="A33" s="282"/>
      <c r="B33" s="133"/>
      <c r="C33" s="281" t="s">
        <v>159</v>
      </c>
      <c r="D33" s="133"/>
    </row>
    <row r="34" ht="16.5" customHeight="1" spans="1:4">
      <c r="A34" s="282"/>
      <c r="B34" s="133"/>
      <c r="C34" s="74" t="s">
        <v>160</v>
      </c>
      <c r="D34" s="133"/>
    </row>
    <row r="35" ht="15" customHeight="1" spans="1:4">
      <c r="A35" s="283" t="s">
        <v>51</v>
      </c>
      <c r="B35" s="284">
        <v>8416624.2</v>
      </c>
      <c r="C35" s="283" t="s">
        <v>52</v>
      </c>
      <c r="D35" s="284">
        <v>8416624.2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workbookViewId="0">
      <pane ySplit="1" topLeftCell="A2" activePane="bottomLeft" state="frozen"/>
      <selection/>
      <selection pane="bottomLeft" activeCell="B11" sqref="B10:B1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35"/>
      <c r="B1" s="135"/>
      <c r="C1" s="135"/>
      <c r="D1" s="135"/>
      <c r="E1" s="135"/>
      <c r="F1" s="135"/>
      <c r="G1" s="135"/>
    </row>
    <row r="2" customHeight="1" spans="4:7">
      <c r="D2" s="238"/>
      <c r="F2" s="264"/>
      <c r="G2" s="265" t="s">
        <v>161</v>
      </c>
    </row>
    <row r="3" ht="41.25" customHeight="1" spans="1:7">
      <c r="A3" s="266" t="str">
        <f>"2025"&amp;"年一般公共预算支出预算表（按功能科目分类）"</f>
        <v>2025年一般公共预算支出预算表（按功能科目分类）</v>
      </c>
      <c r="B3" s="266"/>
      <c r="C3" s="266"/>
      <c r="D3" s="266"/>
      <c r="E3" s="266"/>
      <c r="F3" s="266"/>
      <c r="G3" s="266"/>
    </row>
    <row r="4" ht="18" customHeight="1" spans="1:7">
      <c r="A4" s="207" t="str">
        <f>"单位名称："&amp;"昆明市晋宁区宝峰中学"</f>
        <v>单位名称：昆明市晋宁区宝峰中学</v>
      </c>
      <c r="B4" s="91"/>
      <c r="C4" s="91"/>
      <c r="D4" s="91"/>
      <c r="E4" s="91"/>
      <c r="F4" s="267"/>
      <c r="G4" s="237" t="s">
        <v>2</v>
      </c>
    </row>
    <row r="5" ht="20.25" customHeight="1" spans="1:7">
      <c r="A5" s="268" t="s">
        <v>162</v>
      </c>
      <c r="B5" s="268"/>
      <c r="C5" s="209" t="s">
        <v>56</v>
      </c>
      <c r="D5" s="209" t="s">
        <v>76</v>
      </c>
      <c r="E5" s="269"/>
      <c r="F5" s="269"/>
      <c r="G5" s="269" t="s">
        <v>77</v>
      </c>
    </row>
    <row r="6" ht="20.25" customHeight="1" spans="1:7">
      <c r="A6" s="270" t="s">
        <v>73</v>
      </c>
      <c r="B6" s="270" t="s">
        <v>74</v>
      </c>
      <c r="C6" s="269"/>
      <c r="D6" s="269" t="s">
        <v>58</v>
      </c>
      <c r="E6" s="269" t="s">
        <v>163</v>
      </c>
      <c r="F6" s="269" t="s">
        <v>164</v>
      </c>
      <c r="G6" s="269"/>
    </row>
    <row r="7" ht="15" customHeight="1" spans="1:7">
      <c r="A7" s="110" t="s">
        <v>83</v>
      </c>
      <c r="B7" s="110">
        <v>2</v>
      </c>
      <c r="C7" s="110" t="s">
        <v>84</v>
      </c>
      <c r="D7" s="110" t="s">
        <v>85</v>
      </c>
      <c r="E7" s="110" t="s">
        <v>86</v>
      </c>
      <c r="F7" s="110" t="s">
        <v>87</v>
      </c>
      <c r="G7" s="110" t="s">
        <v>88</v>
      </c>
    </row>
    <row r="8" ht="18" customHeight="1" spans="1:7">
      <c r="A8" s="106" t="s">
        <v>97</v>
      </c>
      <c r="B8" s="106" t="s">
        <v>98</v>
      </c>
      <c r="C8" s="271">
        <v>6104505.43</v>
      </c>
      <c r="D8" s="272">
        <v>6104505.43</v>
      </c>
      <c r="E8" s="272">
        <v>5802829.85</v>
      </c>
      <c r="F8" s="272">
        <v>301675.58</v>
      </c>
      <c r="G8" s="272"/>
    </row>
    <row r="9" ht="18" customHeight="1" spans="1:7">
      <c r="A9" s="273" t="s">
        <v>99</v>
      </c>
      <c r="B9" s="273" t="s">
        <v>100</v>
      </c>
      <c r="C9" s="271">
        <v>6104505.43</v>
      </c>
      <c r="D9" s="272">
        <v>6104505.43</v>
      </c>
      <c r="E9" s="272">
        <v>5802829.85</v>
      </c>
      <c r="F9" s="272">
        <v>301675.58</v>
      </c>
      <c r="G9" s="272"/>
    </row>
    <row r="10" customHeight="1" spans="1:7">
      <c r="A10" s="274" t="s">
        <v>101</v>
      </c>
      <c r="B10" s="274" t="s">
        <v>102</v>
      </c>
      <c r="C10" s="271">
        <v>6104505.43</v>
      </c>
      <c r="D10" s="272">
        <v>6104505.43</v>
      </c>
      <c r="E10" s="272">
        <v>5802829.85</v>
      </c>
      <c r="F10" s="272">
        <v>301675.58</v>
      </c>
      <c r="G10" s="272"/>
    </row>
    <row r="11" customHeight="1" spans="1:7">
      <c r="A11" s="106" t="s">
        <v>103</v>
      </c>
      <c r="B11" s="106" t="s">
        <v>104</v>
      </c>
      <c r="C11" s="271">
        <v>1003566.24</v>
      </c>
      <c r="D11" s="272">
        <v>1003566.24</v>
      </c>
      <c r="E11" s="272">
        <v>988266.24</v>
      </c>
      <c r="F11" s="272">
        <v>15300</v>
      </c>
      <c r="G11" s="272"/>
    </row>
    <row r="12" customHeight="1" spans="1:7">
      <c r="A12" s="273" t="s">
        <v>105</v>
      </c>
      <c r="B12" s="273" t="s">
        <v>106</v>
      </c>
      <c r="C12" s="271">
        <v>1003566.24</v>
      </c>
      <c r="D12" s="272">
        <v>1003566.24</v>
      </c>
      <c r="E12" s="272">
        <v>988266.24</v>
      </c>
      <c r="F12" s="272">
        <v>15300</v>
      </c>
      <c r="G12" s="272"/>
    </row>
    <row r="13" customHeight="1" spans="1:7">
      <c r="A13" s="274" t="s">
        <v>107</v>
      </c>
      <c r="B13" s="274" t="s">
        <v>108</v>
      </c>
      <c r="C13" s="271">
        <v>260100</v>
      </c>
      <c r="D13" s="272">
        <v>260100</v>
      </c>
      <c r="E13" s="272">
        <v>244800</v>
      </c>
      <c r="F13" s="272">
        <v>15300</v>
      </c>
      <c r="G13" s="272"/>
    </row>
    <row r="14" customHeight="1" spans="1:7">
      <c r="A14" s="274" t="s">
        <v>109</v>
      </c>
      <c r="B14" s="274" t="s">
        <v>110</v>
      </c>
      <c r="C14" s="271">
        <v>743466.24</v>
      </c>
      <c r="D14" s="272">
        <v>743466.24</v>
      </c>
      <c r="E14" s="272">
        <v>743466.24</v>
      </c>
      <c r="F14" s="272"/>
      <c r="G14" s="272"/>
    </row>
    <row r="15" customHeight="1" spans="1:7">
      <c r="A15" s="106" t="s">
        <v>111</v>
      </c>
      <c r="B15" s="106" t="s">
        <v>112</v>
      </c>
      <c r="C15" s="271">
        <v>627160.85</v>
      </c>
      <c r="D15" s="272">
        <v>627160.85</v>
      </c>
      <c r="E15" s="272">
        <v>627160.85</v>
      </c>
      <c r="F15" s="272"/>
      <c r="G15" s="272"/>
    </row>
    <row r="16" customHeight="1" spans="1:7">
      <c r="A16" s="273" t="s">
        <v>113</v>
      </c>
      <c r="B16" s="273" t="s">
        <v>114</v>
      </c>
      <c r="C16" s="271">
        <v>627160.85</v>
      </c>
      <c r="D16" s="272">
        <v>627160.85</v>
      </c>
      <c r="E16" s="272">
        <v>627160.85</v>
      </c>
      <c r="F16" s="272"/>
      <c r="G16" s="272"/>
    </row>
    <row r="17" customHeight="1" spans="1:7">
      <c r="A17" s="274" t="s">
        <v>115</v>
      </c>
      <c r="B17" s="274" t="s">
        <v>116</v>
      </c>
      <c r="C17" s="271">
        <v>314756.86</v>
      </c>
      <c r="D17" s="272">
        <v>314756.86</v>
      </c>
      <c r="E17" s="272">
        <v>314756.86</v>
      </c>
      <c r="F17" s="272"/>
      <c r="G17" s="272"/>
    </row>
    <row r="18" customHeight="1" spans="1:7">
      <c r="A18" s="274" t="s">
        <v>117</v>
      </c>
      <c r="B18" s="274" t="s">
        <v>118</v>
      </c>
      <c r="C18" s="271">
        <v>271191.2</v>
      </c>
      <c r="D18" s="272">
        <v>271191.2</v>
      </c>
      <c r="E18" s="272">
        <v>271191.2</v>
      </c>
      <c r="F18" s="272"/>
      <c r="G18" s="272"/>
    </row>
    <row r="19" customHeight="1" spans="1:7">
      <c r="A19" s="274" t="s">
        <v>119</v>
      </c>
      <c r="B19" s="274" t="s">
        <v>120</v>
      </c>
      <c r="C19" s="271">
        <v>41212.79</v>
      </c>
      <c r="D19" s="272">
        <v>41212.79</v>
      </c>
      <c r="E19" s="272">
        <v>41212.79</v>
      </c>
      <c r="F19" s="272"/>
      <c r="G19" s="272"/>
    </row>
    <row r="20" customHeight="1" spans="1:7">
      <c r="A20" s="106" t="s">
        <v>121</v>
      </c>
      <c r="B20" s="106" t="s">
        <v>122</v>
      </c>
      <c r="C20" s="271">
        <v>681391.68</v>
      </c>
      <c r="D20" s="272">
        <v>681391.68</v>
      </c>
      <c r="E20" s="272">
        <v>681391.68</v>
      </c>
      <c r="F20" s="272"/>
      <c r="G20" s="272"/>
    </row>
    <row r="21" customHeight="1" spans="1:7">
      <c r="A21" s="273" t="s">
        <v>123</v>
      </c>
      <c r="B21" s="273" t="s">
        <v>124</v>
      </c>
      <c r="C21" s="271">
        <v>681391.68</v>
      </c>
      <c r="D21" s="272">
        <v>681391.68</v>
      </c>
      <c r="E21" s="272">
        <v>681391.68</v>
      </c>
      <c r="F21" s="272"/>
      <c r="G21" s="272"/>
    </row>
    <row r="22" customHeight="1" spans="1:7">
      <c r="A22" s="274" t="s">
        <v>125</v>
      </c>
      <c r="B22" s="274" t="s">
        <v>126</v>
      </c>
      <c r="C22" s="271">
        <v>681391.68</v>
      </c>
      <c r="D22" s="272">
        <v>681391.68</v>
      </c>
      <c r="E22" s="272">
        <v>681391.68</v>
      </c>
      <c r="F22" s="272"/>
      <c r="G22" s="272"/>
    </row>
    <row r="23" customHeight="1" spans="1:7">
      <c r="A23" s="221" t="s">
        <v>165</v>
      </c>
      <c r="B23" s="221" t="s">
        <v>165</v>
      </c>
      <c r="C23" s="271">
        <v>8416624.2</v>
      </c>
      <c r="D23" s="272">
        <v>8416624.2</v>
      </c>
      <c r="E23" s="271">
        <v>8099648.62</v>
      </c>
      <c r="F23" s="271">
        <v>316975.58</v>
      </c>
      <c r="G23" s="271"/>
    </row>
  </sheetData>
  <mergeCells count="7">
    <mergeCell ref="A3:G3"/>
    <mergeCell ref="A4:E4"/>
    <mergeCell ref="A5:B5"/>
    <mergeCell ref="D5:F5"/>
    <mergeCell ref="A23:B23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B14" sqref="B14"/>
    </sheetView>
  </sheetViews>
  <sheetFormatPr defaultColWidth="10.425" defaultRowHeight="14.25" customHeight="1" outlineLevelRow="7" outlineLevelCol="5"/>
  <cols>
    <col min="1" max="6" width="28.1416666666667" style="46" customWidth="1"/>
    <col min="7" max="16384" width="10.425" style="46"/>
  </cols>
  <sheetData>
    <row r="1" customHeight="1" spans="1:6">
      <c r="A1" s="47"/>
      <c r="B1" s="47"/>
      <c r="C1" s="47"/>
      <c r="D1" s="47"/>
      <c r="E1" s="47"/>
      <c r="F1" s="47"/>
    </row>
    <row r="2" customHeight="1" spans="1:6">
      <c r="A2" s="87"/>
      <c r="B2" s="87"/>
      <c r="C2" s="87"/>
      <c r="D2" s="87"/>
      <c r="E2" s="86"/>
      <c r="F2" s="255" t="s">
        <v>166</v>
      </c>
    </row>
    <row r="3" ht="41.25" customHeight="1" spans="1:6">
      <c r="A3" s="256" t="str">
        <f>"2025"&amp;"年一般公共预算“三公”经费支出预算表"</f>
        <v>2025年一般公共预算“三公”经费支出预算表</v>
      </c>
      <c r="B3" s="87"/>
      <c r="C3" s="87"/>
      <c r="D3" s="87"/>
      <c r="E3" s="86"/>
      <c r="F3" s="87"/>
    </row>
    <row r="4" customHeight="1" spans="1:6">
      <c r="A4" s="257" t="str">
        <f>"单位名称："&amp;"昆明市晋宁区宝峰中学"</f>
        <v>单位名称：昆明市晋宁区宝峰中学</v>
      </c>
      <c r="B4" s="258"/>
      <c r="C4" s="114"/>
      <c r="D4" s="92"/>
      <c r="E4" s="93"/>
      <c r="F4" s="259" t="s">
        <v>2</v>
      </c>
    </row>
    <row r="5" ht="27" customHeight="1" spans="1:6">
      <c r="A5" s="94" t="s">
        <v>167</v>
      </c>
      <c r="B5" s="94" t="s">
        <v>168</v>
      </c>
      <c r="C5" s="96" t="s">
        <v>169</v>
      </c>
      <c r="D5" s="94"/>
      <c r="E5" s="95"/>
      <c r="F5" s="94" t="s">
        <v>170</v>
      </c>
    </row>
    <row r="6" ht="28.5" customHeight="1" spans="1:6">
      <c r="A6" s="260"/>
      <c r="B6" s="99"/>
      <c r="C6" s="95" t="s">
        <v>58</v>
      </c>
      <c r="D6" s="95" t="s">
        <v>171</v>
      </c>
      <c r="E6" s="95" t="s">
        <v>172</v>
      </c>
      <c r="F6" s="98"/>
    </row>
    <row r="7" ht="17.25" customHeight="1" spans="1:6">
      <c r="A7" s="103" t="s">
        <v>83</v>
      </c>
      <c r="B7" s="103">
        <v>2</v>
      </c>
      <c r="C7" s="103" t="s">
        <v>84</v>
      </c>
      <c r="D7" s="103" t="s">
        <v>85</v>
      </c>
      <c r="E7" s="103" t="s">
        <v>86</v>
      </c>
      <c r="F7" s="103" t="s">
        <v>87</v>
      </c>
    </row>
    <row r="8" ht="17.25" customHeight="1" spans="1:6">
      <c r="A8" s="261">
        <v>20000</v>
      </c>
      <c r="B8" s="262"/>
      <c r="C8" s="263"/>
      <c r="D8" s="263"/>
      <c r="E8" s="263"/>
      <c r="F8" s="263">
        <v>20000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2"/>
  <sheetViews>
    <sheetView showZeros="0" topLeftCell="N1" workbookViewId="0">
      <pane ySplit="1" topLeftCell="A2" activePane="bottomLeft" state="frozen"/>
      <selection/>
      <selection pane="bottomLeft" activeCell="D13" sqref="D13"/>
    </sheetView>
  </sheetViews>
  <sheetFormatPr defaultColWidth="9.14166666666667" defaultRowHeight="14.25" customHeight="1"/>
  <cols>
    <col min="1" max="2" width="32.85" customWidth="1"/>
    <col min="3" max="3" width="20.7166666666667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166666666667" customWidth="1"/>
  </cols>
  <sheetData>
    <row r="1" customHeight="1" spans="1:24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</row>
    <row r="2" ht="13.5" customHeight="1" spans="2:24">
      <c r="B2" s="238"/>
      <c r="C2" s="239"/>
      <c r="E2" s="240"/>
      <c r="F2" s="240"/>
      <c r="G2" s="240"/>
      <c r="H2" s="240"/>
      <c r="I2" s="137"/>
      <c r="J2" s="137"/>
      <c r="K2" s="137"/>
      <c r="L2" s="137"/>
      <c r="M2" s="137"/>
      <c r="N2" s="137"/>
      <c r="R2" s="137"/>
      <c r="V2" s="239"/>
      <c r="X2" s="188" t="s">
        <v>173</v>
      </c>
    </row>
    <row r="3" ht="45.75" customHeight="1" spans="1:24">
      <c r="A3" s="139" t="str">
        <f>"2025"&amp;"年部门基本支出预算表"</f>
        <v>2025年部门基本支出预算表</v>
      </c>
      <c r="B3" s="175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75"/>
      <c r="P3" s="175"/>
      <c r="Q3" s="175"/>
      <c r="R3" s="139"/>
      <c r="S3" s="139"/>
      <c r="T3" s="139"/>
      <c r="U3" s="139"/>
      <c r="V3" s="139"/>
      <c r="W3" s="139"/>
      <c r="X3" s="139"/>
    </row>
    <row r="4" ht="18.75" customHeight="1" spans="1:24">
      <c r="A4" s="207" t="str">
        <f>"单位名称："&amp;"昆明市晋宁区宝峰中学"</f>
        <v>单位名称：昆明市晋宁区宝峰中学</v>
      </c>
      <c r="B4" s="216"/>
      <c r="C4" s="241"/>
      <c r="D4" s="241"/>
      <c r="E4" s="241"/>
      <c r="F4" s="241"/>
      <c r="G4" s="241"/>
      <c r="H4" s="241"/>
      <c r="I4" s="247"/>
      <c r="J4" s="247"/>
      <c r="K4" s="247"/>
      <c r="L4" s="247"/>
      <c r="M4" s="247"/>
      <c r="N4" s="247"/>
      <c r="O4" s="225"/>
      <c r="P4" s="225"/>
      <c r="Q4" s="225"/>
      <c r="R4" s="247"/>
      <c r="S4" s="91"/>
      <c r="T4" s="91"/>
      <c r="U4" s="91"/>
      <c r="V4" s="252"/>
      <c r="W4" s="91"/>
      <c r="X4" s="253" t="s">
        <v>2</v>
      </c>
    </row>
    <row r="5" ht="18" customHeight="1" spans="1:24">
      <c r="A5" s="217" t="s">
        <v>174</v>
      </c>
      <c r="B5" s="217" t="s">
        <v>175</v>
      </c>
      <c r="C5" s="217" t="s">
        <v>176</v>
      </c>
      <c r="D5" s="217" t="s">
        <v>177</v>
      </c>
      <c r="E5" s="217" t="s">
        <v>178</v>
      </c>
      <c r="F5" s="217" t="s">
        <v>179</v>
      </c>
      <c r="G5" s="217" t="s">
        <v>180</v>
      </c>
      <c r="H5" s="217" t="s">
        <v>181</v>
      </c>
      <c r="I5" s="248" t="s">
        <v>182</v>
      </c>
      <c r="J5" s="171" t="s">
        <v>182</v>
      </c>
      <c r="K5" s="171"/>
      <c r="L5" s="171"/>
      <c r="M5" s="171"/>
      <c r="N5" s="171"/>
      <c r="O5" s="228"/>
      <c r="P5" s="228"/>
      <c r="Q5" s="228"/>
      <c r="R5" s="163" t="s">
        <v>62</v>
      </c>
      <c r="S5" s="171" t="s">
        <v>63</v>
      </c>
      <c r="T5" s="171"/>
      <c r="U5" s="171"/>
      <c r="V5" s="171"/>
      <c r="W5" s="171"/>
      <c r="X5" s="172"/>
    </row>
    <row r="6" ht="18" customHeight="1" spans="1:24">
      <c r="A6" s="218"/>
      <c r="B6" s="219"/>
      <c r="C6" s="242"/>
      <c r="D6" s="218"/>
      <c r="E6" s="218"/>
      <c r="F6" s="218"/>
      <c r="G6" s="218"/>
      <c r="H6" s="218"/>
      <c r="I6" s="249" t="s">
        <v>183</v>
      </c>
      <c r="J6" s="248" t="s">
        <v>59</v>
      </c>
      <c r="K6" s="171"/>
      <c r="L6" s="171"/>
      <c r="M6" s="171"/>
      <c r="N6" s="172"/>
      <c r="O6" s="227" t="s">
        <v>184</v>
      </c>
      <c r="P6" s="228"/>
      <c r="Q6" s="229"/>
      <c r="R6" s="217" t="s">
        <v>62</v>
      </c>
      <c r="S6" s="248" t="s">
        <v>63</v>
      </c>
      <c r="T6" s="163" t="s">
        <v>65</v>
      </c>
      <c r="U6" s="171" t="s">
        <v>63</v>
      </c>
      <c r="V6" s="163" t="s">
        <v>67</v>
      </c>
      <c r="W6" s="163" t="s">
        <v>68</v>
      </c>
      <c r="X6" s="254" t="s">
        <v>69</v>
      </c>
    </row>
    <row r="7" ht="19.5" customHeight="1" spans="1:24">
      <c r="A7" s="219"/>
      <c r="B7" s="219"/>
      <c r="C7" s="219"/>
      <c r="D7" s="219"/>
      <c r="E7" s="219"/>
      <c r="F7" s="219"/>
      <c r="G7" s="219"/>
      <c r="H7" s="219"/>
      <c r="I7" s="219"/>
      <c r="J7" s="250" t="s">
        <v>185</v>
      </c>
      <c r="K7" s="217" t="s">
        <v>186</v>
      </c>
      <c r="L7" s="217" t="s">
        <v>187</v>
      </c>
      <c r="M7" s="217" t="s">
        <v>188</v>
      </c>
      <c r="N7" s="217" t="s">
        <v>189</v>
      </c>
      <c r="O7" s="217" t="s">
        <v>59</v>
      </c>
      <c r="P7" s="217" t="s">
        <v>60</v>
      </c>
      <c r="Q7" s="217" t="s">
        <v>61</v>
      </c>
      <c r="R7" s="219"/>
      <c r="S7" s="217" t="s">
        <v>58</v>
      </c>
      <c r="T7" s="217" t="s">
        <v>65</v>
      </c>
      <c r="U7" s="217" t="s">
        <v>190</v>
      </c>
      <c r="V7" s="217" t="s">
        <v>67</v>
      </c>
      <c r="W7" s="217" t="s">
        <v>68</v>
      </c>
      <c r="X7" s="217" t="s">
        <v>69</v>
      </c>
    </row>
    <row r="8" ht="37.5" customHeight="1" spans="1:24">
      <c r="A8" s="243"/>
      <c r="B8" s="152"/>
      <c r="C8" s="243"/>
      <c r="D8" s="243"/>
      <c r="E8" s="243"/>
      <c r="F8" s="243"/>
      <c r="G8" s="243"/>
      <c r="H8" s="243"/>
      <c r="I8" s="243"/>
      <c r="J8" s="251" t="s">
        <v>58</v>
      </c>
      <c r="K8" s="220" t="s">
        <v>191</v>
      </c>
      <c r="L8" s="220" t="s">
        <v>187</v>
      </c>
      <c r="M8" s="220" t="s">
        <v>188</v>
      </c>
      <c r="N8" s="220" t="s">
        <v>189</v>
      </c>
      <c r="O8" s="220" t="s">
        <v>187</v>
      </c>
      <c r="P8" s="220" t="s">
        <v>188</v>
      </c>
      <c r="Q8" s="220" t="s">
        <v>189</v>
      </c>
      <c r="R8" s="220" t="s">
        <v>62</v>
      </c>
      <c r="S8" s="220" t="s">
        <v>58</v>
      </c>
      <c r="T8" s="220" t="s">
        <v>65</v>
      </c>
      <c r="U8" s="220" t="s">
        <v>190</v>
      </c>
      <c r="V8" s="220" t="s">
        <v>67</v>
      </c>
      <c r="W8" s="220" t="s">
        <v>68</v>
      </c>
      <c r="X8" s="220" t="s">
        <v>69</v>
      </c>
    </row>
    <row r="9" customHeight="1" spans="1:24">
      <c r="A9" s="97">
        <v>1</v>
      </c>
      <c r="B9" s="97">
        <v>2</v>
      </c>
      <c r="C9" s="97">
        <v>3</v>
      </c>
      <c r="D9" s="97">
        <v>4</v>
      </c>
      <c r="E9" s="97">
        <v>5</v>
      </c>
      <c r="F9" s="97">
        <v>6</v>
      </c>
      <c r="G9" s="97">
        <v>7</v>
      </c>
      <c r="H9" s="97">
        <v>8</v>
      </c>
      <c r="I9" s="97">
        <v>9</v>
      </c>
      <c r="J9" s="97">
        <v>10</v>
      </c>
      <c r="K9" s="97">
        <v>11</v>
      </c>
      <c r="L9" s="97">
        <v>12</v>
      </c>
      <c r="M9" s="97">
        <v>13</v>
      </c>
      <c r="N9" s="97">
        <v>14</v>
      </c>
      <c r="O9" s="97">
        <v>15</v>
      </c>
      <c r="P9" s="97">
        <v>16</v>
      </c>
      <c r="Q9" s="97">
        <v>17</v>
      </c>
      <c r="R9" s="97">
        <v>18</v>
      </c>
      <c r="S9" s="97">
        <v>19</v>
      </c>
      <c r="T9" s="97">
        <v>20</v>
      </c>
      <c r="U9" s="97">
        <v>21</v>
      </c>
      <c r="V9" s="97">
        <v>22</v>
      </c>
      <c r="W9" s="97">
        <v>23</v>
      </c>
      <c r="X9" s="97">
        <v>24</v>
      </c>
    </row>
    <row r="10" ht="20.25" customHeight="1" spans="1:24">
      <c r="A10" s="244" t="s">
        <v>192</v>
      </c>
      <c r="B10" s="244" t="s">
        <v>71</v>
      </c>
      <c r="C10" s="244" t="s">
        <v>193</v>
      </c>
      <c r="D10" s="244" t="s">
        <v>194</v>
      </c>
      <c r="E10" s="244" t="s">
        <v>101</v>
      </c>
      <c r="F10" s="244" t="s">
        <v>102</v>
      </c>
      <c r="G10" s="244" t="s">
        <v>195</v>
      </c>
      <c r="H10" s="244" t="s">
        <v>196</v>
      </c>
      <c r="I10" s="234">
        <v>1866672</v>
      </c>
      <c r="J10" s="234">
        <v>1866672</v>
      </c>
      <c r="K10" s="234"/>
      <c r="L10" s="234"/>
      <c r="M10" s="167">
        <v>1866672</v>
      </c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4"/>
    </row>
    <row r="11" ht="17.25" customHeight="1" spans="1:24">
      <c r="A11" s="244" t="s">
        <v>192</v>
      </c>
      <c r="B11" s="244" t="s">
        <v>71</v>
      </c>
      <c r="C11" s="244" t="s">
        <v>193</v>
      </c>
      <c r="D11" s="244" t="s">
        <v>194</v>
      </c>
      <c r="E11" s="244" t="s">
        <v>101</v>
      </c>
      <c r="F11" s="244" t="s">
        <v>102</v>
      </c>
      <c r="G11" s="244" t="s">
        <v>197</v>
      </c>
      <c r="H11" s="244" t="s">
        <v>198</v>
      </c>
      <c r="I11" s="234">
        <v>120060</v>
      </c>
      <c r="J11" s="234">
        <v>120060</v>
      </c>
      <c r="K11" s="214"/>
      <c r="L11" s="214"/>
      <c r="M11" s="167">
        <v>120060</v>
      </c>
      <c r="N11" s="214"/>
      <c r="O11" s="234"/>
      <c r="P11" s="234"/>
      <c r="Q11" s="234"/>
      <c r="R11" s="234"/>
      <c r="S11" s="234"/>
      <c r="T11" s="234"/>
      <c r="U11" s="234"/>
      <c r="V11" s="234"/>
      <c r="W11" s="234"/>
      <c r="X11" s="234"/>
    </row>
    <row r="12" customHeight="1" spans="1:24">
      <c r="A12" s="244" t="s">
        <v>192</v>
      </c>
      <c r="B12" s="244" t="s">
        <v>71</v>
      </c>
      <c r="C12" s="244" t="s">
        <v>193</v>
      </c>
      <c r="D12" s="244" t="s">
        <v>194</v>
      </c>
      <c r="E12" s="244" t="s">
        <v>101</v>
      </c>
      <c r="F12" s="244" t="s">
        <v>102</v>
      </c>
      <c r="G12" s="244" t="s">
        <v>197</v>
      </c>
      <c r="H12" s="244" t="s">
        <v>198</v>
      </c>
      <c r="I12" s="234">
        <v>206400</v>
      </c>
      <c r="J12" s="234">
        <v>206400</v>
      </c>
      <c r="K12" s="214"/>
      <c r="L12" s="214"/>
      <c r="M12" s="167">
        <v>206400</v>
      </c>
      <c r="N12" s="214"/>
      <c r="O12" s="234"/>
      <c r="P12" s="234"/>
      <c r="Q12" s="234"/>
      <c r="R12" s="234"/>
      <c r="S12" s="234"/>
      <c r="T12" s="234"/>
      <c r="U12" s="234"/>
      <c r="V12" s="234"/>
      <c r="W12" s="234"/>
      <c r="X12" s="234"/>
    </row>
    <row r="13" customHeight="1" spans="1:24">
      <c r="A13" s="244" t="s">
        <v>192</v>
      </c>
      <c r="B13" s="244" t="s">
        <v>71</v>
      </c>
      <c r="C13" s="244" t="s">
        <v>193</v>
      </c>
      <c r="D13" s="244" t="s">
        <v>194</v>
      </c>
      <c r="E13" s="244" t="s">
        <v>101</v>
      </c>
      <c r="F13" s="244" t="s">
        <v>102</v>
      </c>
      <c r="G13" s="244" t="s">
        <v>197</v>
      </c>
      <c r="H13" s="244" t="s">
        <v>198</v>
      </c>
      <c r="I13" s="234">
        <v>204000</v>
      </c>
      <c r="J13" s="234">
        <v>204000</v>
      </c>
      <c r="K13" s="214"/>
      <c r="L13" s="214"/>
      <c r="M13" s="167">
        <v>204000</v>
      </c>
      <c r="N13" s="214"/>
      <c r="O13" s="234"/>
      <c r="P13" s="234"/>
      <c r="Q13" s="234"/>
      <c r="R13" s="234"/>
      <c r="S13" s="234"/>
      <c r="T13" s="234"/>
      <c r="U13" s="234"/>
      <c r="V13" s="234"/>
      <c r="W13" s="234"/>
      <c r="X13" s="234"/>
    </row>
    <row r="14" customHeight="1" spans="1:24">
      <c r="A14" s="244" t="s">
        <v>192</v>
      </c>
      <c r="B14" s="244" t="s">
        <v>71</v>
      </c>
      <c r="C14" s="244" t="s">
        <v>193</v>
      </c>
      <c r="D14" s="244" t="s">
        <v>194</v>
      </c>
      <c r="E14" s="244" t="s">
        <v>101</v>
      </c>
      <c r="F14" s="244" t="s">
        <v>102</v>
      </c>
      <c r="G14" s="244" t="s">
        <v>199</v>
      </c>
      <c r="H14" s="244" t="s">
        <v>200</v>
      </c>
      <c r="I14" s="234">
        <v>155556</v>
      </c>
      <c r="J14" s="234">
        <v>155556</v>
      </c>
      <c r="K14" s="214"/>
      <c r="L14" s="214"/>
      <c r="M14" s="167">
        <v>155556</v>
      </c>
      <c r="N14" s="214"/>
      <c r="O14" s="234"/>
      <c r="P14" s="234"/>
      <c r="Q14" s="234"/>
      <c r="R14" s="234"/>
      <c r="S14" s="234"/>
      <c r="T14" s="234"/>
      <c r="U14" s="234"/>
      <c r="V14" s="234"/>
      <c r="W14" s="234"/>
      <c r="X14" s="234"/>
    </row>
    <row r="15" customHeight="1" spans="1:24">
      <c r="A15" s="244" t="s">
        <v>192</v>
      </c>
      <c r="B15" s="244" t="s">
        <v>71</v>
      </c>
      <c r="C15" s="244" t="s">
        <v>193</v>
      </c>
      <c r="D15" s="244" t="s">
        <v>194</v>
      </c>
      <c r="E15" s="244" t="s">
        <v>101</v>
      </c>
      <c r="F15" s="244" t="s">
        <v>102</v>
      </c>
      <c r="G15" s="244" t="s">
        <v>201</v>
      </c>
      <c r="H15" s="244" t="s">
        <v>202</v>
      </c>
      <c r="I15" s="234">
        <v>750264</v>
      </c>
      <c r="J15" s="234">
        <v>750264</v>
      </c>
      <c r="K15" s="214"/>
      <c r="L15" s="214"/>
      <c r="M15" s="167">
        <v>750264</v>
      </c>
      <c r="N15" s="214"/>
      <c r="O15" s="234"/>
      <c r="P15" s="234"/>
      <c r="Q15" s="234"/>
      <c r="R15" s="234"/>
      <c r="S15" s="234"/>
      <c r="T15" s="234"/>
      <c r="U15" s="234"/>
      <c r="V15" s="234"/>
      <c r="W15" s="234"/>
      <c r="X15" s="234"/>
    </row>
    <row r="16" customHeight="1" spans="1:24">
      <c r="A16" s="244" t="s">
        <v>192</v>
      </c>
      <c r="B16" s="244" t="s">
        <v>71</v>
      </c>
      <c r="C16" s="244" t="s">
        <v>193</v>
      </c>
      <c r="D16" s="244" t="s">
        <v>194</v>
      </c>
      <c r="E16" s="244" t="s">
        <v>101</v>
      </c>
      <c r="F16" s="244" t="s">
        <v>102</v>
      </c>
      <c r="G16" s="244" t="s">
        <v>201</v>
      </c>
      <c r="H16" s="244" t="s">
        <v>202</v>
      </c>
      <c r="I16" s="234">
        <v>671628</v>
      </c>
      <c r="J16" s="234">
        <v>671628</v>
      </c>
      <c r="K16" s="214"/>
      <c r="L16" s="214"/>
      <c r="M16" s="167">
        <v>671628</v>
      </c>
      <c r="N16" s="214"/>
      <c r="O16" s="234"/>
      <c r="P16" s="234"/>
      <c r="Q16" s="234"/>
      <c r="R16" s="234"/>
      <c r="S16" s="234"/>
      <c r="T16" s="234"/>
      <c r="U16" s="234"/>
      <c r="V16" s="234"/>
      <c r="W16" s="234"/>
      <c r="X16" s="234"/>
    </row>
    <row r="17" customHeight="1" spans="1:24">
      <c r="A17" s="244" t="s">
        <v>192</v>
      </c>
      <c r="B17" s="244" t="s">
        <v>71</v>
      </c>
      <c r="C17" s="244" t="s">
        <v>193</v>
      </c>
      <c r="D17" s="244" t="s">
        <v>194</v>
      </c>
      <c r="E17" s="244" t="s">
        <v>101</v>
      </c>
      <c r="F17" s="244" t="s">
        <v>102</v>
      </c>
      <c r="G17" s="244" t="s">
        <v>201</v>
      </c>
      <c r="H17" s="244" t="s">
        <v>202</v>
      </c>
      <c r="I17" s="234">
        <v>369360</v>
      </c>
      <c r="J17" s="234">
        <v>369360</v>
      </c>
      <c r="K17" s="214"/>
      <c r="L17" s="214"/>
      <c r="M17" s="167">
        <v>369360</v>
      </c>
      <c r="N17" s="214"/>
      <c r="O17" s="234"/>
      <c r="P17" s="234"/>
      <c r="Q17" s="234"/>
      <c r="R17" s="234"/>
      <c r="S17" s="234"/>
      <c r="T17" s="234"/>
      <c r="U17" s="234"/>
      <c r="V17" s="234"/>
      <c r="W17" s="234"/>
      <c r="X17" s="234"/>
    </row>
    <row r="18" customHeight="1" spans="1:24">
      <c r="A18" s="244" t="s">
        <v>192</v>
      </c>
      <c r="B18" s="244" t="s">
        <v>71</v>
      </c>
      <c r="C18" s="244" t="s">
        <v>203</v>
      </c>
      <c r="D18" s="244" t="s">
        <v>204</v>
      </c>
      <c r="E18" s="244" t="s">
        <v>109</v>
      </c>
      <c r="F18" s="244" t="s">
        <v>110</v>
      </c>
      <c r="G18" s="244" t="s">
        <v>205</v>
      </c>
      <c r="H18" s="244" t="s">
        <v>206</v>
      </c>
      <c r="I18" s="234">
        <v>743466.24</v>
      </c>
      <c r="J18" s="234">
        <v>743466.24</v>
      </c>
      <c r="K18" s="214"/>
      <c r="L18" s="214"/>
      <c r="M18" s="167">
        <v>743466.24</v>
      </c>
      <c r="N18" s="214"/>
      <c r="O18" s="234"/>
      <c r="P18" s="234"/>
      <c r="Q18" s="234"/>
      <c r="R18" s="234"/>
      <c r="S18" s="234"/>
      <c r="T18" s="234"/>
      <c r="U18" s="234"/>
      <c r="V18" s="234"/>
      <c r="W18" s="234"/>
      <c r="X18" s="234"/>
    </row>
    <row r="19" customHeight="1" spans="1:24">
      <c r="A19" s="244" t="s">
        <v>192</v>
      </c>
      <c r="B19" s="244" t="s">
        <v>71</v>
      </c>
      <c r="C19" s="244" t="s">
        <v>203</v>
      </c>
      <c r="D19" s="244" t="s">
        <v>204</v>
      </c>
      <c r="E19" s="244" t="s">
        <v>115</v>
      </c>
      <c r="F19" s="244" t="s">
        <v>116</v>
      </c>
      <c r="G19" s="244" t="s">
        <v>207</v>
      </c>
      <c r="H19" s="244" t="s">
        <v>208</v>
      </c>
      <c r="I19" s="234">
        <v>314756.86</v>
      </c>
      <c r="J19" s="234">
        <v>314756.86</v>
      </c>
      <c r="K19" s="214"/>
      <c r="L19" s="214"/>
      <c r="M19" s="167">
        <v>314756.86</v>
      </c>
      <c r="N19" s="214"/>
      <c r="O19" s="234"/>
      <c r="P19" s="234"/>
      <c r="Q19" s="234"/>
      <c r="R19" s="234"/>
      <c r="S19" s="234"/>
      <c r="T19" s="234"/>
      <c r="U19" s="234"/>
      <c r="V19" s="234"/>
      <c r="W19" s="234"/>
      <c r="X19" s="234"/>
    </row>
    <row r="20" customHeight="1" spans="1:24">
      <c r="A20" s="244" t="s">
        <v>192</v>
      </c>
      <c r="B20" s="244" t="s">
        <v>71</v>
      </c>
      <c r="C20" s="244" t="s">
        <v>203</v>
      </c>
      <c r="D20" s="244" t="s">
        <v>204</v>
      </c>
      <c r="E20" s="244" t="s">
        <v>117</v>
      </c>
      <c r="F20" s="244" t="s">
        <v>118</v>
      </c>
      <c r="G20" s="244" t="s">
        <v>209</v>
      </c>
      <c r="H20" s="244" t="s">
        <v>210</v>
      </c>
      <c r="I20" s="234">
        <v>199213.2</v>
      </c>
      <c r="J20" s="234">
        <v>199213.2</v>
      </c>
      <c r="K20" s="214"/>
      <c r="L20" s="214"/>
      <c r="M20" s="167">
        <v>199213.2</v>
      </c>
      <c r="N20" s="214"/>
      <c r="O20" s="234"/>
      <c r="P20" s="234"/>
      <c r="Q20" s="234"/>
      <c r="R20" s="234"/>
      <c r="S20" s="234"/>
      <c r="T20" s="234"/>
      <c r="U20" s="234"/>
      <c r="V20" s="234"/>
      <c r="W20" s="234"/>
      <c r="X20" s="234"/>
    </row>
    <row r="21" customHeight="1" spans="1:24">
      <c r="A21" s="244" t="s">
        <v>192</v>
      </c>
      <c r="B21" s="244" t="s">
        <v>71</v>
      </c>
      <c r="C21" s="244" t="s">
        <v>203</v>
      </c>
      <c r="D21" s="244" t="s">
        <v>204</v>
      </c>
      <c r="E21" s="244" t="s">
        <v>117</v>
      </c>
      <c r="F21" s="244" t="s">
        <v>118</v>
      </c>
      <c r="G21" s="244" t="s">
        <v>209</v>
      </c>
      <c r="H21" s="244" t="s">
        <v>210</v>
      </c>
      <c r="I21" s="234">
        <v>71978</v>
      </c>
      <c r="J21" s="234">
        <v>71978</v>
      </c>
      <c r="K21" s="214"/>
      <c r="L21" s="214"/>
      <c r="M21" s="167">
        <v>71978</v>
      </c>
      <c r="N21" s="214"/>
      <c r="O21" s="234"/>
      <c r="P21" s="234"/>
      <c r="Q21" s="234"/>
      <c r="R21" s="234"/>
      <c r="S21" s="234"/>
      <c r="T21" s="234"/>
      <c r="U21" s="234"/>
      <c r="V21" s="234"/>
      <c r="W21" s="234"/>
      <c r="X21" s="234"/>
    </row>
    <row r="22" customHeight="1" spans="1:24">
      <c r="A22" s="244" t="s">
        <v>192</v>
      </c>
      <c r="B22" s="244" t="s">
        <v>71</v>
      </c>
      <c r="C22" s="244" t="s">
        <v>203</v>
      </c>
      <c r="D22" s="244" t="s">
        <v>204</v>
      </c>
      <c r="E22" s="244" t="s">
        <v>101</v>
      </c>
      <c r="F22" s="244" t="s">
        <v>102</v>
      </c>
      <c r="G22" s="244" t="s">
        <v>211</v>
      </c>
      <c r="H22" s="244" t="s">
        <v>212</v>
      </c>
      <c r="I22" s="234">
        <v>27889.85</v>
      </c>
      <c r="J22" s="234">
        <v>27889.85</v>
      </c>
      <c r="K22" s="214"/>
      <c r="L22" s="214"/>
      <c r="M22" s="167">
        <v>27889.85</v>
      </c>
      <c r="N22" s="214"/>
      <c r="O22" s="234"/>
      <c r="P22" s="234"/>
      <c r="Q22" s="234"/>
      <c r="R22" s="234"/>
      <c r="S22" s="234"/>
      <c r="T22" s="234"/>
      <c r="U22" s="234"/>
      <c r="V22" s="234"/>
      <c r="W22" s="234"/>
      <c r="X22" s="234"/>
    </row>
    <row r="23" customHeight="1" spans="1:24">
      <c r="A23" s="244" t="s">
        <v>192</v>
      </c>
      <c r="B23" s="244" t="s">
        <v>71</v>
      </c>
      <c r="C23" s="244" t="s">
        <v>203</v>
      </c>
      <c r="D23" s="244" t="s">
        <v>204</v>
      </c>
      <c r="E23" s="244" t="s">
        <v>119</v>
      </c>
      <c r="F23" s="244" t="s">
        <v>120</v>
      </c>
      <c r="G23" s="244" t="s">
        <v>211</v>
      </c>
      <c r="H23" s="244" t="s">
        <v>212</v>
      </c>
      <c r="I23" s="234">
        <v>8784.24</v>
      </c>
      <c r="J23" s="234">
        <v>8784.24</v>
      </c>
      <c r="K23" s="214"/>
      <c r="L23" s="214"/>
      <c r="M23" s="167">
        <v>8784.24</v>
      </c>
      <c r="N23" s="214"/>
      <c r="O23" s="234"/>
      <c r="P23" s="234"/>
      <c r="Q23" s="234"/>
      <c r="R23" s="234"/>
      <c r="S23" s="234"/>
      <c r="T23" s="234"/>
      <c r="U23" s="234"/>
      <c r="V23" s="234"/>
      <c r="W23" s="234"/>
      <c r="X23" s="234"/>
    </row>
    <row r="24" customHeight="1" spans="1:24">
      <c r="A24" s="244" t="s">
        <v>192</v>
      </c>
      <c r="B24" s="244" t="s">
        <v>71</v>
      </c>
      <c r="C24" s="244" t="s">
        <v>203</v>
      </c>
      <c r="D24" s="244" t="s">
        <v>204</v>
      </c>
      <c r="E24" s="244" t="s">
        <v>119</v>
      </c>
      <c r="F24" s="244" t="s">
        <v>120</v>
      </c>
      <c r="G24" s="244" t="s">
        <v>211</v>
      </c>
      <c r="H24" s="244" t="s">
        <v>212</v>
      </c>
      <c r="I24" s="234">
        <v>18085.2</v>
      </c>
      <c r="J24" s="234">
        <v>18085.2</v>
      </c>
      <c r="K24" s="214"/>
      <c r="L24" s="214"/>
      <c r="M24" s="167">
        <v>18085.2</v>
      </c>
      <c r="N24" s="214"/>
      <c r="O24" s="234"/>
      <c r="P24" s="234"/>
      <c r="Q24" s="234"/>
      <c r="R24" s="234"/>
      <c r="S24" s="234"/>
      <c r="T24" s="234"/>
      <c r="U24" s="234"/>
      <c r="V24" s="234"/>
      <c r="W24" s="234"/>
      <c r="X24" s="234"/>
    </row>
    <row r="25" customHeight="1" spans="1:24">
      <c r="A25" s="244" t="s">
        <v>192</v>
      </c>
      <c r="B25" s="244" t="s">
        <v>71</v>
      </c>
      <c r="C25" s="244" t="s">
        <v>203</v>
      </c>
      <c r="D25" s="244" t="s">
        <v>204</v>
      </c>
      <c r="E25" s="244" t="s">
        <v>119</v>
      </c>
      <c r="F25" s="244" t="s">
        <v>120</v>
      </c>
      <c r="G25" s="244" t="s">
        <v>211</v>
      </c>
      <c r="H25" s="244" t="s">
        <v>212</v>
      </c>
      <c r="I25" s="234">
        <v>14343.35</v>
      </c>
      <c r="J25" s="234">
        <v>14343.35</v>
      </c>
      <c r="K25" s="214"/>
      <c r="L25" s="214"/>
      <c r="M25" s="167">
        <v>14343.35</v>
      </c>
      <c r="N25" s="214"/>
      <c r="O25" s="234"/>
      <c r="P25" s="234"/>
      <c r="Q25" s="234"/>
      <c r="R25" s="234"/>
      <c r="S25" s="234"/>
      <c r="T25" s="234"/>
      <c r="U25" s="234"/>
      <c r="V25" s="234"/>
      <c r="W25" s="234"/>
      <c r="X25" s="234"/>
    </row>
    <row r="26" customHeight="1" spans="1:24">
      <c r="A26" s="244" t="s">
        <v>192</v>
      </c>
      <c r="B26" s="244" t="s">
        <v>71</v>
      </c>
      <c r="C26" s="244" t="s">
        <v>213</v>
      </c>
      <c r="D26" s="244" t="s">
        <v>126</v>
      </c>
      <c r="E26" s="244" t="s">
        <v>125</v>
      </c>
      <c r="F26" s="244" t="s">
        <v>126</v>
      </c>
      <c r="G26" s="244" t="s">
        <v>214</v>
      </c>
      <c r="H26" s="244" t="s">
        <v>126</v>
      </c>
      <c r="I26" s="234">
        <v>681391.68</v>
      </c>
      <c r="J26" s="234">
        <v>681391.68</v>
      </c>
      <c r="K26" s="214"/>
      <c r="L26" s="214"/>
      <c r="M26" s="167">
        <v>681391.68</v>
      </c>
      <c r="N26" s="214"/>
      <c r="O26" s="234"/>
      <c r="P26" s="234"/>
      <c r="Q26" s="234"/>
      <c r="R26" s="234"/>
      <c r="S26" s="234"/>
      <c r="T26" s="234"/>
      <c r="U26" s="234"/>
      <c r="V26" s="234"/>
      <c r="W26" s="234"/>
      <c r="X26" s="234"/>
    </row>
    <row r="27" customHeight="1" spans="1:24">
      <c r="A27" s="244" t="s">
        <v>192</v>
      </c>
      <c r="B27" s="244" t="s">
        <v>71</v>
      </c>
      <c r="C27" s="244" t="s">
        <v>215</v>
      </c>
      <c r="D27" s="244" t="s">
        <v>170</v>
      </c>
      <c r="E27" s="244" t="s">
        <v>101</v>
      </c>
      <c r="F27" s="244" t="s">
        <v>102</v>
      </c>
      <c r="G27" s="244" t="s">
        <v>216</v>
      </c>
      <c r="H27" s="244" t="s">
        <v>170</v>
      </c>
      <c r="I27" s="234">
        <v>20000</v>
      </c>
      <c r="J27" s="234">
        <v>20000</v>
      </c>
      <c r="K27" s="214"/>
      <c r="L27" s="214"/>
      <c r="M27" s="167">
        <v>20000</v>
      </c>
      <c r="N27" s="214"/>
      <c r="O27" s="234"/>
      <c r="P27" s="234"/>
      <c r="Q27" s="234"/>
      <c r="R27" s="234"/>
      <c r="S27" s="234"/>
      <c r="T27" s="234"/>
      <c r="U27" s="234"/>
      <c r="V27" s="234"/>
      <c r="W27" s="234"/>
      <c r="X27" s="234"/>
    </row>
    <row r="28" customHeight="1" spans="1:24">
      <c r="A28" s="244" t="s">
        <v>192</v>
      </c>
      <c r="B28" s="244" t="s">
        <v>71</v>
      </c>
      <c r="C28" s="244" t="s">
        <v>217</v>
      </c>
      <c r="D28" s="244" t="s">
        <v>218</v>
      </c>
      <c r="E28" s="244" t="s">
        <v>101</v>
      </c>
      <c r="F28" s="244" t="s">
        <v>102</v>
      </c>
      <c r="G28" s="244" t="s">
        <v>219</v>
      </c>
      <c r="H28" s="244" t="s">
        <v>218</v>
      </c>
      <c r="I28" s="234">
        <v>96175.68</v>
      </c>
      <c r="J28" s="234">
        <v>96175.68</v>
      </c>
      <c r="K28" s="214"/>
      <c r="L28" s="214"/>
      <c r="M28" s="167">
        <v>96175.68</v>
      </c>
      <c r="N28" s="214"/>
      <c r="O28" s="234"/>
      <c r="P28" s="234"/>
      <c r="Q28" s="234"/>
      <c r="R28" s="234"/>
      <c r="S28" s="234"/>
      <c r="T28" s="234"/>
      <c r="U28" s="234"/>
      <c r="V28" s="234"/>
      <c r="W28" s="234"/>
      <c r="X28" s="234"/>
    </row>
    <row r="29" customHeight="1" spans="1:24">
      <c r="A29" s="244" t="s">
        <v>192</v>
      </c>
      <c r="B29" s="244" t="s">
        <v>71</v>
      </c>
      <c r="C29" s="244" t="s">
        <v>220</v>
      </c>
      <c r="D29" s="244" t="s">
        <v>221</v>
      </c>
      <c r="E29" s="244" t="s">
        <v>101</v>
      </c>
      <c r="F29" s="244" t="s">
        <v>102</v>
      </c>
      <c r="G29" s="244" t="s">
        <v>222</v>
      </c>
      <c r="H29" s="244" t="s">
        <v>223</v>
      </c>
      <c r="I29" s="234">
        <v>41876</v>
      </c>
      <c r="J29" s="234">
        <v>41876</v>
      </c>
      <c r="K29" s="214"/>
      <c r="L29" s="214"/>
      <c r="M29" s="167">
        <v>41876</v>
      </c>
      <c r="N29" s="214"/>
      <c r="O29" s="234"/>
      <c r="P29" s="234"/>
      <c r="Q29" s="234"/>
      <c r="R29" s="234"/>
      <c r="S29" s="234"/>
      <c r="T29" s="234"/>
      <c r="U29" s="234"/>
      <c r="V29" s="234"/>
      <c r="W29" s="234"/>
      <c r="X29" s="234"/>
    </row>
    <row r="30" customHeight="1" spans="1:24">
      <c r="A30" s="244" t="s">
        <v>192</v>
      </c>
      <c r="B30" s="244" t="s">
        <v>71</v>
      </c>
      <c r="C30" s="244" t="s">
        <v>220</v>
      </c>
      <c r="D30" s="244" t="s">
        <v>221</v>
      </c>
      <c r="E30" s="244" t="s">
        <v>101</v>
      </c>
      <c r="F30" s="244" t="s">
        <v>102</v>
      </c>
      <c r="G30" s="244" t="s">
        <v>222</v>
      </c>
      <c r="H30" s="244" t="s">
        <v>223</v>
      </c>
      <c r="I30" s="234">
        <v>28123.9</v>
      </c>
      <c r="J30" s="234">
        <v>28123.9</v>
      </c>
      <c r="K30" s="214"/>
      <c r="L30" s="214"/>
      <c r="M30" s="167">
        <v>28123.9</v>
      </c>
      <c r="N30" s="214"/>
      <c r="O30" s="234"/>
      <c r="P30" s="234"/>
      <c r="Q30" s="234"/>
      <c r="R30" s="234"/>
      <c r="S30" s="234"/>
      <c r="T30" s="234"/>
      <c r="U30" s="234"/>
      <c r="V30" s="234"/>
      <c r="W30" s="234"/>
      <c r="X30" s="234"/>
    </row>
    <row r="31" customHeight="1" spans="1:24">
      <c r="A31" s="244" t="s">
        <v>192</v>
      </c>
      <c r="B31" s="244" t="s">
        <v>71</v>
      </c>
      <c r="C31" s="244" t="s">
        <v>220</v>
      </c>
      <c r="D31" s="244" t="s">
        <v>221</v>
      </c>
      <c r="E31" s="244" t="s">
        <v>101</v>
      </c>
      <c r="F31" s="244" t="s">
        <v>102</v>
      </c>
      <c r="G31" s="244" t="s">
        <v>224</v>
      </c>
      <c r="H31" s="244" t="s">
        <v>225</v>
      </c>
      <c r="I31" s="234">
        <v>7000</v>
      </c>
      <c r="J31" s="234">
        <v>7000</v>
      </c>
      <c r="K31" s="214"/>
      <c r="L31" s="214"/>
      <c r="M31" s="167">
        <v>7000</v>
      </c>
      <c r="N31" s="214"/>
      <c r="O31" s="234"/>
      <c r="P31" s="234"/>
      <c r="Q31" s="234"/>
      <c r="R31" s="234"/>
      <c r="S31" s="234"/>
      <c r="T31" s="234"/>
      <c r="U31" s="234"/>
      <c r="V31" s="234"/>
      <c r="W31" s="234"/>
      <c r="X31" s="234"/>
    </row>
    <row r="32" customHeight="1" spans="1:24">
      <c r="A32" s="244" t="s">
        <v>192</v>
      </c>
      <c r="B32" s="244" t="s">
        <v>71</v>
      </c>
      <c r="C32" s="244" t="s">
        <v>220</v>
      </c>
      <c r="D32" s="244" t="s">
        <v>221</v>
      </c>
      <c r="E32" s="244" t="s">
        <v>101</v>
      </c>
      <c r="F32" s="244" t="s">
        <v>102</v>
      </c>
      <c r="G32" s="244" t="s">
        <v>226</v>
      </c>
      <c r="H32" s="244" t="s">
        <v>227</v>
      </c>
      <c r="I32" s="234">
        <v>10500</v>
      </c>
      <c r="J32" s="234">
        <v>10500</v>
      </c>
      <c r="K32" s="214"/>
      <c r="L32" s="214"/>
      <c r="M32" s="167">
        <v>10500</v>
      </c>
      <c r="N32" s="214"/>
      <c r="O32" s="234"/>
      <c r="P32" s="234"/>
      <c r="Q32" s="234"/>
      <c r="R32" s="234"/>
      <c r="S32" s="234"/>
      <c r="T32" s="234"/>
      <c r="U32" s="234"/>
      <c r="V32" s="234"/>
      <c r="W32" s="234"/>
      <c r="X32" s="234"/>
    </row>
    <row r="33" customHeight="1" spans="1:24">
      <c r="A33" s="244" t="s">
        <v>192</v>
      </c>
      <c r="B33" s="244" t="s">
        <v>71</v>
      </c>
      <c r="C33" s="244" t="s">
        <v>220</v>
      </c>
      <c r="D33" s="244" t="s">
        <v>221</v>
      </c>
      <c r="E33" s="244" t="s">
        <v>101</v>
      </c>
      <c r="F33" s="244" t="s">
        <v>102</v>
      </c>
      <c r="G33" s="244" t="s">
        <v>228</v>
      </c>
      <c r="H33" s="244" t="s">
        <v>229</v>
      </c>
      <c r="I33" s="234">
        <v>98000</v>
      </c>
      <c r="J33" s="234">
        <v>98000</v>
      </c>
      <c r="K33" s="214"/>
      <c r="L33" s="214"/>
      <c r="M33" s="167">
        <v>98000</v>
      </c>
      <c r="N33" s="214"/>
      <c r="O33" s="234"/>
      <c r="P33" s="234"/>
      <c r="Q33" s="234"/>
      <c r="R33" s="234"/>
      <c r="S33" s="234"/>
      <c r="T33" s="234"/>
      <c r="U33" s="234"/>
      <c r="V33" s="234"/>
      <c r="W33" s="234"/>
      <c r="X33" s="234"/>
    </row>
    <row r="34" customHeight="1" spans="1:24">
      <c r="A34" s="244" t="s">
        <v>192</v>
      </c>
      <c r="B34" s="244" t="s">
        <v>71</v>
      </c>
      <c r="C34" s="244" t="s">
        <v>220</v>
      </c>
      <c r="D34" s="244" t="s">
        <v>221</v>
      </c>
      <c r="E34" s="244" t="s">
        <v>107</v>
      </c>
      <c r="F34" s="244" t="s">
        <v>108</v>
      </c>
      <c r="G34" s="244" t="s">
        <v>228</v>
      </c>
      <c r="H34" s="244" t="s">
        <v>229</v>
      </c>
      <c r="I34" s="234">
        <v>15300</v>
      </c>
      <c r="J34" s="234">
        <v>15300</v>
      </c>
      <c r="K34" s="214"/>
      <c r="L34" s="214"/>
      <c r="M34" s="167">
        <v>15300</v>
      </c>
      <c r="N34" s="214"/>
      <c r="O34" s="234"/>
      <c r="P34" s="234"/>
      <c r="Q34" s="234"/>
      <c r="R34" s="234"/>
      <c r="S34" s="234"/>
      <c r="T34" s="234"/>
      <c r="U34" s="234"/>
      <c r="V34" s="234"/>
      <c r="W34" s="234"/>
      <c r="X34" s="234"/>
    </row>
    <row r="35" customHeight="1" spans="1:24">
      <c r="A35" s="244" t="s">
        <v>192</v>
      </c>
      <c r="B35" s="244" t="s">
        <v>71</v>
      </c>
      <c r="C35" s="244" t="s">
        <v>230</v>
      </c>
      <c r="D35" s="244" t="s">
        <v>231</v>
      </c>
      <c r="E35" s="244" t="s">
        <v>107</v>
      </c>
      <c r="F35" s="244" t="s">
        <v>108</v>
      </c>
      <c r="G35" s="244" t="s">
        <v>232</v>
      </c>
      <c r="H35" s="244" t="s">
        <v>233</v>
      </c>
      <c r="I35" s="234">
        <v>244800</v>
      </c>
      <c r="J35" s="234">
        <v>244800</v>
      </c>
      <c r="K35" s="214"/>
      <c r="L35" s="214"/>
      <c r="M35" s="167">
        <v>244800</v>
      </c>
      <c r="N35" s="214"/>
      <c r="O35" s="234"/>
      <c r="P35" s="234"/>
      <c r="Q35" s="234"/>
      <c r="R35" s="234"/>
      <c r="S35" s="234"/>
      <c r="T35" s="234"/>
      <c r="U35" s="234"/>
      <c r="V35" s="234"/>
      <c r="W35" s="234"/>
      <c r="X35" s="234"/>
    </row>
    <row r="36" customHeight="1" spans="1:24">
      <c r="A36" s="244" t="s">
        <v>192</v>
      </c>
      <c r="B36" s="244" t="s">
        <v>71</v>
      </c>
      <c r="C36" s="244" t="s">
        <v>234</v>
      </c>
      <c r="D36" s="244" t="s">
        <v>235</v>
      </c>
      <c r="E36" s="244" t="s">
        <v>101</v>
      </c>
      <c r="F36" s="244" t="s">
        <v>102</v>
      </c>
      <c r="G36" s="244" t="s">
        <v>197</v>
      </c>
      <c r="H36" s="244" t="s">
        <v>198</v>
      </c>
      <c r="I36" s="234">
        <v>54000</v>
      </c>
      <c r="J36" s="234">
        <v>54000</v>
      </c>
      <c r="K36" s="214"/>
      <c r="L36" s="214"/>
      <c r="M36" s="167">
        <v>54000</v>
      </c>
      <c r="N36" s="214"/>
      <c r="O36" s="234"/>
      <c r="P36" s="234"/>
      <c r="Q36" s="234"/>
      <c r="R36" s="234"/>
      <c r="S36" s="234"/>
      <c r="T36" s="234"/>
      <c r="U36" s="234"/>
      <c r="V36" s="234"/>
      <c r="W36" s="234"/>
      <c r="X36" s="234"/>
    </row>
    <row r="37" customHeight="1" spans="1:24">
      <c r="A37" s="244" t="s">
        <v>192</v>
      </c>
      <c r="B37" s="244" t="s">
        <v>71</v>
      </c>
      <c r="C37" s="244" t="s">
        <v>236</v>
      </c>
      <c r="D37" s="244" t="s">
        <v>237</v>
      </c>
      <c r="E37" s="244" t="s">
        <v>101</v>
      </c>
      <c r="F37" s="244" t="s">
        <v>102</v>
      </c>
      <c r="G37" s="244" t="s">
        <v>199</v>
      </c>
      <c r="H37" s="244" t="s">
        <v>200</v>
      </c>
      <c r="I37" s="234">
        <v>315000</v>
      </c>
      <c r="J37" s="234">
        <v>315000</v>
      </c>
      <c r="K37" s="214"/>
      <c r="L37" s="214"/>
      <c r="M37" s="167">
        <v>315000</v>
      </c>
      <c r="N37" s="214"/>
      <c r="O37" s="234"/>
      <c r="P37" s="234"/>
      <c r="Q37" s="234"/>
      <c r="R37" s="234"/>
      <c r="S37" s="234"/>
      <c r="T37" s="234"/>
      <c r="U37" s="234"/>
      <c r="V37" s="234"/>
      <c r="W37" s="234"/>
      <c r="X37" s="234"/>
    </row>
    <row r="38" customHeight="1" spans="1:24">
      <c r="A38" s="244" t="s">
        <v>192</v>
      </c>
      <c r="B38" s="244" t="s">
        <v>71</v>
      </c>
      <c r="C38" s="244" t="s">
        <v>236</v>
      </c>
      <c r="D38" s="244" t="s">
        <v>237</v>
      </c>
      <c r="E38" s="244" t="s">
        <v>101</v>
      </c>
      <c r="F38" s="244" t="s">
        <v>102</v>
      </c>
      <c r="G38" s="244" t="s">
        <v>201</v>
      </c>
      <c r="H38" s="244" t="s">
        <v>202</v>
      </c>
      <c r="I38" s="234">
        <v>326400</v>
      </c>
      <c r="J38" s="234">
        <v>326400</v>
      </c>
      <c r="K38" s="214"/>
      <c r="L38" s="214"/>
      <c r="M38" s="167">
        <v>326400</v>
      </c>
      <c r="N38" s="214"/>
      <c r="O38" s="234"/>
      <c r="P38" s="234"/>
      <c r="Q38" s="234"/>
      <c r="R38" s="234"/>
      <c r="S38" s="234"/>
      <c r="T38" s="234"/>
      <c r="U38" s="234"/>
      <c r="V38" s="234"/>
      <c r="W38" s="234"/>
      <c r="X38" s="234"/>
    </row>
    <row r="39" customHeight="1" spans="1:24">
      <c r="A39" s="244" t="s">
        <v>192</v>
      </c>
      <c r="B39" s="244" t="s">
        <v>71</v>
      </c>
      <c r="C39" s="244" t="s">
        <v>236</v>
      </c>
      <c r="D39" s="244" t="s">
        <v>237</v>
      </c>
      <c r="E39" s="244" t="s">
        <v>101</v>
      </c>
      <c r="F39" s="244" t="s">
        <v>102</v>
      </c>
      <c r="G39" s="244" t="s">
        <v>201</v>
      </c>
      <c r="H39" s="244" t="s">
        <v>202</v>
      </c>
      <c r="I39" s="234">
        <v>294000</v>
      </c>
      <c r="J39" s="234">
        <v>294000</v>
      </c>
      <c r="K39" s="214"/>
      <c r="L39" s="214"/>
      <c r="M39" s="167">
        <v>294000</v>
      </c>
      <c r="N39" s="214"/>
      <c r="O39" s="234"/>
      <c r="P39" s="234"/>
      <c r="Q39" s="234"/>
      <c r="R39" s="234"/>
      <c r="S39" s="234"/>
      <c r="T39" s="234"/>
      <c r="U39" s="234"/>
      <c r="V39" s="234"/>
      <c r="W39" s="234"/>
      <c r="X39" s="234"/>
    </row>
    <row r="40" customHeight="1" spans="1:24">
      <c r="A40" s="244" t="s">
        <v>192</v>
      </c>
      <c r="B40" s="244" t="s">
        <v>71</v>
      </c>
      <c r="C40" s="244" t="s">
        <v>238</v>
      </c>
      <c r="D40" s="244" t="s">
        <v>239</v>
      </c>
      <c r="E40" s="244" t="s">
        <v>101</v>
      </c>
      <c r="F40" s="244" t="s">
        <v>102</v>
      </c>
      <c r="G40" s="244" t="s">
        <v>240</v>
      </c>
      <c r="H40" s="244" t="s">
        <v>241</v>
      </c>
      <c r="I40" s="234">
        <v>343200</v>
      </c>
      <c r="J40" s="234">
        <v>343200</v>
      </c>
      <c r="K40" s="214"/>
      <c r="L40" s="214"/>
      <c r="M40" s="167">
        <v>343200</v>
      </c>
      <c r="N40" s="214"/>
      <c r="O40" s="234"/>
      <c r="P40" s="234"/>
      <c r="Q40" s="234"/>
      <c r="R40" s="234"/>
      <c r="S40" s="234"/>
      <c r="T40" s="234"/>
      <c r="U40" s="234"/>
      <c r="V40" s="234"/>
      <c r="W40" s="234"/>
      <c r="X40" s="234"/>
    </row>
    <row r="41" customHeight="1" spans="1:24">
      <c r="A41" s="244" t="s">
        <v>192</v>
      </c>
      <c r="B41" s="244" t="s">
        <v>71</v>
      </c>
      <c r="C41" s="244" t="s">
        <v>238</v>
      </c>
      <c r="D41" s="244" t="s">
        <v>239</v>
      </c>
      <c r="E41" s="244" t="s">
        <v>101</v>
      </c>
      <c r="F41" s="244" t="s">
        <v>102</v>
      </c>
      <c r="G41" s="244" t="s">
        <v>240</v>
      </c>
      <c r="H41" s="244" t="s">
        <v>241</v>
      </c>
      <c r="I41" s="234">
        <v>98400</v>
      </c>
      <c r="J41" s="234">
        <v>98400</v>
      </c>
      <c r="K41" s="214"/>
      <c r="L41" s="214"/>
      <c r="M41" s="167">
        <v>98400</v>
      </c>
      <c r="N41" s="214"/>
      <c r="O41" s="234"/>
      <c r="P41" s="234"/>
      <c r="Q41" s="234"/>
      <c r="R41" s="234"/>
      <c r="S41" s="234"/>
      <c r="T41" s="234"/>
      <c r="U41" s="234"/>
      <c r="V41" s="234"/>
      <c r="W41" s="234"/>
      <c r="X41" s="234"/>
    </row>
    <row r="42" customHeight="1" spans="1:24">
      <c r="A42" s="222" t="s">
        <v>165</v>
      </c>
      <c r="B42" s="223"/>
      <c r="C42" s="245"/>
      <c r="D42" s="245"/>
      <c r="E42" s="245"/>
      <c r="F42" s="245"/>
      <c r="G42" s="245"/>
      <c r="H42" s="246"/>
      <c r="I42" s="234">
        <v>8416624.2</v>
      </c>
      <c r="J42" s="234">
        <v>8416624.2</v>
      </c>
      <c r="K42" s="234"/>
      <c r="L42" s="234"/>
      <c r="M42" s="167">
        <v>8416624.2</v>
      </c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</row>
  </sheetData>
  <mergeCells count="31">
    <mergeCell ref="A3:X3"/>
    <mergeCell ref="A4:H4"/>
    <mergeCell ref="I5:X5"/>
    <mergeCell ref="J6:N6"/>
    <mergeCell ref="O6:Q6"/>
    <mergeCell ref="S6:X6"/>
    <mergeCell ref="A42:H42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topLeftCell="M1" workbookViewId="0">
      <pane ySplit="1" topLeftCell="A2" activePane="bottomLeft" state="frozen"/>
      <selection/>
      <selection pane="bottomLeft" activeCell="T18" sqref="T18"/>
    </sheetView>
  </sheetViews>
  <sheetFormatPr defaultColWidth="9.14166666666667" defaultRowHeight="14.25" customHeight="1"/>
  <cols>
    <col min="1" max="1" width="10.2833333333333" style="46" customWidth="1"/>
    <col min="2" max="2" width="13.425" style="46" customWidth="1"/>
    <col min="3" max="3" width="32.85" style="46" customWidth="1"/>
    <col min="4" max="4" width="23.85" style="46" customWidth="1"/>
    <col min="5" max="5" width="11.1416666666667" style="46" customWidth="1"/>
    <col min="6" max="6" width="17.7166666666667" style="46" customWidth="1"/>
    <col min="7" max="7" width="9.85" style="46" customWidth="1"/>
    <col min="8" max="8" width="17.7166666666667" style="46" customWidth="1"/>
    <col min="9" max="13" width="20" style="46" customWidth="1"/>
    <col min="14" max="14" width="12.2833333333333" style="46" customWidth="1"/>
    <col min="15" max="15" width="12.7" style="46" customWidth="1"/>
    <col min="16" max="16" width="11.1416666666667" style="46" customWidth="1"/>
    <col min="17" max="21" width="19.85" style="46" customWidth="1"/>
    <col min="22" max="22" width="20" style="46" customWidth="1"/>
    <col min="23" max="23" width="19.85" style="46" customWidth="1"/>
    <col min="24" max="16384" width="9.14166666666667" style="46"/>
  </cols>
  <sheetData>
    <row r="1" customHeight="1" spans="1:23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</row>
    <row r="2" ht="13.5" customHeight="1" spans="2:23">
      <c r="B2" s="215"/>
      <c r="E2" s="48"/>
      <c r="F2" s="48"/>
      <c r="G2" s="48"/>
      <c r="H2" s="48"/>
      <c r="U2" s="215"/>
      <c r="W2" s="235" t="s">
        <v>242</v>
      </c>
    </row>
    <row r="3" ht="46.5" customHeight="1" spans="1:23">
      <c r="A3" s="50" t="str">
        <f>"2025"&amp;"年部门项目支出预算表"</f>
        <v>2025年部门项目支出预算表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ht="13.5" customHeight="1" spans="1:23">
      <c r="A4" s="207" t="str">
        <f>"单位名称："&amp;"昆明市晋宁区宝峰中学"</f>
        <v>单位名称：昆明市晋宁区宝峰中学</v>
      </c>
      <c r="B4" s="216"/>
      <c r="C4" s="216"/>
      <c r="D4" s="216"/>
      <c r="E4" s="216"/>
      <c r="F4" s="216"/>
      <c r="G4" s="216"/>
      <c r="H4" s="216"/>
      <c r="I4" s="225"/>
      <c r="J4" s="225"/>
      <c r="K4" s="225"/>
      <c r="L4" s="225"/>
      <c r="M4" s="225"/>
      <c r="N4" s="225"/>
      <c r="O4" s="225"/>
      <c r="P4" s="225"/>
      <c r="Q4" s="225"/>
      <c r="R4" s="91"/>
      <c r="S4" s="91"/>
      <c r="T4" s="91"/>
      <c r="U4" s="236"/>
      <c r="V4" s="91"/>
      <c r="W4" s="237" t="s">
        <v>2</v>
      </c>
    </row>
    <row r="5" ht="21.75" customHeight="1" spans="1:23">
      <c r="A5" s="217" t="s">
        <v>243</v>
      </c>
      <c r="B5" s="143" t="s">
        <v>176</v>
      </c>
      <c r="C5" s="217" t="s">
        <v>177</v>
      </c>
      <c r="D5" s="217" t="s">
        <v>244</v>
      </c>
      <c r="E5" s="143" t="s">
        <v>178</v>
      </c>
      <c r="F5" s="143" t="s">
        <v>179</v>
      </c>
      <c r="G5" s="143" t="s">
        <v>245</v>
      </c>
      <c r="H5" s="143" t="s">
        <v>246</v>
      </c>
      <c r="I5" s="226" t="s">
        <v>56</v>
      </c>
      <c r="J5" s="227" t="s">
        <v>247</v>
      </c>
      <c r="K5" s="228"/>
      <c r="L5" s="228"/>
      <c r="M5" s="229"/>
      <c r="N5" s="227" t="s">
        <v>184</v>
      </c>
      <c r="O5" s="228"/>
      <c r="P5" s="229"/>
      <c r="Q5" s="143" t="s">
        <v>62</v>
      </c>
      <c r="R5" s="227" t="s">
        <v>63</v>
      </c>
      <c r="S5" s="228"/>
      <c r="T5" s="228"/>
      <c r="U5" s="228"/>
      <c r="V5" s="228"/>
      <c r="W5" s="229"/>
    </row>
    <row r="6" ht="21.75" customHeight="1" spans="1:23">
      <c r="A6" s="218"/>
      <c r="B6" s="219"/>
      <c r="C6" s="218"/>
      <c r="D6" s="218"/>
      <c r="E6" s="146"/>
      <c r="F6" s="146"/>
      <c r="G6" s="146"/>
      <c r="H6" s="146"/>
      <c r="I6" s="219"/>
      <c r="J6" s="230" t="s">
        <v>59</v>
      </c>
      <c r="K6" s="231"/>
      <c r="L6" s="143" t="s">
        <v>60</v>
      </c>
      <c r="M6" s="143" t="s">
        <v>61</v>
      </c>
      <c r="N6" s="143" t="s">
        <v>59</v>
      </c>
      <c r="O6" s="143" t="s">
        <v>60</v>
      </c>
      <c r="P6" s="143" t="s">
        <v>61</v>
      </c>
      <c r="Q6" s="146"/>
      <c r="R6" s="143" t="s">
        <v>58</v>
      </c>
      <c r="S6" s="143" t="s">
        <v>65</v>
      </c>
      <c r="T6" s="143" t="s">
        <v>190</v>
      </c>
      <c r="U6" s="143" t="s">
        <v>67</v>
      </c>
      <c r="V6" s="143" t="s">
        <v>68</v>
      </c>
      <c r="W6" s="143" t="s">
        <v>69</v>
      </c>
    </row>
    <row r="7" ht="21" customHeight="1" spans="1:23">
      <c r="A7" s="219"/>
      <c r="B7" s="219"/>
      <c r="C7" s="219"/>
      <c r="D7" s="219"/>
      <c r="E7" s="219"/>
      <c r="F7" s="219"/>
      <c r="G7" s="219"/>
      <c r="H7" s="219"/>
      <c r="I7" s="219"/>
      <c r="J7" s="232" t="s">
        <v>58</v>
      </c>
      <c r="K7" s="233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</row>
    <row r="8" ht="39.75" customHeight="1" spans="1:23">
      <c r="A8" s="220"/>
      <c r="B8" s="152"/>
      <c r="C8" s="220"/>
      <c r="D8" s="220"/>
      <c r="E8" s="149"/>
      <c r="F8" s="149"/>
      <c r="G8" s="149"/>
      <c r="H8" s="149"/>
      <c r="I8" s="152"/>
      <c r="J8" s="208" t="s">
        <v>58</v>
      </c>
      <c r="K8" s="208" t="s">
        <v>248</v>
      </c>
      <c r="L8" s="149"/>
      <c r="M8" s="149"/>
      <c r="N8" s="149"/>
      <c r="O8" s="149"/>
      <c r="P8" s="149"/>
      <c r="Q8" s="149"/>
      <c r="R8" s="149"/>
      <c r="S8" s="149"/>
      <c r="T8" s="149"/>
      <c r="U8" s="152"/>
      <c r="V8" s="149"/>
      <c r="W8" s="149"/>
    </row>
    <row r="9" ht="15" customHeight="1" spans="1:23">
      <c r="A9" s="221">
        <v>1</v>
      </c>
      <c r="B9" s="221">
        <v>2</v>
      </c>
      <c r="C9" s="221">
        <v>3</v>
      </c>
      <c r="D9" s="221">
        <v>4</v>
      </c>
      <c r="E9" s="221">
        <v>5</v>
      </c>
      <c r="F9" s="221">
        <v>6</v>
      </c>
      <c r="G9" s="221">
        <v>7</v>
      </c>
      <c r="H9" s="221">
        <v>8</v>
      </c>
      <c r="I9" s="221">
        <v>9</v>
      </c>
      <c r="J9" s="221">
        <v>10</v>
      </c>
      <c r="K9" s="221">
        <v>11</v>
      </c>
      <c r="L9" s="97">
        <v>12</v>
      </c>
      <c r="M9" s="97">
        <v>13</v>
      </c>
      <c r="N9" s="97">
        <v>14</v>
      </c>
      <c r="O9" s="97">
        <v>15</v>
      </c>
      <c r="P9" s="97">
        <v>16</v>
      </c>
      <c r="Q9" s="97">
        <v>17</v>
      </c>
      <c r="R9" s="97">
        <v>18</v>
      </c>
      <c r="S9" s="97">
        <v>19</v>
      </c>
      <c r="T9" s="97">
        <v>20</v>
      </c>
      <c r="U9" s="221">
        <v>21</v>
      </c>
      <c r="V9" s="97">
        <v>22</v>
      </c>
      <c r="W9" s="221">
        <v>23</v>
      </c>
    </row>
    <row r="10" ht="21.75" customHeight="1" spans="1:23">
      <c r="A10" s="211" t="s">
        <v>249</v>
      </c>
      <c r="B10" s="211" t="s">
        <v>250</v>
      </c>
      <c r="C10" s="211" t="s">
        <v>251</v>
      </c>
      <c r="D10" s="211" t="s">
        <v>71</v>
      </c>
      <c r="E10" s="211" t="s">
        <v>101</v>
      </c>
      <c r="F10" s="211" t="s">
        <v>102</v>
      </c>
      <c r="G10" s="211" t="s">
        <v>222</v>
      </c>
      <c r="H10" s="211" t="s">
        <v>223</v>
      </c>
      <c r="I10" s="234">
        <v>699.2</v>
      </c>
      <c r="J10" s="234"/>
      <c r="K10" s="167"/>
      <c r="L10" s="234"/>
      <c r="M10" s="234"/>
      <c r="N10" s="234"/>
      <c r="O10" s="234"/>
      <c r="P10" s="234"/>
      <c r="Q10" s="234"/>
      <c r="R10" s="234">
        <v>699.2</v>
      </c>
      <c r="S10" s="234"/>
      <c r="T10" s="234"/>
      <c r="U10" s="234"/>
      <c r="V10" s="234"/>
      <c r="W10" s="234">
        <v>699.2</v>
      </c>
    </row>
    <row r="11" ht="18.75" customHeight="1" spans="1:23">
      <c r="A11" s="211" t="s">
        <v>252</v>
      </c>
      <c r="B11" s="211" t="s">
        <v>253</v>
      </c>
      <c r="C11" s="211" t="s">
        <v>254</v>
      </c>
      <c r="D11" s="211" t="s">
        <v>71</v>
      </c>
      <c r="E11" s="211" t="s">
        <v>101</v>
      </c>
      <c r="F11" s="211" t="s">
        <v>102</v>
      </c>
      <c r="G11" s="211" t="s">
        <v>255</v>
      </c>
      <c r="H11" s="211" t="s">
        <v>256</v>
      </c>
      <c r="I11" s="234">
        <v>216000</v>
      </c>
      <c r="J11" s="234"/>
      <c r="K11" s="167"/>
      <c r="L11" s="234"/>
      <c r="M11" s="234"/>
      <c r="N11" s="234"/>
      <c r="O11" s="234"/>
      <c r="P11" s="234"/>
      <c r="Q11" s="234"/>
      <c r="R11" s="234">
        <v>216000</v>
      </c>
      <c r="S11" s="234"/>
      <c r="T11" s="234"/>
      <c r="U11" s="234"/>
      <c r="V11" s="234"/>
      <c r="W11" s="234">
        <v>216000</v>
      </c>
    </row>
    <row r="12" customHeight="1" spans="1:23">
      <c r="A12" s="222" t="s">
        <v>165</v>
      </c>
      <c r="B12" s="223"/>
      <c r="C12" s="223"/>
      <c r="D12" s="223"/>
      <c r="E12" s="223"/>
      <c r="F12" s="223"/>
      <c r="G12" s="223"/>
      <c r="H12" s="224"/>
      <c r="I12" s="234">
        <v>216699.2</v>
      </c>
      <c r="J12" s="234"/>
      <c r="K12" s="167"/>
      <c r="L12" s="234"/>
      <c r="M12" s="234"/>
      <c r="N12" s="234"/>
      <c r="O12" s="234"/>
      <c r="P12" s="234"/>
      <c r="Q12" s="234"/>
      <c r="R12" s="234">
        <v>216699.2</v>
      </c>
      <c r="S12" s="234"/>
      <c r="T12" s="234"/>
      <c r="U12" s="234"/>
      <c r="V12" s="234"/>
      <c r="W12" s="234">
        <v>216699.2</v>
      </c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4"/>
  <sheetViews>
    <sheetView showZeros="0" workbookViewId="0">
      <pane ySplit="1" topLeftCell="A2" activePane="bottomLeft" state="frozen"/>
      <selection/>
      <selection pane="bottomLeft" activeCell="D18" sqref="D18"/>
    </sheetView>
  </sheetViews>
  <sheetFormatPr defaultColWidth="9.14166666666667" defaultRowHeight="12" customHeight="1"/>
  <cols>
    <col min="1" max="1" width="34.2833333333333" style="46" customWidth="1"/>
    <col min="2" max="2" width="29" style="46" customWidth="1"/>
    <col min="3" max="5" width="23.575" style="46" customWidth="1"/>
    <col min="6" max="6" width="11.2833333333333" style="46" customWidth="1"/>
    <col min="7" max="7" width="25.1416666666667" style="46" customWidth="1"/>
    <col min="8" max="8" width="15.575" style="46" customWidth="1"/>
    <col min="9" max="9" width="13.425" style="46" customWidth="1"/>
    <col min="10" max="10" width="18.85" style="46" customWidth="1"/>
    <col min="11" max="16384" width="9.14166666666667" style="46"/>
  </cols>
  <sheetData>
    <row r="1" customHeight="1" spans="1:10">
      <c r="A1" s="47"/>
      <c r="B1" s="47"/>
      <c r="C1" s="47"/>
      <c r="D1" s="47"/>
      <c r="E1" s="47"/>
      <c r="F1" s="47"/>
      <c r="G1" s="47"/>
      <c r="H1" s="47"/>
      <c r="I1" s="47"/>
      <c r="J1" s="47"/>
    </row>
    <row r="2" ht="18" customHeight="1" spans="10:10">
      <c r="J2" s="49" t="s">
        <v>257</v>
      </c>
    </row>
    <row r="3" ht="39.75" customHeight="1" spans="1:10">
      <c r="A3" s="115" t="str">
        <f>"2025"&amp;"年部门项目支出绩效目标表"</f>
        <v>2025年部门项目支出绩效目标表</v>
      </c>
      <c r="B3" s="50"/>
      <c r="C3" s="50"/>
      <c r="D3" s="50"/>
      <c r="E3" s="50"/>
      <c r="F3" s="116"/>
      <c r="G3" s="50"/>
      <c r="H3" s="116"/>
      <c r="I3" s="116"/>
      <c r="J3" s="50"/>
    </row>
    <row r="4" ht="17.25" customHeight="1" spans="1:10">
      <c r="A4" s="207" t="str">
        <f>"单位名称："&amp;"昆明市晋宁区宝峰中学"</f>
        <v>单位名称：昆明市晋宁区宝峰中学</v>
      </c>
      <c r="B4" s="91"/>
      <c r="C4" s="91"/>
      <c r="D4" s="91"/>
      <c r="E4" s="91"/>
      <c r="F4" s="91"/>
      <c r="G4" s="91"/>
      <c r="H4" s="91"/>
      <c r="I4" s="91"/>
      <c r="J4" s="91"/>
    </row>
    <row r="5" ht="44.25" customHeight="1" spans="1:10">
      <c r="A5" s="208" t="s">
        <v>177</v>
      </c>
      <c r="B5" s="208" t="s">
        <v>258</v>
      </c>
      <c r="C5" s="208" t="s">
        <v>259</v>
      </c>
      <c r="D5" s="208" t="s">
        <v>260</v>
      </c>
      <c r="E5" s="208" t="s">
        <v>261</v>
      </c>
      <c r="F5" s="209" t="s">
        <v>262</v>
      </c>
      <c r="G5" s="208" t="s">
        <v>263</v>
      </c>
      <c r="H5" s="209" t="s">
        <v>264</v>
      </c>
      <c r="I5" s="209" t="s">
        <v>265</v>
      </c>
      <c r="J5" s="208" t="s">
        <v>266</v>
      </c>
    </row>
    <row r="6" ht="18.75" customHeight="1" spans="1:10">
      <c r="A6" s="210">
        <v>1</v>
      </c>
      <c r="B6" s="210">
        <v>2</v>
      </c>
      <c r="C6" s="210">
        <v>3</v>
      </c>
      <c r="D6" s="210">
        <v>4</v>
      </c>
      <c r="E6" s="210">
        <v>5</v>
      </c>
      <c r="F6" s="97">
        <v>6</v>
      </c>
      <c r="G6" s="210">
        <v>7</v>
      </c>
      <c r="H6" s="97">
        <v>8</v>
      </c>
      <c r="I6" s="97">
        <v>9</v>
      </c>
      <c r="J6" s="210">
        <v>10</v>
      </c>
    </row>
    <row r="7" ht="42" customHeight="1" spans="1:10">
      <c r="A7" s="106" t="s">
        <v>71</v>
      </c>
      <c r="B7" s="211"/>
      <c r="C7" s="211"/>
      <c r="D7" s="211"/>
      <c r="E7" s="102"/>
      <c r="F7" s="212"/>
      <c r="G7" s="102"/>
      <c r="H7" s="212"/>
      <c r="I7" s="212"/>
      <c r="J7" s="102"/>
    </row>
    <row r="8" ht="42" customHeight="1" spans="1:10">
      <c r="A8" s="213" t="s">
        <v>254</v>
      </c>
      <c r="B8" s="214" t="s">
        <v>267</v>
      </c>
      <c r="C8" s="214" t="s">
        <v>268</v>
      </c>
      <c r="D8" s="214" t="s">
        <v>269</v>
      </c>
      <c r="E8" s="214" t="s">
        <v>270</v>
      </c>
      <c r="F8" s="214" t="s">
        <v>271</v>
      </c>
      <c r="G8" s="214" t="s">
        <v>272</v>
      </c>
      <c r="H8" s="214" t="s">
        <v>273</v>
      </c>
      <c r="I8" s="214" t="s">
        <v>274</v>
      </c>
      <c r="J8" s="214" t="s">
        <v>275</v>
      </c>
    </row>
    <row r="9" customHeight="1" spans="1:10">
      <c r="A9" s="213" t="s">
        <v>254</v>
      </c>
      <c r="B9" s="214" t="s">
        <v>267</v>
      </c>
      <c r="C9" s="214" t="s">
        <v>276</v>
      </c>
      <c r="D9" s="214" t="s">
        <v>277</v>
      </c>
      <c r="E9" s="214" t="s">
        <v>278</v>
      </c>
      <c r="F9" s="214" t="s">
        <v>271</v>
      </c>
      <c r="G9" s="214" t="s">
        <v>279</v>
      </c>
      <c r="H9" s="214" t="s">
        <v>280</v>
      </c>
      <c r="I9" s="214" t="s">
        <v>274</v>
      </c>
      <c r="J9" s="214" t="s">
        <v>281</v>
      </c>
    </row>
    <row r="10" customHeight="1" spans="1:10">
      <c r="A10" s="213" t="s">
        <v>254</v>
      </c>
      <c r="B10" s="214" t="s">
        <v>267</v>
      </c>
      <c r="C10" s="214" t="s">
        <v>276</v>
      </c>
      <c r="D10" s="214" t="s">
        <v>282</v>
      </c>
      <c r="E10" s="214" t="s">
        <v>283</v>
      </c>
      <c r="F10" s="214" t="s">
        <v>271</v>
      </c>
      <c r="G10" s="214" t="s">
        <v>84</v>
      </c>
      <c r="H10" s="214" t="s">
        <v>284</v>
      </c>
      <c r="I10" s="214" t="s">
        <v>274</v>
      </c>
      <c r="J10" s="214" t="s">
        <v>285</v>
      </c>
    </row>
    <row r="11" customHeight="1" spans="1:10">
      <c r="A11" s="213" t="s">
        <v>254</v>
      </c>
      <c r="B11" s="214" t="s">
        <v>267</v>
      </c>
      <c r="C11" s="214" t="s">
        <v>286</v>
      </c>
      <c r="D11" s="214" t="s">
        <v>287</v>
      </c>
      <c r="E11" s="214" t="s">
        <v>288</v>
      </c>
      <c r="F11" s="214" t="s">
        <v>271</v>
      </c>
      <c r="G11" s="214" t="s">
        <v>279</v>
      </c>
      <c r="H11" s="214" t="s">
        <v>280</v>
      </c>
      <c r="I11" s="214" t="s">
        <v>274</v>
      </c>
      <c r="J11" s="214" t="s">
        <v>289</v>
      </c>
    </row>
    <row r="12" customHeight="1" spans="1:10">
      <c r="A12" s="213" t="s">
        <v>251</v>
      </c>
      <c r="B12" s="214" t="s">
        <v>290</v>
      </c>
      <c r="C12" s="214" t="s">
        <v>268</v>
      </c>
      <c r="D12" s="214" t="s">
        <v>269</v>
      </c>
      <c r="E12" s="214" t="s">
        <v>291</v>
      </c>
      <c r="F12" s="214" t="s">
        <v>292</v>
      </c>
      <c r="G12" s="214" t="s">
        <v>293</v>
      </c>
      <c r="H12" s="214" t="s">
        <v>294</v>
      </c>
      <c r="I12" s="214" t="s">
        <v>274</v>
      </c>
      <c r="J12" s="214" t="s">
        <v>295</v>
      </c>
    </row>
    <row r="13" customHeight="1" spans="1:10">
      <c r="A13" s="213" t="s">
        <v>251</v>
      </c>
      <c r="B13" s="214" t="s">
        <v>290</v>
      </c>
      <c r="C13" s="214" t="s">
        <v>276</v>
      </c>
      <c r="D13" s="214" t="s">
        <v>277</v>
      </c>
      <c r="E13" s="214" t="s">
        <v>296</v>
      </c>
      <c r="F13" s="214" t="s">
        <v>271</v>
      </c>
      <c r="G13" s="214" t="s">
        <v>279</v>
      </c>
      <c r="H13" s="214" t="s">
        <v>280</v>
      </c>
      <c r="I13" s="214" t="s">
        <v>274</v>
      </c>
      <c r="J13" s="214" t="s">
        <v>297</v>
      </c>
    </row>
    <row r="14" customHeight="1" spans="1:10">
      <c r="A14" s="213" t="s">
        <v>251</v>
      </c>
      <c r="B14" s="214" t="s">
        <v>290</v>
      </c>
      <c r="C14" s="214" t="s">
        <v>286</v>
      </c>
      <c r="D14" s="214" t="s">
        <v>287</v>
      </c>
      <c r="E14" s="214" t="s">
        <v>298</v>
      </c>
      <c r="F14" s="214" t="s">
        <v>271</v>
      </c>
      <c r="G14" s="214" t="s">
        <v>299</v>
      </c>
      <c r="H14" s="214" t="s">
        <v>294</v>
      </c>
      <c r="I14" s="214" t="s">
        <v>274</v>
      </c>
      <c r="J14" s="214" t="s">
        <v>300</v>
      </c>
    </row>
  </sheetData>
  <mergeCells count="6">
    <mergeCell ref="A3:J3"/>
    <mergeCell ref="A4:H4"/>
    <mergeCell ref="A8:A11"/>
    <mergeCell ref="A12:A14"/>
    <mergeCell ref="B8:B11"/>
    <mergeCell ref="B12:B1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C17" sqref="C17"/>
    </sheetView>
  </sheetViews>
  <sheetFormatPr defaultColWidth="9.14166666666667" defaultRowHeight="14.25" customHeight="1" outlineLevelCol="5"/>
  <cols>
    <col min="1" max="1" width="32.1416666666667" style="46" customWidth="1"/>
    <col min="2" max="2" width="20.7166666666667" style="46" customWidth="1"/>
    <col min="3" max="3" width="32.1416666666667" style="46" customWidth="1"/>
    <col min="4" max="4" width="27.7166666666667" style="46" customWidth="1"/>
    <col min="5" max="6" width="36.7" style="46" customWidth="1"/>
    <col min="7" max="16384" width="9.14166666666667" style="46"/>
  </cols>
  <sheetData>
    <row r="1" customHeight="1" spans="1:6">
      <c r="A1" s="47"/>
      <c r="B1" s="47"/>
      <c r="C1" s="47"/>
      <c r="D1" s="47"/>
      <c r="E1" s="47"/>
      <c r="F1" s="47"/>
    </row>
    <row r="2" ht="12" customHeight="1" spans="1:6">
      <c r="A2" s="191">
        <v>1</v>
      </c>
      <c r="B2" s="192">
        <v>0</v>
      </c>
      <c r="C2" s="191">
        <v>1</v>
      </c>
      <c r="D2" s="193"/>
      <c r="E2" s="193"/>
      <c r="F2" s="194" t="s">
        <v>301</v>
      </c>
    </row>
    <row r="3" ht="42" customHeight="1" spans="1:6">
      <c r="A3" s="195" t="str">
        <f>"2025"&amp;"年部门政府性基金预算支出预算表"</f>
        <v>2025年部门政府性基金预算支出预算表</v>
      </c>
      <c r="B3" s="195" t="s">
        <v>302</v>
      </c>
      <c r="C3" s="196"/>
      <c r="D3" s="197"/>
      <c r="E3" s="197"/>
      <c r="F3" s="197"/>
    </row>
    <row r="4" ht="13.5" customHeight="1" spans="1:6">
      <c r="A4" s="6" t="str">
        <f>"单位名称："&amp;"昆明市晋宁区宝峰中学"</f>
        <v>单位名称：昆明市晋宁区宝峰中学</v>
      </c>
      <c r="B4" s="6"/>
      <c r="C4" s="7"/>
      <c r="D4" s="193"/>
      <c r="E4" s="193"/>
      <c r="F4" s="194" t="s">
        <v>2</v>
      </c>
    </row>
    <row r="5" ht="19.5" customHeight="1" spans="1:6">
      <c r="A5" s="198" t="s">
        <v>175</v>
      </c>
      <c r="B5" s="199" t="s">
        <v>73</v>
      </c>
      <c r="C5" s="198" t="s">
        <v>74</v>
      </c>
      <c r="D5" s="57" t="s">
        <v>303</v>
      </c>
      <c r="E5" s="58"/>
      <c r="F5" s="59"/>
    </row>
    <row r="6" ht="18.75" customHeight="1" spans="1:6">
      <c r="A6" s="200"/>
      <c r="B6" s="201"/>
      <c r="C6" s="200"/>
      <c r="D6" s="62" t="s">
        <v>56</v>
      </c>
      <c r="E6" s="57" t="s">
        <v>76</v>
      </c>
      <c r="F6" s="62" t="s">
        <v>77</v>
      </c>
    </row>
    <row r="7" ht="18.75" customHeight="1" spans="1:6">
      <c r="A7" s="118">
        <v>1</v>
      </c>
      <c r="B7" s="202" t="s">
        <v>304</v>
      </c>
      <c r="C7" s="118">
        <v>3</v>
      </c>
      <c r="D7" s="203">
        <v>4</v>
      </c>
      <c r="E7" s="203">
        <v>5</v>
      </c>
      <c r="F7" s="203">
        <v>6</v>
      </c>
    </row>
    <row r="8" ht="21" customHeight="1" spans="1:6">
      <c r="A8" s="67"/>
      <c r="B8" s="67"/>
      <c r="C8" s="67"/>
      <c r="D8" s="133"/>
      <c r="E8" s="133"/>
      <c r="F8" s="133"/>
    </row>
    <row r="9" ht="21" customHeight="1" spans="1:6">
      <c r="A9" s="67"/>
      <c r="B9" s="67"/>
      <c r="C9" s="67"/>
      <c r="D9" s="133"/>
      <c r="E9" s="133"/>
      <c r="F9" s="133"/>
    </row>
    <row r="10" ht="18.75" customHeight="1" spans="1:6">
      <c r="A10" s="204" t="s">
        <v>165</v>
      </c>
      <c r="B10" s="204" t="s">
        <v>165</v>
      </c>
      <c r="C10" s="205" t="s">
        <v>165</v>
      </c>
      <c r="D10" s="133"/>
      <c r="E10" s="133"/>
      <c r="F10" s="133"/>
    </row>
    <row r="11" ht="31" customHeight="1" spans="1:6">
      <c r="A11" s="206" t="s">
        <v>305</v>
      </c>
      <c r="B11" s="206"/>
      <c r="C11" s="206"/>
      <c r="D11" s="206"/>
      <c r="E11" s="206"/>
      <c r="F11" s="206"/>
    </row>
  </sheetData>
  <mergeCells count="8">
    <mergeCell ref="A3:F3"/>
    <mergeCell ref="A4:C4"/>
    <mergeCell ref="D5:F5"/>
    <mergeCell ref="A10:C10"/>
    <mergeCell ref="A11:F11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topLeftCell="J1" workbookViewId="0">
      <pane ySplit="1" topLeftCell="A2" activePane="bottomLeft" state="frozen"/>
      <selection/>
      <selection pane="bottomLeft" activeCell="B18" sqref="B18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166666666667" customWidth="1"/>
    <col min="5" max="5" width="35.2833333333333" customWidth="1"/>
    <col min="6" max="6" width="7.71666666666667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</row>
    <row r="2" ht="15.75" customHeight="1" spans="2:19">
      <c r="B2" s="137"/>
      <c r="C2" s="137"/>
      <c r="R2" s="188"/>
      <c r="S2" s="188" t="s">
        <v>306</v>
      </c>
    </row>
    <row r="3" ht="41.25" customHeight="1" spans="1:19">
      <c r="A3" s="138" t="str">
        <f>"2025"&amp;"年部门政府采购预算表"</f>
        <v>2025年部门政府采购预算表</v>
      </c>
      <c r="B3" s="139"/>
      <c r="C3" s="139"/>
      <c r="D3" s="175"/>
      <c r="E3" s="175"/>
      <c r="F3" s="175"/>
      <c r="G3" s="175"/>
      <c r="H3" s="175"/>
      <c r="I3" s="175"/>
      <c r="J3" s="175"/>
      <c r="K3" s="175"/>
      <c r="L3" s="175"/>
      <c r="M3" s="139"/>
      <c r="N3" s="175"/>
      <c r="O3" s="175"/>
      <c r="P3" s="139"/>
      <c r="Q3" s="175"/>
      <c r="R3" s="139"/>
      <c r="S3" s="139"/>
    </row>
    <row r="4" ht="18.75" customHeight="1" spans="1:19">
      <c r="A4" s="176" t="s">
        <v>1</v>
      </c>
      <c r="B4" s="177"/>
      <c r="C4" s="177"/>
      <c r="D4" s="178"/>
      <c r="E4" s="178"/>
      <c r="F4" s="178"/>
      <c r="G4" s="178"/>
      <c r="H4" s="178"/>
      <c r="I4" s="178"/>
      <c r="J4" s="178"/>
      <c r="K4" s="178"/>
      <c r="L4" s="178"/>
      <c r="R4" s="189"/>
      <c r="S4" s="190" t="s">
        <v>2</v>
      </c>
    </row>
    <row r="5" ht="15.75" customHeight="1" spans="1:19">
      <c r="A5" s="143" t="s">
        <v>174</v>
      </c>
      <c r="B5" s="144" t="s">
        <v>175</v>
      </c>
      <c r="C5" s="144" t="s">
        <v>307</v>
      </c>
      <c r="D5" s="145" t="s">
        <v>308</v>
      </c>
      <c r="E5" s="145" t="s">
        <v>309</v>
      </c>
      <c r="F5" s="145" t="s">
        <v>310</v>
      </c>
      <c r="G5" s="145" t="s">
        <v>311</v>
      </c>
      <c r="H5" s="145" t="s">
        <v>312</v>
      </c>
      <c r="I5" s="162" t="s">
        <v>182</v>
      </c>
      <c r="J5" s="162"/>
      <c r="K5" s="162"/>
      <c r="L5" s="162"/>
      <c r="M5" s="163"/>
      <c r="N5" s="162"/>
      <c r="O5" s="162"/>
      <c r="P5" s="171"/>
      <c r="Q5" s="162"/>
      <c r="R5" s="163"/>
      <c r="S5" s="172"/>
    </row>
    <row r="6" ht="17.25" customHeight="1" spans="1:19">
      <c r="A6" s="146"/>
      <c r="B6" s="147"/>
      <c r="C6" s="147"/>
      <c r="D6" s="148"/>
      <c r="E6" s="148"/>
      <c r="F6" s="148"/>
      <c r="G6" s="148"/>
      <c r="H6" s="148"/>
      <c r="I6" s="148" t="s">
        <v>56</v>
      </c>
      <c r="J6" s="148" t="s">
        <v>59</v>
      </c>
      <c r="K6" s="148" t="s">
        <v>313</v>
      </c>
      <c r="L6" s="148" t="s">
        <v>314</v>
      </c>
      <c r="M6" s="164" t="s">
        <v>315</v>
      </c>
      <c r="N6" s="165" t="s">
        <v>316</v>
      </c>
      <c r="O6" s="165"/>
      <c r="P6" s="173"/>
      <c r="Q6" s="165"/>
      <c r="R6" s="174"/>
      <c r="S6" s="150"/>
    </row>
    <row r="7" ht="54" customHeight="1" spans="1:19">
      <c r="A7" s="149"/>
      <c r="B7" s="150"/>
      <c r="C7" s="150"/>
      <c r="D7" s="151"/>
      <c r="E7" s="151"/>
      <c r="F7" s="151"/>
      <c r="G7" s="151"/>
      <c r="H7" s="151"/>
      <c r="I7" s="151"/>
      <c r="J7" s="151" t="s">
        <v>58</v>
      </c>
      <c r="K7" s="151"/>
      <c r="L7" s="151"/>
      <c r="M7" s="166"/>
      <c r="N7" s="151" t="s">
        <v>58</v>
      </c>
      <c r="O7" s="151" t="s">
        <v>65</v>
      </c>
      <c r="P7" s="150" t="s">
        <v>66</v>
      </c>
      <c r="Q7" s="151" t="s">
        <v>67</v>
      </c>
      <c r="R7" s="166" t="s">
        <v>68</v>
      </c>
      <c r="S7" s="150" t="s">
        <v>69</v>
      </c>
    </row>
    <row r="8" ht="18" customHeight="1" spans="1:19">
      <c r="A8" s="179">
        <v>1</v>
      </c>
      <c r="B8" s="179" t="s">
        <v>304</v>
      </c>
      <c r="C8" s="180">
        <v>3</v>
      </c>
      <c r="D8" s="180">
        <v>4</v>
      </c>
      <c r="E8" s="179">
        <v>5</v>
      </c>
      <c r="F8" s="179">
        <v>6</v>
      </c>
      <c r="G8" s="179">
        <v>7</v>
      </c>
      <c r="H8" s="179">
        <v>8</v>
      </c>
      <c r="I8" s="179">
        <v>9</v>
      </c>
      <c r="J8" s="179">
        <v>10</v>
      </c>
      <c r="K8" s="179">
        <v>11</v>
      </c>
      <c r="L8" s="179">
        <v>12</v>
      </c>
      <c r="M8" s="179">
        <v>13</v>
      </c>
      <c r="N8" s="179">
        <v>14</v>
      </c>
      <c r="O8" s="179">
        <v>15</v>
      </c>
      <c r="P8" s="179">
        <v>16</v>
      </c>
      <c r="Q8" s="179">
        <v>17</v>
      </c>
      <c r="R8" s="179">
        <v>18</v>
      </c>
      <c r="S8" s="179">
        <v>19</v>
      </c>
    </row>
    <row r="9" ht="21" customHeight="1" spans="1:19">
      <c r="A9" s="153"/>
      <c r="B9" s="154"/>
      <c r="C9" s="154"/>
      <c r="D9" s="155"/>
      <c r="E9" s="155"/>
      <c r="F9" s="155"/>
      <c r="G9" s="181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</row>
    <row r="10" ht="21" customHeight="1" spans="1:19">
      <c r="A10" s="156" t="s">
        <v>165</v>
      </c>
      <c r="B10" s="157"/>
      <c r="C10" s="157"/>
      <c r="D10" s="158"/>
      <c r="E10" s="158"/>
      <c r="F10" s="158"/>
      <c r="G10" s="182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</row>
    <row r="11" ht="21" customHeight="1" spans="1:19">
      <c r="A11" s="183" t="s">
        <v>317</v>
      </c>
      <c r="B11" s="184"/>
      <c r="C11" s="184"/>
      <c r="D11" s="183"/>
      <c r="E11" s="183"/>
      <c r="F11" s="183"/>
      <c r="G11" s="185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</row>
    <row r="12" customHeight="1" spans="1:17">
      <c r="A12" s="187" t="s">
        <v>318</v>
      </c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</row>
  </sheetData>
  <mergeCells count="20">
    <mergeCell ref="A3:S3"/>
    <mergeCell ref="A4:H4"/>
    <mergeCell ref="I5:S5"/>
    <mergeCell ref="N6:S6"/>
    <mergeCell ref="A10:G10"/>
    <mergeCell ref="A11:S11"/>
    <mergeCell ref="A12:Q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1"/>
  <sheetViews>
    <sheetView showZeros="0" topLeftCell="E1" workbookViewId="0">
      <pane ySplit="1" topLeftCell="A2" activePane="bottomLeft" state="frozen"/>
      <selection/>
      <selection pane="bottomLeft" activeCell="A4" sqref="A4:C4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</row>
    <row r="2" ht="16.5" customHeight="1" spans="1:20">
      <c r="A2" s="136"/>
      <c r="B2" s="137"/>
      <c r="C2" s="137"/>
      <c r="D2" s="137"/>
      <c r="E2" s="137"/>
      <c r="F2" s="137"/>
      <c r="G2" s="137"/>
      <c r="H2" s="136"/>
      <c r="I2" s="136"/>
      <c r="J2" s="136"/>
      <c r="K2" s="136"/>
      <c r="L2" s="136"/>
      <c r="M2" s="136"/>
      <c r="N2" s="159"/>
      <c r="O2" s="136"/>
      <c r="P2" s="136"/>
      <c r="Q2" s="137"/>
      <c r="R2" s="136"/>
      <c r="S2" s="169"/>
      <c r="T2" s="169" t="s">
        <v>319</v>
      </c>
    </row>
    <row r="3" ht="41.25" customHeight="1" spans="1:20">
      <c r="A3" s="138" t="str">
        <f>"2025"&amp;"年部门政府购买服务预算表"</f>
        <v>2025年部门政府购买服务预算表</v>
      </c>
      <c r="B3" s="139"/>
      <c r="C3" s="139"/>
      <c r="D3" s="139"/>
      <c r="E3" s="139"/>
      <c r="F3" s="139"/>
      <c r="G3" s="139"/>
      <c r="H3" s="140"/>
      <c r="I3" s="140"/>
      <c r="J3" s="140"/>
      <c r="K3" s="140"/>
      <c r="L3" s="140"/>
      <c r="M3" s="140"/>
      <c r="N3" s="160"/>
      <c r="O3" s="140"/>
      <c r="P3" s="140"/>
      <c r="Q3" s="139"/>
      <c r="R3" s="140"/>
      <c r="S3" s="160"/>
      <c r="T3" s="139"/>
    </row>
    <row r="4" ht="22.5" customHeight="1" spans="1:20">
      <c r="A4" s="6" t="str">
        <f>"单位名称："&amp;"昆明市晋宁区宝峰中学"</f>
        <v>单位名称：昆明市晋宁区宝峰中学</v>
      </c>
      <c r="B4" s="6"/>
      <c r="C4" s="7"/>
      <c r="D4" s="141"/>
      <c r="E4" s="141"/>
      <c r="F4" s="141"/>
      <c r="G4" s="141"/>
      <c r="H4" s="142"/>
      <c r="I4" s="142"/>
      <c r="J4" s="161"/>
      <c r="K4" s="161"/>
      <c r="L4" s="161"/>
      <c r="M4" s="161"/>
      <c r="N4" s="159"/>
      <c r="O4" s="136"/>
      <c r="P4" s="136"/>
      <c r="Q4" s="137"/>
      <c r="R4" s="136"/>
      <c r="S4" s="170"/>
      <c r="T4" s="169" t="s">
        <v>2</v>
      </c>
    </row>
    <row r="5" ht="24" customHeight="1" spans="1:20">
      <c r="A5" s="143" t="s">
        <v>174</v>
      </c>
      <c r="B5" s="144" t="s">
        <v>175</v>
      </c>
      <c r="C5" s="144" t="s">
        <v>307</v>
      </c>
      <c r="D5" s="144" t="s">
        <v>320</v>
      </c>
      <c r="E5" s="144" t="s">
        <v>321</v>
      </c>
      <c r="F5" s="144" t="s">
        <v>322</v>
      </c>
      <c r="G5" s="144" t="s">
        <v>323</v>
      </c>
      <c r="H5" s="145" t="s">
        <v>324</v>
      </c>
      <c r="I5" s="145" t="s">
        <v>325</v>
      </c>
      <c r="J5" s="162" t="s">
        <v>182</v>
      </c>
      <c r="K5" s="162"/>
      <c r="L5" s="162"/>
      <c r="M5" s="162"/>
      <c r="N5" s="163"/>
      <c r="O5" s="162"/>
      <c r="P5" s="162"/>
      <c r="Q5" s="171"/>
      <c r="R5" s="162"/>
      <c r="S5" s="163"/>
      <c r="T5" s="172"/>
    </row>
    <row r="6" ht="24" customHeight="1" spans="1:20">
      <c r="A6" s="146"/>
      <c r="B6" s="147"/>
      <c r="C6" s="147"/>
      <c r="D6" s="147"/>
      <c r="E6" s="147"/>
      <c r="F6" s="147"/>
      <c r="G6" s="147"/>
      <c r="H6" s="148"/>
      <c r="I6" s="148"/>
      <c r="J6" s="148" t="s">
        <v>56</v>
      </c>
      <c r="K6" s="148" t="s">
        <v>59</v>
      </c>
      <c r="L6" s="148" t="s">
        <v>313</v>
      </c>
      <c r="M6" s="148" t="s">
        <v>314</v>
      </c>
      <c r="N6" s="164" t="s">
        <v>315</v>
      </c>
      <c r="O6" s="165" t="s">
        <v>316</v>
      </c>
      <c r="P6" s="165"/>
      <c r="Q6" s="173"/>
      <c r="R6" s="165"/>
      <c r="S6" s="174"/>
      <c r="T6" s="150"/>
    </row>
    <row r="7" ht="54" customHeight="1" spans="1:20">
      <c r="A7" s="149"/>
      <c r="B7" s="150"/>
      <c r="C7" s="150"/>
      <c r="D7" s="150"/>
      <c r="E7" s="150"/>
      <c r="F7" s="150"/>
      <c r="G7" s="150"/>
      <c r="H7" s="151"/>
      <c r="I7" s="151"/>
      <c r="J7" s="151"/>
      <c r="K7" s="151" t="s">
        <v>58</v>
      </c>
      <c r="L7" s="151"/>
      <c r="M7" s="151"/>
      <c r="N7" s="166"/>
      <c r="O7" s="151" t="s">
        <v>58</v>
      </c>
      <c r="P7" s="151" t="s">
        <v>65</v>
      </c>
      <c r="Q7" s="150" t="s">
        <v>66</v>
      </c>
      <c r="R7" s="151" t="s">
        <v>67</v>
      </c>
      <c r="S7" s="166" t="s">
        <v>68</v>
      </c>
      <c r="T7" s="150" t="s">
        <v>69</v>
      </c>
    </row>
    <row r="8" ht="17.25" customHeight="1" spans="1:20">
      <c r="A8" s="152">
        <v>1</v>
      </c>
      <c r="B8" s="150">
        <v>2</v>
      </c>
      <c r="C8" s="152">
        <v>3</v>
      </c>
      <c r="D8" s="152">
        <v>4</v>
      </c>
      <c r="E8" s="150">
        <v>5</v>
      </c>
      <c r="F8" s="152">
        <v>6</v>
      </c>
      <c r="G8" s="152">
        <v>7</v>
      </c>
      <c r="H8" s="150">
        <v>8</v>
      </c>
      <c r="I8" s="152">
        <v>9</v>
      </c>
      <c r="J8" s="152">
        <v>10</v>
      </c>
      <c r="K8" s="150">
        <v>11</v>
      </c>
      <c r="L8" s="152">
        <v>12</v>
      </c>
      <c r="M8" s="152">
        <v>13</v>
      </c>
      <c r="N8" s="150">
        <v>14</v>
      </c>
      <c r="O8" s="152">
        <v>15</v>
      </c>
      <c r="P8" s="152">
        <v>16</v>
      </c>
      <c r="Q8" s="150">
        <v>17</v>
      </c>
      <c r="R8" s="152">
        <v>18</v>
      </c>
      <c r="S8" s="152">
        <v>19</v>
      </c>
      <c r="T8" s="152">
        <v>20</v>
      </c>
    </row>
    <row r="9" ht="21" customHeight="1" spans="1:20">
      <c r="A9" s="153"/>
      <c r="B9" s="154"/>
      <c r="C9" s="154"/>
      <c r="D9" s="154"/>
      <c r="E9" s="154"/>
      <c r="F9" s="154"/>
      <c r="G9" s="154"/>
      <c r="H9" s="155"/>
      <c r="I9" s="155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</row>
    <row r="10" ht="21" customHeight="1" spans="1:20">
      <c r="A10" s="156" t="s">
        <v>165</v>
      </c>
      <c r="B10" s="157"/>
      <c r="C10" s="157"/>
      <c r="D10" s="157"/>
      <c r="E10" s="157"/>
      <c r="F10" s="157"/>
      <c r="G10" s="157"/>
      <c r="H10" s="158"/>
      <c r="I10" s="168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</row>
    <row r="11" customHeight="1" spans="7:24">
      <c r="G11" s="122" t="s">
        <v>326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</row>
  </sheetData>
  <mergeCells count="20">
    <mergeCell ref="A3:T3"/>
    <mergeCell ref="A4:C4"/>
    <mergeCell ref="J5:T5"/>
    <mergeCell ref="O6:T6"/>
    <mergeCell ref="A10:I10"/>
    <mergeCell ref="G11:X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D15" sqref="D15"/>
    </sheetView>
  </sheetViews>
  <sheetFormatPr defaultColWidth="9.15" defaultRowHeight="14.25" customHeight="1" outlineLevelCol="4"/>
  <cols>
    <col min="1" max="1" width="44.25" style="46" customWidth="1"/>
    <col min="2" max="5" width="20" style="46" customWidth="1"/>
    <col min="6" max="16384" width="9.15" style="46"/>
  </cols>
  <sheetData>
    <row r="1" s="46" customFormat="1" customHeight="1" spans="1:5">
      <c r="A1" s="47"/>
      <c r="B1" s="47"/>
      <c r="C1" s="47"/>
      <c r="D1" s="47"/>
      <c r="E1" s="47"/>
    </row>
    <row r="2" s="46" customFormat="1" ht="17.25" customHeight="1" spans="4:5">
      <c r="D2" s="124"/>
      <c r="E2" s="49" t="s">
        <v>327</v>
      </c>
    </row>
    <row r="3" s="46" customFormat="1" ht="41.25" customHeight="1" spans="1:5">
      <c r="A3" s="125" t="str">
        <f>"2025"&amp;"年对下转移支付预算表"</f>
        <v>2025年对下转移支付预算表</v>
      </c>
      <c r="B3" s="50"/>
      <c r="C3" s="50"/>
      <c r="D3" s="50"/>
      <c r="E3" s="116"/>
    </row>
    <row r="4" s="46" customFormat="1" ht="18" customHeight="1" spans="1:5">
      <c r="A4" s="126" t="s">
        <v>1</v>
      </c>
      <c r="B4" s="127"/>
      <c r="C4" s="127"/>
      <c r="D4" s="128"/>
      <c r="E4" s="54" t="s">
        <v>2</v>
      </c>
    </row>
    <row r="5" s="46" customFormat="1" ht="19.5" customHeight="1" spans="1:5">
      <c r="A5" s="62" t="s">
        <v>328</v>
      </c>
      <c r="B5" s="57" t="s">
        <v>182</v>
      </c>
      <c r="C5" s="58"/>
      <c r="D5" s="58"/>
      <c r="E5" s="129" t="s">
        <v>329</v>
      </c>
    </row>
    <row r="6" s="46" customFormat="1" ht="40.5" customHeight="1" spans="1:5">
      <c r="A6" s="65"/>
      <c r="B6" s="73" t="s">
        <v>56</v>
      </c>
      <c r="C6" s="56" t="s">
        <v>59</v>
      </c>
      <c r="D6" s="130" t="s">
        <v>313</v>
      </c>
      <c r="E6" s="129"/>
    </row>
    <row r="7" s="46" customFormat="1" ht="19.5" customHeight="1" spans="1:5">
      <c r="A7" s="66">
        <v>1</v>
      </c>
      <c r="B7" s="66">
        <v>2</v>
      </c>
      <c r="C7" s="66">
        <v>3</v>
      </c>
      <c r="D7" s="131">
        <v>4</v>
      </c>
      <c r="E7" s="132">
        <v>24</v>
      </c>
    </row>
    <row r="8" s="46" customFormat="1" ht="19.5" customHeight="1" spans="1:5">
      <c r="A8" s="74"/>
      <c r="B8" s="133"/>
      <c r="C8" s="133"/>
      <c r="D8" s="133"/>
      <c r="E8" s="133"/>
    </row>
    <row r="9" s="46" customFormat="1" ht="19.5" customHeight="1" spans="1:5">
      <c r="A9" s="119"/>
      <c r="B9" s="133"/>
      <c r="C9" s="133"/>
      <c r="D9" s="133"/>
      <c r="E9" s="133"/>
    </row>
    <row r="10" s="46" customFormat="1" ht="34" customHeight="1" spans="1:1">
      <c r="A10" s="134" t="s">
        <v>330</v>
      </c>
    </row>
  </sheetData>
  <mergeCells count="5">
    <mergeCell ref="A3:E3"/>
    <mergeCell ref="A4:D4"/>
    <mergeCell ref="B5:D5"/>
    <mergeCell ref="A5:A6"/>
    <mergeCell ref="E5:E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2" customHeight="1"/>
  <cols>
    <col min="1" max="1" width="55.3833333333333" style="46" customWidth="1"/>
    <col min="2" max="2" width="29" style="46" customWidth="1"/>
    <col min="3" max="5" width="23.575" style="46" customWidth="1"/>
    <col min="6" max="6" width="11.2833333333333" style="46" customWidth="1"/>
    <col min="7" max="7" width="25.1416666666667" style="46" customWidth="1"/>
    <col min="8" max="8" width="15.575" style="46" customWidth="1"/>
    <col min="9" max="9" width="13.425" style="46" customWidth="1"/>
    <col min="10" max="10" width="18.85" style="46" customWidth="1"/>
    <col min="11" max="16384" width="9.14166666666667" style="46"/>
  </cols>
  <sheetData>
    <row r="1" customHeight="1" spans="1:10">
      <c r="A1" s="47"/>
      <c r="B1" s="47"/>
      <c r="C1" s="47"/>
      <c r="D1" s="47"/>
      <c r="E1" s="47"/>
      <c r="F1" s="47"/>
      <c r="G1" s="47"/>
      <c r="H1" s="47"/>
      <c r="I1" s="47"/>
      <c r="J1" s="47"/>
    </row>
    <row r="2" ht="16.5" customHeight="1" spans="10:10">
      <c r="J2" s="49" t="s">
        <v>331</v>
      </c>
    </row>
    <row r="3" ht="41.25" customHeight="1" spans="1:10">
      <c r="A3" s="115" t="str">
        <f>"2025"&amp;"年对下转移支付绩效目标表"</f>
        <v>2025年对下转移支付绩效目标表</v>
      </c>
      <c r="B3" s="50"/>
      <c r="C3" s="50"/>
      <c r="D3" s="50"/>
      <c r="E3" s="50"/>
      <c r="F3" s="116"/>
      <c r="G3" s="50"/>
      <c r="H3" s="116"/>
      <c r="I3" s="116"/>
      <c r="J3" s="50"/>
    </row>
    <row r="4" ht="17.25" customHeight="1" spans="1:1">
      <c r="A4" s="51" t="s">
        <v>1</v>
      </c>
    </row>
    <row r="5" ht="44.25" customHeight="1" spans="1:10">
      <c r="A5" s="117" t="s">
        <v>328</v>
      </c>
      <c r="B5" s="117" t="s">
        <v>258</v>
      </c>
      <c r="C5" s="117" t="s">
        <v>259</v>
      </c>
      <c r="D5" s="117" t="s">
        <v>260</v>
      </c>
      <c r="E5" s="117" t="s">
        <v>261</v>
      </c>
      <c r="F5" s="118" t="s">
        <v>262</v>
      </c>
      <c r="G5" s="117" t="s">
        <v>263</v>
      </c>
      <c r="H5" s="118" t="s">
        <v>264</v>
      </c>
      <c r="I5" s="118" t="s">
        <v>265</v>
      </c>
      <c r="J5" s="117" t="s">
        <v>266</v>
      </c>
    </row>
    <row r="6" ht="14.25" customHeight="1" spans="1:10">
      <c r="A6" s="117">
        <v>1</v>
      </c>
      <c r="B6" s="117">
        <v>2</v>
      </c>
      <c r="C6" s="117">
        <v>3</v>
      </c>
      <c r="D6" s="117">
        <v>4</v>
      </c>
      <c r="E6" s="117">
        <v>5</v>
      </c>
      <c r="F6" s="118">
        <v>6</v>
      </c>
      <c r="G6" s="117">
        <v>7</v>
      </c>
      <c r="H6" s="118">
        <v>8</v>
      </c>
      <c r="I6" s="118">
        <v>9</v>
      </c>
      <c r="J6" s="117">
        <v>10</v>
      </c>
    </row>
    <row r="7" ht="42" customHeight="1" spans="1:10">
      <c r="A7" s="74"/>
      <c r="B7" s="119"/>
      <c r="C7" s="119"/>
      <c r="D7" s="119"/>
      <c r="E7" s="120"/>
      <c r="F7" s="121"/>
      <c r="G7" s="120"/>
      <c r="H7" s="121"/>
      <c r="I7" s="121"/>
      <c r="J7" s="120"/>
    </row>
    <row r="8" ht="42" customHeight="1" spans="1:10">
      <c r="A8" s="74"/>
      <c r="B8" s="67"/>
      <c r="C8" s="67"/>
      <c r="D8" s="67"/>
      <c r="E8" s="74"/>
      <c r="F8" s="67"/>
      <c r="G8" s="74"/>
      <c r="H8" s="67"/>
      <c r="I8" s="67"/>
      <c r="J8" s="74"/>
    </row>
    <row r="9" ht="45" customHeight="1" spans="1:3">
      <c r="A9" s="122" t="s">
        <v>332</v>
      </c>
      <c r="B9" s="123"/>
      <c r="C9" s="123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28"/>
  <sheetViews>
    <sheetView showZeros="0" topLeftCell="C1" workbookViewId="0">
      <pane ySplit="1" topLeftCell="A12" activePane="bottomLeft" state="frozen"/>
      <selection/>
      <selection pane="bottomLeft" activeCell="D32" sqref="D32"/>
    </sheetView>
  </sheetViews>
  <sheetFormatPr defaultColWidth="10.425" defaultRowHeight="14.25" customHeight="1"/>
  <cols>
    <col min="1" max="3" width="33.7" style="46" customWidth="1"/>
    <col min="4" max="4" width="45.575" style="46" customWidth="1"/>
    <col min="5" max="5" width="27.575" style="46" customWidth="1"/>
    <col min="6" max="6" width="21.7166666666667" style="46" customWidth="1"/>
    <col min="7" max="9" width="26.2833333333333" style="46" customWidth="1"/>
    <col min="10" max="16384" width="10.425" style="46"/>
  </cols>
  <sheetData>
    <row r="1" customHeight="1" spans="1:9">
      <c r="A1" s="47"/>
      <c r="B1" s="47"/>
      <c r="C1" s="47"/>
      <c r="D1" s="47"/>
      <c r="E1" s="47"/>
      <c r="F1" s="47"/>
      <c r="G1" s="47"/>
      <c r="H1" s="47"/>
      <c r="I1" s="47"/>
    </row>
    <row r="2" customHeight="1" spans="1:9">
      <c r="A2" s="82" t="s">
        <v>333</v>
      </c>
      <c r="B2" s="83"/>
      <c r="C2" s="83"/>
      <c r="D2" s="84"/>
      <c r="E2" s="84"/>
      <c r="F2" s="84"/>
      <c r="G2" s="83"/>
      <c r="H2" s="83"/>
      <c r="I2" s="84"/>
    </row>
    <row r="3" ht="41.25" customHeight="1" spans="1:9">
      <c r="A3" s="85" t="str">
        <f>"2025"&amp;"年新增资产配置预算表"</f>
        <v>2025年新增资产配置预算表</v>
      </c>
      <c r="B3" s="86"/>
      <c r="C3" s="86"/>
      <c r="D3" s="87"/>
      <c r="E3" s="87"/>
      <c r="F3" s="87"/>
      <c r="G3" s="86"/>
      <c r="H3" s="86"/>
      <c r="I3" s="87"/>
    </row>
    <row r="4" customHeight="1" spans="1:9">
      <c r="A4" s="88" t="str">
        <f>"单位名称："&amp;"昆明市晋宁区宝峰中学"</f>
        <v>单位名称：昆明市晋宁区宝峰中学</v>
      </c>
      <c r="B4" s="89"/>
      <c r="C4" s="89"/>
      <c r="D4" s="90"/>
      <c r="E4" s="91"/>
      <c r="F4" s="92"/>
      <c r="G4" s="93"/>
      <c r="H4" s="93"/>
      <c r="I4" s="114" t="s">
        <v>2</v>
      </c>
    </row>
    <row r="5" ht="28.5" customHeight="1" spans="1:9">
      <c r="A5" s="94" t="s">
        <v>174</v>
      </c>
      <c r="B5" s="95" t="s">
        <v>175</v>
      </c>
      <c r="C5" s="96" t="s">
        <v>334</v>
      </c>
      <c r="D5" s="94" t="s">
        <v>335</v>
      </c>
      <c r="E5" s="94" t="s">
        <v>336</v>
      </c>
      <c r="F5" s="94" t="s">
        <v>337</v>
      </c>
      <c r="G5" s="95" t="s">
        <v>338</v>
      </c>
      <c r="H5" s="97"/>
      <c r="I5" s="94"/>
    </row>
    <row r="6" ht="21" customHeight="1" spans="1:9">
      <c r="A6" s="96"/>
      <c r="B6" s="98"/>
      <c r="C6" s="98"/>
      <c r="D6" s="99"/>
      <c r="E6" s="98"/>
      <c r="F6" s="98"/>
      <c r="G6" s="95" t="s">
        <v>311</v>
      </c>
      <c r="H6" s="95" t="s">
        <v>339</v>
      </c>
      <c r="I6" s="95" t="s">
        <v>340</v>
      </c>
    </row>
    <row r="7" ht="17.25" customHeight="1" spans="1:9">
      <c r="A7" s="100" t="s">
        <v>83</v>
      </c>
      <c r="B7" s="101">
        <v>8416624.2</v>
      </c>
      <c r="C7" s="100" t="s">
        <v>84</v>
      </c>
      <c r="D7" s="102" t="s">
        <v>85</v>
      </c>
      <c r="E7" s="100" t="s">
        <v>86</v>
      </c>
      <c r="F7" s="101" t="s">
        <v>87</v>
      </c>
      <c r="G7" s="103" t="s">
        <v>88</v>
      </c>
      <c r="H7" s="102" t="s">
        <v>89</v>
      </c>
      <c r="I7" s="102">
        <v>9</v>
      </c>
    </row>
    <row r="8" ht="19.5" customHeight="1" spans="1:9">
      <c r="A8" s="104" t="s">
        <v>192</v>
      </c>
      <c r="B8" s="105" t="s">
        <v>71</v>
      </c>
      <c r="C8" s="105" t="s">
        <v>341</v>
      </c>
      <c r="D8" s="106" t="s">
        <v>342</v>
      </c>
      <c r="E8" s="107" t="s">
        <v>343</v>
      </c>
      <c r="F8" s="103" t="s">
        <v>344</v>
      </c>
      <c r="G8" s="108">
        <v>10</v>
      </c>
      <c r="H8" s="109">
        <v>5000</v>
      </c>
      <c r="I8" s="109">
        <v>50000</v>
      </c>
    </row>
    <row r="9" ht="19.5" customHeight="1" spans="1:9">
      <c r="A9" s="104" t="s">
        <v>192</v>
      </c>
      <c r="B9" s="105" t="s">
        <v>71</v>
      </c>
      <c r="C9" s="105" t="s">
        <v>341</v>
      </c>
      <c r="D9" s="106" t="s">
        <v>345</v>
      </c>
      <c r="E9" s="107" t="s">
        <v>346</v>
      </c>
      <c r="F9" s="103" t="s">
        <v>344</v>
      </c>
      <c r="G9" s="108">
        <v>1</v>
      </c>
      <c r="H9" s="109">
        <v>30000</v>
      </c>
      <c r="I9" s="109">
        <v>30000</v>
      </c>
    </row>
    <row r="10" customHeight="1" spans="1:9">
      <c r="A10" s="104" t="s">
        <v>192</v>
      </c>
      <c r="B10" s="105" t="s">
        <v>71</v>
      </c>
      <c r="C10" s="105" t="s">
        <v>341</v>
      </c>
      <c r="D10" s="106" t="s">
        <v>347</v>
      </c>
      <c r="E10" s="107" t="s">
        <v>348</v>
      </c>
      <c r="F10" s="103" t="s">
        <v>344</v>
      </c>
      <c r="G10" s="108">
        <v>2</v>
      </c>
      <c r="H10" s="109">
        <v>6000</v>
      </c>
      <c r="I10" s="109">
        <v>12000</v>
      </c>
    </row>
    <row r="11" customHeight="1" spans="1:9">
      <c r="A11" s="104" t="s">
        <v>192</v>
      </c>
      <c r="B11" s="105" t="s">
        <v>71</v>
      </c>
      <c r="C11" s="105" t="s">
        <v>341</v>
      </c>
      <c r="D11" s="106" t="s">
        <v>349</v>
      </c>
      <c r="E11" s="107" t="s">
        <v>350</v>
      </c>
      <c r="F11" s="103" t="s">
        <v>344</v>
      </c>
      <c r="G11" s="108">
        <v>3</v>
      </c>
      <c r="H11" s="109">
        <v>1200</v>
      </c>
      <c r="I11" s="109">
        <v>3600</v>
      </c>
    </row>
    <row r="12" customHeight="1" spans="1:9">
      <c r="A12" s="104" t="s">
        <v>192</v>
      </c>
      <c r="B12" s="105" t="s">
        <v>71</v>
      </c>
      <c r="C12" s="105" t="s">
        <v>341</v>
      </c>
      <c r="D12" s="106" t="s">
        <v>351</v>
      </c>
      <c r="E12" s="107" t="s">
        <v>352</v>
      </c>
      <c r="F12" s="103" t="s">
        <v>353</v>
      </c>
      <c r="G12" s="108">
        <v>3</v>
      </c>
      <c r="H12" s="109">
        <v>20000</v>
      </c>
      <c r="I12" s="109">
        <v>60000</v>
      </c>
    </row>
    <row r="13" customHeight="1" spans="1:9">
      <c r="A13" s="104" t="s">
        <v>192</v>
      </c>
      <c r="B13" s="105" t="s">
        <v>71</v>
      </c>
      <c r="C13" s="105" t="s">
        <v>341</v>
      </c>
      <c r="D13" s="106" t="s">
        <v>351</v>
      </c>
      <c r="E13" s="107" t="s">
        <v>354</v>
      </c>
      <c r="F13" s="103" t="s">
        <v>353</v>
      </c>
      <c r="G13" s="108">
        <v>1</v>
      </c>
      <c r="H13" s="109">
        <v>100000</v>
      </c>
      <c r="I13" s="109">
        <v>100000</v>
      </c>
    </row>
    <row r="14" customHeight="1" spans="1:9">
      <c r="A14" s="104" t="s">
        <v>192</v>
      </c>
      <c r="B14" s="105" t="s">
        <v>71</v>
      </c>
      <c r="C14" s="105" t="s">
        <v>341</v>
      </c>
      <c r="D14" s="106" t="s">
        <v>351</v>
      </c>
      <c r="E14" s="107" t="s">
        <v>355</v>
      </c>
      <c r="F14" s="103" t="s">
        <v>344</v>
      </c>
      <c r="G14" s="108">
        <v>1</v>
      </c>
      <c r="H14" s="109">
        <v>45000</v>
      </c>
      <c r="I14" s="109">
        <v>45000</v>
      </c>
    </row>
    <row r="15" customHeight="1" spans="1:9">
      <c r="A15" s="104" t="s">
        <v>192</v>
      </c>
      <c r="B15" s="105" t="s">
        <v>71</v>
      </c>
      <c r="C15" s="105" t="s">
        <v>341</v>
      </c>
      <c r="D15" s="106" t="s">
        <v>351</v>
      </c>
      <c r="E15" s="107" t="s">
        <v>356</v>
      </c>
      <c r="F15" s="103" t="s">
        <v>357</v>
      </c>
      <c r="G15" s="108">
        <v>11</v>
      </c>
      <c r="H15" s="109">
        <v>15000</v>
      </c>
      <c r="I15" s="109">
        <v>165000</v>
      </c>
    </row>
    <row r="16" customHeight="1" spans="1:9">
      <c r="A16" s="104" t="s">
        <v>192</v>
      </c>
      <c r="B16" s="105" t="s">
        <v>71</v>
      </c>
      <c r="C16" s="105" t="s">
        <v>341</v>
      </c>
      <c r="D16" s="106" t="s">
        <v>351</v>
      </c>
      <c r="E16" s="107" t="s">
        <v>358</v>
      </c>
      <c r="F16" s="103" t="s">
        <v>353</v>
      </c>
      <c r="G16" s="108">
        <v>1</v>
      </c>
      <c r="H16" s="109">
        <v>200000</v>
      </c>
      <c r="I16" s="109">
        <v>200000</v>
      </c>
    </row>
    <row r="17" customHeight="1" spans="1:9">
      <c r="A17" s="104" t="s">
        <v>192</v>
      </c>
      <c r="B17" s="105" t="s">
        <v>71</v>
      </c>
      <c r="C17" s="105" t="s">
        <v>359</v>
      </c>
      <c r="D17" s="106" t="s">
        <v>360</v>
      </c>
      <c r="E17" s="107" t="s">
        <v>361</v>
      </c>
      <c r="F17" s="103" t="s">
        <v>362</v>
      </c>
      <c r="G17" s="108">
        <v>1</v>
      </c>
      <c r="H17" s="109">
        <v>200000</v>
      </c>
      <c r="I17" s="109">
        <v>200000</v>
      </c>
    </row>
    <row r="18" customHeight="1" spans="1:9">
      <c r="A18" s="104" t="s">
        <v>192</v>
      </c>
      <c r="B18" s="105" t="s">
        <v>71</v>
      </c>
      <c r="C18" s="105" t="s">
        <v>363</v>
      </c>
      <c r="D18" s="106" t="s">
        <v>364</v>
      </c>
      <c r="E18" s="107" t="s">
        <v>365</v>
      </c>
      <c r="F18" s="103" t="s">
        <v>366</v>
      </c>
      <c r="G18" s="108">
        <v>4000</v>
      </c>
      <c r="H18" s="109">
        <v>30</v>
      </c>
      <c r="I18" s="109">
        <v>120000</v>
      </c>
    </row>
    <row r="19" customHeight="1" spans="1:9">
      <c r="A19" s="104" t="s">
        <v>192</v>
      </c>
      <c r="B19" s="105" t="s">
        <v>71</v>
      </c>
      <c r="C19" s="105" t="s">
        <v>367</v>
      </c>
      <c r="D19" s="106" t="s">
        <v>368</v>
      </c>
      <c r="E19" s="107" t="s">
        <v>369</v>
      </c>
      <c r="F19" s="103" t="s">
        <v>370</v>
      </c>
      <c r="G19" s="108">
        <v>1</v>
      </c>
      <c r="H19" s="109">
        <v>1500</v>
      </c>
      <c r="I19" s="109">
        <v>1500</v>
      </c>
    </row>
    <row r="20" customHeight="1" spans="1:9">
      <c r="A20" s="104" t="s">
        <v>192</v>
      </c>
      <c r="B20" s="105" t="s">
        <v>71</v>
      </c>
      <c r="C20" s="105" t="s">
        <v>367</v>
      </c>
      <c r="D20" s="106" t="s">
        <v>371</v>
      </c>
      <c r="E20" s="107" t="s">
        <v>372</v>
      </c>
      <c r="F20" s="103" t="s">
        <v>353</v>
      </c>
      <c r="G20" s="108">
        <v>200</v>
      </c>
      <c r="H20" s="109">
        <v>280</v>
      </c>
      <c r="I20" s="109">
        <v>56000</v>
      </c>
    </row>
    <row r="21" customHeight="1" spans="1:9">
      <c r="A21" s="104" t="s">
        <v>192</v>
      </c>
      <c r="B21" s="105" t="s">
        <v>71</v>
      </c>
      <c r="C21" s="105" t="s">
        <v>367</v>
      </c>
      <c r="D21" s="106" t="s">
        <v>373</v>
      </c>
      <c r="E21" s="107" t="s">
        <v>374</v>
      </c>
      <c r="F21" s="103" t="s">
        <v>375</v>
      </c>
      <c r="G21" s="108">
        <v>10</v>
      </c>
      <c r="H21" s="109">
        <v>1200</v>
      </c>
      <c r="I21" s="109">
        <v>12000</v>
      </c>
    </row>
    <row r="22" customHeight="1" spans="1:9">
      <c r="A22" s="104" t="s">
        <v>192</v>
      </c>
      <c r="B22" s="105" t="s">
        <v>71</v>
      </c>
      <c r="C22" s="105" t="s">
        <v>367</v>
      </c>
      <c r="D22" s="106" t="s">
        <v>376</v>
      </c>
      <c r="E22" s="107" t="s">
        <v>377</v>
      </c>
      <c r="F22" s="103" t="s">
        <v>353</v>
      </c>
      <c r="G22" s="108">
        <v>10</v>
      </c>
      <c r="H22" s="109">
        <v>5000</v>
      </c>
      <c r="I22" s="109">
        <v>50000</v>
      </c>
    </row>
    <row r="23" customHeight="1" spans="1:9">
      <c r="A23" s="104" t="s">
        <v>192</v>
      </c>
      <c r="B23" s="105" t="s">
        <v>71</v>
      </c>
      <c r="C23" s="105" t="s">
        <v>367</v>
      </c>
      <c r="D23" s="106" t="s">
        <v>378</v>
      </c>
      <c r="E23" s="107" t="s">
        <v>379</v>
      </c>
      <c r="F23" s="103" t="s">
        <v>344</v>
      </c>
      <c r="G23" s="108">
        <v>1</v>
      </c>
      <c r="H23" s="109">
        <v>8000</v>
      </c>
      <c r="I23" s="109">
        <v>8000</v>
      </c>
    </row>
    <row r="24" customHeight="1" spans="1:9">
      <c r="A24" s="104" t="s">
        <v>192</v>
      </c>
      <c r="B24" s="105" t="s">
        <v>71</v>
      </c>
      <c r="C24" s="105" t="s">
        <v>367</v>
      </c>
      <c r="D24" s="106" t="s">
        <v>378</v>
      </c>
      <c r="E24" s="107" t="s">
        <v>380</v>
      </c>
      <c r="F24" s="103" t="s">
        <v>344</v>
      </c>
      <c r="G24" s="108">
        <v>1</v>
      </c>
      <c r="H24" s="109">
        <v>6000</v>
      </c>
      <c r="I24" s="109">
        <v>6000</v>
      </c>
    </row>
    <row r="25" customHeight="1" spans="1:9">
      <c r="A25" s="104" t="s">
        <v>192</v>
      </c>
      <c r="B25" s="105" t="s">
        <v>71</v>
      </c>
      <c r="C25" s="105" t="s">
        <v>367</v>
      </c>
      <c r="D25" s="106" t="s">
        <v>381</v>
      </c>
      <c r="E25" s="107" t="s">
        <v>382</v>
      </c>
      <c r="F25" s="103" t="s">
        <v>383</v>
      </c>
      <c r="G25" s="108">
        <v>2</v>
      </c>
      <c r="H25" s="109">
        <v>2500</v>
      </c>
      <c r="I25" s="109">
        <v>5000</v>
      </c>
    </row>
    <row r="26" customHeight="1" spans="1:9">
      <c r="A26" s="104" t="s">
        <v>192</v>
      </c>
      <c r="B26" s="105" t="s">
        <v>71</v>
      </c>
      <c r="C26" s="105" t="s">
        <v>367</v>
      </c>
      <c r="D26" s="106" t="s">
        <v>384</v>
      </c>
      <c r="E26" s="107" t="s">
        <v>385</v>
      </c>
      <c r="F26" s="103" t="s">
        <v>375</v>
      </c>
      <c r="G26" s="108">
        <v>15</v>
      </c>
      <c r="H26" s="109">
        <v>800</v>
      </c>
      <c r="I26" s="109">
        <v>12000</v>
      </c>
    </row>
    <row r="27" customHeight="1" spans="1:9">
      <c r="A27" s="104" t="s">
        <v>192</v>
      </c>
      <c r="B27" s="105" t="s">
        <v>71</v>
      </c>
      <c r="C27" s="105" t="s">
        <v>367</v>
      </c>
      <c r="D27" s="106" t="s">
        <v>384</v>
      </c>
      <c r="E27" s="107" t="s">
        <v>386</v>
      </c>
      <c r="F27" s="103" t="s">
        <v>370</v>
      </c>
      <c r="G27" s="108">
        <v>40</v>
      </c>
      <c r="H27" s="109">
        <v>600</v>
      </c>
      <c r="I27" s="109">
        <v>24000</v>
      </c>
    </row>
    <row r="28" customHeight="1" spans="1:9">
      <c r="A28" s="110" t="s">
        <v>56</v>
      </c>
      <c r="B28" s="111"/>
      <c r="C28" s="111"/>
      <c r="D28" s="112"/>
      <c r="E28" s="113"/>
      <c r="F28" s="113"/>
      <c r="G28" s="108">
        <v>4314</v>
      </c>
      <c r="H28" s="109">
        <v>648110</v>
      </c>
      <c r="I28" s="109">
        <v>1160100</v>
      </c>
    </row>
  </sheetData>
  <mergeCells count="11">
    <mergeCell ref="A2:I2"/>
    <mergeCell ref="A3:I3"/>
    <mergeCell ref="A4:C4"/>
    <mergeCell ref="G5:I5"/>
    <mergeCell ref="A28:F28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9.14166666666667" defaultRowHeight="14.25" customHeight="1"/>
  <cols>
    <col min="1" max="1" width="19.2833333333333" style="46" customWidth="1"/>
    <col min="2" max="2" width="33.85" style="46" customWidth="1"/>
    <col min="3" max="3" width="23.85" style="46" customWidth="1"/>
    <col min="4" max="4" width="11.1416666666667" style="46" customWidth="1"/>
    <col min="5" max="5" width="17.7166666666667" style="46" customWidth="1"/>
    <col min="6" max="6" width="9.85" style="46" customWidth="1"/>
    <col min="7" max="7" width="17.7166666666667" style="46" customWidth="1"/>
    <col min="8" max="11" width="23.1416666666667" style="46" customWidth="1"/>
    <col min="12" max="16384" width="9.14166666666667" style="46"/>
  </cols>
  <sheetData>
    <row r="1" customHeight="1" spans="1:1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</row>
    <row r="2" customHeight="1" spans="4:11">
      <c r="D2" s="48"/>
      <c r="E2" s="48"/>
      <c r="F2" s="48"/>
      <c r="G2" s="48"/>
      <c r="K2" s="49" t="s">
        <v>387</v>
      </c>
    </row>
    <row r="3" ht="41.25" customHeight="1" spans="1:11">
      <c r="A3" s="50" t="str">
        <f>"2025"&amp;"年上级转移支付补助项目支出预算表"</f>
        <v>2025年上级转移支付补助项目支出预算表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ht="13.5" customHeight="1" spans="1:11">
      <c r="A4" s="51" t="s">
        <v>1</v>
      </c>
      <c r="B4" s="52"/>
      <c r="C4" s="52"/>
      <c r="D4" s="52"/>
      <c r="E4" s="52"/>
      <c r="F4" s="52"/>
      <c r="G4" s="52"/>
      <c r="H4" s="53"/>
      <c r="I4" s="53"/>
      <c r="J4" s="53"/>
      <c r="K4" s="54" t="s">
        <v>2</v>
      </c>
    </row>
    <row r="5" ht="21.75" customHeight="1" spans="1:11">
      <c r="A5" s="55" t="s">
        <v>243</v>
      </c>
      <c r="B5" s="55" t="s">
        <v>177</v>
      </c>
      <c r="C5" s="55" t="s">
        <v>244</v>
      </c>
      <c r="D5" s="56" t="s">
        <v>178</v>
      </c>
      <c r="E5" s="56" t="s">
        <v>179</v>
      </c>
      <c r="F5" s="56" t="s">
        <v>245</v>
      </c>
      <c r="G5" s="56" t="s">
        <v>246</v>
      </c>
      <c r="H5" s="62" t="s">
        <v>56</v>
      </c>
      <c r="I5" s="57" t="s">
        <v>388</v>
      </c>
      <c r="J5" s="58"/>
      <c r="K5" s="59"/>
    </row>
    <row r="6" ht="21.75" customHeight="1" spans="1:11">
      <c r="A6" s="60"/>
      <c r="B6" s="60"/>
      <c r="C6" s="60"/>
      <c r="D6" s="61"/>
      <c r="E6" s="61"/>
      <c r="F6" s="61"/>
      <c r="G6" s="61"/>
      <c r="H6" s="73"/>
      <c r="I6" s="56" t="s">
        <v>59</v>
      </c>
      <c r="J6" s="56" t="s">
        <v>60</v>
      </c>
      <c r="K6" s="56" t="s">
        <v>61</v>
      </c>
    </row>
    <row r="7" ht="40.5" customHeight="1" spans="1:11">
      <c r="A7" s="63"/>
      <c r="B7" s="63"/>
      <c r="C7" s="63"/>
      <c r="D7" s="64"/>
      <c r="E7" s="64"/>
      <c r="F7" s="64"/>
      <c r="G7" s="64"/>
      <c r="H7" s="65"/>
      <c r="I7" s="64" t="s">
        <v>58</v>
      </c>
      <c r="J7" s="64"/>
      <c r="K7" s="64"/>
    </row>
    <row r="8" ht="15" customHeight="1" spans="1:11">
      <c r="A8" s="66">
        <v>1</v>
      </c>
      <c r="B8" s="66">
        <v>2</v>
      </c>
      <c r="C8" s="66">
        <v>3</v>
      </c>
      <c r="D8" s="66">
        <v>4</v>
      </c>
      <c r="E8" s="66">
        <v>5</v>
      </c>
      <c r="F8" s="66">
        <v>6</v>
      </c>
      <c r="G8" s="66">
        <v>7</v>
      </c>
      <c r="H8" s="66">
        <v>8</v>
      </c>
      <c r="I8" s="66">
        <v>9</v>
      </c>
      <c r="J8" s="80">
        <v>10</v>
      </c>
      <c r="K8" s="80">
        <v>11</v>
      </c>
    </row>
    <row r="9" ht="18.75" customHeight="1" spans="1:11">
      <c r="A9" s="74"/>
      <c r="B9" s="67"/>
      <c r="C9" s="74"/>
      <c r="D9" s="74"/>
      <c r="E9" s="74"/>
      <c r="F9" s="74"/>
      <c r="G9" s="74"/>
      <c r="H9" s="75"/>
      <c r="I9" s="81"/>
      <c r="J9" s="81"/>
      <c r="K9" s="75"/>
    </row>
    <row r="10" ht="18.75" customHeight="1" spans="1:11">
      <c r="A10" s="67"/>
      <c r="B10" s="67"/>
      <c r="C10" s="67"/>
      <c r="D10" s="67"/>
      <c r="E10" s="67"/>
      <c r="F10" s="67"/>
      <c r="G10" s="67"/>
      <c r="H10" s="69"/>
      <c r="I10" s="69"/>
      <c r="J10" s="69"/>
      <c r="K10" s="75"/>
    </row>
    <row r="11" ht="18.75" customHeight="1" spans="1:11">
      <c r="A11" s="76" t="s">
        <v>165</v>
      </c>
      <c r="B11" s="77"/>
      <c r="C11" s="77"/>
      <c r="D11" s="77"/>
      <c r="E11" s="77"/>
      <c r="F11" s="77"/>
      <c r="G11" s="78"/>
      <c r="H11" s="69"/>
      <c r="I11" s="69"/>
      <c r="J11" s="69"/>
      <c r="K11" s="75"/>
    </row>
    <row r="12" customHeight="1" spans="1:1">
      <c r="A12" s="79" t="s">
        <v>389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D17" sqref="D17"/>
    </sheetView>
  </sheetViews>
  <sheetFormatPr defaultColWidth="9.14166666666667" defaultRowHeight="14.25" customHeight="1" outlineLevelCol="6"/>
  <cols>
    <col min="1" max="1" width="35.2833333333333" style="46" customWidth="1"/>
    <col min="2" max="4" width="28" style="46" customWidth="1"/>
    <col min="5" max="7" width="23.85" style="46" customWidth="1"/>
    <col min="8" max="16384" width="9.14166666666667" style="46"/>
  </cols>
  <sheetData>
    <row r="1" customHeight="1" spans="1:7">
      <c r="A1" s="47"/>
      <c r="B1" s="47"/>
      <c r="C1" s="47"/>
      <c r="D1" s="47"/>
      <c r="E1" s="47"/>
      <c r="F1" s="47"/>
      <c r="G1" s="47"/>
    </row>
    <row r="2" ht="13.5" customHeight="1" spans="4:7">
      <c r="D2" s="48"/>
      <c r="G2" s="49" t="s">
        <v>390</v>
      </c>
    </row>
    <row r="3" ht="41.25" customHeight="1" spans="1:7">
      <c r="A3" s="50" t="str">
        <f>"2025"&amp;"年部门项目中期规划预算表"</f>
        <v>2025年部门项目中期规划预算表</v>
      </c>
      <c r="B3" s="50"/>
      <c r="C3" s="50"/>
      <c r="D3" s="50"/>
      <c r="E3" s="50"/>
      <c r="F3" s="50"/>
      <c r="G3" s="50"/>
    </row>
    <row r="4" ht="13.5" customHeight="1" spans="1:7">
      <c r="A4" s="51" t="s">
        <v>1</v>
      </c>
      <c r="B4" s="52"/>
      <c r="C4" s="52"/>
      <c r="D4" s="52"/>
      <c r="E4" s="53"/>
      <c r="F4" s="53"/>
      <c r="G4" s="54" t="s">
        <v>2</v>
      </c>
    </row>
    <row r="5" ht="21.75" customHeight="1" spans="1:7">
      <c r="A5" s="55" t="s">
        <v>244</v>
      </c>
      <c r="B5" s="55" t="s">
        <v>243</v>
      </c>
      <c r="C5" s="55" t="s">
        <v>177</v>
      </c>
      <c r="D5" s="56" t="s">
        <v>391</v>
      </c>
      <c r="E5" s="57" t="s">
        <v>59</v>
      </c>
      <c r="F5" s="58"/>
      <c r="G5" s="59"/>
    </row>
    <row r="6" ht="21.75" customHeight="1" spans="1:7">
      <c r="A6" s="60"/>
      <c r="B6" s="60"/>
      <c r="C6" s="60"/>
      <c r="D6" s="61"/>
      <c r="E6" s="62" t="str">
        <f>"2025"&amp;"年"</f>
        <v>2025年</v>
      </c>
      <c r="F6" s="56" t="str">
        <f>("2025"+1)&amp;"年"</f>
        <v>2026年</v>
      </c>
      <c r="G6" s="56" t="str">
        <f>("2025"+2)&amp;"年"</f>
        <v>2027年</v>
      </c>
    </row>
    <row r="7" ht="40.5" customHeight="1" spans="1:7">
      <c r="A7" s="63"/>
      <c r="B7" s="63"/>
      <c r="C7" s="63"/>
      <c r="D7" s="64"/>
      <c r="E7" s="65"/>
      <c r="F7" s="64" t="s">
        <v>58</v>
      </c>
      <c r="G7" s="64"/>
    </row>
    <row r="8" ht="15" customHeight="1" spans="1:7">
      <c r="A8" s="66">
        <v>1</v>
      </c>
      <c r="B8" s="66">
        <v>2</v>
      </c>
      <c r="C8" s="66">
        <v>3</v>
      </c>
      <c r="D8" s="66">
        <v>4</v>
      </c>
      <c r="E8" s="66">
        <v>5</v>
      </c>
      <c r="F8" s="66">
        <v>6</v>
      </c>
      <c r="G8" s="66">
        <v>7</v>
      </c>
    </row>
    <row r="9" ht="17.25" customHeight="1" spans="1:7">
      <c r="A9" s="67"/>
      <c r="B9" s="68"/>
      <c r="C9" s="68"/>
      <c r="D9" s="67"/>
      <c r="E9" s="69"/>
      <c r="F9" s="69"/>
      <c r="G9" s="69"/>
    </row>
    <row r="10" ht="18.75" customHeight="1" spans="1:7">
      <c r="A10" s="67"/>
      <c r="B10" s="67"/>
      <c r="C10" s="67"/>
      <c r="D10" s="67"/>
      <c r="E10" s="69"/>
      <c r="F10" s="69"/>
      <c r="G10" s="69"/>
    </row>
    <row r="11" ht="18.75" customHeight="1" spans="1:7">
      <c r="A11" s="70" t="s">
        <v>56</v>
      </c>
      <c r="B11" s="71" t="s">
        <v>392</v>
      </c>
      <c r="C11" s="71"/>
      <c r="D11" s="72"/>
      <c r="E11" s="69"/>
      <c r="F11" s="69"/>
      <c r="G11" s="69"/>
    </row>
    <row r="12" customHeight="1" spans="1:1">
      <c r="A12" s="46" t="s">
        <v>393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topLeftCell="A4" workbookViewId="0">
      <selection activeCell="A3" sqref="A3:C3"/>
    </sheetView>
  </sheetViews>
  <sheetFormatPr defaultColWidth="9" defaultRowHeight="12.75"/>
  <cols>
    <col min="1" max="1" width="16.6333333333333" style="4" customWidth="1"/>
    <col min="2" max="2" width="20" style="4" customWidth="1"/>
    <col min="3" max="8" width="13.1333333333333" style="4" customWidth="1"/>
    <col min="9" max="9" width="21.6333333333333" style="4" customWidth="1"/>
    <col min="10" max="10" width="8" style="4" hidden="1" customWidth="1"/>
    <col min="11" max="16384" width="9" style="1"/>
  </cols>
  <sheetData>
    <row r="1" s="1" customFormat="1" spans="1:10">
      <c r="A1" s="4"/>
      <c r="B1" s="4"/>
      <c r="C1" s="4"/>
      <c r="D1" s="4"/>
      <c r="E1" s="4"/>
      <c r="F1" s="4"/>
      <c r="G1" s="4"/>
      <c r="H1" s="4"/>
      <c r="I1" s="40" t="s">
        <v>394</v>
      </c>
      <c r="J1" s="4"/>
    </row>
    <row r="2" s="2" customFormat="1" ht="47.1" customHeight="1" spans="1:10">
      <c r="A2" s="5" t="s">
        <v>395</v>
      </c>
      <c r="B2" s="5"/>
      <c r="C2" s="5"/>
      <c r="D2" s="5"/>
      <c r="E2" s="5"/>
      <c r="F2" s="5"/>
      <c r="G2" s="5"/>
      <c r="H2" s="5"/>
      <c r="I2" s="5"/>
      <c r="J2" s="41"/>
    </row>
    <row r="3" s="3" customFormat="1" ht="12" spans="1:10">
      <c r="A3" s="6" t="str">
        <f>"单位名称："&amp;"昆明市晋宁区宝峰中学"</f>
        <v>单位名称：昆明市晋宁区宝峰中学</v>
      </c>
      <c r="B3" s="6"/>
      <c r="C3" s="7"/>
      <c r="D3" s="8"/>
      <c r="E3" s="8"/>
      <c r="F3" s="9"/>
      <c r="G3" s="9"/>
      <c r="H3" s="9"/>
      <c r="I3" s="9" t="s">
        <v>2</v>
      </c>
      <c r="J3" s="42"/>
    </row>
    <row r="4" s="1" customFormat="1" ht="15" customHeight="1" spans="1:10">
      <c r="A4" s="10" t="s">
        <v>396</v>
      </c>
      <c r="B4" s="11"/>
      <c r="C4" s="12"/>
      <c r="D4" s="12"/>
      <c r="E4" s="13"/>
      <c r="F4" s="14" t="s">
        <v>397</v>
      </c>
      <c r="G4" s="11"/>
      <c r="H4" s="12"/>
      <c r="I4" s="13"/>
      <c r="J4" s="4"/>
    </row>
    <row r="5" s="1" customFormat="1" ht="17.25" customHeight="1" spans="1:10">
      <c r="A5" s="15"/>
      <c r="B5" s="14" t="s">
        <v>398</v>
      </c>
      <c r="C5" s="12"/>
      <c r="D5" s="12"/>
      <c r="E5" s="12"/>
      <c r="F5" s="12"/>
      <c r="G5" s="12"/>
      <c r="H5" s="13"/>
      <c r="I5" s="10" t="s">
        <v>399</v>
      </c>
      <c r="J5" s="4"/>
    </row>
    <row r="6" s="1" customFormat="1" ht="67.15" customHeight="1" spans="1:10">
      <c r="A6" s="10" t="s">
        <v>400</v>
      </c>
      <c r="B6" s="10" t="s">
        <v>401</v>
      </c>
      <c r="C6" s="16"/>
      <c r="D6" s="17"/>
      <c r="E6" s="17"/>
      <c r="F6" s="17"/>
      <c r="G6" s="17"/>
      <c r="H6" s="18"/>
      <c r="I6" s="43" t="s">
        <v>402</v>
      </c>
      <c r="J6" s="4"/>
    </row>
    <row r="7" s="1" customFormat="1" ht="70.5" customHeight="1" spans="1:10">
      <c r="A7" s="19"/>
      <c r="B7" s="10" t="s">
        <v>403</v>
      </c>
      <c r="C7" s="16"/>
      <c r="D7" s="17"/>
      <c r="E7" s="17"/>
      <c r="F7" s="17"/>
      <c r="G7" s="17"/>
      <c r="H7" s="18"/>
      <c r="I7" s="44" t="s">
        <v>404</v>
      </c>
      <c r="J7" s="4"/>
    </row>
    <row r="8" s="1" customFormat="1" ht="70.7" customHeight="1" spans="1:10">
      <c r="A8" s="10" t="s">
        <v>405</v>
      </c>
      <c r="B8" s="10" t="s">
        <v>406</v>
      </c>
      <c r="C8" s="16"/>
      <c r="D8" s="17"/>
      <c r="E8" s="17"/>
      <c r="F8" s="17"/>
      <c r="G8" s="17"/>
      <c r="H8" s="18"/>
      <c r="I8" s="45" t="s">
        <v>407</v>
      </c>
      <c r="J8" s="4"/>
    </row>
    <row r="9" s="1" customFormat="1" ht="17.85" customHeight="1" spans="1:10">
      <c r="A9" s="20"/>
      <c r="B9" s="21" t="s">
        <v>408</v>
      </c>
      <c r="C9" s="22"/>
      <c r="D9" s="22" t="s">
        <v>409</v>
      </c>
      <c r="E9" s="23"/>
      <c r="F9" s="22" t="s">
        <v>410</v>
      </c>
      <c r="G9" s="22"/>
      <c r="H9" s="22"/>
      <c r="I9" s="33" t="s">
        <v>399</v>
      </c>
      <c r="J9" s="4"/>
    </row>
    <row r="10" s="1" customFormat="1" ht="17.85" customHeight="1" spans="1:10">
      <c r="A10" s="24"/>
      <c r="B10" s="25"/>
      <c r="C10" s="22"/>
      <c r="D10" s="4"/>
      <c r="E10" s="22"/>
      <c r="F10" s="10" t="s">
        <v>411</v>
      </c>
      <c r="G10" s="10" t="s">
        <v>412</v>
      </c>
      <c r="H10" s="10" t="s">
        <v>413</v>
      </c>
      <c r="I10" s="25"/>
      <c r="J10" s="4"/>
    </row>
    <row r="11" s="1" customFormat="1" ht="23.85" customHeight="1" spans="1:10">
      <c r="A11" s="26" t="s">
        <v>414</v>
      </c>
      <c r="B11" s="10" t="s">
        <v>56</v>
      </c>
      <c r="C11" s="27"/>
      <c r="D11" s="17"/>
      <c r="E11" s="18"/>
      <c r="F11" s="28"/>
      <c r="G11" s="28"/>
      <c r="H11" s="28"/>
      <c r="I11" s="16"/>
      <c r="J11" s="4"/>
    </row>
    <row r="12" s="1" customFormat="1" ht="24" spans="1:10">
      <c r="A12" s="25"/>
      <c r="B12" s="29"/>
      <c r="C12" s="29"/>
      <c r="D12" s="17"/>
      <c r="E12" s="18"/>
      <c r="F12" s="28"/>
      <c r="G12" s="28"/>
      <c r="H12" s="28"/>
      <c r="I12" s="29" t="s">
        <v>415</v>
      </c>
      <c r="J12" s="4"/>
    </row>
    <row r="13" s="1" customFormat="1" ht="24" spans="1:10">
      <c r="A13" s="25"/>
      <c r="B13" s="29"/>
      <c r="C13" s="29"/>
      <c r="D13" s="17"/>
      <c r="E13" s="18"/>
      <c r="F13" s="28"/>
      <c r="G13" s="28"/>
      <c r="H13" s="28"/>
      <c r="I13" s="29" t="s">
        <v>415</v>
      </c>
      <c r="J13" s="4"/>
    </row>
    <row r="14" s="1" customFormat="1" ht="24" spans="1:10">
      <c r="A14" s="25"/>
      <c r="B14" s="29"/>
      <c r="C14" s="29"/>
      <c r="D14" s="17"/>
      <c r="E14" s="18"/>
      <c r="F14" s="28"/>
      <c r="G14" s="28"/>
      <c r="H14" s="28"/>
      <c r="I14" s="29" t="s">
        <v>415</v>
      </c>
      <c r="J14" s="4"/>
    </row>
    <row r="15" s="1" customFormat="1" ht="24" spans="1:10">
      <c r="A15" s="19"/>
      <c r="B15" s="29"/>
      <c r="C15" s="29"/>
      <c r="D15" s="17"/>
      <c r="E15" s="18"/>
      <c r="F15" s="28"/>
      <c r="G15" s="28"/>
      <c r="H15" s="28"/>
      <c r="I15" s="29" t="s">
        <v>415</v>
      </c>
      <c r="J15" s="4"/>
    </row>
    <row r="16" s="1" customFormat="1" ht="409.5" hidden="1" customHeight="1" spans="1:10">
      <c r="A16" s="30" t="s">
        <v>416</v>
      </c>
      <c r="B16" s="31"/>
      <c r="C16" s="32"/>
      <c r="D16" s="32"/>
      <c r="E16" s="33"/>
      <c r="F16" s="34"/>
      <c r="G16" s="35"/>
      <c r="H16" s="22"/>
      <c r="I16" s="33"/>
      <c r="J16" s="4"/>
    </row>
    <row r="17" s="1" customFormat="1" ht="9.4" customHeight="1" spans="1:10">
      <c r="A17" s="25"/>
      <c r="B17" s="4"/>
      <c r="C17" s="24"/>
      <c r="D17" s="24"/>
      <c r="E17" s="25"/>
      <c r="F17" s="4"/>
      <c r="G17" s="4"/>
      <c r="H17" s="4"/>
      <c r="I17" s="25"/>
      <c r="J17" s="4"/>
    </row>
    <row r="18" s="1" customFormat="1" ht="21.6" customHeight="1" spans="1:10">
      <c r="A18" s="25"/>
      <c r="B18" s="36" t="s">
        <v>259</v>
      </c>
      <c r="C18" s="37" t="s">
        <v>260</v>
      </c>
      <c r="D18" s="37" t="s">
        <v>261</v>
      </c>
      <c r="E18" s="37" t="s">
        <v>263</v>
      </c>
      <c r="F18" s="38" t="s">
        <v>417</v>
      </c>
      <c r="G18" s="38"/>
      <c r="H18" s="38"/>
      <c r="I18" s="37" t="s">
        <v>418</v>
      </c>
      <c r="J18" s="4"/>
    </row>
    <row r="19" s="1" customFormat="1" spans="1:10">
      <c r="A19" s="25"/>
      <c r="B19" s="39"/>
      <c r="C19" s="39"/>
      <c r="D19" s="39"/>
      <c r="E19" s="39"/>
      <c r="F19" s="39"/>
      <c r="G19" s="17"/>
      <c r="H19" s="18"/>
      <c r="I19" s="39"/>
      <c r="J19" s="4"/>
    </row>
    <row r="20" s="1" customFormat="1" spans="1:10">
      <c r="A20" s="25"/>
      <c r="B20" s="39"/>
      <c r="C20" s="39"/>
      <c r="D20" s="39"/>
      <c r="E20" s="39"/>
      <c r="F20" s="39"/>
      <c r="G20" s="17"/>
      <c r="H20" s="18"/>
      <c r="I20" s="39"/>
      <c r="J20" s="4"/>
    </row>
    <row r="21" s="1" customFormat="1" spans="1:10">
      <c r="A21" s="25"/>
      <c r="B21" s="39"/>
      <c r="C21" s="39"/>
      <c r="D21" s="39"/>
      <c r="E21" s="39"/>
      <c r="F21" s="39"/>
      <c r="G21" s="17"/>
      <c r="H21" s="18"/>
      <c r="I21" s="39"/>
      <c r="J21" s="4"/>
    </row>
    <row r="22" s="1" customFormat="1" spans="1:10">
      <c r="A22" s="25"/>
      <c r="B22" s="39"/>
      <c r="C22" s="39"/>
      <c r="D22" s="39"/>
      <c r="E22" s="39"/>
      <c r="F22" s="39"/>
      <c r="G22" s="17"/>
      <c r="H22" s="18"/>
      <c r="I22" s="39"/>
      <c r="J22" s="4"/>
    </row>
    <row r="23" s="1" customFormat="1" spans="1:10">
      <c r="A23" s="25"/>
      <c r="B23" s="39"/>
      <c r="C23" s="39"/>
      <c r="D23" s="39"/>
      <c r="E23" s="39"/>
      <c r="F23" s="39"/>
      <c r="G23" s="17"/>
      <c r="H23" s="18"/>
      <c r="I23" s="39"/>
      <c r="J23" s="4"/>
    </row>
    <row r="24" s="1" customFormat="1" spans="1:10">
      <c r="A24" s="25"/>
      <c r="B24" s="39"/>
      <c r="C24" s="39"/>
      <c r="D24" s="39"/>
      <c r="E24" s="39"/>
      <c r="F24" s="39"/>
      <c r="G24" s="17"/>
      <c r="H24" s="18"/>
      <c r="I24" s="39"/>
      <c r="J24" s="4"/>
    </row>
    <row r="25" s="1" customFormat="1" spans="1:10">
      <c r="A25" s="25"/>
      <c r="B25" s="39"/>
      <c r="C25" s="39"/>
      <c r="D25" s="39"/>
      <c r="E25" s="39"/>
      <c r="F25" s="39"/>
      <c r="G25" s="17"/>
      <c r="H25" s="18"/>
      <c r="I25" s="39"/>
      <c r="J25" s="4"/>
    </row>
    <row r="26" s="1" customFormat="1" spans="1:10">
      <c r="A26" s="25"/>
      <c r="B26" s="39"/>
      <c r="C26" s="39"/>
      <c r="D26" s="39"/>
      <c r="E26" s="39"/>
      <c r="F26" s="39"/>
      <c r="G26" s="17"/>
      <c r="H26" s="18"/>
      <c r="I26" s="39"/>
      <c r="J26" s="4"/>
    </row>
    <row r="27" s="1" customFormat="1" spans="1:10">
      <c r="A27" s="25"/>
      <c r="B27" s="39"/>
      <c r="C27" s="39"/>
      <c r="D27" s="39"/>
      <c r="E27" s="39"/>
      <c r="F27" s="39"/>
      <c r="G27" s="17"/>
      <c r="H27" s="18"/>
      <c r="I27" s="39"/>
      <c r="J27" s="4"/>
    </row>
    <row r="28" s="1" customFormat="1" spans="1:10">
      <c r="A28" s="25"/>
      <c r="B28" s="39"/>
      <c r="C28" s="39"/>
      <c r="D28" s="39"/>
      <c r="E28" s="39"/>
      <c r="F28" s="39"/>
      <c r="G28" s="17"/>
      <c r="H28" s="18"/>
      <c r="I28" s="39"/>
      <c r="J28" s="4"/>
    </row>
    <row r="29" s="1" customFormat="1" spans="1:10">
      <c r="A29" s="25"/>
      <c r="B29" s="39"/>
      <c r="C29" s="39"/>
      <c r="D29" s="39"/>
      <c r="E29" s="39"/>
      <c r="F29" s="39"/>
      <c r="G29" s="17"/>
      <c r="H29" s="18"/>
      <c r="I29" s="39"/>
      <c r="J29" s="4"/>
    </row>
    <row r="30" s="1" customFormat="1" spans="1:10">
      <c r="A30" s="25"/>
      <c r="B30" s="39"/>
      <c r="C30" s="39"/>
      <c r="D30" s="39"/>
      <c r="E30" s="39"/>
      <c r="F30" s="39"/>
      <c r="G30" s="17"/>
      <c r="H30" s="18"/>
      <c r="I30" s="39"/>
      <c r="J30" s="4"/>
    </row>
    <row r="31" s="1" customFormat="1" spans="1:10">
      <c r="A31" s="19"/>
      <c r="B31" s="39"/>
      <c r="C31" s="39"/>
      <c r="D31" s="39"/>
      <c r="E31" s="39"/>
      <c r="F31" s="39"/>
      <c r="G31" s="17"/>
      <c r="H31" s="18"/>
      <c r="I31" s="39"/>
      <c r="J31" s="4"/>
    </row>
    <row r="32" s="1" customFormat="1" ht="409.5" hidden="1" customHeight="1" spans="1:10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">
      <c r="A33" s="4" t="s">
        <v>419</v>
      </c>
    </row>
  </sheetData>
  <mergeCells count="43">
    <mergeCell ref="A2:I2"/>
    <mergeCell ref="A3:C3"/>
    <mergeCell ref="B4:E4"/>
    <mergeCell ref="G4:I4"/>
    <mergeCell ref="B5:H5"/>
    <mergeCell ref="C6:H6"/>
    <mergeCell ref="C7:H7"/>
    <mergeCell ref="C8:H8"/>
    <mergeCell ref="F9:H9"/>
    <mergeCell ref="C11:E11"/>
    <mergeCell ref="C12:E12"/>
    <mergeCell ref="C13:E13"/>
    <mergeCell ref="C14:E14"/>
    <mergeCell ref="C15:E15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A6:A7"/>
    <mergeCell ref="A9:A10"/>
    <mergeCell ref="A11:A15"/>
    <mergeCell ref="A16:A31"/>
    <mergeCell ref="B9:B10"/>
    <mergeCell ref="B16:B17"/>
    <mergeCell ref="C16:C17"/>
    <mergeCell ref="D9:D10"/>
    <mergeCell ref="D16:D17"/>
    <mergeCell ref="E16:E17"/>
    <mergeCell ref="F16:F17"/>
    <mergeCell ref="G16:G17"/>
    <mergeCell ref="H16:H17"/>
    <mergeCell ref="I9:I10"/>
    <mergeCell ref="I16:I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bellwin</cp:lastModifiedBy>
  <dcterms:created xsi:type="dcterms:W3CDTF">2025-02-06T07:09:00Z</dcterms:created>
  <dcterms:modified xsi:type="dcterms:W3CDTF">2025-03-14T05:40:40Z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2052-11.8.6.8722</vt:lpwstr>
  </property>
</Properties>
</file>