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7" r:id="rId13"/>
    <sheet name="对下转移支付绩效目标表09-2" sheetId="18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 13" sheetId="16" r:id="rId18"/>
  </sheets>
  <calcPr calcId="144525"/>
</workbook>
</file>

<file path=xl/sharedStrings.xml><?xml version="1.0" encoding="utf-8"?>
<sst xmlns="http://schemas.openxmlformats.org/spreadsheetml/2006/main" count="1197" uniqueCount="418">
  <si>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</si>
  <si>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</si>
  <si>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</si>
  <si>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</si>
  <si>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</si>
  <si>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</si>
  <si>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</si>
  <si>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</si>
  <si>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</si>
  <si>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</si>
  <si>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</si>
  <si>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</si>
  <si>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</si>
  <si>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</si>
  <si>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</si>
  <si>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</si>
  <si>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</si>
  <si>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</si>
  <si>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</si>
  <si>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</si>
  <si>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</si>
  <si>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</si>
  <si>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</si>
  <si>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</si>
  <si>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</si>
  <si>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</si>
  <si>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</si>
  <si>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</si>
  <si>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</si>
  <si>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</si>
  <si>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</si>
  <si>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</si>
  <si>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</si>
  <si>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</si>
  <si>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</si>
  <si>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</si>
  <si>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</si>
  <si>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</si>
  <si>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</si>
  <si>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</si>
  <si>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</si>
  <si>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</si>
  <si>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</si>
  <si>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</si>
  <si>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</si>
  <si>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</si>
  <si>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</si>
  <si>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</si>
  <si>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</si>
  <si>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</si>
  <si>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</si>
  <si>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</si>
  <si>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</si>
  <si>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</si>
  <si>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</si>
  <si>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</si>
  <si>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</si>
  <si>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</si>
  <si>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</si>
  <si>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</si>
  <si>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</si>
  <si>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</si>
  <si>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</si>
  <si>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</si>
  <si>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</si>
  <si>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</si>
  <si>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</si>
  <si>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</si>
  <si>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</si>
  <si>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昆明市晋宁区第二中学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</si>
  <si>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</si>
  <si>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</si>
  <si>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</si>
  <si>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</si>
  <si>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</si>
  <si>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</si>
  <si>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</si>
  <si>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</si>
  <si>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</si>
  <si>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</si>
  <si>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</si>
  <si>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</si>
  <si>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</si>
  <si>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</si>
  <si>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</si>
  <si>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</si>
  <si>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</si>
  <si>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</si>
  <si>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</si>
  <si>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</si>
  <si>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</si>
  <si>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</si>
  <si>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</si>
  <si>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</si>
  <si>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</si>
  <si>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</si>
  <si>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</si>
  <si>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</si>
  <si>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</si>
  <si>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</si>
  <si>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</si>
  <si>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</si>
  <si>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</si>
  <si>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</si>
  <si>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</si>
  <si>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</si>
  <si>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</si>
  <si>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</si>
  <si>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</si>
  <si>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</si>
  <si>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</si>
  <si>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</si>
  <si>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</si>
  <si>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</si>
  <si>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</si>
  <si>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</si>
  <si>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</si>
  <si>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</si>
  <si>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</si>
  <si>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</si>
  <si>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</si>
  <si>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</si>
  <si>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</si>
  <si>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</si>
  <si>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</si>
  <si>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</si>
  <si>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</si>
  <si>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</si>
  <si>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</si>
  <si>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</si>
  <si>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</si>
  <si>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</si>
  <si>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</si>
  <si>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</si>
  <si>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</si>
  <si>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</si>
  <si>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</si>
  <si>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</si>
  <si>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</si>
  <si>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</si>
  <si>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</si>
  <si>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</si>
  <si>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</si>
  <si>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</si>
  <si>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</si>
  <si>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</si>
  <si>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</si>
  <si>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</si>
  <si>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</si>
  <si>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</si>
  <si>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</si>
  <si>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</si>
  <si>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</si>
  <si>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</si>
  <si>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</si>
  <si>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</si>
  <si>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</si>
  <si>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</si>
  <si>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</si>
  <si>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</si>
  <si>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</si>
  <si>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</si>
  <si>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</si>
  <si>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</si>
  <si>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</si>
  <si>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</si>
  <si>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</si>
  <si>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</si>
  <si>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</si>
  <si>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</si>
  <si>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</si>
  <si>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</si>
  <si>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</si>
  <si>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</si>
  <si>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</si>
  <si>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</si>
  <si>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</si>
  <si>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</si>
  <si>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</si>
  <si>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</si>
  <si>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</si>
  <si>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</si>
  <si>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</si>
  <si>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</si>
  <si>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</si>
  <si>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</si>
  <si>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</si>
  <si>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</si>
  <si>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</si>
  <si>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</si>
  <si>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</si>
  <si>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</si>
  <si>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</si>
  <si>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</si>
  <si>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</si>
  <si>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</si>
  <si>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</si>
  <si>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</si>
  <si>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530122210000000003760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</si>
  <si>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</si>
  <si>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</si>
  <si>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</si>
  <si>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</si>
  <si>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</si>
  <si>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</si>
  <si>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</si>
  <si>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</si>
  <si>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</si>
  <si>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530122210000000003761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</si>
  <si>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</si>
  <si>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</si>
  <si>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</si>
  <si>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</si>
  <si>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</si>
  <si>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</si>
  <si>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</si>
  <si>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</si>
  <si>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</si>
  <si>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530122210000000003762</t>
  </si>
  <si>
    <t>30113</t>
  </si>
  <si>
    <t>530122210000000003763</t>
  </si>
  <si>
    <t>对个人和家庭的补助</t>
  </si>
  <si>
    <t>30305</t>
  </si>
  <si>
    <t>生活补助</t>
  </si>
  <si>
    <t>530122210000000003765</t>
  </si>
  <si>
    <t>30217</t>
  </si>
  <si>
    <t>530122210000000003767</t>
  </si>
  <si>
    <t>工会经费</t>
  </si>
  <si>
    <t>30228</t>
  </si>
  <si>
    <t>530122210000000003768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</si>
  <si>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</si>
  <si>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</si>
  <si>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</si>
  <si>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</si>
  <si>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</si>
  <si>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</si>
  <si>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</si>
  <si>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</si>
  <si>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</si>
  <si>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530122231100001225334</t>
  </si>
  <si>
    <t>离退休人员支出</t>
  </si>
  <si>
    <t>30301</t>
  </si>
  <si>
    <t>离休费</t>
  </si>
  <si>
    <t>530122231100001481200</t>
  </si>
  <si>
    <t>事业人员绩效奖励</t>
  </si>
  <si>
    <t>530122231100001481222</t>
  </si>
  <si>
    <t>其他事业人员支出工资</t>
  </si>
  <si>
    <t>530122241100002240535</t>
  </si>
  <si>
    <t>其他人员支出</t>
  </si>
  <si>
    <t>30199</t>
  </si>
  <si>
    <t>其他工资福利支出</t>
  </si>
  <si>
    <t>530122241100002320967</t>
  </si>
  <si>
    <t>生均公用经费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</si>
  <si>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</si>
  <si>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</si>
  <si>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</si>
  <si>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</si>
  <si>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</si>
  <si>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</si>
  <si>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</si>
  <si>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</si>
  <si>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530122211100000229942</t>
  </si>
  <si>
    <t>（专户）事业收入经费</t>
  </si>
  <si>
    <t>事业发展类</t>
  </si>
  <si>
    <t>530122221100000418264</t>
  </si>
  <si>
    <t>学费住宿费专项资金</t>
  </si>
  <si>
    <t>530122221100001039307</t>
  </si>
  <si>
    <t>军训经费</t>
  </si>
  <si>
    <t xml:space="preserve">                    </t>
  </si>
  <si>
    <t>530122231100002285233</t>
  </si>
  <si>
    <t>（收支专户）课后服务费资金</t>
  </si>
  <si>
    <t>30226</t>
  </si>
  <si>
    <t>劳务费</t>
  </si>
  <si>
    <t xml:space="preserve">                                                                      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</si>
  <si>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</si>
  <si>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</si>
  <si>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</si>
  <si>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</si>
  <si>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</si>
  <si>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</si>
  <si>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</si>
  <si>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</si>
  <si>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</si>
  <si>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</si>
  <si>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遵循教育规律，依托昆明市第二中学的品牌优势、管理模式、办学经验等，传承昆明市第二中学优良的校风、教风、学风和办学理念，积极探索新的运行机制，促进教育教学质量稳步提高。   
</t>
  </si>
  <si>
    <t>产出指标</t>
  </si>
  <si>
    <t>数量指标</t>
  </si>
  <si>
    <t xml:space="preserve">非税收入全部纳入收支账户预算管理
</t>
  </si>
  <si>
    <t>=</t>
  </si>
  <si>
    <t>100</t>
  </si>
  <si>
    <t>%</t>
  </si>
  <si>
    <t>定量指标</t>
  </si>
  <si>
    <t>非税收入全部纳入收支账户预算管理</t>
  </si>
  <si>
    <t>效益指标</t>
  </si>
  <si>
    <t>社会效益</t>
  </si>
  <si>
    <t xml:space="preserve">促进学校教育发展，教学质量稳步提升
</t>
  </si>
  <si>
    <t>&gt;=</t>
  </si>
  <si>
    <t>98</t>
  </si>
  <si>
    <t>促进学校教育发展，教学质量稳步提升</t>
  </si>
  <si>
    <t>满意度指标</t>
  </si>
  <si>
    <t>服务对象满意度</t>
  </si>
  <si>
    <t>家长及学生满意度</t>
  </si>
  <si>
    <t>让高中学生生成坚强的意志，培养出良好身体素质，掌握必备军事技能，让社会认可并支持国防教育。</t>
  </si>
  <si>
    <t>培训参加人次</t>
  </si>
  <si>
    <t>750</t>
  </si>
  <si>
    <t>人次</t>
  </si>
  <si>
    <t>军训经费，资金到位，专款专用，圆满完成军训工作</t>
  </si>
  <si>
    <t>质量指标</t>
  </si>
  <si>
    <t>培训人员合格率</t>
  </si>
  <si>
    <t>反映预算部门（单位）组织开展各类培训的质量。
培训人员合格率=（合格的学员数量/培训总学员数量）*100%。</t>
  </si>
  <si>
    <t>军训经费，资金到位，专款专用，圆满完成军训工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</si>
  <si>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</si>
  <si>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</si>
  <si>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满足学生课后在校服务需求，缓解学生家长实际困难，完善社会服务体系，促进学校教育发展，严格按政策，专款专用。</t>
  </si>
  <si>
    <t>在校服务学生数</t>
  </si>
  <si>
    <t>2060</t>
  </si>
  <si>
    <t>人</t>
  </si>
  <si>
    <t>完善社会服务体系，促进学校教育发展</t>
  </si>
  <si>
    <t>学生、家长和社会的满意度</t>
  </si>
  <si>
    <t>学费住宿费专项资金，用于促进教育发展，改进教育设施，提高教育水平，遵循教育规律，依托昆明市第二中学的品牌优势、管理模式、办学经验等，传承昆明市第二中学优良的校风、教风、学风和办学理念，积极探索新的运行机制，促进教育教学质量稳步提高。</t>
  </si>
  <si>
    <t>学费收费标准</t>
  </si>
  <si>
    <t>400</t>
  </si>
  <si>
    <t>元/学期</t>
  </si>
  <si>
    <t>学费住宿费专项资金，用于促进教育发展，改进教育设施，提高教育水平。</t>
  </si>
  <si>
    <t>住宿费收费标准　</t>
  </si>
  <si>
    <t>80</t>
  </si>
  <si>
    <t>用于促进教育发展，改进教育设施，提高教育水平，遵循教育规律，依托昆明市第二中学的品牌优势、管理模式、办学经验等，传承昆明市第二中学优良的校风、教风、学风和办学理念，积极探索新的运行机制，促进教育教学质量稳步提高。</t>
  </si>
  <si>
    <t>95</t>
  </si>
  <si>
    <t>定性指标</t>
  </si>
  <si>
    <t>积极探索新的运行机制，促进教育教学质量稳步提高。</t>
  </si>
  <si>
    <t>社会、家长和学生的满意度</t>
  </si>
  <si>
    <t>家长、学生、社会满意度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</si>
  <si>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</si>
  <si>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</si>
  <si>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</si>
  <si>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</si>
  <si>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</si>
  <si>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</si>
  <si>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</si>
  <si>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</si>
  <si>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</si>
  <si>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</si>
  <si>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</si>
  <si>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</si>
  <si>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</si>
  <si>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</si>
  <si>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</si>
  <si>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</si>
  <si>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采购宿管服务</t>
  </si>
  <si>
    <t>物业管理服务</t>
  </si>
  <si>
    <t>元</t>
  </si>
  <si>
    <t>采购复印纸</t>
  </si>
  <si>
    <t>复印纸</t>
  </si>
  <si>
    <t>采购保安保洁服务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</si>
  <si>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</si>
  <si>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</si>
  <si>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</si>
  <si>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</si>
  <si>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</si>
  <si>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</si>
  <si>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</si>
  <si>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</si>
  <si>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备注：因没有符合政府集中采购目录和限额标准范围内的支出项目，我单位无部门政府采购预算相关内容，该表以空表进行公开。</t>
  </si>
  <si>
    <t>预算09-1表</t>
  </si>
  <si>
    <t>单位名称：昆明市晋宁区第二中学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</si>
  <si>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</si>
  <si>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</si>
  <si>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</si>
  <si>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</si>
  <si>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</si>
  <si>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</si>
  <si>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</si>
  <si>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</si>
  <si>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</si>
  <si>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</si>
  <si>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</si>
  <si>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</si>
  <si>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</si>
  <si>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</si>
  <si>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A05010101 钢木床类</t>
  </si>
  <si>
    <t>学生双层铁床</t>
  </si>
  <si>
    <t>套</t>
  </si>
  <si>
    <t>A05010599 其他柜类</t>
  </si>
  <si>
    <t>定制不锈钢手机柜</t>
  </si>
  <si>
    <t>台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</si>
  <si>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</si>
  <si>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</si>
  <si>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</si>
  <si>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</si>
  <si>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</si>
  <si>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</si>
  <si>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</si>
  <si>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</si>
  <si>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</si>
  <si>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</si>
  <si>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</si>
  <si>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</si>
  <si>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</si>
  <si>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</si>
  <si>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</si>
  <si>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</si>
  <si>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</si>
  <si>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</si>
  <si>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</si>
  <si>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</si>
  <si>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</si>
  <si>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</si>
  <si>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</si>
  <si>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</si>
  <si>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</si>
  <si>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</si>
  <si>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</si>
  <si>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</si>
  <si>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</si>
  <si>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</si>
  <si>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</si>
  <si>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</si>
  <si>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备注：此表为一级预算单位及主管部门公开，我单位为二级预算单位,故以空表公开。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</si>
</sst>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hh:mm:ss"/>
    <numFmt numFmtId="178" formatCode="yyyy\-mm\-dd\ hh:mm:ss"/>
    <numFmt numFmtId="179" formatCode="#,##0.00;\-#,##0.00;;@"/>
    <numFmt numFmtId="180" formatCode="#,##0;\-#,##0;;@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3" fillId="0" borderId="1">
      <alignment horizontal="right" vertical="center"/>
    </xf>
    <xf numFmtId="0" fontId="26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3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41" fillId="14" borderId="19" applyNumberFormat="0" applyAlignment="0" applyProtection="0">
      <alignment vertical="center"/>
    </xf>
    <xf numFmtId="0" fontId="40" fillId="34" borderId="21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10" fontId="23" fillId="0" borderId="1">
      <alignment horizontal="right" vertical="center"/>
    </xf>
    <xf numFmtId="0" fontId="2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80" fontId="23" fillId="0" borderId="1">
      <alignment horizontal="right" vertical="center"/>
    </xf>
    <xf numFmtId="179" fontId="23" fillId="0" borderId="1">
      <alignment horizontal="right" vertical="center"/>
    </xf>
    <xf numFmtId="179" fontId="23" fillId="0" borderId="1">
      <alignment horizontal="right" vertical="center"/>
    </xf>
    <xf numFmtId="49" fontId="23" fillId="0" borderId="1">
      <alignment horizontal="left" vertical="center" wrapText="1"/>
    </xf>
    <xf numFmtId="177" fontId="23" fillId="0" borderId="1">
      <alignment horizontal="right" vertical="center"/>
    </xf>
  </cellStyleXfs>
  <cellXfs count="2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0" fillId="0" borderId="1" xfId="53" applyFont="1" applyAlignment="1">
      <alignment horizontal="left" vertical="center"/>
    </xf>
    <xf numFmtId="179" fontId="10" fillId="0" borderId="1" xfId="53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0" fillId="0" borderId="1" xfId="55" applyFo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9" fontId="10" fillId="0" borderId="1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10" fillId="0" borderId="1" xfId="52" applyFont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1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49" fontId="15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0" fillId="0" borderId="1" xfId="55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179" fontId="17" fillId="0" borderId="1" xfId="53" applyFo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" fontId="20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10" fillId="0" borderId="1" xfId="55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L10" sqref="L10"/>
    </sheetView>
  </sheetViews>
  <sheetFormatPr defaultColWidth="8.62962962962963" defaultRowHeight="12.75" customHeight="1" outlineLevelCol="3"/>
  <cols>
    <col min="1" max="4" width="41" customWidth="1"/>
  </cols>
  <sheetData>
    <row r="1" ht="15" customHeight="1" spans="1:4">
      <c r="A1" s="81"/>
      <c r="B1" s="81"/>
      <c r="C1" s="81"/>
      <c r="D1" s="95" t="s">
        <v>0</v>
      </c>
    </row>
    <row r="2" ht="41.25" customHeight="1" spans="1:1">
      <c r="A2" s="76" t="str">
        <f>"2025"&amp;"年部门财务收支预算总表"</f>
        <v>2025年部门财务收支预算总表</v>
      </c>
    </row>
    <row r="3" ht="17.25" customHeight="1" spans="1:4">
      <c r="A3" s="79" t="str">
        <f>"单位名称："&amp;"昆明市晋宁区第二中学"</f>
        <v>单位名称：昆明市晋宁区第二中学</v>
      </c>
      <c r="B3" s="229"/>
      <c r="D3" s="221" t="s">
        <v>1</v>
      </c>
    </row>
    <row r="4" ht="23.25" customHeight="1" spans="1:4">
      <c r="A4" s="245" t="s">
        <v>2</v>
      </c>
      <c r="B4" s="246"/>
      <c r="C4" s="245" t="s">
        <v>3</v>
      </c>
      <c r="D4" s="246"/>
    </row>
    <row r="5" ht="24" customHeight="1" spans="1:4">
      <c r="A5" s="245" t="s">
        <v>4</v>
      </c>
      <c r="B5" s="245" t="s">
        <v>5</v>
      </c>
      <c r="C5" s="245" t="s">
        <v>6</v>
      </c>
      <c r="D5" s="245" t="s">
        <v>5</v>
      </c>
    </row>
    <row r="6" ht="17.25" customHeight="1" spans="1:4">
      <c r="A6" s="231" t="s">
        <v>7</v>
      </c>
      <c r="B6" s="60">
        <v>41552130.36</v>
      </c>
      <c r="C6" s="231" t="s">
        <v>8</v>
      </c>
      <c r="D6" s="60"/>
    </row>
    <row r="7" ht="17.25" customHeight="1" spans="1:4">
      <c r="A7" s="231" t="s">
        <v>9</v>
      </c>
      <c r="B7" s="60"/>
      <c r="C7" s="231" t="s">
        <v>10</v>
      </c>
      <c r="D7" s="60"/>
    </row>
    <row r="8" ht="17.25" customHeight="1" spans="1:4">
      <c r="A8" s="231" t="s">
        <v>11</v>
      </c>
      <c r="B8" s="60"/>
      <c r="C8" s="247" t="s">
        <v>12</v>
      </c>
      <c r="D8" s="60"/>
    </row>
    <row r="9" ht="17.25" customHeight="1" spans="1:4">
      <c r="A9" s="231" t="s">
        <v>13</v>
      </c>
      <c r="B9" s="60">
        <v>2872800</v>
      </c>
      <c r="C9" s="247" t="s">
        <v>14</v>
      </c>
      <c r="D9" s="60"/>
    </row>
    <row r="10" ht="17.25" customHeight="1" spans="1:4">
      <c r="A10" s="231" t="s">
        <v>15</v>
      </c>
      <c r="B10" s="60">
        <v>3545623</v>
      </c>
      <c r="C10" s="247" t="s">
        <v>16</v>
      </c>
      <c r="D10" s="60">
        <v>36897706.1</v>
      </c>
    </row>
    <row r="11" ht="17.25" customHeight="1" spans="1:4">
      <c r="A11" s="231" t="s">
        <v>17</v>
      </c>
      <c r="B11" s="60"/>
      <c r="C11" s="247" t="s">
        <v>18</v>
      </c>
      <c r="D11" s="60"/>
    </row>
    <row r="12" ht="17.25" customHeight="1" spans="1:4">
      <c r="A12" s="231" t="s">
        <v>19</v>
      </c>
      <c r="B12" s="60"/>
      <c r="C12" s="89" t="s">
        <v>20</v>
      </c>
      <c r="D12" s="60"/>
    </row>
    <row r="13" ht="17.25" customHeight="1" spans="1:4">
      <c r="A13" s="231" t="s">
        <v>21</v>
      </c>
      <c r="B13" s="60"/>
      <c r="C13" s="89" t="s">
        <v>22</v>
      </c>
      <c r="D13" s="60">
        <v>4855838</v>
      </c>
    </row>
    <row r="14" ht="17.25" customHeight="1" spans="1:4">
      <c r="A14" s="231" t="s">
        <v>23</v>
      </c>
      <c r="B14" s="60"/>
      <c r="C14" s="89" t="s">
        <v>24</v>
      </c>
      <c r="D14" s="60">
        <v>2932501.26</v>
      </c>
    </row>
    <row r="15" ht="17.25" customHeight="1" spans="1:4">
      <c r="A15" s="231" t="s">
        <v>25</v>
      </c>
      <c r="B15" s="62">
        <v>3545623</v>
      </c>
      <c r="C15" s="89" t="s">
        <v>26</v>
      </c>
      <c r="D15" s="60"/>
    </row>
    <row r="16" ht="17.25" customHeight="1" spans="1:4">
      <c r="A16" s="21"/>
      <c r="B16" s="60"/>
      <c r="C16" s="89" t="s">
        <v>27</v>
      </c>
      <c r="D16" s="60"/>
    </row>
    <row r="17" ht="17.25" customHeight="1" spans="1:4">
      <c r="A17" s="232"/>
      <c r="B17" s="60"/>
      <c r="C17" s="89" t="s">
        <v>28</v>
      </c>
      <c r="D17" s="60"/>
    </row>
    <row r="18" ht="17.25" customHeight="1" spans="1:4">
      <c r="A18" s="232"/>
      <c r="B18" s="60"/>
      <c r="C18" s="89" t="s">
        <v>29</v>
      </c>
      <c r="D18" s="60"/>
    </row>
    <row r="19" ht="17.25" customHeight="1" spans="1:4">
      <c r="A19" s="232"/>
      <c r="B19" s="60"/>
      <c r="C19" s="89" t="s">
        <v>30</v>
      </c>
      <c r="D19" s="60"/>
    </row>
    <row r="20" ht="17.25" customHeight="1" spans="1:4">
      <c r="A20" s="232"/>
      <c r="B20" s="60"/>
      <c r="C20" s="89" t="s">
        <v>31</v>
      </c>
      <c r="D20" s="60"/>
    </row>
    <row r="21" ht="17.25" customHeight="1" spans="1:4">
      <c r="A21" s="232"/>
      <c r="B21" s="60"/>
      <c r="C21" s="89" t="s">
        <v>32</v>
      </c>
      <c r="D21" s="60"/>
    </row>
    <row r="22" ht="17.25" customHeight="1" spans="1:4">
      <c r="A22" s="232"/>
      <c r="B22" s="60"/>
      <c r="C22" s="89" t="s">
        <v>33</v>
      </c>
      <c r="D22" s="60"/>
    </row>
    <row r="23" ht="17.25" customHeight="1" spans="1:4">
      <c r="A23" s="232"/>
      <c r="B23" s="60"/>
      <c r="C23" s="89" t="s">
        <v>34</v>
      </c>
      <c r="D23" s="60"/>
    </row>
    <row r="24" ht="17.25" customHeight="1" spans="1:4">
      <c r="A24" s="232"/>
      <c r="B24" s="60"/>
      <c r="C24" s="89" t="s">
        <v>35</v>
      </c>
      <c r="D24" s="60">
        <v>3284508</v>
      </c>
    </row>
    <row r="25" ht="17.25" customHeight="1" spans="1:4">
      <c r="A25" s="232"/>
      <c r="B25" s="60"/>
      <c r="C25" s="89" t="s">
        <v>36</v>
      </c>
      <c r="D25" s="60"/>
    </row>
    <row r="26" ht="17.25" customHeight="1" spans="1:4">
      <c r="A26" s="232"/>
      <c r="B26" s="60"/>
      <c r="C26" s="21" t="s">
        <v>37</v>
      </c>
      <c r="D26" s="60"/>
    </row>
    <row r="27" ht="17.25" customHeight="1" spans="1:4">
      <c r="A27" s="232"/>
      <c r="B27" s="60"/>
      <c r="C27" s="89" t="s">
        <v>38</v>
      </c>
      <c r="D27" s="60"/>
    </row>
    <row r="28" ht="16.5" customHeight="1" spans="1:4">
      <c r="A28" s="232"/>
      <c r="B28" s="60"/>
      <c r="C28" s="89" t="s">
        <v>39</v>
      </c>
      <c r="D28" s="60"/>
    </row>
    <row r="29" ht="16.5" customHeight="1" spans="1:4">
      <c r="A29" s="232"/>
      <c r="B29" s="60"/>
      <c r="C29" s="21" t="s">
        <v>40</v>
      </c>
      <c r="D29" s="60"/>
    </row>
    <row r="30" ht="17.25" customHeight="1" spans="1:4">
      <c r="A30" s="232"/>
      <c r="B30" s="60"/>
      <c r="C30" s="21" t="s">
        <v>41</v>
      </c>
      <c r="D30" s="60"/>
    </row>
    <row r="31" ht="17.25" customHeight="1" spans="1:4">
      <c r="A31" s="232"/>
      <c r="B31" s="60"/>
      <c r="C31" s="89" t="s">
        <v>42</v>
      </c>
      <c r="D31" s="60"/>
    </row>
    <row r="32" ht="16.5" customHeight="1" spans="1:4">
      <c r="A32" s="232" t="s">
        <v>43</v>
      </c>
      <c r="B32" s="60">
        <v>47970553.36</v>
      </c>
      <c r="C32" s="232" t="s">
        <v>44</v>
      </c>
      <c r="D32" s="60">
        <v>47970553.36</v>
      </c>
    </row>
    <row r="33" ht="16.5" customHeight="1" spans="1:4">
      <c r="A33" s="21" t="s">
        <v>45</v>
      </c>
      <c r="B33" s="60"/>
      <c r="C33" s="21" t="s">
        <v>46</v>
      </c>
      <c r="D33" s="60"/>
    </row>
    <row r="34" ht="16.5" customHeight="1" spans="1:4">
      <c r="A34" s="89" t="s">
        <v>47</v>
      </c>
      <c r="B34" s="62"/>
      <c r="C34" s="89" t="s">
        <v>47</v>
      </c>
      <c r="D34" s="62"/>
    </row>
    <row r="35" ht="16.5" customHeight="1" spans="1:4">
      <c r="A35" s="89" t="s">
        <v>48</v>
      </c>
      <c r="B35" s="62"/>
      <c r="C35" s="89" t="s">
        <v>49</v>
      </c>
      <c r="D35" s="62"/>
    </row>
    <row r="36" ht="16.5" customHeight="1" spans="1:4">
      <c r="A36" s="235" t="s">
        <v>50</v>
      </c>
      <c r="B36" s="60">
        <v>47970553.36</v>
      </c>
      <c r="C36" s="235" t="s">
        <v>51</v>
      </c>
      <c r="D36" s="60">
        <v>47970553.36</v>
      </c>
    </row>
  </sheetData>
  <mergeCells count="4">
    <mergeCell ref="A2:D2"/>
    <mergeCell ref="A3:B3"/>
    <mergeCell ref="A4:B4"/>
    <mergeCell ref="C4:D4"/>
  </mergeCells>
  <pageMargins left="0.75" right="0.432638888888889" top="0.472222222222222" bottom="0.314583333333333" header="0.5" footer="0.5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:T1"/>
    </sheetView>
  </sheetViews>
  <sheetFormatPr defaultColWidth="8.37962962962963" defaultRowHeight="12.75" customHeight="1"/>
  <cols>
    <col min="1" max="1" width="9.37962962962963" customWidth="1"/>
    <col min="2" max="2" width="15.75" customWidth="1"/>
    <col min="3" max="5" width="13.3796296296296" customWidth="1"/>
    <col min="6" max="7" width="7" customWidth="1"/>
    <col min="8" max="9" width="16.8796296296296" customWidth="1"/>
    <col min="10" max="13" width="4.12962962962963" customWidth="1"/>
    <col min="14" max="14" width="14.75" customWidth="1"/>
    <col min="15" max="20" width="4.25" customWidth="1"/>
  </cols>
  <sheetData>
    <row r="1" ht="17.25" customHeight="1" spans="1:1">
      <c r="A1" s="95" t="s">
        <v>52</v>
      </c>
    </row>
    <row r="2" ht="41.25" customHeight="1" spans="1:1">
      <c r="A2" s="76" t="str">
        <f>"2025"&amp;"年部门收入预算表"</f>
        <v>2025年部门收入预算表</v>
      </c>
    </row>
    <row r="3" ht="17.25" customHeight="1" spans="1:20">
      <c r="A3" s="216" t="str">
        <f>"单位名称："&amp;"昆明市晋宁区第二中学"</f>
        <v>单位名称：昆明市晋宁区第二中学</v>
      </c>
      <c r="B3" s="239"/>
      <c r="C3" s="8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4" t="s">
        <v>1</v>
      </c>
    </row>
    <row r="4" ht="21.75" customHeight="1" spans="1:20">
      <c r="A4" s="70" t="s">
        <v>53</v>
      </c>
      <c r="B4" s="70" t="s">
        <v>54</v>
      </c>
      <c r="C4" s="70" t="s">
        <v>55</v>
      </c>
      <c r="D4" s="70" t="s">
        <v>56</v>
      </c>
      <c r="E4" s="70"/>
      <c r="F4" s="70"/>
      <c r="G4" s="70"/>
      <c r="H4" s="70"/>
      <c r="I4" s="72"/>
      <c r="J4" s="70"/>
      <c r="K4" s="70"/>
      <c r="L4" s="70"/>
      <c r="M4" s="70"/>
      <c r="N4" s="70"/>
      <c r="O4" s="70" t="s">
        <v>45</v>
      </c>
      <c r="P4" s="70"/>
      <c r="Q4" s="70"/>
      <c r="R4" s="70"/>
      <c r="S4" s="70"/>
      <c r="T4" s="70"/>
    </row>
    <row r="5" ht="27" customHeight="1" spans="1:20">
      <c r="A5" s="70"/>
      <c r="B5" s="70"/>
      <c r="C5" s="70"/>
      <c r="D5" s="70" t="s">
        <v>57</v>
      </c>
      <c r="E5" s="70" t="s">
        <v>58</v>
      </c>
      <c r="F5" s="70" t="s">
        <v>59</v>
      </c>
      <c r="G5" s="70" t="s">
        <v>60</v>
      </c>
      <c r="H5" s="70" t="s">
        <v>61</v>
      </c>
      <c r="I5" s="72" t="s">
        <v>62</v>
      </c>
      <c r="J5" s="70"/>
      <c r="K5" s="70"/>
      <c r="L5" s="70"/>
      <c r="M5" s="70"/>
      <c r="N5" s="70"/>
      <c r="O5" s="70" t="s">
        <v>57</v>
      </c>
      <c r="P5" s="70" t="s">
        <v>58</v>
      </c>
      <c r="Q5" s="70" t="s">
        <v>59</v>
      </c>
      <c r="R5" s="70" t="s">
        <v>60</v>
      </c>
      <c r="S5" s="70" t="s">
        <v>61</v>
      </c>
      <c r="T5" s="70" t="s">
        <v>62</v>
      </c>
    </row>
    <row r="6" ht="30" customHeight="1" spans="1:20">
      <c r="A6" s="22"/>
      <c r="B6" s="22"/>
      <c r="C6" s="94"/>
      <c r="D6" s="94"/>
      <c r="E6" s="94"/>
      <c r="F6" s="94"/>
      <c r="G6" s="94"/>
      <c r="H6" s="94"/>
      <c r="I6" s="193" t="s">
        <v>57</v>
      </c>
      <c r="J6" s="70" t="s">
        <v>63</v>
      </c>
      <c r="K6" s="70" t="s">
        <v>64</v>
      </c>
      <c r="L6" s="70" t="s">
        <v>65</v>
      </c>
      <c r="M6" s="70" t="s">
        <v>66</v>
      </c>
      <c r="N6" s="70" t="s">
        <v>67</v>
      </c>
      <c r="O6" s="243"/>
      <c r="P6" s="243"/>
      <c r="Q6" s="243"/>
      <c r="R6" s="243"/>
      <c r="S6" s="243"/>
      <c r="T6" s="94"/>
    </row>
    <row r="7" ht="15" customHeight="1" spans="1:20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7</v>
      </c>
      <c r="H7" s="241">
        <v>8</v>
      </c>
      <c r="I7" s="193">
        <v>9</v>
      </c>
      <c r="J7" s="241">
        <v>10</v>
      </c>
      <c r="K7" s="241">
        <v>11</v>
      </c>
      <c r="L7" s="241">
        <v>12</v>
      </c>
      <c r="M7" s="241">
        <v>13</v>
      </c>
      <c r="N7" s="241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  <c r="T7" s="241">
        <v>20</v>
      </c>
    </row>
    <row r="8" ht="18" customHeight="1" spans="1:20">
      <c r="A8" s="32" t="s">
        <v>68</v>
      </c>
      <c r="B8" s="32" t="s">
        <v>69</v>
      </c>
      <c r="C8" s="23">
        <v>47970553.36</v>
      </c>
      <c r="D8" s="23">
        <v>47970553.36</v>
      </c>
      <c r="E8" s="23">
        <v>41552130.36</v>
      </c>
      <c r="F8" s="23"/>
      <c r="G8" s="23"/>
      <c r="H8" s="23">
        <v>2872800</v>
      </c>
      <c r="I8" s="23">
        <v>3545623</v>
      </c>
      <c r="J8" s="23"/>
      <c r="K8" s="23"/>
      <c r="L8" s="23"/>
      <c r="M8" s="23"/>
      <c r="N8" s="23">
        <v>3545623</v>
      </c>
      <c r="O8" s="23"/>
      <c r="P8" s="23"/>
      <c r="Q8" s="23"/>
      <c r="R8" s="23"/>
      <c r="S8" s="23"/>
      <c r="T8" s="23"/>
    </row>
    <row r="9" ht="18" customHeight="1" spans="1:20">
      <c r="A9" s="242" t="s">
        <v>55</v>
      </c>
      <c r="B9" s="242"/>
      <c r="C9" s="23">
        <v>47970553.36</v>
      </c>
      <c r="D9" s="23">
        <v>47970553.36</v>
      </c>
      <c r="E9" s="23">
        <v>41552130.36</v>
      </c>
      <c r="F9" s="23"/>
      <c r="G9" s="23"/>
      <c r="H9" s="23">
        <v>2872800</v>
      </c>
      <c r="I9" s="23">
        <v>3545623</v>
      </c>
      <c r="J9" s="23"/>
      <c r="K9" s="23"/>
      <c r="L9" s="23"/>
      <c r="M9" s="23"/>
      <c r="N9" s="23">
        <v>3545623</v>
      </c>
      <c r="O9" s="23"/>
      <c r="P9" s="23"/>
      <c r="Q9" s="23"/>
      <c r="R9" s="23"/>
      <c r="S9" s="23"/>
      <c r="T9" s="2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A1" sqref="A1:O1"/>
    </sheetView>
  </sheetViews>
  <sheetFormatPr defaultColWidth="14" defaultRowHeight="12.75" customHeight="1"/>
  <cols>
    <col min="1" max="1" width="10.6296296296296" customWidth="1"/>
    <col min="2" max="2" width="28.8796296296296" customWidth="1"/>
    <col min="3" max="6" width="16.1296296296296" customWidth="1"/>
    <col min="7" max="8" width="6.87962962962963" customWidth="1"/>
    <col min="9" max="9" width="11" customWidth="1"/>
    <col min="10" max="10" width="14" customWidth="1"/>
    <col min="11" max="14" width="5.75" customWidth="1"/>
    <col min="15" max="15" width="12.25" customWidth="1"/>
  </cols>
  <sheetData>
    <row r="1" ht="17.25" customHeight="1" spans="1:1">
      <c r="A1" s="81" t="s">
        <v>70</v>
      </c>
    </row>
    <row r="2" ht="41.25" customHeight="1" spans="1:1">
      <c r="A2" s="76" t="str">
        <f>"2025"&amp;"年部门支出预算表"</f>
        <v>2025年部门支出预算表</v>
      </c>
    </row>
    <row r="3" ht="17.25" customHeight="1" spans="1:15">
      <c r="A3" s="216" t="str">
        <f>"单位名称："&amp;"昆明市晋宁区第二中学"</f>
        <v>单位名称：昆明市晋宁区第二中学</v>
      </c>
      <c r="O3" s="81" t="s">
        <v>1</v>
      </c>
    </row>
    <row r="4" ht="27" customHeight="1" spans="1:15">
      <c r="A4" s="39" t="s">
        <v>71</v>
      </c>
      <c r="B4" s="39" t="s">
        <v>72</v>
      </c>
      <c r="C4" s="39" t="s">
        <v>55</v>
      </c>
      <c r="D4" s="186" t="s">
        <v>58</v>
      </c>
      <c r="E4" s="186"/>
      <c r="F4" s="186"/>
      <c r="G4" s="66" t="s">
        <v>59</v>
      </c>
      <c r="H4" s="66" t="s">
        <v>60</v>
      </c>
      <c r="I4" s="66" t="s">
        <v>73</v>
      </c>
      <c r="J4" s="186" t="s">
        <v>62</v>
      </c>
      <c r="K4" s="186"/>
      <c r="L4" s="186"/>
      <c r="M4" s="186"/>
      <c r="N4" s="14"/>
      <c r="O4" s="14"/>
    </row>
    <row r="5" ht="42" customHeight="1" spans="1:15">
      <c r="A5" s="67"/>
      <c r="B5" s="67"/>
      <c r="C5" s="186"/>
      <c r="D5" s="186" t="s">
        <v>57</v>
      </c>
      <c r="E5" s="186" t="s">
        <v>74</v>
      </c>
      <c r="F5" s="186" t="s">
        <v>75</v>
      </c>
      <c r="G5" s="66"/>
      <c r="H5" s="66"/>
      <c r="I5" s="66"/>
      <c r="J5" s="186" t="s">
        <v>57</v>
      </c>
      <c r="K5" s="66" t="s">
        <v>76</v>
      </c>
      <c r="L5" s="66" t="s">
        <v>77</v>
      </c>
      <c r="M5" s="66" t="s">
        <v>78</v>
      </c>
      <c r="N5" s="66" t="s">
        <v>79</v>
      </c>
      <c r="O5" s="66" t="s">
        <v>80</v>
      </c>
    </row>
    <row r="6" ht="18" customHeight="1" spans="1:15">
      <c r="A6" s="86" t="s">
        <v>81</v>
      </c>
      <c r="B6" s="86" t="s">
        <v>82</v>
      </c>
      <c r="C6" s="86" t="s">
        <v>83</v>
      </c>
      <c r="D6" s="87" t="s">
        <v>84</v>
      </c>
      <c r="E6" s="87" t="s">
        <v>85</v>
      </c>
      <c r="F6" s="87" t="s">
        <v>86</v>
      </c>
      <c r="G6" s="87" t="s">
        <v>87</v>
      </c>
      <c r="H6" s="87" t="s">
        <v>88</v>
      </c>
      <c r="I6" s="87" t="s">
        <v>89</v>
      </c>
      <c r="J6" s="87" t="s">
        <v>90</v>
      </c>
      <c r="K6" s="87" t="s">
        <v>91</v>
      </c>
      <c r="L6" s="87" t="s">
        <v>92</v>
      </c>
      <c r="M6" s="87" t="s">
        <v>93</v>
      </c>
      <c r="N6" s="86" t="s">
        <v>94</v>
      </c>
      <c r="O6" s="87" t="s">
        <v>95</v>
      </c>
    </row>
    <row r="7" ht="21" customHeight="1" spans="1:15">
      <c r="A7" s="88" t="s">
        <v>96</v>
      </c>
      <c r="B7" s="88" t="s">
        <v>97</v>
      </c>
      <c r="C7" s="25">
        <v>36897706.1</v>
      </c>
      <c r="D7" s="23">
        <v>30479283.1</v>
      </c>
      <c r="E7" s="23">
        <v>30129283.1</v>
      </c>
      <c r="F7" s="23">
        <v>350000</v>
      </c>
      <c r="G7" s="23"/>
      <c r="H7" s="23"/>
      <c r="I7" s="23">
        <v>2872800</v>
      </c>
      <c r="J7" s="23">
        <v>3545623</v>
      </c>
      <c r="K7" s="23"/>
      <c r="L7" s="23"/>
      <c r="M7" s="23"/>
      <c r="N7" s="25"/>
      <c r="O7" s="25">
        <v>3545623</v>
      </c>
    </row>
    <row r="8" ht="21" customHeight="1" spans="1:15">
      <c r="A8" s="237" t="s">
        <v>98</v>
      </c>
      <c r="B8" s="237" t="s">
        <v>99</v>
      </c>
      <c r="C8" s="25">
        <v>36897706.1</v>
      </c>
      <c r="D8" s="23">
        <v>30479283.1</v>
      </c>
      <c r="E8" s="23">
        <v>30129283.1</v>
      </c>
      <c r="F8" s="23">
        <v>350000</v>
      </c>
      <c r="G8" s="23"/>
      <c r="H8" s="23"/>
      <c r="I8" s="23">
        <v>2872800</v>
      </c>
      <c r="J8" s="23">
        <v>3545623</v>
      </c>
      <c r="K8" s="23"/>
      <c r="L8" s="23"/>
      <c r="M8" s="23"/>
      <c r="N8" s="25"/>
      <c r="O8" s="25">
        <v>3545623</v>
      </c>
    </row>
    <row r="9" ht="21" customHeight="1" spans="1:15">
      <c r="A9" s="238" t="s">
        <v>100</v>
      </c>
      <c r="B9" s="238" t="s">
        <v>101</v>
      </c>
      <c r="C9" s="25">
        <v>4416316.04</v>
      </c>
      <c r="D9" s="23">
        <v>4176316.04</v>
      </c>
      <c r="E9" s="23">
        <v>4176316.04</v>
      </c>
      <c r="F9" s="23"/>
      <c r="G9" s="23"/>
      <c r="H9" s="23"/>
      <c r="I9" s="23"/>
      <c r="J9" s="23">
        <v>240000</v>
      </c>
      <c r="K9" s="23"/>
      <c r="L9" s="23"/>
      <c r="M9" s="23"/>
      <c r="N9" s="25"/>
      <c r="O9" s="25">
        <v>240000</v>
      </c>
    </row>
    <row r="10" ht="21" customHeight="1" spans="1:15">
      <c r="A10" s="238" t="s">
        <v>102</v>
      </c>
      <c r="B10" s="238" t="s">
        <v>103</v>
      </c>
      <c r="C10" s="25">
        <v>32481390.06</v>
      </c>
      <c r="D10" s="23">
        <v>26302967.06</v>
      </c>
      <c r="E10" s="23">
        <v>25952967.06</v>
      </c>
      <c r="F10" s="23">
        <v>350000</v>
      </c>
      <c r="G10" s="23"/>
      <c r="H10" s="23"/>
      <c r="I10" s="23">
        <v>2872800</v>
      </c>
      <c r="J10" s="23">
        <v>3305623</v>
      </c>
      <c r="K10" s="23"/>
      <c r="L10" s="23"/>
      <c r="M10" s="23"/>
      <c r="N10" s="25"/>
      <c r="O10" s="25">
        <v>3305623</v>
      </c>
    </row>
    <row r="11" ht="21" customHeight="1" spans="1:15">
      <c r="A11" s="88" t="s">
        <v>104</v>
      </c>
      <c r="B11" s="88" t="s">
        <v>105</v>
      </c>
      <c r="C11" s="25">
        <v>4855838</v>
      </c>
      <c r="D11" s="23">
        <v>4855838</v>
      </c>
      <c r="E11" s="23">
        <v>4855838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37" t="s">
        <v>106</v>
      </c>
      <c r="B12" s="237" t="s">
        <v>107</v>
      </c>
      <c r="C12" s="25">
        <v>4783418</v>
      </c>
      <c r="D12" s="23">
        <v>4783418</v>
      </c>
      <c r="E12" s="23">
        <v>4783418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38" t="s">
        <v>108</v>
      </c>
      <c r="B13" s="238" t="s">
        <v>109</v>
      </c>
      <c r="C13" s="25">
        <v>1193834</v>
      </c>
      <c r="D13" s="23">
        <v>1193834</v>
      </c>
      <c r="E13" s="23">
        <v>1193834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8" t="s">
        <v>110</v>
      </c>
      <c r="B14" s="238" t="s">
        <v>111</v>
      </c>
      <c r="C14" s="25">
        <v>3589584</v>
      </c>
      <c r="D14" s="23">
        <v>3589584</v>
      </c>
      <c r="E14" s="23">
        <v>3589584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37" t="s">
        <v>112</v>
      </c>
      <c r="B15" s="237" t="s">
        <v>113</v>
      </c>
      <c r="C15" s="25">
        <v>72420</v>
      </c>
      <c r="D15" s="23">
        <v>72420</v>
      </c>
      <c r="E15" s="23">
        <v>72420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8" t="s">
        <v>114</v>
      </c>
      <c r="B16" s="238" t="s">
        <v>115</v>
      </c>
      <c r="C16" s="25">
        <v>72420</v>
      </c>
      <c r="D16" s="23">
        <v>72420</v>
      </c>
      <c r="E16" s="23">
        <v>72420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8" t="s">
        <v>116</v>
      </c>
      <c r="B17" s="88" t="s">
        <v>117</v>
      </c>
      <c r="C17" s="25">
        <v>2932501.26</v>
      </c>
      <c r="D17" s="23">
        <v>2932501.26</v>
      </c>
      <c r="E17" s="23">
        <v>2932501.26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37" t="s">
        <v>118</v>
      </c>
      <c r="B18" s="237" t="s">
        <v>119</v>
      </c>
      <c r="C18" s="25">
        <v>2932501.26</v>
      </c>
      <c r="D18" s="23">
        <v>2932501.26</v>
      </c>
      <c r="E18" s="23">
        <v>2932501.26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8" t="s">
        <v>120</v>
      </c>
      <c r="B19" s="238" t="s">
        <v>121</v>
      </c>
      <c r="C19" s="25">
        <v>1516776.3</v>
      </c>
      <c r="D19" s="23">
        <v>1516776.3</v>
      </c>
      <c r="E19" s="23">
        <v>1516776.3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8" t="s">
        <v>122</v>
      </c>
      <c r="B20" s="238" t="s">
        <v>123</v>
      </c>
      <c r="C20" s="25">
        <v>1226727</v>
      </c>
      <c r="D20" s="23">
        <v>1226727</v>
      </c>
      <c r="E20" s="23">
        <v>1226727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38" t="s">
        <v>124</v>
      </c>
      <c r="B21" s="238" t="s">
        <v>125</v>
      </c>
      <c r="C21" s="25">
        <v>188997.96</v>
      </c>
      <c r="D21" s="23">
        <v>188997.96</v>
      </c>
      <c r="E21" s="23">
        <v>188997.96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8" t="s">
        <v>126</v>
      </c>
      <c r="B22" s="88" t="s">
        <v>127</v>
      </c>
      <c r="C22" s="25">
        <v>3284508</v>
      </c>
      <c r="D22" s="23">
        <v>3284508</v>
      </c>
      <c r="E22" s="23">
        <v>3284508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37" t="s">
        <v>128</v>
      </c>
      <c r="B23" s="237" t="s">
        <v>129</v>
      </c>
      <c r="C23" s="25">
        <v>3284508</v>
      </c>
      <c r="D23" s="23">
        <v>3284508</v>
      </c>
      <c r="E23" s="23">
        <v>3284508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38" t="s">
        <v>130</v>
      </c>
      <c r="B24" s="238" t="s">
        <v>131</v>
      </c>
      <c r="C24" s="25">
        <v>3284508</v>
      </c>
      <c r="D24" s="23">
        <v>3284508</v>
      </c>
      <c r="E24" s="23">
        <v>3284508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86" t="s">
        <v>55</v>
      </c>
      <c r="B25" s="22"/>
      <c r="C25" s="23">
        <v>47970553.36</v>
      </c>
      <c r="D25" s="23">
        <v>41552130.36</v>
      </c>
      <c r="E25" s="23">
        <v>41202130.36</v>
      </c>
      <c r="F25" s="23">
        <v>350000</v>
      </c>
      <c r="G25" s="23"/>
      <c r="H25" s="23"/>
      <c r="I25" s="23">
        <v>2872800</v>
      </c>
      <c r="J25" s="23">
        <v>3545623</v>
      </c>
      <c r="K25" s="23"/>
      <c r="L25" s="23"/>
      <c r="M25" s="23"/>
      <c r="N25" s="23"/>
      <c r="O25" s="23">
        <v>3545623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236111111111111" top="0.66875" bottom="0.66875" header="0.5" footer="0.5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4"/>
  <sheetViews>
    <sheetView showZeros="0" topLeftCell="C1" workbookViewId="0">
      <selection activeCell="I25" sqref="I25"/>
    </sheetView>
  </sheetViews>
  <sheetFormatPr defaultColWidth="8.62962962962963" defaultRowHeight="12.75" customHeight="1"/>
  <cols>
    <col min="1" max="4" width="35.6296296296296" customWidth="1"/>
  </cols>
  <sheetData>
    <row r="1" ht="15" customHeight="1" spans="1:19">
      <c r="A1" s="77"/>
      <c r="B1" s="81"/>
      <c r="C1" s="81"/>
      <c r="D1" s="81"/>
      <c r="E1" s="216" t="s">
        <v>132</v>
      </c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ht="41.25" customHeight="1" spans="1:1">
      <c r="A2" s="76" t="str">
        <f>"2025"&amp;"年部门财政拨款收支预算总表"</f>
        <v>2025年部门财政拨款收支预算总表</v>
      </c>
    </row>
    <row r="3" ht="17.25" customHeight="1" spans="1:4">
      <c r="A3" s="228" t="str">
        <f>"单位名称："&amp;"昆明市晋宁区第二中学"</f>
        <v>单位名称：昆明市晋宁区第二中学</v>
      </c>
      <c r="B3" s="229"/>
      <c r="D3" s="81" t="s">
        <v>1</v>
      </c>
    </row>
    <row r="4" ht="17.25" customHeight="1" spans="1:4">
      <c r="A4" s="66" t="s">
        <v>2</v>
      </c>
      <c r="B4" s="230"/>
      <c r="C4" s="66" t="s">
        <v>3</v>
      </c>
      <c r="D4" s="230"/>
    </row>
    <row r="5" ht="18.75" customHeight="1" spans="1:4">
      <c r="A5" s="66" t="s">
        <v>4</v>
      </c>
      <c r="B5" s="66" t="str">
        <f t="shared" ref="B5:D5" si="0">"2025"&amp;"年预算"</f>
        <v>2025年预算</v>
      </c>
      <c r="C5" s="66" t="s">
        <v>6</v>
      </c>
      <c r="D5" s="66" t="str">
        <f t="shared" si="0"/>
        <v>2025年预算</v>
      </c>
    </row>
    <row r="6" ht="16.5" customHeight="1" spans="1:4">
      <c r="A6" s="231" t="s">
        <v>133</v>
      </c>
      <c r="B6" s="91">
        <v>41552130.36</v>
      </c>
      <c r="C6" s="231" t="s">
        <v>134</v>
      </c>
      <c r="D6" s="91">
        <v>41552130.36</v>
      </c>
    </row>
    <row r="7" ht="16.5" customHeight="1" spans="1:4">
      <c r="A7" s="231" t="s">
        <v>135</v>
      </c>
      <c r="B7" s="91">
        <v>41552130.36</v>
      </c>
      <c r="C7" s="231" t="s">
        <v>136</v>
      </c>
      <c r="D7" s="91"/>
    </row>
    <row r="8" ht="16.5" customHeight="1" spans="1:4">
      <c r="A8" s="231" t="s">
        <v>137</v>
      </c>
      <c r="B8" s="91"/>
      <c r="C8" s="231" t="s">
        <v>138</v>
      </c>
      <c r="D8" s="91"/>
    </row>
    <row r="9" ht="16.5" customHeight="1" spans="1:4">
      <c r="A9" s="231" t="s">
        <v>139</v>
      </c>
      <c r="B9" s="91"/>
      <c r="C9" s="231" t="s">
        <v>140</v>
      </c>
      <c r="D9" s="91"/>
    </row>
    <row r="10" ht="16.5" customHeight="1" spans="1:4">
      <c r="A10" s="231" t="s">
        <v>141</v>
      </c>
      <c r="B10" s="91"/>
      <c r="C10" s="231" t="s">
        <v>142</v>
      </c>
      <c r="D10" s="91"/>
    </row>
    <row r="11" ht="16.5" customHeight="1" spans="1:4">
      <c r="A11" s="231" t="s">
        <v>135</v>
      </c>
      <c r="B11" s="91"/>
      <c r="C11" s="231" t="s">
        <v>143</v>
      </c>
      <c r="D11" s="91">
        <v>30479283.1</v>
      </c>
    </row>
    <row r="12" ht="16.5" customHeight="1" spans="1:4">
      <c r="A12" s="21" t="s">
        <v>137</v>
      </c>
      <c r="B12" s="25"/>
      <c r="C12" s="192" t="s">
        <v>144</v>
      </c>
      <c r="D12" s="25"/>
    </row>
    <row r="13" ht="16.5" customHeight="1" spans="1:4">
      <c r="A13" s="21" t="s">
        <v>139</v>
      </c>
      <c r="B13" s="25"/>
      <c r="C13" s="192" t="s">
        <v>145</v>
      </c>
      <c r="D13" s="25"/>
    </row>
    <row r="14" ht="16.5" customHeight="1" spans="1:4">
      <c r="A14" s="232"/>
      <c r="B14" s="233"/>
      <c r="C14" s="192" t="s">
        <v>146</v>
      </c>
      <c r="D14" s="25">
        <v>4855838</v>
      </c>
    </row>
    <row r="15" ht="16.5" customHeight="1" spans="1:4">
      <c r="A15" s="232"/>
      <c r="B15" s="233"/>
      <c r="C15" s="192" t="s">
        <v>147</v>
      </c>
      <c r="D15" s="25">
        <v>2932501.26</v>
      </c>
    </row>
    <row r="16" ht="16.5" customHeight="1" spans="1:4">
      <c r="A16" s="232"/>
      <c r="B16" s="233"/>
      <c r="C16" s="192" t="s">
        <v>148</v>
      </c>
      <c r="D16" s="25"/>
    </row>
    <row r="17" ht="16.5" customHeight="1" spans="1:4">
      <c r="A17" s="232"/>
      <c r="B17" s="233"/>
      <c r="C17" s="192" t="s">
        <v>149</v>
      </c>
      <c r="D17" s="25"/>
    </row>
    <row r="18" ht="16.5" customHeight="1" spans="1:4">
      <c r="A18" s="232"/>
      <c r="B18" s="233"/>
      <c r="C18" s="192" t="s">
        <v>150</v>
      </c>
      <c r="D18" s="25"/>
    </row>
    <row r="19" ht="16.5" customHeight="1" spans="1:4">
      <c r="A19" s="232"/>
      <c r="B19" s="233"/>
      <c r="C19" s="192" t="s">
        <v>151</v>
      </c>
      <c r="D19" s="25"/>
    </row>
    <row r="20" ht="16.5" customHeight="1" spans="1:4">
      <c r="A20" s="232"/>
      <c r="B20" s="233"/>
      <c r="C20" s="192" t="s">
        <v>152</v>
      </c>
      <c r="D20" s="25"/>
    </row>
    <row r="21" ht="16.5" customHeight="1" spans="1:4">
      <c r="A21" s="232"/>
      <c r="B21" s="233"/>
      <c r="C21" s="192" t="s">
        <v>153</v>
      </c>
      <c r="D21" s="25"/>
    </row>
    <row r="22" ht="16.5" customHeight="1" spans="1:4">
      <c r="A22" s="232"/>
      <c r="B22" s="233"/>
      <c r="C22" s="192" t="s">
        <v>154</v>
      </c>
      <c r="D22" s="25"/>
    </row>
    <row r="23" ht="16.5" customHeight="1" spans="1:4">
      <c r="A23" s="232"/>
      <c r="B23" s="233"/>
      <c r="C23" s="192" t="s">
        <v>155</v>
      </c>
      <c r="D23" s="25"/>
    </row>
    <row r="24" ht="16.5" customHeight="1" spans="1:4">
      <c r="A24" s="232"/>
      <c r="B24" s="233"/>
      <c r="C24" s="192" t="s">
        <v>156</v>
      </c>
      <c r="D24" s="25"/>
    </row>
    <row r="25" ht="16.5" customHeight="1" spans="1:4">
      <c r="A25" s="232"/>
      <c r="B25" s="233"/>
      <c r="C25" s="192" t="s">
        <v>157</v>
      </c>
      <c r="D25" s="25">
        <v>3284508</v>
      </c>
    </row>
    <row r="26" ht="16.5" customHeight="1" spans="1:4">
      <c r="A26" s="232"/>
      <c r="B26" s="233"/>
      <c r="C26" s="192" t="s">
        <v>158</v>
      </c>
      <c r="D26" s="25"/>
    </row>
    <row r="27" ht="16.5" customHeight="1" spans="1:4">
      <c r="A27" s="232"/>
      <c r="B27" s="233"/>
      <c r="C27" s="192" t="s">
        <v>159</v>
      </c>
      <c r="D27" s="25"/>
    </row>
    <row r="28" ht="16.5" customHeight="1" spans="1:4">
      <c r="A28" s="232"/>
      <c r="B28" s="233"/>
      <c r="C28" s="192" t="s">
        <v>160</v>
      </c>
      <c r="D28" s="25"/>
    </row>
    <row r="29" ht="16.5" customHeight="1" spans="1:4">
      <c r="A29" s="232"/>
      <c r="B29" s="233"/>
      <c r="C29" s="192" t="s">
        <v>161</v>
      </c>
      <c r="D29" s="25"/>
    </row>
    <row r="30" ht="16.5" customHeight="1" spans="1:4">
      <c r="A30" s="232"/>
      <c r="B30" s="233"/>
      <c r="C30" s="192" t="s">
        <v>162</v>
      </c>
      <c r="D30" s="25"/>
    </row>
    <row r="31" ht="16.5" customHeight="1" spans="1:4">
      <c r="A31" s="232"/>
      <c r="B31" s="233"/>
      <c r="C31" s="21" t="s">
        <v>163</v>
      </c>
      <c r="D31" s="25"/>
    </row>
    <row r="32" ht="16.5" customHeight="1" spans="1:4">
      <c r="A32" s="232"/>
      <c r="B32" s="233"/>
      <c r="C32" s="21" t="s">
        <v>164</v>
      </c>
      <c r="D32" s="25"/>
    </row>
    <row r="33" ht="16.5" customHeight="1" spans="1:4">
      <c r="A33" s="232"/>
      <c r="B33" s="233"/>
      <c r="C33" s="18" t="s">
        <v>165</v>
      </c>
      <c r="D33" s="234"/>
    </row>
    <row r="34" ht="15" customHeight="1" spans="1:4">
      <c r="A34" s="235" t="s">
        <v>50</v>
      </c>
      <c r="B34" s="236">
        <v>41552130.36</v>
      </c>
      <c r="C34" s="235" t="s">
        <v>51</v>
      </c>
      <c r="D34" s="236">
        <v>41552130.36</v>
      </c>
    </row>
  </sheetData>
  <mergeCells count="5">
    <mergeCell ref="E1:S1"/>
    <mergeCell ref="A2:D2"/>
    <mergeCell ref="A3:B3"/>
    <mergeCell ref="A4:B4"/>
    <mergeCell ref="C4:D4"/>
  </mergeCells>
  <pageMargins left="1.0625" right="0.314583333333333" top="0.511805555555556" bottom="0.472222222222222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25"/>
  <sheetViews>
    <sheetView showZeros="0" workbookViewId="0">
      <selection activeCell="H1" sqref="H1"/>
    </sheetView>
  </sheetViews>
  <sheetFormatPr defaultColWidth="9.12962962962963" defaultRowHeight="14.25" customHeight="1" outlineLevelCol="7"/>
  <cols>
    <col min="1" max="1" width="11" customWidth="1"/>
    <col min="2" max="2" width="30.3796296296296" customWidth="1"/>
    <col min="3" max="7" width="17" customWidth="1"/>
  </cols>
  <sheetData>
    <row r="1" customHeight="1" spans="4:8">
      <c r="D1" s="195"/>
      <c r="F1" s="220"/>
      <c r="G1" s="221"/>
      <c r="H1" t="s">
        <v>166</v>
      </c>
    </row>
    <row r="2" ht="41.25" customHeight="1" spans="1:7">
      <c r="A2" s="181" t="str">
        <f>"2025"&amp;"年一般公共预算支出预算表（按功能科目分类）"</f>
        <v>2025年一般公共预算支出预算表（按功能科目分类）</v>
      </c>
      <c r="B2" s="181"/>
      <c r="C2" s="181"/>
      <c r="D2" s="181"/>
      <c r="E2" s="181"/>
      <c r="F2" s="181"/>
      <c r="G2" s="181"/>
    </row>
    <row r="3" ht="18" customHeight="1" spans="1:7">
      <c r="A3" s="46" t="str">
        <f>"单位名称："&amp;"昆明市晋宁区第二中学"</f>
        <v>单位名称：昆明市晋宁区第二中学</v>
      </c>
      <c r="F3" s="178"/>
      <c r="G3" s="175" t="s">
        <v>1</v>
      </c>
    </row>
    <row r="4" ht="20.25" customHeight="1" spans="1:7">
      <c r="A4" s="15" t="s">
        <v>167</v>
      </c>
      <c r="B4" s="15"/>
      <c r="C4" s="186" t="s">
        <v>55</v>
      </c>
      <c r="D4" s="186" t="s">
        <v>74</v>
      </c>
      <c r="E4" s="14"/>
      <c r="F4" s="14"/>
      <c r="G4" s="14" t="s">
        <v>75</v>
      </c>
    </row>
    <row r="5" ht="20.25" customHeight="1" spans="1:7">
      <c r="A5" s="222" t="s">
        <v>71</v>
      </c>
      <c r="B5" s="222" t="s">
        <v>72</v>
      </c>
      <c r="C5" s="14"/>
      <c r="D5" s="14" t="s">
        <v>57</v>
      </c>
      <c r="E5" s="14" t="s">
        <v>168</v>
      </c>
      <c r="F5" s="14" t="s">
        <v>169</v>
      </c>
      <c r="G5" s="14"/>
    </row>
    <row r="6" ht="15" customHeight="1" spans="1:7">
      <c r="A6" s="20" t="s">
        <v>81</v>
      </c>
      <c r="B6" s="20" t="s">
        <v>82</v>
      </c>
      <c r="C6" s="20" t="s">
        <v>83</v>
      </c>
      <c r="D6" s="20" t="s">
        <v>84</v>
      </c>
      <c r="E6" s="20" t="s">
        <v>85</v>
      </c>
      <c r="F6" s="20" t="s">
        <v>86</v>
      </c>
      <c r="G6" s="20" t="s">
        <v>87</v>
      </c>
    </row>
    <row r="7" ht="18" customHeight="1" spans="1:7">
      <c r="A7" s="18" t="s">
        <v>96</v>
      </c>
      <c r="B7" s="18" t="s">
        <v>97</v>
      </c>
      <c r="C7" s="223">
        <v>30479283.1</v>
      </c>
      <c r="D7" s="224">
        <v>30129283.1</v>
      </c>
      <c r="E7" s="224">
        <v>26149951.9</v>
      </c>
      <c r="F7" s="224">
        <v>3979331.2</v>
      </c>
      <c r="G7" s="224">
        <v>350000</v>
      </c>
    </row>
    <row r="8" ht="18" customHeight="1" spans="1:7">
      <c r="A8" s="225" t="s">
        <v>98</v>
      </c>
      <c r="B8" s="225" t="s">
        <v>99</v>
      </c>
      <c r="C8" s="223">
        <v>30479283.1</v>
      </c>
      <c r="D8" s="224">
        <v>30129283.1</v>
      </c>
      <c r="E8" s="224">
        <v>26149951.9</v>
      </c>
      <c r="F8" s="224">
        <v>3979331.2</v>
      </c>
      <c r="G8" s="224">
        <v>350000</v>
      </c>
    </row>
    <row r="9" ht="18" customHeight="1" spans="1:7">
      <c r="A9" s="226" t="s">
        <v>100</v>
      </c>
      <c r="B9" s="226" t="s">
        <v>101</v>
      </c>
      <c r="C9" s="223">
        <v>4176316.04</v>
      </c>
      <c r="D9" s="224">
        <v>4176316.04</v>
      </c>
      <c r="E9" s="224">
        <v>3962772.6</v>
      </c>
      <c r="F9" s="224">
        <v>213543.44</v>
      </c>
      <c r="G9" s="224"/>
    </row>
    <row r="10" ht="18" customHeight="1" spans="1:7">
      <c r="A10" s="226" t="s">
        <v>102</v>
      </c>
      <c r="B10" s="226" t="s">
        <v>103</v>
      </c>
      <c r="C10" s="223">
        <v>26302967.06</v>
      </c>
      <c r="D10" s="224">
        <v>25952967.06</v>
      </c>
      <c r="E10" s="224">
        <v>22187179.3</v>
      </c>
      <c r="F10" s="224">
        <v>3765787.76</v>
      </c>
      <c r="G10" s="224">
        <v>350000</v>
      </c>
    </row>
    <row r="11" ht="18" customHeight="1" spans="1:7">
      <c r="A11" s="18" t="s">
        <v>104</v>
      </c>
      <c r="B11" s="18" t="s">
        <v>105</v>
      </c>
      <c r="C11" s="223">
        <v>4855838</v>
      </c>
      <c r="D11" s="224">
        <v>4855838</v>
      </c>
      <c r="E11" s="224">
        <v>4798238</v>
      </c>
      <c r="F11" s="224">
        <v>57600</v>
      </c>
      <c r="G11" s="224"/>
    </row>
    <row r="12" ht="18" customHeight="1" spans="1:7">
      <c r="A12" s="225" t="s">
        <v>106</v>
      </c>
      <c r="B12" s="225" t="s">
        <v>107</v>
      </c>
      <c r="C12" s="223">
        <v>4783418</v>
      </c>
      <c r="D12" s="224">
        <v>4783418</v>
      </c>
      <c r="E12" s="224">
        <v>4725818</v>
      </c>
      <c r="F12" s="224">
        <v>57600</v>
      </c>
      <c r="G12" s="224"/>
    </row>
    <row r="13" ht="18" customHeight="1" spans="1:7">
      <c r="A13" s="226" t="s">
        <v>108</v>
      </c>
      <c r="B13" s="226" t="s">
        <v>109</v>
      </c>
      <c r="C13" s="223">
        <v>1193834</v>
      </c>
      <c r="D13" s="224">
        <v>1193834</v>
      </c>
      <c r="E13" s="224">
        <v>1136234</v>
      </c>
      <c r="F13" s="224">
        <v>57600</v>
      </c>
      <c r="G13" s="224"/>
    </row>
    <row r="14" ht="24" customHeight="1" spans="1:7">
      <c r="A14" s="226" t="s">
        <v>110</v>
      </c>
      <c r="B14" s="226" t="s">
        <v>111</v>
      </c>
      <c r="C14" s="223">
        <v>3589584</v>
      </c>
      <c r="D14" s="224">
        <v>3589584</v>
      </c>
      <c r="E14" s="224">
        <v>3589584</v>
      </c>
      <c r="F14" s="224"/>
      <c r="G14" s="224"/>
    </row>
    <row r="15" ht="18" customHeight="1" spans="1:7">
      <c r="A15" s="225" t="s">
        <v>112</v>
      </c>
      <c r="B15" s="225" t="s">
        <v>113</v>
      </c>
      <c r="C15" s="223">
        <v>72420</v>
      </c>
      <c r="D15" s="224">
        <v>72420</v>
      </c>
      <c r="E15" s="224">
        <v>72420</v>
      </c>
      <c r="F15" s="224"/>
      <c r="G15" s="224"/>
    </row>
    <row r="16" ht="18" customHeight="1" spans="1:7">
      <c r="A16" s="226" t="s">
        <v>114</v>
      </c>
      <c r="B16" s="226" t="s">
        <v>115</v>
      </c>
      <c r="C16" s="223">
        <v>72420</v>
      </c>
      <c r="D16" s="224">
        <v>72420</v>
      </c>
      <c r="E16" s="224">
        <v>72420</v>
      </c>
      <c r="F16" s="224"/>
      <c r="G16" s="224"/>
    </row>
    <row r="17" ht="18" customHeight="1" spans="1:7">
      <c r="A17" s="18" t="s">
        <v>116</v>
      </c>
      <c r="B17" s="18" t="s">
        <v>117</v>
      </c>
      <c r="C17" s="223">
        <v>2932501.26</v>
      </c>
      <c r="D17" s="224">
        <v>2932501.26</v>
      </c>
      <c r="E17" s="224">
        <v>2932501.26</v>
      </c>
      <c r="F17" s="224"/>
      <c r="G17" s="224"/>
    </row>
    <row r="18" ht="18" customHeight="1" spans="1:7">
      <c r="A18" s="225" t="s">
        <v>118</v>
      </c>
      <c r="B18" s="225" t="s">
        <v>119</v>
      </c>
      <c r="C18" s="223">
        <v>2932501.26</v>
      </c>
      <c r="D18" s="224">
        <v>2932501.26</v>
      </c>
      <c r="E18" s="224">
        <v>2932501.26</v>
      </c>
      <c r="F18" s="224"/>
      <c r="G18" s="224"/>
    </row>
    <row r="19" ht="18" customHeight="1" spans="1:7">
      <c r="A19" s="226" t="s">
        <v>120</v>
      </c>
      <c r="B19" s="226" t="s">
        <v>121</v>
      </c>
      <c r="C19" s="223">
        <v>1516776.3</v>
      </c>
      <c r="D19" s="224">
        <v>1516776.3</v>
      </c>
      <c r="E19" s="224">
        <v>1516776.3</v>
      </c>
      <c r="F19" s="224"/>
      <c r="G19" s="224"/>
    </row>
    <row r="20" ht="18" customHeight="1" spans="1:7">
      <c r="A20" s="226" t="s">
        <v>122</v>
      </c>
      <c r="B20" s="226" t="s">
        <v>123</v>
      </c>
      <c r="C20" s="223">
        <v>1226727</v>
      </c>
      <c r="D20" s="224">
        <v>1226727</v>
      </c>
      <c r="E20" s="224">
        <v>1226727</v>
      </c>
      <c r="F20" s="224"/>
      <c r="G20" s="224"/>
    </row>
    <row r="21" ht="18" customHeight="1" spans="1:7">
      <c r="A21" s="226" t="s">
        <v>124</v>
      </c>
      <c r="B21" s="226" t="s">
        <v>125</v>
      </c>
      <c r="C21" s="223">
        <v>188997.96</v>
      </c>
      <c r="D21" s="224">
        <v>188997.96</v>
      </c>
      <c r="E21" s="224">
        <v>188997.96</v>
      </c>
      <c r="F21" s="224"/>
      <c r="G21" s="224"/>
    </row>
    <row r="22" ht="18" customHeight="1" spans="1:7">
      <c r="A22" s="18" t="s">
        <v>126</v>
      </c>
      <c r="B22" s="18" t="s">
        <v>127</v>
      </c>
      <c r="C22" s="223">
        <v>3284508</v>
      </c>
      <c r="D22" s="224">
        <v>3284508</v>
      </c>
      <c r="E22" s="224">
        <v>3284508</v>
      </c>
      <c r="F22" s="224"/>
      <c r="G22" s="224"/>
    </row>
    <row r="23" ht="18" customHeight="1" spans="1:7">
      <c r="A23" s="225" t="s">
        <v>128</v>
      </c>
      <c r="B23" s="225" t="s">
        <v>129</v>
      </c>
      <c r="C23" s="223">
        <v>3284508</v>
      </c>
      <c r="D23" s="224">
        <v>3284508</v>
      </c>
      <c r="E23" s="224">
        <v>3284508</v>
      </c>
      <c r="F23" s="224"/>
      <c r="G23" s="224"/>
    </row>
    <row r="24" ht="18" customHeight="1" spans="1:7">
      <c r="A24" s="226" t="s">
        <v>130</v>
      </c>
      <c r="B24" s="226" t="s">
        <v>131</v>
      </c>
      <c r="C24" s="223">
        <v>3284508</v>
      </c>
      <c r="D24" s="224">
        <v>3284508</v>
      </c>
      <c r="E24" s="224">
        <v>3284508</v>
      </c>
      <c r="F24" s="224"/>
      <c r="G24" s="224"/>
    </row>
    <row r="25" ht="18" customHeight="1" spans="1:7">
      <c r="A25" s="58" t="s">
        <v>170</v>
      </c>
      <c r="B25" s="58" t="s">
        <v>170</v>
      </c>
      <c r="C25" s="223">
        <v>41552130.36</v>
      </c>
      <c r="D25" s="224">
        <v>41202130.36</v>
      </c>
      <c r="E25" s="223">
        <v>37165199.16</v>
      </c>
      <c r="F25" s="223">
        <v>4036931.2</v>
      </c>
      <c r="G25" s="223">
        <v>350000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904861111111111" right="0.75" top="0.590277777777778" bottom="0.47222222222222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7"/>
  <sheetViews>
    <sheetView showZeros="0" workbookViewId="0">
      <selection activeCell="H7" sqref="H7"/>
    </sheetView>
  </sheetViews>
  <sheetFormatPr defaultColWidth="10.3796296296296" defaultRowHeight="14.25" customHeight="1" outlineLevelRow="6" outlineLevelCol="6"/>
  <cols>
    <col min="1" max="6" width="28.1296296296296" customWidth="1"/>
  </cols>
  <sheetData>
    <row r="1" customHeight="1" spans="1:7">
      <c r="A1" s="78"/>
      <c r="B1" s="78"/>
      <c r="C1" s="78"/>
      <c r="D1" s="78"/>
      <c r="E1" s="77"/>
      <c r="F1"/>
      <c r="G1" t="s">
        <v>171</v>
      </c>
    </row>
    <row r="2" ht="41.25" customHeight="1" spans="1:6">
      <c r="A2" s="215" t="str">
        <f>"2025"&amp;"年一般公共预算“三公”经费支出预算表"</f>
        <v>2025年一般公共预算“三公”经费支出预算表</v>
      </c>
      <c r="B2" s="78"/>
      <c r="C2" s="78"/>
      <c r="D2" s="78"/>
      <c r="E2" s="77"/>
      <c r="F2" s="78"/>
    </row>
    <row r="3" customHeight="1" spans="1:6">
      <c r="A3" s="166" t="str">
        <f>"单位名称："&amp;"昆明市晋宁区第二中学"</f>
        <v>单位名称：昆明市晋宁区第二中学</v>
      </c>
      <c r="B3" s="216"/>
      <c r="C3" s="95"/>
      <c r="D3" s="78"/>
      <c r="E3" s="77"/>
      <c r="F3" s="217" t="s">
        <v>1</v>
      </c>
    </row>
    <row r="4" ht="27" customHeight="1" spans="1:6">
      <c r="A4" s="70" t="s">
        <v>172</v>
      </c>
      <c r="B4" s="70" t="s">
        <v>173</v>
      </c>
      <c r="C4" s="83" t="s">
        <v>174</v>
      </c>
      <c r="D4" s="70"/>
      <c r="E4" s="82"/>
      <c r="F4" s="70" t="s">
        <v>175</v>
      </c>
    </row>
    <row r="5" ht="28.5" customHeight="1" spans="1:6">
      <c r="A5" s="218"/>
      <c r="B5" s="85"/>
      <c r="C5" s="82" t="s">
        <v>57</v>
      </c>
      <c r="D5" s="82" t="s">
        <v>176</v>
      </c>
      <c r="E5" s="82" t="s">
        <v>177</v>
      </c>
      <c r="F5" s="84"/>
    </row>
    <row r="6" ht="17.25" customHeight="1" spans="1:6">
      <c r="A6" s="87" t="s">
        <v>81</v>
      </c>
      <c r="B6" s="87" t="s">
        <v>82</v>
      </c>
      <c r="C6" s="87" t="s">
        <v>83</v>
      </c>
      <c r="D6" s="87" t="s">
        <v>84</v>
      </c>
      <c r="E6" s="87" t="s">
        <v>85</v>
      </c>
      <c r="F6" s="87" t="s">
        <v>86</v>
      </c>
    </row>
    <row r="7" ht="17.25" customHeight="1" spans="1:6">
      <c r="A7" s="219">
        <v>50000</v>
      </c>
      <c r="B7" s="25"/>
      <c r="C7" s="23"/>
      <c r="D7" s="23"/>
      <c r="E7" s="23"/>
      <c r="F7" s="23">
        <v>50000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2"/>
  <sheetViews>
    <sheetView showZeros="0" topLeftCell="B1" workbookViewId="0">
      <selection activeCell="Q22" sqref="Q22"/>
    </sheetView>
  </sheetViews>
  <sheetFormatPr defaultColWidth="9.12962962962963" defaultRowHeight="14.25" customHeight="1"/>
  <cols>
    <col min="1" max="1" width="17.25" customWidth="1"/>
    <col min="2" max="2" width="16.1296296296296" customWidth="1"/>
    <col min="3" max="3" width="16.5" customWidth="1"/>
    <col min="4" max="4" width="12.8796296296296" customWidth="1"/>
    <col min="5" max="5" width="7.87962962962963" customWidth="1"/>
    <col min="6" max="6" width="7.37962962962963" customWidth="1"/>
    <col min="7" max="7" width="6.25" customWidth="1"/>
    <col min="8" max="8" width="6.87962962962963" customWidth="1"/>
    <col min="9" max="10" width="13" customWidth="1"/>
    <col min="11" max="12" width="6.87962962962963" customWidth="1"/>
    <col min="13" max="13" width="14.25" customWidth="1"/>
    <col min="14" max="24" width="6.12962962962963" customWidth="1"/>
  </cols>
  <sheetData>
    <row r="1" ht="13.5" customHeight="1" spans="2:24">
      <c r="B1" s="195"/>
      <c r="C1" s="206"/>
      <c r="E1" s="207"/>
      <c r="F1" s="207"/>
      <c r="G1" s="207"/>
      <c r="H1" s="207"/>
      <c r="I1" s="132"/>
      <c r="J1" s="132"/>
      <c r="K1" s="132"/>
      <c r="L1" s="132"/>
      <c r="M1" s="132"/>
      <c r="N1" s="132"/>
      <c r="R1" s="132"/>
      <c r="V1" s="206"/>
      <c r="W1" t="s">
        <v>178</v>
      </c>
      <c r="X1" s="173"/>
    </row>
    <row r="2" ht="45.75" customHeight="1" spans="1:24">
      <c r="A2" s="134" t="str">
        <f>"2025"&amp;"年部门基本支出预算表"</f>
        <v>2025年部门基本支出预算表</v>
      </c>
      <c r="B2" s="45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45"/>
      <c r="P2" s="45"/>
      <c r="Q2" s="45"/>
      <c r="R2" s="134"/>
      <c r="S2" s="134"/>
      <c r="T2" s="134"/>
      <c r="U2" s="134"/>
      <c r="V2" s="134"/>
      <c r="W2" s="134"/>
      <c r="X2" s="134"/>
    </row>
    <row r="3" ht="18.75" customHeight="1" spans="1:24">
      <c r="A3" s="46" t="str">
        <f>"单位名称："&amp;"昆明市晋宁区第二中学"</f>
        <v>单位名称：昆明市晋宁区第二中学</v>
      </c>
      <c r="B3" s="47"/>
      <c r="C3" s="208"/>
      <c r="D3" s="208"/>
      <c r="E3" s="208"/>
      <c r="F3" s="208"/>
      <c r="G3" s="208"/>
      <c r="H3" s="208"/>
      <c r="I3" s="137"/>
      <c r="J3" s="137"/>
      <c r="K3" s="137"/>
      <c r="L3" s="137"/>
      <c r="M3" s="137"/>
      <c r="N3" s="137"/>
      <c r="O3" s="48"/>
      <c r="P3" s="48"/>
      <c r="Q3" s="48"/>
      <c r="R3" s="137"/>
      <c r="V3" s="206"/>
      <c r="X3" s="173" t="s">
        <v>1</v>
      </c>
    </row>
    <row r="4" ht="18" customHeight="1" spans="1:24">
      <c r="A4" s="50" t="s">
        <v>179</v>
      </c>
      <c r="B4" s="50" t="s">
        <v>180</v>
      </c>
      <c r="C4" s="50" t="s">
        <v>181</v>
      </c>
      <c r="D4" s="50" t="s">
        <v>182</v>
      </c>
      <c r="E4" s="50" t="s">
        <v>183</v>
      </c>
      <c r="F4" s="50" t="s">
        <v>184</v>
      </c>
      <c r="G4" s="50" t="s">
        <v>185</v>
      </c>
      <c r="H4" s="50" t="s">
        <v>186</v>
      </c>
      <c r="I4" s="212" t="s">
        <v>187</v>
      </c>
      <c r="J4" s="162" t="s">
        <v>187</v>
      </c>
      <c r="K4" s="162"/>
      <c r="L4" s="162"/>
      <c r="M4" s="162"/>
      <c r="N4" s="162"/>
      <c r="O4" s="13"/>
      <c r="P4" s="13"/>
      <c r="Q4" s="13"/>
      <c r="R4" s="154" t="s">
        <v>61</v>
      </c>
      <c r="S4" s="162" t="s">
        <v>62</v>
      </c>
      <c r="T4" s="162"/>
      <c r="U4" s="162"/>
      <c r="V4" s="162"/>
      <c r="W4" s="162"/>
      <c r="X4" s="163"/>
    </row>
    <row r="5" ht="18" customHeight="1" spans="1:24">
      <c r="A5" s="52"/>
      <c r="B5" s="196"/>
      <c r="C5" s="184"/>
      <c r="D5" s="52"/>
      <c r="E5" s="52"/>
      <c r="F5" s="52"/>
      <c r="G5" s="52"/>
      <c r="H5" s="52"/>
      <c r="I5" s="182" t="s">
        <v>188</v>
      </c>
      <c r="J5" s="212" t="s">
        <v>58</v>
      </c>
      <c r="K5" s="162"/>
      <c r="L5" s="162"/>
      <c r="M5" s="162"/>
      <c r="N5" s="163"/>
      <c r="O5" s="12" t="s">
        <v>189</v>
      </c>
      <c r="P5" s="13"/>
      <c r="Q5" s="38"/>
      <c r="R5" s="50" t="s">
        <v>61</v>
      </c>
      <c r="S5" s="212" t="s">
        <v>62</v>
      </c>
      <c r="T5" s="154" t="s">
        <v>63</v>
      </c>
      <c r="U5" s="162" t="s">
        <v>62</v>
      </c>
      <c r="V5" s="154" t="s">
        <v>65</v>
      </c>
      <c r="W5" s="154" t="s">
        <v>66</v>
      </c>
      <c r="X5" s="214" t="s">
        <v>67</v>
      </c>
    </row>
    <row r="6" ht="19.5" customHeight="1" spans="1:24">
      <c r="A6" s="196"/>
      <c r="B6" s="196"/>
      <c r="C6" s="196"/>
      <c r="D6" s="196"/>
      <c r="E6" s="196"/>
      <c r="F6" s="196"/>
      <c r="G6" s="196"/>
      <c r="H6" s="196"/>
      <c r="I6" s="196"/>
      <c r="J6" s="213" t="s">
        <v>190</v>
      </c>
      <c r="K6" s="50" t="s">
        <v>191</v>
      </c>
      <c r="L6" s="50" t="s">
        <v>192</v>
      </c>
      <c r="M6" s="50" t="s">
        <v>193</v>
      </c>
      <c r="N6" s="50" t="s">
        <v>194</v>
      </c>
      <c r="O6" s="50" t="s">
        <v>58</v>
      </c>
      <c r="P6" s="50" t="s">
        <v>59</v>
      </c>
      <c r="Q6" s="50" t="s">
        <v>60</v>
      </c>
      <c r="R6" s="196"/>
      <c r="S6" s="50" t="s">
        <v>57</v>
      </c>
      <c r="T6" s="50" t="s">
        <v>63</v>
      </c>
      <c r="U6" s="50" t="s">
        <v>195</v>
      </c>
      <c r="V6" s="50" t="s">
        <v>65</v>
      </c>
      <c r="W6" s="50" t="s">
        <v>66</v>
      </c>
      <c r="X6" s="50" t="s">
        <v>67</v>
      </c>
    </row>
    <row r="7" ht="37.5" customHeight="1" spans="1:24">
      <c r="A7" s="209"/>
      <c r="B7" s="57"/>
      <c r="C7" s="209"/>
      <c r="D7" s="209"/>
      <c r="E7" s="209"/>
      <c r="F7" s="209"/>
      <c r="G7" s="209"/>
      <c r="H7" s="209"/>
      <c r="I7" s="209"/>
      <c r="J7" s="66" t="s">
        <v>57</v>
      </c>
      <c r="K7" s="55" t="s">
        <v>196</v>
      </c>
      <c r="L7" s="55" t="s">
        <v>192</v>
      </c>
      <c r="M7" s="55" t="s">
        <v>193</v>
      </c>
      <c r="N7" s="55" t="s">
        <v>194</v>
      </c>
      <c r="O7" s="55" t="s">
        <v>192</v>
      </c>
      <c r="P7" s="55" t="s">
        <v>193</v>
      </c>
      <c r="Q7" s="55" t="s">
        <v>194</v>
      </c>
      <c r="R7" s="55" t="s">
        <v>61</v>
      </c>
      <c r="S7" s="55" t="s">
        <v>57</v>
      </c>
      <c r="T7" s="55" t="s">
        <v>63</v>
      </c>
      <c r="U7" s="55" t="s">
        <v>195</v>
      </c>
      <c r="V7" s="55" t="s">
        <v>65</v>
      </c>
      <c r="W7" s="55" t="s">
        <v>66</v>
      </c>
      <c r="X7" s="55" t="s">
        <v>67</v>
      </c>
    </row>
    <row r="8" customHeight="1" spans="1:24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72">
        <v>21</v>
      </c>
      <c r="V8" s="72">
        <v>22</v>
      </c>
      <c r="W8" s="72">
        <v>23</v>
      </c>
      <c r="X8" s="72">
        <v>24</v>
      </c>
    </row>
    <row r="9" ht="20.25" customHeight="1" spans="1:24">
      <c r="A9" s="21" t="s">
        <v>197</v>
      </c>
      <c r="B9" s="21" t="s">
        <v>69</v>
      </c>
      <c r="C9" s="21" t="s">
        <v>198</v>
      </c>
      <c r="D9" s="21" t="s">
        <v>199</v>
      </c>
      <c r="E9" s="21" t="s">
        <v>100</v>
      </c>
      <c r="F9" s="21" t="s">
        <v>101</v>
      </c>
      <c r="G9" s="21" t="s">
        <v>200</v>
      </c>
      <c r="H9" s="21" t="s">
        <v>201</v>
      </c>
      <c r="I9" s="60">
        <v>1263360</v>
      </c>
      <c r="J9" s="60">
        <v>1263360</v>
      </c>
      <c r="K9" s="60"/>
      <c r="L9" s="60"/>
      <c r="M9" s="62">
        <v>1263360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20.25" customHeight="1" spans="1:24">
      <c r="A10" s="21" t="s">
        <v>197</v>
      </c>
      <c r="B10" s="21" t="s">
        <v>69</v>
      </c>
      <c r="C10" s="21" t="s">
        <v>198</v>
      </c>
      <c r="D10" s="21" t="s">
        <v>199</v>
      </c>
      <c r="E10" s="21" t="s">
        <v>102</v>
      </c>
      <c r="F10" s="21" t="s">
        <v>103</v>
      </c>
      <c r="G10" s="21" t="s">
        <v>200</v>
      </c>
      <c r="H10" s="21" t="s">
        <v>201</v>
      </c>
      <c r="I10" s="60">
        <v>7626168</v>
      </c>
      <c r="J10" s="60">
        <v>7626168</v>
      </c>
      <c r="K10" s="69"/>
      <c r="L10" s="69"/>
      <c r="M10" s="62">
        <v>7626168</v>
      </c>
      <c r="N10" s="69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0.25" customHeight="1" spans="1:24">
      <c r="A11" s="21" t="s">
        <v>197</v>
      </c>
      <c r="B11" s="21" t="s">
        <v>69</v>
      </c>
      <c r="C11" s="21" t="s">
        <v>198</v>
      </c>
      <c r="D11" s="21" t="s">
        <v>199</v>
      </c>
      <c r="E11" s="21" t="s">
        <v>100</v>
      </c>
      <c r="F11" s="21" t="s">
        <v>101</v>
      </c>
      <c r="G11" s="21" t="s">
        <v>202</v>
      </c>
      <c r="H11" s="21" t="s">
        <v>203</v>
      </c>
      <c r="I11" s="60">
        <v>91416</v>
      </c>
      <c r="J11" s="60">
        <v>91416</v>
      </c>
      <c r="K11" s="69"/>
      <c r="L11" s="69"/>
      <c r="M11" s="62">
        <v>91416</v>
      </c>
      <c r="N11" s="69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20.25" customHeight="1" spans="1:24">
      <c r="A12" s="21" t="s">
        <v>197</v>
      </c>
      <c r="B12" s="21" t="s">
        <v>69</v>
      </c>
      <c r="C12" s="21" t="s">
        <v>198</v>
      </c>
      <c r="D12" s="21" t="s">
        <v>199</v>
      </c>
      <c r="E12" s="21" t="s">
        <v>100</v>
      </c>
      <c r="F12" s="21" t="s">
        <v>101</v>
      </c>
      <c r="G12" s="21" t="s">
        <v>202</v>
      </c>
      <c r="H12" s="21" t="s">
        <v>203</v>
      </c>
      <c r="I12" s="60">
        <v>158400</v>
      </c>
      <c r="J12" s="60">
        <v>158400</v>
      </c>
      <c r="K12" s="69"/>
      <c r="L12" s="69"/>
      <c r="M12" s="62">
        <v>158400</v>
      </c>
      <c r="N12" s="69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20.25" customHeight="1" spans="1:24">
      <c r="A13" s="21" t="s">
        <v>197</v>
      </c>
      <c r="B13" s="21" t="s">
        <v>69</v>
      </c>
      <c r="C13" s="21" t="s">
        <v>198</v>
      </c>
      <c r="D13" s="21" t="s">
        <v>199</v>
      </c>
      <c r="E13" s="21" t="s">
        <v>100</v>
      </c>
      <c r="F13" s="21" t="s">
        <v>101</v>
      </c>
      <c r="G13" s="21" t="s">
        <v>202</v>
      </c>
      <c r="H13" s="21" t="s">
        <v>203</v>
      </c>
      <c r="I13" s="60">
        <v>162000</v>
      </c>
      <c r="J13" s="60">
        <v>162000</v>
      </c>
      <c r="K13" s="69"/>
      <c r="L13" s="69"/>
      <c r="M13" s="62">
        <v>162000</v>
      </c>
      <c r="N13" s="69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20.25" customHeight="1" spans="1:24">
      <c r="A14" s="21" t="s">
        <v>197</v>
      </c>
      <c r="B14" s="21" t="s">
        <v>69</v>
      </c>
      <c r="C14" s="21" t="s">
        <v>198</v>
      </c>
      <c r="D14" s="21" t="s">
        <v>199</v>
      </c>
      <c r="E14" s="21" t="s">
        <v>102</v>
      </c>
      <c r="F14" s="21" t="s">
        <v>103</v>
      </c>
      <c r="G14" s="21" t="s">
        <v>202</v>
      </c>
      <c r="H14" s="21" t="s">
        <v>203</v>
      </c>
      <c r="I14" s="60">
        <v>861600</v>
      </c>
      <c r="J14" s="60">
        <v>861600</v>
      </c>
      <c r="K14" s="69"/>
      <c r="L14" s="69"/>
      <c r="M14" s="62">
        <v>861600</v>
      </c>
      <c r="N14" s="69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20.25" customHeight="1" spans="1:24">
      <c r="A15" s="21" t="s">
        <v>197</v>
      </c>
      <c r="B15" s="21" t="s">
        <v>69</v>
      </c>
      <c r="C15" s="21" t="s">
        <v>198</v>
      </c>
      <c r="D15" s="21" t="s">
        <v>199</v>
      </c>
      <c r="E15" s="21" t="s">
        <v>102</v>
      </c>
      <c r="F15" s="21" t="s">
        <v>103</v>
      </c>
      <c r="G15" s="21" t="s">
        <v>202</v>
      </c>
      <c r="H15" s="21" t="s">
        <v>203</v>
      </c>
      <c r="I15" s="60">
        <v>499836</v>
      </c>
      <c r="J15" s="60">
        <v>499836</v>
      </c>
      <c r="K15" s="69"/>
      <c r="L15" s="69"/>
      <c r="M15" s="62">
        <v>499836</v>
      </c>
      <c r="N15" s="69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20.25" customHeight="1" spans="1:24">
      <c r="A16" s="21" t="s">
        <v>197</v>
      </c>
      <c r="B16" s="21" t="s">
        <v>69</v>
      </c>
      <c r="C16" s="21" t="s">
        <v>198</v>
      </c>
      <c r="D16" s="21" t="s">
        <v>199</v>
      </c>
      <c r="E16" s="21" t="s">
        <v>102</v>
      </c>
      <c r="F16" s="21" t="s">
        <v>103</v>
      </c>
      <c r="G16" s="21" t="s">
        <v>202</v>
      </c>
      <c r="H16" s="21" t="s">
        <v>203</v>
      </c>
      <c r="I16" s="60">
        <v>846000</v>
      </c>
      <c r="J16" s="60">
        <v>846000</v>
      </c>
      <c r="K16" s="69"/>
      <c r="L16" s="69"/>
      <c r="M16" s="62">
        <v>846000</v>
      </c>
      <c r="N16" s="69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20.25" customHeight="1" spans="1:24">
      <c r="A17" s="21" t="s">
        <v>197</v>
      </c>
      <c r="B17" s="21" t="s">
        <v>69</v>
      </c>
      <c r="C17" s="21" t="s">
        <v>198</v>
      </c>
      <c r="D17" s="21" t="s">
        <v>199</v>
      </c>
      <c r="E17" s="21" t="s">
        <v>100</v>
      </c>
      <c r="F17" s="21" t="s">
        <v>101</v>
      </c>
      <c r="G17" s="21" t="s">
        <v>204</v>
      </c>
      <c r="H17" s="21" t="s">
        <v>205</v>
      </c>
      <c r="I17" s="60">
        <v>105280</v>
      </c>
      <c r="J17" s="60">
        <v>105280</v>
      </c>
      <c r="K17" s="69"/>
      <c r="L17" s="69"/>
      <c r="M17" s="62">
        <v>105280</v>
      </c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20.25" customHeight="1" spans="1:24">
      <c r="A18" s="21" t="s">
        <v>197</v>
      </c>
      <c r="B18" s="21" t="s">
        <v>69</v>
      </c>
      <c r="C18" s="21" t="s">
        <v>198</v>
      </c>
      <c r="D18" s="21" t="s">
        <v>199</v>
      </c>
      <c r="E18" s="21" t="s">
        <v>102</v>
      </c>
      <c r="F18" s="21" t="s">
        <v>103</v>
      </c>
      <c r="G18" s="21" t="s">
        <v>204</v>
      </c>
      <c r="H18" s="21" t="s">
        <v>205</v>
      </c>
      <c r="I18" s="60">
        <v>635514</v>
      </c>
      <c r="J18" s="60">
        <v>635514</v>
      </c>
      <c r="K18" s="69"/>
      <c r="L18" s="69"/>
      <c r="M18" s="62">
        <v>635514</v>
      </c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20.25" customHeight="1" spans="1:24">
      <c r="A19" s="21" t="s">
        <v>197</v>
      </c>
      <c r="B19" s="21" t="s">
        <v>69</v>
      </c>
      <c r="C19" s="21" t="s">
        <v>198</v>
      </c>
      <c r="D19" s="21" t="s">
        <v>199</v>
      </c>
      <c r="E19" s="21" t="s">
        <v>100</v>
      </c>
      <c r="F19" s="21" t="s">
        <v>101</v>
      </c>
      <c r="G19" s="21" t="s">
        <v>206</v>
      </c>
      <c r="H19" s="21" t="s">
        <v>207</v>
      </c>
      <c r="I19" s="60">
        <v>516060</v>
      </c>
      <c r="J19" s="60">
        <v>516060</v>
      </c>
      <c r="K19" s="69"/>
      <c r="L19" s="69"/>
      <c r="M19" s="62">
        <v>516060</v>
      </c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ht="20.25" customHeight="1" spans="1:24">
      <c r="A20" s="21" t="s">
        <v>197</v>
      </c>
      <c r="B20" s="21" t="s">
        <v>69</v>
      </c>
      <c r="C20" s="21" t="s">
        <v>198</v>
      </c>
      <c r="D20" s="21" t="s">
        <v>199</v>
      </c>
      <c r="E20" s="21" t="s">
        <v>100</v>
      </c>
      <c r="F20" s="21" t="s">
        <v>101</v>
      </c>
      <c r="G20" s="21" t="s">
        <v>206</v>
      </c>
      <c r="H20" s="21" t="s">
        <v>207</v>
      </c>
      <c r="I20" s="60">
        <v>282000</v>
      </c>
      <c r="J20" s="60">
        <v>282000</v>
      </c>
      <c r="K20" s="69"/>
      <c r="L20" s="69"/>
      <c r="M20" s="62">
        <v>282000</v>
      </c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ht="20.25" customHeight="1" spans="1:24">
      <c r="A21" s="21" t="s">
        <v>197</v>
      </c>
      <c r="B21" s="21" t="s">
        <v>69</v>
      </c>
      <c r="C21" s="21" t="s">
        <v>198</v>
      </c>
      <c r="D21" s="21" t="s">
        <v>199</v>
      </c>
      <c r="E21" s="21" t="s">
        <v>100</v>
      </c>
      <c r="F21" s="21" t="s">
        <v>101</v>
      </c>
      <c r="G21" s="21" t="s">
        <v>206</v>
      </c>
      <c r="H21" s="21" t="s">
        <v>207</v>
      </c>
      <c r="I21" s="60">
        <v>563136</v>
      </c>
      <c r="J21" s="60">
        <v>563136</v>
      </c>
      <c r="K21" s="69"/>
      <c r="L21" s="69"/>
      <c r="M21" s="62">
        <v>563136</v>
      </c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ht="20.25" customHeight="1" spans="1:24">
      <c r="A22" s="21" t="s">
        <v>197</v>
      </c>
      <c r="B22" s="21" t="s">
        <v>69</v>
      </c>
      <c r="C22" s="21" t="s">
        <v>198</v>
      </c>
      <c r="D22" s="21" t="s">
        <v>199</v>
      </c>
      <c r="E22" s="21" t="s">
        <v>102</v>
      </c>
      <c r="F22" s="21" t="s">
        <v>103</v>
      </c>
      <c r="G22" s="21" t="s">
        <v>206</v>
      </c>
      <c r="H22" s="21" t="s">
        <v>207</v>
      </c>
      <c r="I22" s="60">
        <v>1523220</v>
      </c>
      <c r="J22" s="60">
        <v>1523220</v>
      </c>
      <c r="K22" s="69"/>
      <c r="L22" s="69"/>
      <c r="M22" s="62">
        <v>1523220</v>
      </c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ht="20.25" customHeight="1" spans="1:24">
      <c r="A23" s="21" t="s">
        <v>197</v>
      </c>
      <c r="B23" s="21" t="s">
        <v>69</v>
      </c>
      <c r="C23" s="21" t="s">
        <v>198</v>
      </c>
      <c r="D23" s="21" t="s">
        <v>199</v>
      </c>
      <c r="E23" s="21" t="s">
        <v>102</v>
      </c>
      <c r="F23" s="21" t="s">
        <v>103</v>
      </c>
      <c r="G23" s="21" t="s">
        <v>206</v>
      </c>
      <c r="H23" s="21" t="s">
        <v>207</v>
      </c>
      <c r="I23" s="60">
        <v>2757480</v>
      </c>
      <c r="J23" s="60">
        <v>2757480</v>
      </c>
      <c r="K23" s="69"/>
      <c r="L23" s="69"/>
      <c r="M23" s="62">
        <v>2757480</v>
      </c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ht="20.25" customHeight="1" spans="1:24">
      <c r="A24" s="21" t="s">
        <v>197</v>
      </c>
      <c r="B24" s="21" t="s">
        <v>69</v>
      </c>
      <c r="C24" s="21" t="s">
        <v>198</v>
      </c>
      <c r="D24" s="21" t="s">
        <v>199</v>
      </c>
      <c r="E24" s="21" t="s">
        <v>102</v>
      </c>
      <c r="F24" s="21" t="s">
        <v>103</v>
      </c>
      <c r="G24" s="21" t="s">
        <v>206</v>
      </c>
      <c r="H24" s="21" t="s">
        <v>207</v>
      </c>
      <c r="I24" s="60">
        <v>3057084</v>
      </c>
      <c r="J24" s="60">
        <v>3057084</v>
      </c>
      <c r="K24" s="69"/>
      <c r="L24" s="69"/>
      <c r="M24" s="62">
        <v>3057084</v>
      </c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ht="20.25" customHeight="1" spans="1:24">
      <c r="A25" s="21" t="s">
        <v>197</v>
      </c>
      <c r="B25" s="21" t="s">
        <v>69</v>
      </c>
      <c r="C25" s="21" t="s">
        <v>208</v>
      </c>
      <c r="D25" s="21" t="s">
        <v>209</v>
      </c>
      <c r="E25" s="21" t="s">
        <v>110</v>
      </c>
      <c r="F25" s="21" t="s">
        <v>111</v>
      </c>
      <c r="G25" s="21" t="s">
        <v>210</v>
      </c>
      <c r="H25" s="21" t="s">
        <v>211</v>
      </c>
      <c r="I25" s="60">
        <v>3589584</v>
      </c>
      <c r="J25" s="60">
        <v>3589584</v>
      </c>
      <c r="K25" s="69"/>
      <c r="L25" s="69"/>
      <c r="M25" s="62">
        <v>3589584</v>
      </c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ht="20.25" customHeight="1" spans="1:24">
      <c r="A26" s="21" t="s">
        <v>197</v>
      </c>
      <c r="B26" s="21" t="s">
        <v>69</v>
      </c>
      <c r="C26" s="21" t="s">
        <v>208</v>
      </c>
      <c r="D26" s="21" t="s">
        <v>209</v>
      </c>
      <c r="E26" s="21" t="s">
        <v>120</v>
      </c>
      <c r="F26" s="21" t="s">
        <v>121</v>
      </c>
      <c r="G26" s="21" t="s">
        <v>212</v>
      </c>
      <c r="H26" s="21" t="s">
        <v>213</v>
      </c>
      <c r="I26" s="60">
        <v>1516776.3</v>
      </c>
      <c r="J26" s="60">
        <v>1516776.3</v>
      </c>
      <c r="K26" s="69"/>
      <c r="L26" s="69"/>
      <c r="M26" s="62">
        <v>1516776.3</v>
      </c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ht="20.25" customHeight="1" spans="1:24">
      <c r="A27" s="21" t="s">
        <v>197</v>
      </c>
      <c r="B27" s="21" t="s">
        <v>69</v>
      </c>
      <c r="C27" s="21" t="s">
        <v>208</v>
      </c>
      <c r="D27" s="21" t="s">
        <v>209</v>
      </c>
      <c r="E27" s="21" t="s">
        <v>122</v>
      </c>
      <c r="F27" s="21" t="s">
        <v>123</v>
      </c>
      <c r="G27" s="21" t="s">
        <v>214</v>
      </c>
      <c r="H27" s="21" t="s">
        <v>215</v>
      </c>
      <c r="I27" s="60">
        <v>959985</v>
      </c>
      <c r="J27" s="60">
        <v>959985</v>
      </c>
      <c r="K27" s="69"/>
      <c r="L27" s="69"/>
      <c r="M27" s="62">
        <v>959985</v>
      </c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ht="20.25" customHeight="1" spans="1:24">
      <c r="A28" s="21" t="s">
        <v>197</v>
      </c>
      <c r="B28" s="21" t="s">
        <v>69</v>
      </c>
      <c r="C28" s="21" t="s">
        <v>208</v>
      </c>
      <c r="D28" s="21" t="s">
        <v>209</v>
      </c>
      <c r="E28" s="21" t="s">
        <v>122</v>
      </c>
      <c r="F28" s="21" t="s">
        <v>123</v>
      </c>
      <c r="G28" s="21" t="s">
        <v>214</v>
      </c>
      <c r="H28" s="21" t="s">
        <v>215</v>
      </c>
      <c r="I28" s="60">
        <v>266742</v>
      </c>
      <c r="J28" s="60">
        <v>266742</v>
      </c>
      <c r="K28" s="69"/>
      <c r="L28" s="69"/>
      <c r="M28" s="62">
        <v>266742</v>
      </c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ht="20.25" customHeight="1" spans="1:24">
      <c r="A29" s="21" t="s">
        <v>197</v>
      </c>
      <c r="B29" s="21" t="s">
        <v>69</v>
      </c>
      <c r="C29" s="21" t="s">
        <v>208</v>
      </c>
      <c r="D29" s="21" t="s">
        <v>209</v>
      </c>
      <c r="E29" s="21" t="s">
        <v>100</v>
      </c>
      <c r="F29" s="21" t="s">
        <v>101</v>
      </c>
      <c r="G29" s="21" t="s">
        <v>216</v>
      </c>
      <c r="H29" s="21" t="s">
        <v>217</v>
      </c>
      <c r="I29" s="60">
        <v>20120.6</v>
      </c>
      <c r="J29" s="60">
        <v>20120.6</v>
      </c>
      <c r="K29" s="69"/>
      <c r="L29" s="69"/>
      <c r="M29" s="62">
        <v>20120.6</v>
      </c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ht="20.25" customHeight="1" spans="1:24">
      <c r="A30" s="21" t="s">
        <v>197</v>
      </c>
      <c r="B30" s="21" t="s">
        <v>69</v>
      </c>
      <c r="C30" s="21" t="s">
        <v>208</v>
      </c>
      <c r="D30" s="21" t="s">
        <v>209</v>
      </c>
      <c r="E30" s="21" t="s">
        <v>102</v>
      </c>
      <c r="F30" s="21" t="s">
        <v>103</v>
      </c>
      <c r="G30" s="21" t="s">
        <v>216</v>
      </c>
      <c r="H30" s="21" t="s">
        <v>217</v>
      </c>
      <c r="I30" s="60">
        <v>114277.3</v>
      </c>
      <c r="J30" s="60">
        <v>114277.3</v>
      </c>
      <c r="K30" s="69"/>
      <c r="L30" s="69"/>
      <c r="M30" s="62">
        <v>114277.3</v>
      </c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ht="20.25" customHeight="1" spans="1:24">
      <c r="A31" s="21" t="s">
        <v>197</v>
      </c>
      <c r="B31" s="21" t="s">
        <v>69</v>
      </c>
      <c r="C31" s="21" t="s">
        <v>208</v>
      </c>
      <c r="D31" s="21" t="s">
        <v>209</v>
      </c>
      <c r="E31" s="21" t="s">
        <v>124</v>
      </c>
      <c r="F31" s="21" t="s">
        <v>125</v>
      </c>
      <c r="G31" s="21" t="s">
        <v>216</v>
      </c>
      <c r="H31" s="21" t="s">
        <v>217</v>
      </c>
      <c r="I31" s="60">
        <v>87325.68</v>
      </c>
      <c r="J31" s="60">
        <v>87325.68</v>
      </c>
      <c r="K31" s="69"/>
      <c r="L31" s="69"/>
      <c r="M31" s="62">
        <v>87325.68</v>
      </c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ht="20.25" customHeight="1" spans="1:24">
      <c r="A32" s="21" t="s">
        <v>197</v>
      </c>
      <c r="B32" s="21" t="s">
        <v>69</v>
      </c>
      <c r="C32" s="21" t="s">
        <v>208</v>
      </c>
      <c r="D32" s="21" t="s">
        <v>209</v>
      </c>
      <c r="E32" s="21" t="s">
        <v>124</v>
      </c>
      <c r="F32" s="21" t="s">
        <v>125</v>
      </c>
      <c r="G32" s="21" t="s">
        <v>216</v>
      </c>
      <c r="H32" s="21" t="s">
        <v>217</v>
      </c>
      <c r="I32" s="60">
        <v>32553.36</v>
      </c>
      <c r="J32" s="60">
        <v>32553.36</v>
      </c>
      <c r="K32" s="69"/>
      <c r="L32" s="69"/>
      <c r="M32" s="62">
        <v>32553.36</v>
      </c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ht="20.25" customHeight="1" spans="1:24">
      <c r="A33" s="21" t="s">
        <v>197</v>
      </c>
      <c r="B33" s="21" t="s">
        <v>69</v>
      </c>
      <c r="C33" s="21" t="s">
        <v>208</v>
      </c>
      <c r="D33" s="21" t="s">
        <v>209</v>
      </c>
      <c r="E33" s="21" t="s">
        <v>124</v>
      </c>
      <c r="F33" s="21" t="s">
        <v>125</v>
      </c>
      <c r="G33" s="21" t="s">
        <v>216</v>
      </c>
      <c r="H33" s="21" t="s">
        <v>217</v>
      </c>
      <c r="I33" s="60">
        <v>69118.92</v>
      </c>
      <c r="J33" s="60">
        <v>69118.92</v>
      </c>
      <c r="K33" s="69"/>
      <c r="L33" s="69"/>
      <c r="M33" s="62">
        <v>69118.92</v>
      </c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ht="20.25" customHeight="1" spans="1:24">
      <c r="A34" s="21" t="s">
        <v>197</v>
      </c>
      <c r="B34" s="21" t="s">
        <v>69</v>
      </c>
      <c r="C34" s="21" t="s">
        <v>218</v>
      </c>
      <c r="D34" s="21" t="s">
        <v>131</v>
      </c>
      <c r="E34" s="21" t="s">
        <v>130</v>
      </c>
      <c r="F34" s="21" t="s">
        <v>131</v>
      </c>
      <c r="G34" s="21" t="s">
        <v>219</v>
      </c>
      <c r="H34" s="21" t="s">
        <v>131</v>
      </c>
      <c r="I34" s="60">
        <v>3284508</v>
      </c>
      <c r="J34" s="60">
        <v>3284508</v>
      </c>
      <c r="K34" s="69"/>
      <c r="L34" s="69"/>
      <c r="M34" s="62">
        <v>3284508</v>
      </c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ht="20.25" customHeight="1" spans="1:24">
      <c r="A35" s="21" t="s">
        <v>197</v>
      </c>
      <c r="B35" s="21" t="s">
        <v>69</v>
      </c>
      <c r="C35" s="21" t="s">
        <v>220</v>
      </c>
      <c r="D35" s="21" t="s">
        <v>221</v>
      </c>
      <c r="E35" s="21" t="s">
        <v>114</v>
      </c>
      <c r="F35" s="21" t="s">
        <v>115</v>
      </c>
      <c r="G35" s="21" t="s">
        <v>222</v>
      </c>
      <c r="H35" s="21" t="s">
        <v>223</v>
      </c>
      <c r="I35" s="60">
        <v>72420</v>
      </c>
      <c r="J35" s="60">
        <v>72420</v>
      </c>
      <c r="K35" s="69"/>
      <c r="L35" s="69"/>
      <c r="M35" s="62">
        <v>72420</v>
      </c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ht="20.25" customHeight="1" spans="1:24">
      <c r="A36" s="21" t="s">
        <v>197</v>
      </c>
      <c r="B36" s="21" t="s">
        <v>69</v>
      </c>
      <c r="C36" s="21" t="s">
        <v>224</v>
      </c>
      <c r="D36" s="21" t="s">
        <v>175</v>
      </c>
      <c r="E36" s="21" t="s">
        <v>102</v>
      </c>
      <c r="F36" s="21" t="s">
        <v>103</v>
      </c>
      <c r="G36" s="21" t="s">
        <v>225</v>
      </c>
      <c r="H36" s="21" t="s">
        <v>175</v>
      </c>
      <c r="I36" s="60">
        <v>50000</v>
      </c>
      <c r="J36" s="60">
        <v>50000</v>
      </c>
      <c r="K36" s="69"/>
      <c r="L36" s="69"/>
      <c r="M36" s="62">
        <v>50000</v>
      </c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ht="20.25" customHeight="1" spans="1:24">
      <c r="A37" s="21" t="s">
        <v>197</v>
      </c>
      <c r="B37" s="21" t="s">
        <v>69</v>
      </c>
      <c r="C37" s="21" t="s">
        <v>226</v>
      </c>
      <c r="D37" s="21" t="s">
        <v>227</v>
      </c>
      <c r="E37" s="21" t="s">
        <v>100</v>
      </c>
      <c r="F37" s="21" t="s">
        <v>101</v>
      </c>
      <c r="G37" s="21" t="s">
        <v>228</v>
      </c>
      <c r="H37" s="21" t="s">
        <v>227</v>
      </c>
      <c r="I37" s="60">
        <v>70447.44</v>
      </c>
      <c r="J37" s="60">
        <v>70447.44</v>
      </c>
      <c r="K37" s="69"/>
      <c r="L37" s="69"/>
      <c r="M37" s="62">
        <v>70447.44</v>
      </c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ht="20.25" customHeight="1" spans="1:24">
      <c r="A38" s="21" t="s">
        <v>197</v>
      </c>
      <c r="B38" s="21" t="s">
        <v>69</v>
      </c>
      <c r="C38" s="21" t="s">
        <v>226</v>
      </c>
      <c r="D38" s="21" t="s">
        <v>227</v>
      </c>
      <c r="E38" s="21" t="s">
        <v>102</v>
      </c>
      <c r="F38" s="21" t="s">
        <v>103</v>
      </c>
      <c r="G38" s="21" t="s">
        <v>228</v>
      </c>
      <c r="H38" s="21" t="s">
        <v>227</v>
      </c>
      <c r="I38" s="60">
        <v>394187.76</v>
      </c>
      <c r="J38" s="60">
        <v>394187.76</v>
      </c>
      <c r="K38" s="69"/>
      <c r="L38" s="69"/>
      <c r="M38" s="62">
        <v>394187.76</v>
      </c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ht="20.25" customHeight="1" spans="1:24">
      <c r="A39" s="21" t="s">
        <v>197</v>
      </c>
      <c r="B39" s="21" t="s">
        <v>69</v>
      </c>
      <c r="C39" s="21" t="s">
        <v>229</v>
      </c>
      <c r="D39" s="21" t="s">
        <v>230</v>
      </c>
      <c r="E39" s="21" t="s">
        <v>100</v>
      </c>
      <c r="F39" s="21" t="s">
        <v>101</v>
      </c>
      <c r="G39" s="21" t="s">
        <v>231</v>
      </c>
      <c r="H39" s="21" t="s">
        <v>232</v>
      </c>
      <c r="I39" s="60">
        <v>48488</v>
      </c>
      <c r="J39" s="60">
        <v>48488</v>
      </c>
      <c r="K39" s="69"/>
      <c r="L39" s="69"/>
      <c r="M39" s="62">
        <v>48488</v>
      </c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ht="20.25" customHeight="1" spans="1:24">
      <c r="A40" s="21" t="s">
        <v>197</v>
      </c>
      <c r="B40" s="21" t="s">
        <v>69</v>
      </c>
      <c r="C40" s="21" t="s">
        <v>229</v>
      </c>
      <c r="D40" s="21" t="s">
        <v>230</v>
      </c>
      <c r="E40" s="21" t="s">
        <v>100</v>
      </c>
      <c r="F40" s="21" t="s">
        <v>101</v>
      </c>
      <c r="G40" s="21" t="s">
        <v>231</v>
      </c>
      <c r="H40" s="21" t="s">
        <v>232</v>
      </c>
      <c r="I40" s="60">
        <v>5508</v>
      </c>
      <c r="J40" s="60">
        <v>5508</v>
      </c>
      <c r="K40" s="69"/>
      <c r="L40" s="69"/>
      <c r="M40" s="62">
        <v>5508</v>
      </c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ht="20.25" customHeight="1" spans="1:24">
      <c r="A41" s="21" t="s">
        <v>197</v>
      </c>
      <c r="B41" s="21" t="s">
        <v>69</v>
      </c>
      <c r="C41" s="21" t="s">
        <v>229</v>
      </c>
      <c r="D41" s="21" t="s">
        <v>230</v>
      </c>
      <c r="E41" s="21" t="s">
        <v>100</v>
      </c>
      <c r="F41" s="21" t="s">
        <v>101</v>
      </c>
      <c r="G41" s="21" t="s">
        <v>233</v>
      </c>
      <c r="H41" s="21" t="s">
        <v>234</v>
      </c>
      <c r="I41" s="60">
        <v>5400</v>
      </c>
      <c r="J41" s="60">
        <v>5400</v>
      </c>
      <c r="K41" s="69"/>
      <c r="L41" s="69"/>
      <c r="M41" s="62">
        <v>5400</v>
      </c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ht="20.25" customHeight="1" spans="1:24">
      <c r="A42" s="21" t="s">
        <v>197</v>
      </c>
      <c r="B42" s="21" t="s">
        <v>69</v>
      </c>
      <c r="C42" s="21" t="s">
        <v>229</v>
      </c>
      <c r="D42" s="21" t="s">
        <v>230</v>
      </c>
      <c r="E42" s="21" t="s">
        <v>102</v>
      </c>
      <c r="F42" s="21" t="s">
        <v>103</v>
      </c>
      <c r="G42" s="21" t="s">
        <v>233</v>
      </c>
      <c r="H42" s="21" t="s">
        <v>234</v>
      </c>
      <c r="I42" s="60">
        <v>28400</v>
      </c>
      <c r="J42" s="60">
        <v>28400</v>
      </c>
      <c r="K42" s="69"/>
      <c r="L42" s="69"/>
      <c r="M42" s="62">
        <v>28400</v>
      </c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ht="20.25" customHeight="1" spans="1:24">
      <c r="A43" s="21" t="s">
        <v>197</v>
      </c>
      <c r="B43" s="21" t="s">
        <v>69</v>
      </c>
      <c r="C43" s="21" t="s">
        <v>229</v>
      </c>
      <c r="D43" s="21" t="s">
        <v>230</v>
      </c>
      <c r="E43" s="21" t="s">
        <v>100</v>
      </c>
      <c r="F43" s="21" t="s">
        <v>101</v>
      </c>
      <c r="G43" s="21" t="s">
        <v>235</v>
      </c>
      <c r="H43" s="21" t="s">
        <v>236</v>
      </c>
      <c r="I43" s="60">
        <v>8100</v>
      </c>
      <c r="J43" s="60">
        <v>8100</v>
      </c>
      <c r="K43" s="69"/>
      <c r="L43" s="69"/>
      <c r="M43" s="62">
        <v>8100</v>
      </c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ht="20.25" customHeight="1" spans="1:24">
      <c r="A44" s="21" t="s">
        <v>197</v>
      </c>
      <c r="B44" s="21" t="s">
        <v>69</v>
      </c>
      <c r="C44" s="21" t="s">
        <v>229</v>
      </c>
      <c r="D44" s="21" t="s">
        <v>230</v>
      </c>
      <c r="E44" s="21" t="s">
        <v>102</v>
      </c>
      <c r="F44" s="21" t="s">
        <v>103</v>
      </c>
      <c r="G44" s="21" t="s">
        <v>235</v>
      </c>
      <c r="H44" s="21" t="s">
        <v>236</v>
      </c>
      <c r="I44" s="60">
        <v>42600</v>
      </c>
      <c r="J44" s="60">
        <v>42600</v>
      </c>
      <c r="K44" s="69"/>
      <c r="L44" s="69"/>
      <c r="M44" s="62">
        <v>42600</v>
      </c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ht="20.25" customHeight="1" spans="1:24">
      <c r="A45" s="21" t="s">
        <v>197</v>
      </c>
      <c r="B45" s="21" t="s">
        <v>69</v>
      </c>
      <c r="C45" s="21" t="s">
        <v>229</v>
      </c>
      <c r="D45" s="21" t="s">
        <v>230</v>
      </c>
      <c r="E45" s="21" t="s">
        <v>100</v>
      </c>
      <c r="F45" s="21" t="s">
        <v>101</v>
      </c>
      <c r="G45" s="21" t="s">
        <v>237</v>
      </c>
      <c r="H45" s="21" t="s">
        <v>238</v>
      </c>
      <c r="I45" s="60">
        <v>75600</v>
      </c>
      <c r="J45" s="60">
        <v>75600</v>
      </c>
      <c r="K45" s="69"/>
      <c r="L45" s="69"/>
      <c r="M45" s="62">
        <v>75600</v>
      </c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ht="20.25" customHeight="1" spans="1:24">
      <c r="A46" s="21" t="s">
        <v>197</v>
      </c>
      <c r="B46" s="21" t="s">
        <v>69</v>
      </c>
      <c r="C46" s="21" t="s">
        <v>229</v>
      </c>
      <c r="D46" s="21" t="s">
        <v>230</v>
      </c>
      <c r="E46" s="21" t="s">
        <v>102</v>
      </c>
      <c r="F46" s="21" t="s">
        <v>103</v>
      </c>
      <c r="G46" s="21" t="s">
        <v>237</v>
      </c>
      <c r="H46" s="21" t="s">
        <v>238</v>
      </c>
      <c r="I46" s="60">
        <v>397600</v>
      </c>
      <c r="J46" s="60">
        <v>397600</v>
      </c>
      <c r="K46" s="69"/>
      <c r="L46" s="69"/>
      <c r="M46" s="62">
        <v>397600</v>
      </c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ht="20.25" customHeight="1" spans="1:24">
      <c r="A47" s="21" t="s">
        <v>197</v>
      </c>
      <c r="B47" s="21" t="s">
        <v>69</v>
      </c>
      <c r="C47" s="21" t="s">
        <v>229</v>
      </c>
      <c r="D47" s="21" t="s">
        <v>230</v>
      </c>
      <c r="E47" s="21" t="s">
        <v>108</v>
      </c>
      <c r="F47" s="21" t="s">
        <v>109</v>
      </c>
      <c r="G47" s="21" t="s">
        <v>237</v>
      </c>
      <c r="H47" s="21" t="s">
        <v>238</v>
      </c>
      <c r="I47" s="60">
        <v>56700</v>
      </c>
      <c r="J47" s="60">
        <v>56700</v>
      </c>
      <c r="K47" s="69"/>
      <c r="L47" s="69"/>
      <c r="M47" s="62">
        <v>56700</v>
      </c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ht="20.25" customHeight="1" spans="1:24">
      <c r="A48" s="21" t="s">
        <v>197</v>
      </c>
      <c r="B48" s="21" t="s">
        <v>69</v>
      </c>
      <c r="C48" s="21" t="s">
        <v>229</v>
      </c>
      <c r="D48" s="21" t="s">
        <v>230</v>
      </c>
      <c r="E48" s="21" t="s">
        <v>108</v>
      </c>
      <c r="F48" s="21" t="s">
        <v>109</v>
      </c>
      <c r="G48" s="21" t="s">
        <v>237</v>
      </c>
      <c r="H48" s="21" t="s">
        <v>238</v>
      </c>
      <c r="I48" s="60">
        <v>900</v>
      </c>
      <c r="J48" s="60">
        <v>900</v>
      </c>
      <c r="K48" s="69"/>
      <c r="L48" s="69"/>
      <c r="M48" s="62">
        <v>900</v>
      </c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ht="20.25" customHeight="1" spans="1:24">
      <c r="A49" s="21" t="s">
        <v>197</v>
      </c>
      <c r="B49" s="21" t="s">
        <v>69</v>
      </c>
      <c r="C49" s="21" t="s">
        <v>239</v>
      </c>
      <c r="D49" s="21" t="s">
        <v>240</v>
      </c>
      <c r="E49" s="21" t="s">
        <v>108</v>
      </c>
      <c r="F49" s="21" t="s">
        <v>109</v>
      </c>
      <c r="G49" s="21" t="s">
        <v>241</v>
      </c>
      <c r="H49" s="21" t="s">
        <v>242</v>
      </c>
      <c r="I49" s="60">
        <v>189434</v>
      </c>
      <c r="J49" s="60">
        <v>189434</v>
      </c>
      <c r="K49" s="69"/>
      <c r="L49" s="69"/>
      <c r="M49" s="62">
        <v>189434</v>
      </c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ht="20.25" customHeight="1" spans="1:24">
      <c r="A50" s="21" t="s">
        <v>197</v>
      </c>
      <c r="B50" s="21" t="s">
        <v>69</v>
      </c>
      <c r="C50" s="21" t="s">
        <v>239</v>
      </c>
      <c r="D50" s="21" t="s">
        <v>240</v>
      </c>
      <c r="E50" s="21" t="s">
        <v>108</v>
      </c>
      <c r="F50" s="21" t="s">
        <v>109</v>
      </c>
      <c r="G50" s="21" t="s">
        <v>222</v>
      </c>
      <c r="H50" s="21" t="s">
        <v>223</v>
      </c>
      <c r="I50" s="60">
        <v>39600</v>
      </c>
      <c r="J50" s="60">
        <v>39600</v>
      </c>
      <c r="K50" s="69"/>
      <c r="L50" s="69"/>
      <c r="M50" s="62">
        <v>39600</v>
      </c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ht="20.25" customHeight="1" spans="1:24">
      <c r="A51" s="21" t="s">
        <v>197</v>
      </c>
      <c r="B51" s="21" t="s">
        <v>69</v>
      </c>
      <c r="C51" s="21" t="s">
        <v>239</v>
      </c>
      <c r="D51" s="21" t="s">
        <v>240</v>
      </c>
      <c r="E51" s="21" t="s">
        <v>108</v>
      </c>
      <c r="F51" s="21" t="s">
        <v>109</v>
      </c>
      <c r="G51" s="21" t="s">
        <v>222</v>
      </c>
      <c r="H51" s="21" t="s">
        <v>223</v>
      </c>
      <c r="I51" s="60">
        <v>907200</v>
      </c>
      <c r="J51" s="60">
        <v>907200</v>
      </c>
      <c r="K51" s="69"/>
      <c r="L51" s="69"/>
      <c r="M51" s="62">
        <v>907200</v>
      </c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ht="20.25" customHeight="1" spans="1:24">
      <c r="A52" s="21" t="s">
        <v>197</v>
      </c>
      <c r="B52" s="21" t="s">
        <v>69</v>
      </c>
      <c r="C52" s="21" t="s">
        <v>243</v>
      </c>
      <c r="D52" s="21" t="s">
        <v>244</v>
      </c>
      <c r="E52" s="21" t="s">
        <v>100</v>
      </c>
      <c r="F52" s="21" t="s">
        <v>101</v>
      </c>
      <c r="G52" s="21" t="s">
        <v>204</v>
      </c>
      <c r="H52" s="21" t="s">
        <v>205</v>
      </c>
      <c r="I52" s="60">
        <v>243000</v>
      </c>
      <c r="J52" s="60">
        <v>243000</v>
      </c>
      <c r="K52" s="69"/>
      <c r="L52" s="69"/>
      <c r="M52" s="62">
        <v>243000</v>
      </c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ht="20.25" customHeight="1" spans="1:24">
      <c r="A53" s="21" t="s">
        <v>197</v>
      </c>
      <c r="B53" s="21" t="s">
        <v>69</v>
      </c>
      <c r="C53" s="21" t="s">
        <v>243</v>
      </c>
      <c r="D53" s="21" t="s">
        <v>244</v>
      </c>
      <c r="E53" s="21" t="s">
        <v>102</v>
      </c>
      <c r="F53" s="21" t="s">
        <v>103</v>
      </c>
      <c r="G53" s="21" t="s">
        <v>204</v>
      </c>
      <c r="H53" s="21" t="s">
        <v>205</v>
      </c>
      <c r="I53" s="60">
        <v>1278000</v>
      </c>
      <c r="J53" s="60">
        <v>1278000</v>
      </c>
      <c r="K53" s="69"/>
      <c r="L53" s="69"/>
      <c r="M53" s="62">
        <v>1278000</v>
      </c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ht="20.25" customHeight="1" spans="1:24">
      <c r="A54" s="21" t="s">
        <v>197</v>
      </c>
      <c r="B54" s="21" t="s">
        <v>69</v>
      </c>
      <c r="C54" s="21" t="s">
        <v>243</v>
      </c>
      <c r="D54" s="21" t="s">
        <v>244</v>
      </c>
      <c r="E54" s="21" t="s">
        <v>100</v>
      </c>
      <c r="F54" s="21" t="s">
        <v>101</v>
      </c>
      <c r="G54" s="21" t="s">
        <v>206</v>
      </c>
      <c r="H54" s="21" t="s">
        <v>207</v>
      </c>
      <c r="I54" s="60">
        <v>259200</v>
      </c>
      <c r="J54" s="60">
        <v>259200</v>
      </c>
      <c r="K54" s="69"/>
      <c r="L54" s="69"/>
      <c r="M54" s="62">
        <v>259200</v>
      </c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ht="20.25" customHeight="1" spans="1:24">
      <c r="A55" s="21" t="s">
        <v>197</v>
      </c>
      <c r="B55" s="21" t="s">
        <v>69</v>
      </c>
      <c r="C55" s="21" t="s">
        <v>243</v>
      </c>
      <c r="D55" s="21" t="s">
        <v>244</v>
      </c>
      <c r="E55" s="21" t="s">
        <v>100</v>
      </c>
      <c r="F55" s="21" t="s">
        <v>101</v>
      </c>
      <c r="G55" s="21" t="s">
        <v>206</v>
      </c>
      <c r="H55" s="21" t="s">
        <v>207</v>
      </c>
      <c r="I55" s="60">
        <v>226800</v>
      </c>
      <c r="J55" s="60">
        <v>226800</v>
      </c>
      <c r="K55" s="69"/>
      <c r="L55" s="69"/>
      <c r="M55" s="62">
        <v>226800</v>
      </c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 ht="20.25" customHeight="1" spans="1:24">
      <c r="A56" s="21" t="s">
        <v>197</v>
      </c>
      <c r="B56" s="21" t="s">
        <v>69</v>
      </c>
      <c r="C56" s="21" t="s">
        <v>243</v>
      </c>
      <c r="D56" s="21" t="s">
        <v>244</v>
      </c>
      <c r="E56" s="21" t="s">
        <v>102</v>
      </c>
      <c r="F56" s="21" t="s">
        <v>103</v>
      </c>
      <c r="G56" s="21" t="s">
        <v>206</v>
      </c>
      <c r="H56" s="21" t="s">
        <v>207</v>
      </c>
      <c r="I56" s="60">
        <v>1353600</v>
      </c>
      <c r="J56" s="60">
        <v>1353600</v>
      </c>
      <c r="K56" s="69"/>
      <c r="L56" s="69"/>
      <c r="M56" s="62">
        <v>1353600</v>
      </c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ht="20.25" customHeight="1" spans="1:24">
      <c r="A57" s="21" t="s">
        <v>197</v>
      </c>
      <c r="B57" s="21" t="s">
        <v>69</v>
      </c>
      <c r="C57" s="21" t="s">
        <v>243</v>
      </c>
      <c r="D57" s="21" t="s">
        <v>244</v>
      </c>
      <c r="E57" s="21" t="s">
        <v>102</v>
      </c>
      <c r="F57" s="21" t="s">
        <v>103</v>
      </c>
      <c r="G57" s="21" t="s">
        <v>206</v>
      </c>
      <c r="H57" s="21" t="s">
        <v>207</v>
      </c>
      <c r="I57" s="60">
        <v>1184400</v>
      </c>
      <c r="J57" s="60">
        <v>1184400</v>
      </c>
      <c r="K57" s="69"/>
      <c r="L57" s="69"/>
      <c r="M57" s="62">
        <v>1184400</v>
      </c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 ht="20.25" customHeight="1" spans="1:24">
      <c r="A58" s="21" t="s">
        <v>197</v>
      </c>
      <c r="B58" s="21" t="s">
        <v>69</v>
      </c>
      <c r="C58" s="21" t="s">
        <v>245</v>
      </c>
      <c r="D58" s="21" t="s">
        <v>246</v>
      </c>
      <c r="E58" s="21" t="s">
        <v>100</v>
      </c>
      <c r="F58" s="21" t="s">
        <v>101</v>
      </c>
      <c r="G58" s="21" t="s">
        <v>202</v>
      </c>
      <c r="H58" s="21" t="s">
        <v>203</v>
      </c>
      <c r="I58" s="60">
        <v>72000</v>
      </c>
      <c r="J58" s="60">
        <v>72000</v>
      </c>
      <c r="K58" s="69"/>
      <c r="L58" s="69"/>
      <c r="M58" s="62">
        <v>72000</v>
      </c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ht="20.25" customHeight="1" spans="1:24">
      <c r="A59" s="21" t="s">
        <v>197</v>
      </c>
      <c r="B59" s="21" t="s">
        <v>69</v>
      </c>
      <c r="C59" s="21" t="s">
        <v>245</v>
      </c>
      <c r="D59" s="21" t="s">
        <v>246</v>
      </c>
      <c r="E59" s="21" t="s">
        <v>102</v>
      </c>
      <c r="F59" s="21" t="s">
        <v>103</v>
      </c>
      <c r="G59" s="21" t="s">
        <v>202</v>
      </c>
      <c r="H59" s="21" t="s">
        <v>203</v>
      </c>
      <c r="I59" s="60">
        <v>216000</v>
      </c>
      <c r="J59" s="60">
        <v>216000</v>
      </c>
      <c r="K59" s="69"/>
      <c r="L59" s="69"/>
      <c r="M59" s="62">
        <v>216000</v>
      </c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ht="20.25" customHeight="1" spans="1:24">
      <c r="A60" s="21" t="s">
        <v>197</v>
      </c>
      <c r="B60" s="21" t="s">
        <v>69</v>
      </c>
      <c r="C60" s="21" t="s">
        <v>247</v>
      </c>
      <c r="D60" s="21" t="s">
        <v>248</v>
      </c>
      <c r="E60" s="21" t="s">
        <v>102</v>
      </c>
      <c r="F60" s="21" t="s">
        <v>103</v>
      </c>
      <c r="G60" s="21" t="s">
        <v>249</v>
      </c>
      <c r="H60" s="21" t="s">
        <v>250</v>
      </c>
      <c r="I60" s="60">
        <v>234000</v>
      </c>
      <c r="J60" s="60">
        <v>234000</v>
      </c>
      <c r="K60" s="69"/>
      <c r="L60" s="69"/>
      <c r="M60" s="62">
        <v>234000</v>
      </c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ht="20.25" customHeight="1" spans="1:24">
      <c r="A61" s="21" t="s">
        <v>197</v>
      </c>
      <c r="B61" s="21" t="s">
        <v>69</v>
      </c>
      <c r="C61" s="21" t="s">
        <v>251</v>
      </c>
      <c r="D61" s="21" t="s">
        <v>252</v>
      </c>
      <c r="E61" s="21" t="s">
        <v>102</v>
      </c>
      <c r="F61" s="21" t="s">
        <v>103</v>
      </c>
      <c r="G61" s="21" t="s">
        <v>231</v>
      </c>
      <c r="H61" s="21" t="s">
        <v>232</v>
      </c>
      <c r="I61" s="60">
        <v>2853000</v>
      </c>
      <c r="J61" s="60">
        <v>2853000</v>
      </c>
      <c r="K61" s="69"/>
      <c r="L61" s="69"/>
      <c r="M61" s="62">
        <v>2853000</v>
      </c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ht="17.25" customHeight="1" spans="1:24">
      <c r="A62" s="197" t="s">
        <v>170</v>
      </c>
      <c r="B62" s="198"/>
      <c r="C62" s="210"/>
      <c r="D62" s="210"/>
      <c r="E62" s="210"/>
      <c r="F62" s="210"/>
      <c r="G62" s="210"/>
      <c r="H62" s="211"/>
      <c r="I62" s="60">
        <v>41202130.36</v>
      </c>
      <c r="J62" s="60">
        <v>41202130.36</v>
      </c>
      <c r="K62" s="60"/>
      <c r="L62" s="60"/>
      <c r="M62" s="62">
        <v>41202130.36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</sheetData>
  <mergeCells count="31">
    <mergeCell ref="A2:X2"/>
    <mergeCell ref="A3:H3"/>
    <mergeCell ref="I4:X4"/>
    <mergeCell ref="J5:N5"/>
    <mergeCell ref="O5:Q5"/>
    <mergeCell ref="S5:X5"/>
    <mergeCell ref="A62:H6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314583333333333" right="0.196527777777778" top="0.236111111111111" bottom="0.354166666666667" header="0.393055555555556" footer="0.196527777777778"/>
  <pageSetup paperSize="9" scale="4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topLeftCell="K1" workbookViewId="0">
      <selection activeCell="W1" sqref="W1"/>
    </sheetView>
  </sheetViews>
  <sheetFormatPr defaultColWidth="9.12962962962963" defaultRowHeight="14.25" customHeight="1"/>
  <cols>
    <col min="1" max="1" width="10.25" customWidth="1"/>
    <col min="2" max="2" width="13.3796296296296" customWidth="1"/>
    <col min="3" max="3" width="20.25" customWidth="1"/>
    <col min="4" max="4" width="15.8796296296296" customWidth="1"/>
    <col min="5" max="5" width="6.5" customWidth="1"/>
    <col min="6" max="6" width="7.25" customWidth="1"/>
    <col min="7" max="7" width="6.62962962962963" customWidth="1"/>
    <col min="8" max="8" width="7.5" customWidth="1"/>
    <col min="9" max="11" width="11.8796296296296" customWidth="1"/>
    <col min="12" max="16" width="6.62962962962963" customWidth="1"/>
    <col min="17" max="18" width="13.8796296296296" customWidth="1"/>
    <col min="19" max="22" width="6" customWidth="1"/>
    <col min="23" max="23" width="14.25" customWidth="1"/>
  </cols>
  <sheetData>
    <row r="1" ht="13.5" customHeight="1" spans="2:23">
      <c r="B1" s="195"/>
      <c r="E1" s="43"/>
      <c r="F1" s="43"/>
      <c r="G1" s="43"/>
      <c r="H1" s="43"/>
      <c r="U1" s="195"/>
      <c r="W1" s="160" t="s">
        <v>253</v>
      </c>
    </row>
    <row r="2" ht="46.5" customHeight="1" spans="1:23">
      <c r="A2" s="45" t="str">
        <f>"2025"&amp;"年部门项目支出预算表"</f>
        <v>2025年部门项目支出预算表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ht="13.5" customHeight="1" spans="1:23">
      <c r="A3" s="46" t="str">
        <f>"单位名称："&amp;"昆明市晋宁区第二中学"</f>
        <v>单位名称：昆明市晋宁区第二中学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U3" s="195"/>
      <c r="W3" s="175" t="s">
        <v>1</v>
      </c>
    </row>
    <row r="4" ht="21.75" customHeight="1" spans="1:23">
      <c r="A4" s="50" t="s">
        <v>254</v>
      </c>
      <c r="B4" s="51" t="s">
        <v>181</v>
      </c>
      <c r="C4" s="50" t="s">
        <v>182</v>
      </c>
      <c r="D4" s="50" t="s">
        <v>255</v>
      </c>
      <c r="E4" s="51" t="s">
        <v>183</v>
      </c>
      <c r="F4" s="51" t="s">
        <v>184</v>
      </c>
      <c r="G4" s="51" t="s">
        <v>256</v>
      </c>
      <c r="H4" s="51" t="s">
        <v>257</v>
      </c>
      <c r="I4" s="200" t="s">
        <v>55</v>
      </c>
      <c r="J4" s="12" t="s">
        <v>258</v>
      </c>
      <c r="K4" s="13"/>
      <c r="L4" s="13"/>
      <c r="M4" s="38"/>
      <c r="N4" s="12" t="s">
        <v>189</v>
      </c>
      <c r="O4" s="13"/>
      <c r="P4" s="38"/>
      <c r="Q4" s="51" t="s">
        <v>61</v>
      </c>
      <c r="R4" s="12" t="s">
        <v>62</v>
      </c>
      <c r="S4" s="13"/>
      <c r="T4" s="13"/>
      <c r="U4" s="13"/>
      <c r="V4" s="13"/>
      <c r="W4" s="38"/>
    </row>
    <row r="5" ht="21.75" customHeight="1" spans="1:23">
      <c r="A5" s="52"/>
      <c r="B5" s="196"/>
      <c r="C5" s="52"/>
      <c r="D5" s="52"/>
      <c r="E5" s="53"/>
      <c r="F5" s="53"/>
      <c r="G5" s="53"/>
      <c r="H5" s="53"/>
      <c r="I5" s="196"/>
      <c r="J5" s="201" t="s">
        <v>58</v>
      </c>
      <c r="K5" s="202"/>
      <c r="L5" s="51" t="s">
        <v>59</v>
      </c>
      <c r="M5" s="51" t="s">
        <v>60</v>
      </c>
      <c r="N5" s="51" t="s">
        <v>58</v>
      </c>
      <c r="O5" s="51" t="s">
        <v>59</v>
      </c>
      <c r="P5" s="51" t="s">
        <v>60</v>
      </c>
      <c r="Q5" s="53"/>
      <c r="R5" s="51" t="s">
        <v>57</v>
      </c>
      <c r="S5" s="51" t="s">
        <v>63</v>
      </c>
      <c r="T5" s="51" t="s">
        <v>195</v>
      </c>
      <c r="U5" s="51" t="s">
        <v>65</v>
      </c>
      <c r="V5" s="51" t="s">
        <v>66</v>
      </c>
      <c r="W5" s="51" t="s">
        <v>67</v>
      </c>
    </row>
    <row r="6" ht="21" customHeight="1" spans="1:23">
      <c r="A6" s="196"/>
      <c r="B6" s="196"/>
      <c r="C6" s="196"/>
      <c r="D6" s="196"/>
      <c r="E6" s="196"/>
      <c r="F6" s="196"/>
      <c r="G6" s="196"/>
      <c r="H6" s="196"/>
      <c r="I6" s="196"/>
      <c r="J6" s="203" t="s">
        <v>57</v>
      </c>
      <c r="K6" s="204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ht="39.75" customHeight="1" spans="1:23">
      <c r="A7" s="55"/>
      <c r="B7" s="57"/>
      <c r="C7" s="55"/>
      <c r="D7" s="55"/>
      <c r="E7" s="56"/>
      <c r="F7" s="56"/>
      <c r="G7" s="56"/>
      <c r="H7" s="56"/>
      <c r="I7" s="57"/>
      <c r="J7" s="17" t="s">
        <v>57</v>
      </c>
      <c r="K7" s="17" t="s">
        <v>259</v>
      </c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</row>
    <row r="8" ht="15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2">
        <v>18</v>
      </c>
      <c r="S8" s="72">
        <v>19</v>
      </c>
      <c r="T8" s="72">
        <v>20</v>
      </c>
      <c r="U8" s="58">
        <v>21</v>
      </c>
      <c r="V8" s="72">
        <v>22</v>
      </c>
      <c r="W8" s="58">
        <v>23</v>
      </c>
    </row>
    <row r="9" ht="21.75" customHeight="1" spans="1:23">
      <c r="A9" s="192" t="s">
        <v>260</v>
      </c>
      <c r="B9" s="192" t="s">
        <v>261</v>
      </c>
      <c r="C9" s="192" t="s">
        <v>262</v>
      </c>
      <c r="D9" s="192" t="s">
        <v>69</v>
      </c>
      <c r="E9" s="192" t="s">
        <v>102</v>
      </c>
      <c r="F9" s="192" t="s">
        <v>103</v>
      </c>
      <c r="G9" s="192" t="s">
        <v>231</v>
      </c>
      <c r="H9" s="192" t="s">
        <v>232</v>
      </c>
      <c r="I9" s="60">
        <v>3305623</v>
      </c>
      <c r="J9" s="60"/>
      <c r="K9" s="62"/>
      <c r="L9" s="60"/>
      <c r="M9" s="60"/>
      <c r="N9" s="60"/>
      <c r="O9" s="60"/>
      <c r="P9" s="60"/>
      <c r="Q9" s="60"/>
      <c r="R9" s="60">
        <v>3305623</v>
      </c>
      <c r="S9" s="60"/>
      <c r="T9" s="60"/>
      <c r="U9" s="60"/>
      <c r="V9" s="60"/>
      <c r="W9" s="60">
        <v>3305623</v>
      </c>
    </row>
    <row r="10" ht="21.75" customHeight="1" spans="1:23">
      <c r="A10" s="192" t="s">
        <v>263</v>
      </c>
      <c r="B10" s="192" t="s">
        <v>264</v>
      </c>
      <c r="C10" s="192" t="s">
        <v>265</v>
      </c>
      <c r="D10" s="192" t="s">
        <v>69</v>
      </c>
      <c r="E10" s="192" t="s">
        <v>102</v>
      </c>
      <c r="F10" s="192" t="s">
        <v>103</v>
      </c>
      <c r="G10" s="192" t="s">
        <v>231</v>
      </c>
      <c r="H10" s="192" t="s">
        <v>232</v>
      </c>
      <c r="I10" s="60">
        <v>2872800</v>
      </c>
      <c r="J10" s="60"/>
      <c r="K10" s="62"/>
      <c r="L10" s="60"/>
      <c r="M10" s="60"/>
      <c r="N10" s="60"/>
      <c r="O10" s="60"/>
      <c r="P10" s="60"/>
      <c r="Q10" s="60">
        <v>2872800</v>
      </c>
      <c r="R10" s="60"/>
      <c r="S10" s="60"/>
      <c r="T10" s="60"/>
      <c r="U10" s="60"/>
      <c r="V10" s="60"/>
      <c r="W10" s="60"/>
    </row>
    <row r="11" ht="21.75" customHeight="1" spans="1:23">
      <c r="A11" s="192" t="s">
        <v>263</v>
      </c>
      <c r="B11" s="192" t="s">
        <v>266</v>
      </c>
      <c r="C11" s="192" t="s">
        <v>267</v>
      </c>
      <c r="D11" s="192" t="s">
        <v>69</v>
      </c>
      <c r="E11" s="192" t="s">
        <v>102</v>
      </c>
      <c r="F11" s="192" t="s">
        <v>103</v>
      </c>
      <c r="G11" s="192" t="s">
        <v>235</v>
      </c>
      <c r="H11" s="192" t="s">
        <v>236</v>
      </c>
      <c r="I11" s="205" t="s">
        <v>268</v>
      </c>
      <c r="J11" s="60">
        <v>350000</v>
      </c>
      <c r="K11" s="62">
        <v>350000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ht="21.75" customHeight="1" spans="1:23">
      <c r="A12" s="192" t="s">
        <v>263</v>
      </c>
      <c r="B12" s="192" t="s">
        <v>269</v>
      </c>
      <c r="C12" s="192" t="s">
        <v>270</v>
      </c>
      <c r="D12" s="192" t="s">
        <v>69</v>
      </c>
      <c r="E12" s="192" t="s">
        <v>100</v>
      </c>
      <c r="F12" s="192" t="s">
        <v>101</v>
      </c>
      <c r="G12" s="192" t="s">
        <v>271</v>
      </c>
      <c r="H12" s="192" t="s">
        <v>272</v>
      </c>
      <c r="I12" s="60">
        <v>240000</v>
      </c>
      <c r="J12" s="60"/>
      <c r="K12" s="62"/>
      <c r="L12" s="60"/>
      <c r="M12" s="60"/>
      <c r="N12" s="60"/>
      <c r="O12" s="60"/>
      <c r="P12" s="60"/>
      <c r="Q12" s="60"/>
      <c r="R12" s="60">
        <v>240000</v>
      </c>
      <c r="S12" s="60"/>
      <c r="T12" s="60"/>
      <c r="U12" s="60"/>
      <c r="V12" s="60"/>
      <c r="W12" s="60">
        <v>240000</v>
      </c>
    </row>
    <row r="13" ht="18.75" customHeight="1" spans="1:23">
      <c r="A13" s="197" t="s">
        <v>170</v>
      </c>
      <c r="B13" s="198"/>
      <c r="C13" s="198"/>
      <c r="D13" s="198"/>
      <c r="E13" s="198"/>
      <c r="F13" s="198"/>
      <c r="G13" s="198"/>
      <c r="H13" s="199"/>
      <c r="I13" s="60">
        <v>6768423</v>
      </c>
      <c r="J13" s="60">
        <v>350000</v>
      </c>
      <c r="K13" s="62">
        <v>350000</v>
      </c>
      <c r="L13" s="60"/>
      <c r="M13" s="60"/>
      <c r="N13" s="60"/>
      <c r="O13" s="60"/>
      <c r="P13" s="60"/>
      <c r="Q13" s="60">
        <v>2872800</v>
      </c>
      <c r="R13" s="60">
        <v>3545623</v>
      </c>
      <c r="S13" s="60"/>
      <c r="T13" s="60"/>
      <c r="U13" s="60"/>
      <c r="V13" s="60"/>
      <c r="W13" s="60">
        <v>3545623</v>
      </c>
    </row>
    <row r="26" customHeight="1" spans="8:8">
      <c r="H26" s="71" t="s">
        <v>273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.22013888888889" bottom="1" header="0.5" footer="0.5"/>
  <pageSetup paperSize="9" scale="5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2"/>
  <sheetViews>
    <sheetView showZeros="0" topLeftCell="C1" workbookViewId="0">
      <selection activeCell="K1" sqref="K1"/>
    </sheetView>
  </sheetViews>
  <sheetFormatPr defaultColWidth="9.12962962962963" defaultRowHeight="12" customHeight="1"/>
  <cols>
    <col min="1" max="1" width="21" customWidth="1"/>
    <col min="2" max="2" width="29" customWidth="1"/>
    <col min="3" max="4" width="14.75" customWidth="1"/>
    <col min="5" max="5" width="23.6296296296296" customWidth="1"/>
    <col min="6" max="8" width="11" customWidth="1"/>
    <col min="9" max="9" width="12.75" customWidth="1"/>
    <col min="10" max="10" width="36.8796296296296" customWidth="1"/>
  </cols>
  <sheetData>
    <row r="1" ht="18" customHeight="1" spans="10:11">
      <c r="J1" s="173"/>
      <c r="K1" s="160" t="s">
        <v>274</v>
      </c>
    </row>
    <row r="2" ht="39.75" customHeight="1" spans="1:10">
      <c r="A2" s="190" t="str">
        <f>"2025"&amp;"年部门项目支出绩效目标表（本级）"</f>
        <v>2025年部门项目支出绩效目标表（本级）</v>
      </c>
      <c r="B2" s="45"/>
      <c r="C2" s="45"/>
      <c r="D2" s="45"/>
      <c r="E2" s="45"/>
      <c r="F2" s="134"/>
      <c r="G2" s="45"/>
      <c r="H2" s="134"/>
      <c r="I2" s="134"/>
      <c r="J2" s="45"/>
    </row>
    <row r="3" ht="17.25" customHeight="1" spans="1:1">
      <c r="A3" s="46" t="str">
        <f>"单位名称："&amp;"昆明市晋宁区第二中学"</f>
        <v>单位名称：昆明市晋宁区第二中学</v>
      </c>
    </row>
    <row r="4" ht="44.25" customHeight="1" spans="1:10">
      <c r="A4" s="17" t="s">
        <v>182</v>
      </c>
      <c r="B4" s="17" t="s">
        <v>275</v>
      </c>
      <c r="C4" s="17" t="s">
        <v>276</v>
      </c>
      <c r="D4" s="17" t="s">
        <v>277</v>
      </c>
      <c r="E4" s="17" t="s">
        <v>278</v>
      </c>
      <c r="F4" s="186" t="s">
        <v>279</v>
      </c>
      <c r="G4" s="17" t="s">
        <v>280</v>
      </c>
      <c r="H4" s="186" t="s">
        <v>281</v>
      </c>
      <c r="I4" s="186" t="s">
        <v>282</v>
      </c>
      <c r="J4" s="17" t="s">
        <v>283</v>
      </c>
    </row>
    <row r="5" ht="18.75" customHeight="1" spans="1:10">
      <c r="A5" s="191">
        <v>1</v>
      </c>
      <c r="B5" s="191">
        <v>2</v>
      </c>
      <c r="C5" s="191">
        <v>3</v>
      </c>
      <c r="D5" s="191">
        <v>4</v>
      </c>
      <c r="E5" s="191">
        <v>5</v>
      </c>
      <c r="F5" s="72">
        <v>6</v>
      </c>
      <c r="G5" s="191">
        <v>7</v>
      </c>
      <c r="H5" s="72">
        <v>8</v>
      </c>
      <c r="I5" s="72">
        <v>9</v>
      </c>
      <c r="J5" s="191">
        <v>10</v>
      </c>
    </row>
    <row r="6" ht="27.75" customHeight="1" spans="1:10">
      <c r="A6" s="18" t="s">
        <v>69</v>
      </c>
      <c r="B6" s="192"/>
      <c r="C6" s="192"/>
      <c r="D6" s="192"/>
      <c r="E6" s="33"/>
      <c r="F6" s="193"/>
      <c r="G6" s="33"/>
      <c r="H6" s="193"/>
      <c r="I6" s="193"/>
      <c r="J6" s="33"/>
    </row>
    <row r="7" ht="30" customHeight="1" spans="1:10">
      <c r="A7" s="194" t="s">
        <v>262</v>
      </c>
      <c r="B7" s="69" t="s">
        <v>284</v>
      </c>
      <c r="C7" s="69" t="s">
        <v>285</v>
      </c>
      <c r="D7" s="69" t="s">
        <v>286</v>
      </c>
      <c r="E7" s="69" t="s">
        <v>287</v>
      </c>
      <c r="F7" s="69" t="s">
        <v>288</v>
      </c>
      <c r="G7" s="69" t="s">
        <v>289</v>
      </c>
      <c r="H7" s="69" t="s">
        <v>290</v>
      </c>
      <c r="I7" s="69" t="s">
        <v>291</v>
      </c>
      <c r="J7" s="69" t="s">
        <v>292</v>
      </c>
    </row>
    <row r="8" ht="30" customHeight="1" spans="1:10">
      <c r="A8" s="194" t="s">
        <v>262</v>
      </c>
      <c r="B8" s="69" t="s">
        <v>284</v>
      </c>
      <c r="C8" s="69" t="s">
        <v>293</v>
      </c>
      <c r="D8" s="69" t="s">
        <v>294</v>
      </c>
      <c r="E8" s="69" t="s">
        <v>295</v>
      </c>
      <c r="F8" s="69" t="s">
        <v>296</v>
      </c>
      <c r="G8" s="69" t="s">
        <v>297</v>
      </c>
      <c r="H8" s="69" t="s">
        <v>290</v>
      </c>
      <c r="I8" s="69" t="s">
        <v>291</v>
      </c>
      <c r="J8" s="69" t="s">
        <v>298</v>
      </c>
    </row>
    <row r="9" ht="30" customHeight="1" spans="1:10">
      <c r="A9" s="194" t="s">
        <v>262</v>
      </c>
      <c r="B9" s="69" t="s">
        <v>284</v>
      </c>
      <c r="C9" s="69" t="s">
        <v>299</v>
      </c>
      <c r="D9" s="69" t="s">
        <v>300</v>
      </c>
      <c r="E9" s="69" t="s">
        <v>301</v>
      </c>
      <c r="F9" s="69" t="s">
        <v>288</v>
      </c>
      <c r="G9" s="69" t="s">
        <v>297</v>
      </c>
      <c r="H9" s="69" t="s">
        <v>290</v>
      </c>
      <c r="I9" s="69" t="s">
        <v>291</v>
      </c>
      <c r="J9" s="69" t="s">
        <v>301</v>
      </c>
    </row>
    <row r="10" ht="30" customHeight="1" spans="1:10">
      <c r="A10" s="194" t="s">
        <v>267</v>
      </c>
      <c r="B10" s="69" t="s">
        <v>302</v>
      </c>
      <c r="C10" s="69" t="s">
        <v>285</v>
      </c>
      <c r="D10" s="69" t="s">
        <v>286</v>
      </c>
      <c r="E10" s="69" t="s">
        <v>303</v>
      </c>
      <c r="F10" s="69" t="s">
        <v>296</v>
      </c>
      <c r="G10" s="69" t="s">
        <v>304</v>
      </c>
      <c r="H10" s="69" t="s">
        <v>305</v>
      </c>
      <c r="I10" s="69" t="s">
        <v>291</v>
      </c>
      <c r="J10" s="69" t="s">
        <v>306</v>
      </c>
    </row>
    <row r="11" ht="30" customHeight="1" spans="1:10">
      <c r="A11" s="194" t="s">
        <v>267</v>
      </c>
      <c r="B11" s="69" t="s">
        <v>302</v>
      </c>
      <c r="C11" s="69" t="s">
        <v>285</v>
      </c>
      <c r="D11" s="69" t="s">
        <v>307</v>
      </c>
      <c r="E11" s="69" t="s">
        <v>308</v>
      </c>
      <c r="F11" s="69" t="s">
        <v>296</v>
      </c>
      <c r="G11" s="69" t="s">
        <v>297</v>
      </c>
      <c r="H11" s="69" t="s">
        <v>290</v>
      </c>
      <c r="I11" s="69" t="s">
        <v>291</v>
      </c>
      <c r="J11" s="69" t="s">
        <v>309</v>
      </c>
    </row>
    <row r="12" ht="30" customHeight="1" spans="1:10">
      <c r="A12" s="194" t="s">
        <v>267</v>
      </c>
      <c r="B12" s="69" t="s">
        <v>302</v>
      </c>
      <c r="C12" s="69" t="s">
        <v>293</v>
      </c>
      <c r="D12" s="69" t="s">
        <v>294</v>
      </c>
      <c r="E12" s="69" t="s">
        <v>302</v>
      </c>
      <c r="F12" s="69" t="s">
        <v>296</v>
      </c>
      <c r="G12" s="69" t="s">
        <v>297</v>
      </c>
      <c r="H12" s="69" t="s">
        <v>290</v>
      </c>
      <c r="I12" s="69" t="s">
        <v>291</v>
      </c>
      <c r="J12" s="69" t="s">
        <v>310</v>
      </c>
    </row>
    <row r="13" ht="30" customHeight="1" spans="1:10">
      <c r="A13" s="194" t="s">
        <v>267</v>
      </c>
      <c r="B13" s="69" t="s">
        <v>302</v>
      </c>
      <c r="C13" s="69" t="s">
        <v>299</v>
      </c>
      <c r="D13" s="69" t="s">
        <v>300</v>
      </c>
      <c r="E13" s="69" t="s">
        <v>311</v>
      </c>
      <c r="F13" s="69" t="s">
        <v>296</v>
      </c>
      <c r="G13" s="69" t="s">
        <v>297</v>
      </c>
      <c r="H13" s="69" t="s">
        <v>290</v>
      </c>
      <c r="I13" s="69" t="s">
        <v>291</v>
      </c>
      <c r="J13" s="69" t="s">
        <v>312</v>
      </c>
    </row>
    <row r="14" ht="30" customHeight="1" spans="1:10">
      <c r="A14" s="194" t="s">
        <v>270</v>
      </c>
      <c r="B14" s="69" t="s">
        <v>313</v>
      </c>
      <c r="C14" s="69" t="s">
        <v>285</v>
      </c>
      <c r="D14" s="69" t="s">
        <v>286</v>
      </c>
      <c r="E14" s="69" t="s">
        <v>314</v>
      </c>
      <c r="F14" s="69" t="s">
        <v>288</v>
      </c>
      <c r="G14" s="69" t="s">
        <v>315</v>
      </c>
      <c r="H14" s="69" t="s">
        <v>316</v>
      </c>
      <c r="I14" s="69" t="s">
        <v>291</v>
      </c>
      <c r="J14" s="69" t="s">
        <v>313</v>
      </c>
    </row>
    <row r="15" ht="30" customHeight="1" spans="1:10">
      <c r="A15" s="194" t="s">
        <v>270</v>
      </c>
      <c r="B15" s="69" t="s">
        <v>313</v>
      </c>
      <c r="C15" s="69" t="s">
        <v>285</v>
      </c>
      <c r="D15" s="69" t="s">
        <v>307</v>
      </c>
      <c r="E15" s="69" t="s">
        <v>313</v>
      </c>
      <c r="F15" s="69" t="s">
        <v>288</v>
      </c>
      <c r="G15" s="69" t="s">
        <v>289</v>
      </c>
      <c r="H15" s="69" t="s">
        <v>290</v>
      </c>
      <c r="I15" s="69" t="s">
        <v>291</v>
      </c>
      <c r="J15" s="69" t="s">
        <v>313</v>
      </c>
    </row>
    <row r="16" ht="30" customHeight="1" spans="1:10">
      <c r="A16" s="194" t="s">
        <v>270</v>
      </c>
      <c r="B16" s="69" t="s">
        <v>313</v>
      </c>
      <c r="C16" s="69" t="s">
        <v>293</v>
      </c>
      <c r="D16" s="69" t="s">
        <v>294</v>
      </c>
      <c r="E16" s="69" t="s">
        <v>317</v>
      </c>
      <c r="F16" s="69" t="s">
        <v>296</v>
      </c>
      <c r="G16" s="69" t="s">
        <v>297</v>
      </c>
      <c r="H16" s="69" t="s">
        <v>290</v>
      </c>
      <c r="I16" s="69" t="s">
        <v>291</v>
      </c>
      <c r="J16" s="69" t="s">
        <v>313</v>
      </c>
    </row>
    <row r="17" ht="30" customHeight="1" spans="1:10">
      <c r="A17" s="194" t="s">
        <v>270</v>
      </c>
      <c r="B17" s="69" t="s">
        <v>313</v>
      </c>
      <c r="C17" s="69" t="s">
        <v>299</v>
      </c>
      <c r="D17" s="69" t="s">
        <v>300</v>
      </c>
      <c r="E17" s="69" t="s">
        <v>318</v>
      </c>
      <c r="F17" s="69" t="s">
        <v>296</v>
      </c>
      <c r="G17" s="69" t="s">
        <v>297</v>
      </c>
      <c r="H17" s="69" t="s">
        <v>290</v>
      </c>
      <c r="I17" s="69" t="s">
        <v>291</v>
      </c>
      <c r="J17" s="69" t="s">
        <v>313</v>
      </c>
    </row>
    <row r="18" ht="30" customHeight="1" spans="1:10">
      <c r="A18" s="194" t="s">
        <v>265</v>
      </c>
      <c r="B18" s="69" t="s">
        <v>319</v>
      </c>
      <c r="C18" s="69" t="s">
        <v>285</v>
      </c>
      <c r="D18" s="69" t="s">
        <v>286</v>
      </c>
      <c r="E18" s="69" t="s">
        <v>320</v>
      </c>
      <c r="F18" s="69" t="s">
        <v>288</v>
      </c>
      <c r="G18" s="69" t="s">
        <v>321</v>
      </c>
      <c r="H18" s="69" t="s">
        <v>322</v>
      </c>
      <c r="I18" s="69" t="s">
        <v>291</v>
      </c>
      <c r="J18" s="69" t="s">
        <v>323</v>
      </c>
    </row>
    <row r="19" ht="30" customHeight="1" spans="1:10">
      <c r="A19" s="194" t="s">
        <v>265</v>
      </c>
      <c r="B19" s="69" t="s">
        <v>319</v>
      </c>
      <c r="C19" s="69" t="s">
        <v>285</v>
      </c>
      <c r="D19" s="69" t="s">
        <v>286</v>
      </c>
      <c r="E19" s="69" t="s">
        <v>324</v>
      </c>
      <c r="F19" s="69" t="s">
        <v>288</v>
      </c>
      <c r="G19" s="69" t="s">
        <v>325</v>
      </c>
      <c r="H19" s="69" t="s">
        <v>322</v>
      </c>
      <c r="I19" s="69" t="s">
        <v>291</v>
      </c>
      <c r="J19" s="69" t="s">
        <v>323</v>
      </c>
    </row>
    <row r="20" ht="30" customHeight="1" spans="1:10">
      <c r="A20" s="194" t="s">
        <v>265</v>
      </c>
      <c r="B20" s="69" t="s">
        <v>319</v>
      </c>
      <c r="C20" s="69" t="s">
        <v>285</v>
      </c>
      <c r="D20" s="69" t="s">
        <v>307</v>
      </c>
      <c r="E20" s="69" t="s">
        <v>326</v>
      </c>
      <c r="F20" s="69" t="s">
        <v>288</v>
      </c>
      <c r="G20" s="69" t="s">
        <v>327</v>
      </c>
      <c r="H20" s="69" t="s">
        <v>290</v>
      </c>
      <c r="I20" s="69" t="s">
        <v>328</v>
      </c>
      <c r="J20" s="69" t="s">
        <v>329</v>
      </c>
    </row>
    <row r="21" ht="30" customHeight="1" spans="1:10">
      <c r="A21" s="194" t="s">
        <v>265</v>
      </c>
      <c r="B21" s="69" t="s">
        <v>319</v>
      </c>
      <c r="C21" s="69" t="s">
        <v>293</v>
      </c>
      <c r="D21" s="69" t="s">
        <v>294</v>
      </c>
      <c r="E21" s="69" t="s">
        <v>329</v>
      </c>
      <c r="F21" s="69" t="s">
        <v>296</v>
      </c>
      <c r="G21" s="69" t="s">
        <v>327</v>
      </c>
      <c r="H21" s="69" t="s">
        <v>290</v>
      </c>
      <c r="I21" s="69" t="s">
        <v>328</v>
      </c>
      <c r="J21" s="69" t="s">
        <v>329</v>
      </c>
    </row>
    <row r="22" ht="30" customHeight="1" spans="1:10">
      <c r="A22" s="194" t="s">
        <v>265</v>
      </c>
      <c r="B22" s="69" t="s">
        <v>319</v>
      </c>
      <c r="C22" s="69" t="s">
        <v>299</v>
      </c>
      <c r="D22" s="69" t="s">
        <v>300</v>
      </c>
      <c r="E22" s="69" t="s">
        <v>330</v>
      </c>
      <c r="F22" s="69" t="s">
        <v>288</v>
      </c>
      <c r="G22" s="69" t="s">
        <v>297</v>
      </c>
      <c r="H22" s="69" t="s">
        <v>290</v>
      </c>
      <c r="I22" s="69" t="s">
        <v>291</v>
      </c>
      <c r="J22" s="69" t="s">
        <v>331</v>
      </c>
    </row>
  </sheetData>
  <mergeCells count="10">
    <mergeCell ref="A2:J2"/>
    <mergeCell ref="A3:H3"/>
    <mergeCell ref="A7:A9"/>
    <mergeCell ref="A10:A13"/>
    <mergeCell ref="A14:A17"/>
    <mergeCell ref="A18:A22"/>
    <mergeCell ref="B7:B9"/>
    <mergeCell ref="B10:B13"/>
    <mergeCell ref="B14:B17"/>
    <mergeCell ref="B18:B22"/>
  </mergeCells>
  <pageMargins left="0.75" right="0.393055555555556" top="0.590277777777778" bottom="0.590277777777778" header="0.5" footer="0.5"/>
  <pageSetup paperSize="9" scale="7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G1" sqref="G1"/>
    </sheetView>
  </sheetViews>
  <sheetFormatPr defaultColWidth="9.12962962962963" defaultRowHeight="14.25" customHeight="1" outlineLevelCol="6"/>
  <cols>
    <col min="1" max="1" width="32.1296296296296" customWidth="1"/>
    <col min="2" max="2" width="20.75" customWidth="1"/>
    <col min="3" max="3" width="32.1296296296296" customWidth="1"/>
    <col min="4" max="4" width="27.75" customWidth="1"/>
    <col min="5" max="6" width="36.75" customWidth="1"/>
  </cols>
  <sheetData>
    <row r="1" ht="12" customHeight="1" spans="1:7">
      <c r="A1" s="176">
        <v>1</v>
      </c>
      <c r="B1" s="177">
        <v>0</v>
      </c>
      <c r="C1" s="176">
        <v>1</v>
      </c>
      <c r="D1" s="178"/>
      <c r="E1" s="178"/>
      <c r="F1" s="175"/>
      <c r="G1" s="160" t="s">
        <v>332</v>
      </c>
    </row>
    <row r="2" ht="42" customHeight="1" spans="1:6">
      <c r="A2" s="179" t="str">
        <f>"2025"&amp;"年部门政府性基金预算支出预算表"</f>
        <v>2025年部门政府性基金预算支出预算表</v>
      </c>
      <c r="B2" s="179" t="s">
        <v>333</v>
      </c>
      <c r="C2" s="180"/>
      <c r="D2" s="181"/>
      <c r="E2" s="181"/>
      <c r="F2" s="181"/>
    </row>
    <row r="3" ht="13.5" customHeight="1" spans="1:6">
      <c r="A3" s="46" t="str">
        <f>"单位名称："&amp;"昆明市晋宁区第二中学"</f>
        <v>单位名称：昆明市晋宁区第二中学</v>
      </c>
      <c r="B3" s="46" t="s">
        <v>334</v>
      </c>
      <c r="C3" s="176"/>
      <c r="D3" s="178"/>
      <c r="E3" s="178"/>
      <c r="F3" s="175" t="s">
        <v>1</v>
      </c>
    </row>
    <row r="4" ht="19.5" customHeight="1" spans="1:6">
      <c r="A4" s="182" t="s">
        <v>180</v>
      </c>
      <c r="B4" s="183" t="s">
        <v>71</v>
      </c>
      <c r="C4" s="182" t="s">
        <v>72</v>
      </c>
      <c r="D4" s="12" t="s">
        <v>335</v>
      </c>
      <c r="E4" s="13"/>
      <c r="F4" s="38"/>
    </row>
    <row r="5" ht="18.75" customHeight="1" spans="1:6">
      <c r="A5" s="184"/>
      <c r="B5" s="185"/>
      <c r="C5" s="184"/>
      <c r="D5" s="54" t="s">
        <v>55</v>
      </c>
      <c r="E5" s="12" t="s">
        <v>74</v>
      </c>
      <c r="F5" s="54" t="s">
        <v>75</v>
      </c>
    </row>
    <row r="6" ht="18.75" customHeight="1" spans="1:6">
      <c r="A6" s="186">
        <v>1</v>
      </c>
      <c r="B6" s="187" t="s">
        <v>82</v>
      </c>
      <c r="C6" s="18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60"/>
      <c r="E7" s="60"/>
      <c r="F7" s="60"/>
    </row>
    <row r="8" ht="21" customHeight="1" spans="1:6">
      <c r="A8" s="32"/>
      <c r="B8" s="32"/>
      <c r="C8" s="32"/>
      <c r="D8" s="60"/>
      <c r="E8" s="60"/>
      <c r="F8" s="60"/>
    </row>
    <row r="9" ht="18.75" customHeight="1" spans="1:6">
      <c r="A9" s="188" t="s">
        <v>170</v>
      </c>
      <c r="B9" s="188" t="s">
        <v>170</v>
      </c>
      <c r="C9" s="189" t="s">
        <v>170</v>
      </c>
      <c r="D9" s="60"/>
      <c r="E9" s="60"/>
      <c r="F9" s="60"/>
    </row>
    <row r="10" customHeight="1" spans="1:1">
      <c r="A10" t="s">
        <v>336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selection activeCell="T1" sqref="T1"/>
    </sheetView>
  </sheetViews>
  <sheetFormatPr defaultColWidth="9.12962962962963" defaultRowHeight="14.25" customHeight="1"/>
  <cols>
    <col min="1" max="1" width="17.75" customWidth="1"/>
    <col min="2" max="2" width="16.1296296296296" customWidth="1"/>
    <col min="3" max="3" width="15.1296296296296" customWidth="1"/>
    <col min="4" max="4" width="13" customWidth="1"/>
    <col min="5" max="5" width="11.25" customWidth="1"/>
    <col min="6" max="6" width="7.75" customWidth="1"/>
    <col min="7" max="7" width="8.12962962962963" customWidth="1"/>
    <col min="8" max="10" width="14.75" customWidth="1"/>
    <col min="11" max="12" width="5.62962962962963" customWidth="1"/>
    <col min="13" max="13" width="13.1296296296296" customWidth="1"/>
    <col min="14" max="19" width="5.12962962962963" customWidth="1"/>
  </cols>
  <sheetData>
    <row r="1" ht="15.75" customHeight="1" spans="2:20">
      <c r="B1" s="132"/>
      <c r="C1" s="132"/>
      <c r="R1" s="173"/>
      <c r="S1" s="173"/>
      <c r="T1" s="160" t="s">
        <v>337</v>
      </c>
    </row>
    <row r="2" ht="41.25" customHeight="1" spans="1:19">
      <c r="A2" s="133" t="str">
        <f>"2025"&amp;"年部门政府采购预算表"</f>
        <v>2025年部门政府采购预算表</v>
      </c>
      <c r="B2" s="134"/>
      <c r="C2" s="134"/>
      <c r="D2" s="45"/>
      <c r="E2" s="45"/>
      <c r="F2" s="45"/>
      <c r="G2" s="45"/>
      <c r="H2" s="45"/>
      <c r="I2" s="45"/>
      <c r="J2" s="45"/>
      <c r="K2" s="45"/>
      <c r="L2" s="45"/>
      <c r="M2" s="134"/>
      <c r="N2" s="45"/>
      <c r="O2" s="45"/>
      <c r="P2" s="134"/>
      <c r="Q2" s="45"/>
      <c r="R2" s="134"/>
      <c r="S2" s="134"/>
    </row>
    <row r="3" ht="18.75" customHeight="1" spans="1:19">
      <c r="A3" s="166" t="str">
        <f>"单位名称："&amp;"昆明市晋宁区第二中学"</f>
        <v>单位名称：昆明市晋宁区第二中学</v>
      </c>
      <c r="B3" s="137"/>
      <c r="C3" s="137"/>
      <c r="D3" s="48"/>
      <c r="E3" s="48"/>
      <c r="F3" s="48"/>
      <c r="G3" s="48"/>
      <c r="H3" s="48"/>
      <c r="I3" s="48"/>
      <c r="J3" s="48"/>
      <c r="K3" s="48"/>
      <c r="L3" s="48"/>
      <c r="R3" s="174"/>
      <c r="S3" s="175" t="s">
        <v>1</v>
      </c>
    </row>
    <row r="4" ht="15.75" customHeight="1" spans="1:19">
      <c r="A4" s="51" t="s">
        <v>179</v>
      </c>
      <c r="B4" s="139" t="s">
        <v>180</v>
      </c>
      <c r="C4" s="139" t="s">
        <v>338</v>
      </c>
      <c r="D4" s="140" t="s">
        <v>339</v>
      </c>
      <c r="E4" s="140" t="s">
        <v>340</v>
      </c>
      <c r="F4" s="140" t="s">
        <v>341</v>
      </c>
      <c r="G4" s="140" t="s">
        <v>342</v>
      </c>
      <c r="H4" s="140" t="s">
        <v>343</v>
      </c>
      <c r="I4" s="153" t="s">
        <v>187</v>
      </c>
      <c r="J4" s="153"/>
      <c r="K4" s="153"/>
      <c r="L4" s="153"/>
      <c r="M4" s="154"/>
      <c r="N4" s="153"/>
      <c r="O4" s="153"/>
      <c r="P4" s="162"/>
      <c r="Q4" s="153"/>
      <c r="R4" s="154"/>
      <c r="S4" s="163"/>
    </row>
    <row r="5" ht="17.25" customHeight="1" spans="1:19">
      <c r="A5" s="53"/>
      <c r="B5" s="141"/>
      <c r="C5" s="141"/>
      <c r="D5" s="142"/>
      <c r="E5" s="142"/>
      <c r="F5" s="142"/>
      <c r="G5" s="142"/>
      <c r="H5" s="142"/>
      <c r="I5" s="142" t="s">
        <v>55</v>
      </c>
      <c r="J5" s="142" t="s">
        <v>58</v>
      </c>
      <c r="K5" s="142" t="s">
        <v>344</v>
      </c>
      <c r="L5" s="142" t="s">
        <v>345</v>
      </c>
      <c r="M5" s="155" t="s">
        <v>346</v>
      </c>
      <c r="N5" s="156" t="s">
        <v>347</v>
      </c>
      <c r="O5" s="156"/>
      <c r="P5" s="164"/>
      <c r="Q5" s="156"/>
      <c r="R5" s="165"/>
      <c r="S5" s="143"/>
    </row>
    <row r="6" ht="54" customHeight="1" spans="1:19">
      <c r="A6" s="56"/>
      <c r="B6" s="143"/>
      <c r="C6" s="143"/>
      <c r="D6" s="144"/>
      <c r="E6" s="144"/>
      <c r="F6" s="144"/>
      <c r="G6" s="144"/>
      <c r="H6" s="144"/>
      <c r="I6" s="144"/>
      <c r="J6" s="144" t="s">
        <v>57</v>
      </c>
      <c r="K6" s="144"/>
      <c r="L6" s="144"/>
      <c r="M6" s="157"/>
      <c r="N6" s="144" t="s">
        <v>57</v>
      </c>
      <c r="O6" s="144" t="s">
        <v>63</v>
      </c>
      <c r="P6" s="157" t="s">
        <v>64</v>
      </c>
      <c r="Q6" s="144" t="s">
        <v>65</v>
      </c>
      <c r="R6" s="157" t="s">
        <v>66</v>
      </c>
      <c r="S6" s="157" t="s">
        <v>67</v>
      </c>
    </row>
    <row r="7" ht="18" customHeight="1" spans="1:19">
      <c r="A7" s="167">
        <v>1</v>
      </c>
      <c r="B7" s="167" t="s">
        <v>82</v>
      </c>
      <c r="C7" s="168">
        <v>3</v>
      </c>
      <c r="D7" s="168">
        <v>4</v>
      </c>
      <c r="E7" s="167">
        <v>5</v>
      </c>
      <c r="F7" s="167">
        <v>6</v>
      </c>
      <c r="G7" s="167">
        <v>7</v>
      </c>
      <c r="H7" s="167">
        <v>8</v>
      </c>
      <c r="I7" s="167">
        <v>9</v>
      </c>
      <c r="J7" s="167">
        <v>10</v>
      </c>
      <c r="K7" s="167">
        <v>11</v>
      </c>
      <c r="L7" s="167">
        <v>12</v>
      </c>
      <c r="M7" s="167">
        <v>13</v>
      </c>
      <c r="N7" s="167">
        <v>14</v>
      </c>
      <c r="O7" s="167">
        <v>15</v>
      </c>
      <c r="P7" s="167">
        <v>16</v>
      </c>
      <c r="Q7" s="167">
        <v>17</v>
      </c>
      <c r="R7" s="167">
        <v>18</v>
      </c>
      <c r="S7" s="167">
        <v>19</v>
      </c>
    </row>
    <row r="8" ht="21" customHeight="1" spans="1:19">
      <c r="A8" s="145" t="s">
        <v>197</v>
      </c>
      <c r="B8" s="146" t="s">
        <v>69</v>
      </c>
      <c r="C8" s="146" t="s">
        <v>265</v>
      </c>
      <c r="D8" s="147" t="s">
        <v>348</v>
      </c>
      <c r="E8" s="147" t="s">
        <v>349</v>
      </c>
      <c r="F8" s="147" t="s">
        <v>350</v>
      </c>
      <c r="G8" s="169">
        <v>1</v>
      </c>
      <c r="H8" s="60">
        <v>92088.8</v>
      </c>
      <c r="I8" s="60">
        <v>92088.8</v>
      </c>
      <c r="J8" s="60"/>
      <c r="K8" s="60"/>
      <c r="L8" s="60"/>
      <c r="M8" s="60">
        <v>92088.8</v>
      </c>
      <c r="N8" s="60"/>
      <c r="O8" s="60"/>
      <c r="P8" s="62"/>
      <c r="Q8" s="62"/>
      <c r="R8" s="60"/>
      <c r="S8" s="60"/>
    </row>
    <row r="9" ht="21" customHeight="1" spans="1:19">
      <c r="A9" s="145" t="s">
        <v>197</v>
      </c>
      <c r="B9" s="146" t="s">
        <v>69</v>
      </c>
      <c r="C9" s="146" t="s">
        <v>265</v>
      </c>
      <c r="D9" s="147" t="s">
        <v>348</v>
      </c>
      <c r="E9" s="147" t="s">
        <v>349</v>
      </c>
      <c r="F9" s="147" t="s">
        <v>350</v>
      </c>
      <c r="G9" s="169">
        <v>1</v>
      </c>
      <c r="H9" s="60">
        <v>360000</v>
      </c>
      <c r="I9" s="60">
        <v>360000</v>
      </c>
      <c r="J9" s="60"/>
      <c r="K9" s="60"/>
      <c r="L9" s="60"/>
      <c r="M9" s="60">
        <v>360000</v>
      </c>
      <c r="N9" s="60"/>
      <c r="O9" s="60"/>
      <c r="P9" s="62"/>
      <c r="Q9" s="62"/>
      <c r="R9" s="60"/>
      <c r="S9" s="60"/>
    </row>
    <row r="10" ht="21" customHeight="1" spans="1:19">
      <c r="A10" s="145" t="s">
        <v>197</v>
      </c>
      <c r="B10" s="146" t="s">
        <v>69</v>
      </c>
      <c r="C10" s="146" t="s">
        <v>252</v>
      </c>
      <c r="D10" s="147" t="s">
        <v>351</v>
      </c>
      <c r="E10" s="147" t="s">
        <v>352</v>
      </c>
      <c r="F10" s="147" t="s">
        <v>350</v>
      </c>
      <c r="G10" s="169">
        <v>1</v>
      </c>
      <c r="H10" s="60">
        <v>160000</v>
      </c>
      <c r="I10" s="60">
        <v>160000</v>
      </c>
      <c r="J10" s="60">
        <v>160000</v>
      </c>
      <c r="K10" s="60"/>
      <c r="L10" s="60"/>
      <c r="M10" s="60"/>
      <c r="N10" s="60"/>
      <c r="O10" s="60"/>
      <c r="P10" s="62"/>
      <c r="Q10" s="62"/>
      <c r="R10" s="60"/>
      <c r="S10" s="60"/>
    </row>
    <row r="11" ht="21" customHeight="1" spans="1:19">
      <c r="A11" s="145" t="s">
        <v>197</v>
      </c>
      <c r="B11" s="146" t="s">
        <v>69</v>
      </c>
      <c r="C11" s="146" t="s">
        <v>252</v>
      </c>
      <c r="D11" s="147" t="s">
        <v>353</v>
      </c>
      <c r="E11" s="147" t="s">
        <v>349</v>
      </c>
      <c r="F11" s="147" t="s">
        <v>350</v>
      </c>
      <c r="G11" s="169">
        <v>1</v>
      </c>
      <c r="H11" s="60">
        <v>510000</v>
      </c>
      <c r="I11" s="60">
        <v>510000</v>
      </c>
      <c r="J11" s="60">
        <v>510000</v>
      </c>
      <c r="K11" s="60"/>
      <c r="L11" s="60"/>
      <c r="M11" s="60"/>
      <c r="N11" s="60"/>
      <c r="O11" s="60"/>
      <c r="P11" s="62"/>
      <c r="Q11" s="62"/>
      <c r="R11" s="60"/>
      <c r="S11" s="60"/>
    </row>
    <row r="12" ht="21" customHeight="1" spans="1:19">
      <c r="A12" s="148" t="s">
        <v>170</v>
      </c>
      <c r="B12" s="149"/>
      <c r="C12" s="149"/>
      <c r="D12" s="150"/>
      <c r="E12" s="150"/>
      <c r="F12" s="150"/>
      <c r="G12" s="170"/>
      <c r="H12" s="60">
        <v>1122088.8</v>
      </c>
      <c r="I12" s="60">
        <v>1122088.8</v>
      </c>
      <c r="J12" s="60">
        <v>670000</v>
      </c>
      <c r="K12" s="60"/>
      <c r="L12" s="60"/>
      <c r="M12" s="60">
        <v>452088.8</v>
      </c>
      <c r="N12" s="60"/>
      <c r="O12" s="60"/>
      <c r="P12" s="62"/>
      <c r="Q12" s="62"/>
      <c r="R12" s="60"/>
      <c r="S12" s="60"/>
    </row>
    <row r="13" ht="21" customHeight="1" spans="1:19">
      <c r="A13" s="166" t="s">
        <v>354</v>
      </c>
      <c r="B13" s="46"/>
      <c r="C13" s="46"/>
      <c r="D13" s="166"/>
      <c r="E13" s="166"/>
      <c r="F13" s="166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U10"/>
  <sheetViews>
    <sheetView showZeros="0" topLeftCell="J1" workbookViewId="0">
      <selection activeCell="U7" sqref="U7"/>
    </sheetView>
  </sheetViews>
  <sheetFormatPr defaultColWidth="9.12962962962963" defaultRowHeight="14.25" customHeight="1"/>
  <cols>
    <col min="1" max="5" width="39.1296296296296" customWidth="1"/>
    <col min="6" max="6" width="27.6296296296296" customWidth="1"/>
    <col min="7" max="7" width="28.6296296296296" customWidth="1"/>
    <col min="8" max="8" width="28.1296296296296" customWidth="1"/>
    <col min="9" max="9" width="39.1296296296296" customWidth="1"/>
    <col min="10" max="18" width="20.3796296296296" customWidth="1"/>
    <col min="19" max="20" width="20.25" customWidth="1"/>
  </cols>
  <sheetData>
    <row r="1" ht="16.5" customHeight="1" spans="1:21">
      <c r="A1" s="131"/>
      <c r="B1" s="132"/>
      <c r="C1" s="132"/>
      <c r="D1" s="132"/>
      <c r="E1" s="132"/>
      <c r="F1" s="132"/>
      <c r="G1" s="132"/>
      <c r="H1" s="131"/>
      <c r="I1" s="131"/>
      <c r="J1" s="131"/>
      <c r="K1" s="131"/>
      <c r="L1" s="131"/>
      <c r="M1" s="131"/>
      <c r="N1" s="151"/>
      <c r="O1" s="131"/>
      <c r="P1" s="131"/>
      <c r="Q1" s="132"/>
      <c r="R1" s="131"/>
      <c r="S1" s="159"/>
      <c r="T1" s="159"/>
      <c r="U1" s="160" t="s">
        <v>355</v>
      </c>
    </row>
    <row r="2" ht="41.25" customHeight="1" spans="1:20">
      <c r="A2" s="133" t="str">
        <f>"2025"&amp;"年部门政府购买服务预算表"</f>
        <v>2025年部门政府购买服务预算表</v>
      </c>
      <c r="B2" s="134"/>
      <c r="C2" s="134"/>
      <c r="D2" s="134"/>
      <c r="E2" s="134"/>
      <c r="F2" s="134"/>
      <c r="G2" s="134"/>
      <c r="H2" s="135"/>
      <c r="I2" s="135"/>
      <c r="J2" s="135"/>
      <c r="K2" s="135"/>
      <c r="L2" s="135"/>
      <c r="M2" s="135"/>
      <c r="N2" s="152"/>
      <c r="O2" s="135"/>
      <c r="P2" s="135"/>
      <c r="Q2" s="134"/>
      <c r="R2" s="135"/>
      <c r="S2" s="152"/>
      <c r="T2" s="134"/>
    </row>
    <row r="3" ht="22.5" customHeight="1" spans="1:20">
      <c r="A3" s="136" t="str">
        <f>"单位名称："&amp;"昆明市晋宁区第二中学"</f>
        <v>单位名称：昆明市晋宁区第二中学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51"/>
      <c r="O3" s="131"/>
      <c r="P3" s="131"/>
      <c r="Q3" s="132"/>
      <c r="R3" s="131"/>
      <c r="S3" s="161"/>
      <c r="T3" s="159" t="s">
        <v>1</v>
      </c>
    </row>
    <row r="4" ht="24" customHeight="1" spans="1:20">
      <c r="A4" s="51" t="s">
        <v>179</v>
      </c>
      <c r="B4" s="139" t="s">
        <v>180</v>
      </c>
      <c r="C4" s="139" t="s">
        <v>338</v>
      </c>
      <c r="D4" s="139" t="s">
        <v>356</v>
      </c>
      <c r="E4" s="139" t="s">
        <v>357</v>
      </c>
      <c r="F4" s="139" t="s">
        <v>358</v>
      </c>
      <c r="G4" s="139" t="s">
        <v>359</v>
      </c>
      <c r="H4" s="140" t="s">
        <v>360</v>
      </c>
      <c r="I4" s="140" t="s">
        <v>361</v>
      </c>
      <c r="J4" s="153" t="s">
        <v>187</v>
      </c>
      <c r="K4" s="153"/>
      <c r="L4" s="153"/>
      <c r="M4" s="153"/>
      <c r="N4" s="154"/>
      <c r="O4" s="153"/>
      <c r="P4" s="153"/>
      <c r="Q4" s="162"/>
      <c r="R4" s="153"/>
      <c r="S4" s="154"/>
      <c r="T4" s="163"/>
    </row>
    <row r="5" ht="24" customHeight="1" spans="1:20">
      <c r="A5" s="53"/>
      <c r="B5" s="141"/>
      <c r="C5" s="141"/>
      <c r="D5" s="141"/>
      <c r="E5" s="141"/>
      <c r="F5" s="141"/>
      <c r="G5" s="141"/>
      <c r="H5" s="142"/>
      <c r="I5" s="142"/>
      <c r="J5" s="142" t="s">
        <v>55</v>
      </c>
      <c r="K5" s="142" t="s">
        <v>58</v>
      </c>
      <c r="L5" s="142" t="s">
        <v>344</v>
      </c>
      <c r="M5" s="142" t="s">
        <v>345</v>
      </c>
      <c r="N5" s="155" t="s">
        <v>346</v>
      </c>
      <c r="O5" s="156" t="s">
        <v>347</v>
      </c>
      <c r="P5" s="156"/>
      <c r="Q5" s="164"/>
      <c r="R5" s="156"/>
      <c r="S5" s="165"/>
      <c r="T5" s="143"/>
    </row>
    <row r="6" ht="54" customHeight="1" spans="1:20">
      <c r="A6" s="56"/>
      <c r="B6" s="143"/>
      <c r="C6" s="143"/>
      <c r="D6" s="143"/>
      <c r="E6" s="143"/>
      <c r="F6" s="143"/>
      <c r="G6" s="143"/>
      <c r="H6" s="144"/>
      <c r="I6" s="144"/>
      <c r="J6" s="144"/>
      <c r="K6" s="144" t="s">
        <v>57</v>
      </c>
      <c r="L6" s="144"/>
      <c r="M6" s="144"/>
      <c r="N6" s="157"/>
      <c r="O6" s="144" t="s">
        <v>57</v>
      </c>
      <c r="P6" s="144" t="s">
        <v>63</v>
      </c>
      <c r="Q6" s="143" t="s">
        <v>64</v>
      </c>
      <c r="R6" s="144" t="s">
        <v>65</v>
      </c>
      <c r="S6" s="157" t="s">
        <v>66</v>
      </c>
      <c r="T6" s="143" t="s">
        <v>67</v>
      </c>
    </row>
    <row r="7" ht="17.25" customHeight="1" spans="1:20">
      <c r="A7" s="57">
        <v>1</v>
      </c>
      <c r="B7" s="143">
        <v>2</v>
      </c>
      <c r="C7" s="57">
        <v>3</v>
      </c>
      <c r="D7" s="57">
        <v>4</v>
      </c>
      <c r="E7" s="143">
        <v>5</v>
      </c>
      <c r="F7" s="57">
        <v>6</v>
      </c>
      <c r="G7" s="57">
        <v>7</v>
      </c>
      <c r="H7" s="143">
        <v>8</v>
      </c>
      <c r="I7" s="57">
        <v>9</v>
      </c>
      <c r="J7" s="57">
        <v>10</v>
      </c>
      <c r="K7" s="143">
        <v>11</v>
      </c>
      <c r="L7" s="57">
        <v>12</v>
      </c>
      <c r="M7" s="57">
        <v>13</v>
      </c>
      <c r="N7" s="143">
        <v>14</v>
      </c>
      <c r="O7" s="57">
        <v>15</v>
      </c>
      <c r="P7" s="57">
        <v>16</v>
      </c>
      <c r="Q7" s="143">
        <v>17</v>
      </c>
      <c r="R7" s="57">
        <v>18</v>
      </c>
      <c r="S7" s="57">
        <v>19</v>
      </c>
      <c r="T7" s="57">
        <v>20</v>
      </c>
    </row>
    <row r="8" ht="21" customHeight="1" spans="1:20">
      <c r="A8" s="145"/>
      <c r="B8" s="146"/>
      <c r="C8" s="146"/>
      <c r="D8" s="146"/>
      <c r="E8" s="146"/>
      <c r="F8" s="146"/>
      <c r="G8" s="146"/>
      <c r="H8" s="147"/>
      <c r="I8" s="147"/>
      <c r="J8" s="60"/>
      <c r="K8" s="60"/>
      <c r="L8" s="60"/>
      <c r="M8" s="60"/>
      <c r="N8" s="60"/>
      <c r="O8" s="60"/>
      <c r="P8" s="60"/>
      <c r="Q8" s="62"/>
      <c r="R8" s="62"/>
      <c r="S8" s="60"/>
      <c r="T8" s="60"/>
    </row>
    <row r="9" ht="21" customHeight="1" spans="1:20">
      <c r="A9" s="148" t="s">
        <v>170</v>
      </c>
      <c r="B9" s="149"/>
      <c r="C9" s="149"/>
      <c r="D9" s="149"/>
      <c r="E9" s="149"/>
      <c r="F9" s="149"/>
      <c r="G9" s="149"/>
      <c r="H9" s="150"/>
      <c r="I9" s="158"/>
      <c r="J9" s="60"/>
      <c r="K9" s="60"/>
      <c r="L9" s="60"/>
      <c r="M9" s="60"/>
      <c r="N9" s="60"/>
      <c r="O9" s="60"/>
      <c r="P9" s="60"/>
      <c r="Q9" s="62"/>
      <c r="R9" s="62"/>
      <c r="S9" s="60"/>
      <c r="T9" s="60"/>
    </row>
    <row r="10" customHeight="1" spans="1:1">
      <c r="A10" t="s">
        <v>362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28" sqref="C28"/>
    </sheetView>
  </sheetViews>
  <sheetFormatPr defaultColWidth="8.88888888888889" defaultRowHeight="14.4" outlineLevelCol="4"/>
  <cols>
    <col min="1" max="1" width="34.5555555555556" customWidth="1"/>
    <col min="2" max="2" width="18.4444444444444" customWidth="1"/>
    <col min="3" max="3" width="19.3333333333333" customWidth="1"/>
    <col min="4" max="4" width="21.2222222222222" customWidth="1"/>
    <col min="5" max="5" width="27.6666666666667" customWidth="1"/>
  </cols>
  <sheetData>
    <row r="1" spans="1:5">
      <c r="A1" s="96"/>
      <c r="B1" s="96"/>
      <c r="C1" s="96"/>
      <c r="D1" s="96"/>
      <c r="E1" s="96"/>
    </row>
    <row r="2" spans="1:5">
      <c r="A2" s="97"/>
      <c r="B2" s="97"/>
      <c r="C2" s="97"/>
      <c r="D2" s="112"/>
      <c r="E2" s="111" t="s">
        <v>363</v>
      </c>
    </row>
    <row r="3" ht="28.2" spans="1:5">
      <c r="A3" s="113" t="str">
        <f>"2025"&amp;"年对下转移支付预算表"</f>
        <v>2025年对下转移支付预算表</v>
      </c>
      <c r="B3" s="99"/>
      <c r="C3" s="99"/>
      <c r="D3" s="99"/>
      <c r="E3" s="100"/>
    </row>
    <row r="4" spans="1:5">
      <c r="A4" s="114" t="s">
        <v>364</v>
      </c>
      <c r="B4" s="115"/>
      <c r="C4" s="115"/>
      <c r="D4" s="116"/>
      <c r="E4" s="117" t="s">
        <v>1</v>
      </c>
    </row>
    <row r="5" spans="1:5">
      <c r="A5" s="118" t="s">
        <v>365</v>
      </c>
      <c r="B5" s="119" t="s">
        <v>187</v>
      </c>
      <c r="C5" s="120"/>
      <c r="D5" s="120"/>
      <c r="E5" s="121" t="s">
        <v>366</v>
      </c>
    </row>
    <row r="6" ht="28.8" spans="1:5">
      <c r="A6" s="122"/>
      <c r="B6" s="123" t="s">
        <v>55</v>
      </c>
      <c r="C6" s="124" t="s">
        <v>58</v>
      </c>
      <c r="D6" s="125" t="s">
        <v>344</v>
      </c>
      <c r="E6" s="121"/>
    </row>
    <row r="7" spans="1:5">
      <c r="A7" s="126">
        <v>1</v>
      </c>
      <c r="B7" s="126">
        <v>2</v>
      </c>
      <c r="C7" s="126">
        <v>3</v>
      </c>
      <c r="D7" s="127">
        <v>4</v>
      </c>
      <c r="E7" s="128">
        <v>24</v>
      </c>
    </row>
    <row r="8" spans="1:5">
      <c r="A8" s="104"/>
      <c r="B8" s="129"/>
      <c r="C8" s="129"/>
      <c r="D8" s="129"/>
      <c r="E8" s="129"/>
    </row>
    <row r="9" spans="1:5">
      <c r="A9" s="105"/>
      <c r="B9" s="129"/>
      <c r="C9" s="129"/>
      <c r="D9" s="129"/>
      <c r="E9" s="129"/>
    </row>
    <row r="10" spans="1:5">
      <c r="A10" s="130" t="s">
        <v>367</v>
      </c>
      <c r="B10" s="97"/>
      <c r="C10" s="97"/>
      <c r="D10" s="97"/>
      <c r="E10" s="97"/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17" sqref="H17"/>
    </sheetView>
  </sheetViews>
  <sheetFormatPr defaultColWidth="8.88888888888889" defaultRowHeight="14.4"/>
  <cols>
    <col min="1" max="1" width="15.3333333333333" customWidth="1"/>
    <col min="2" max="2" width="20.8888888888889" customWidth="1"/>
    <col min="3" max="3" width="14.7777777777778" customWidth="1"/>
    <col min="4" max="4" width="15.2222222222222" customWidth="1"/>
    <col min="5" max="5" width="14.4444444444444" customWidth="1"/>
    <col min="6" max="6" width="12.8888888888889" customWidth="1"/>
    <col min="7" max="7" width="12" customWidth="1"/>
    <col min="8" max="8" width="13.2222222222222" customWidth="1"/>
    <col min="9" max="9" width="13.5555555555556" customWidth="1"/>
    <col min="10" max="10" width="16.4444444444444" customWidth="1"/>
  </cols>
  <sheetData>
    <row r="1" spans="1:10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7"/>
      <c r="B2" s="97"/>
      <c r="C2" s="97"/>
      <c r="D2" s="97"/>
      <c r="E2" s="97"/>
      <c r="F2" s="97"/>
      <c r="G2" s="97"/>
      <c r="H2" s="97"/>
      <c r="I2" s="97"/>
      <c r="J2" s="111" t="s">
        <v>368</v>
      </c>
    </row>
    <row r="3" ht="28.2" spans="1:10">
      <c r="A3" s="98" t="str">
        <f>"2025"&amp;"年对下转移支付绩效目标表"</f>
        <v>2025年对下转移支付绩效目标表</v>
      </c>
      <c r="B3" s="99"/>
      <c r="C3" s="99"/>
      <c r="D3" s="99"/>
      <c r="E3" s="99"/>
      <c r="F3" s="100"/>
      <c r="G3" s="99"/>
      <c r="H3" s="100"/>
      <c r="I3" s="100"/>
      <c r="J3" s="99"/>
    </row>
    <row r="4" spans="1:10">
      <c r="A4" s="101" t="s">
        <v>364</v>
      </c>
      <c r="B4" s="97"/>
      <c r="C4" s="97"/>
      <c r="D4" s="97"/>
      <c r="E4" s="97"/>
      <c r="F4" s="97"/>
      <c r="G4" s="97"/>
      <c r="H4" s="97"/>
      <c r="I4" s="97"/>
      <c r="J4" s="97"/>
    </row>
    <row r="5" ht="28.8" spans="1:10">
      <c r="A5" s="102" t="s">
        <v>365</v>
      </c>
      <c r="B5" s="102" t="s">
        <v>275</v>
      </c>
      <c r="C5" s="102" t="s">
        <v>276</v>
      </c>
      <c r="D5" s="102" t="s">
        <v>277</v>
      </c>
      <c r="E5" s="102" t="s">
        <v>278</v>
      </c>
      <c r="F5" s="103" t="s">
        <v>279</v>
      </c>
      <c r="G5" s="102" t="s">
        <v>280</v>
      </c>
      <c r="H5" s="103" t="s">
        <v>281</v>
      </c>
      <c r="I5" s="103" t="s">
        <v>282</v>
      </c>
      <c r="J5" s="102" t="s">
        <v>283</v>
      </c>
    </row>
    <row r="6" ht="34" customHeight="1" spans="1:10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3">
        <v>6</v>
      </c>
      <c r="G6" s="102">
        <v>7</v>
      </c>
      <c r="H6" s="103">
        <v>8</v>
      </c>
      <c r="I6" s="103">
        <v>9</v>
      </c>
      <c r="J6" s="102">
        <v>10</v>
      </c>
    </row>
    <row r="7" ht="37" customHeight="1" spans="1:10">
      <c r="A7" s="104"/>
      <c r="B7" s="105"/>
      <c r="C7" s="105"/>
      <c r="D7" s="105"/>
      <c r="E7" s="106"/>
      <c r="F7" s="107"/>
      <c r="G7" s="106"/>
      <c r="H7" s="107"/>
      <c r="I7" s="107"/>
      <c r="J7" s="106"/>
    </row>
    <row r="8" ht="33" customHeight="1" spans="1:10">
      <c r="A8" s="104"/>
      <c r="B8" s="108"/>
      <c r="C8" s="108"/>
      <c r="D8" s="108"/>
      <c r="E8" s="104"/>
      <c r="F8" s="108"/>
      <c r="G8" s="104"/>
      <c r="H8" s="108"/>
      <c r="I8" s="108"/>
      <c r="J8" s="104"/>
    </row>
    <row r="9" ht="44" customHeight="1" spans="1:10">
      <c r="A9" s="109" t="s">
        <v>369</v>
      </c>
      <c r="B9" s="110"/>
      <c r="C9" s="110"/>
      <c r="D9" s="97"/>
      <c r="E9" s="97"/>
      <c r="F9" s="97"/>
      <c r="G9" s="97"/>
      <c r="H9" s="97"/>
      <c r="I9" s="97"/>
      <c r="J9" s="97"/>
    </row>
    <row r="10" spans="1:10">
      <c r="A10" s="97"/>
      <c r="B10" s="97"/>
      <c r="C10" s="97"/>
      <c r="D10" s="97"/>
      <c r="E10" s="97"/>
      <c r="F10" s="97"/>
      <c r="G10" s="97"/>
      <c r="H10" s="97"/>
      <c r="I10" s="97"/>
      <c r="J10" s="97"/>
    </row>
    <row r="11" spans="1:10">
      <c r="A11" s="97"/>
      <c r="B11" s="97"/>
      <c r="C11" s="97"/>
      <c r="D11" s="97"/>
      <c r="E11" s="97"/>
      <c r="F11" s="97"/>
      <c r="G11" s="97"/>
      <c r="H11" s="97"/>
      <c r="I11" s="97"/>
      <c r="J11" s="97"/>
    </row>
  </sheetData>
  <mergeCells count="2">
    <mergeCell ref="A3:J3"/>
    <mergeCell ref="A4:H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9"/>
  <sheetViews>
    <sheetView showZeros="0" topLeftCell="B1" workbookViewId="0">
      <selection activeCell="J1" sqref="J1:R1"/>
    </sheetView>
  </sheetViews>
  <sheetFormatPr defaultColWidth="10.3796296296296" defaultRowHeight="14.25" customHeight="1"/>
  <cols>
    <col min="1" max="1" width="18.75" customWidth="1"/>
    <col min="2" max="2" width="16.3796296296296" customWidth="1"/>
    <col min="3" max="3" width="14" customWidth="1"/>
    <col min="4" max="4" width="16.25" customWidth="1"/>
    <col min="5" max="5" width="14.1296296296296" customWidth="1"/>
    <col min="6" max="6" width="11.1296296296296" customWidth="1"/>
    <col min="7" max="9" width="14" customWidth="1"/>
  </cols>
  <sheetData>
    <row r="1" customHeight="1" spans="1:18">
      <c r="A1" s="73"/>
      <c r="B1" s="74"/>
      <c r="C1" s="74"/>
      <c r="D1" s="75"/>
      <c r="E1" s="75"/>
      <c r="F1" s="75"/>
      <c r="G1" s="74"/>
      <c r="H1" s="74"/>
      <c r="I1" s="75"/>
      <c r="J1" s="35" t="s">
        <v>370</v>
      </c>
      <c r="K1" s="36"/>
      <c r="L1" s="36"/>
      <c r="M1" s="37"/>
      <c r="N1" s="37"/>
      <c r="O1" s="37"/>
      <c r="P1" s="36"/>
      <c r="Q1" s="36"/>
      <c r="R1" s="37"/>
    </row>
    <row r="2" ht="41.25" customHeight="1" spans="1:9">
      <c r="A2" s="76" t="str">
        <f>"2025"&amp;"年新增资产配置预算表"</f>
        <v>2025年新增资产配置预算表</v>
      </c>
      <c r="B2" s="77"/>
      <c r="C2" s="77"/>
      <c r="D2" s="78"/>
      <c r="E2" s="78"/>
      <c r="F2" s="78"/>
      <c r="G2" s="77"/>
      <c r="H2" s="77"/>
      <c r="I2" s="78"/>
    </row>
    <row r="3" customHeight="1" spans="1:9">
      <c r="A3" s="79" t="str">
        <f>"单位名称："&amp;"昆明市晋宁区第二中学"</f>
        <v>单位名称：昆明市晋宁区第二中学</v>
      </c>
      <c r="B3" s="80"/>
      <c r="C3" s="80"/>
      <c r="D3" s="81"/>
      <c r="F3" s="78"/>
      <c r="G3" s="77"/>
      <c r="H3" s="77"/>
      <c r="I3" s="95" t="s">
        <v>1</v>
      </c>
    </row>
    <row r="4" ht="28.5" customHeight="1" spans="1:9">
      <c r="A4" s="70" t="s">
        <v>179</v>
      </c>
      <c r="B4" s="82" t="s">
        <v>180</v>
      </c>
      <c r="C4" s="83" t="s">
        <v>371</v>
      </c>
      <c r="D4" s="70" t="s">
        <v>372</v>
      </c>
      <c r="E4" s="70" t="s">
        <v>373</v>
      </c>
      <c r="F4" s="70" t="s">
        <v>374</v>
      </c>
      <c r="G4" s="82" t="s">
        <v>375</v>
      </c>
      <c r="H4" s="72"/>
      <c r="I4" s="70"/>
    </row>
    <row r="5" ht="21" customHeight="1" spans="1:9">
      <c r="A5" s="83"/>
      <c r="B5" s="84"/>
      <c r="C5" s="84"/>
      <c r="D5" s="85"/>
      <c r="E5" s="84"/>
      <c r="F5" s="84"/>
      <c r="G5" s="82" t="s">
        <v>342</v>
      </c>
      <c r="H5" s="82" t="s">
        <v>376</v>
      </c>
      <c r="I5" s="82" t="s">
        <v>377</v>
      </c>
    </row>
    <row r="6" ht="17.25" customHeight="1" spans="1:9">
      <c r="A6" s="86" t="s">
        <v>81</v>
      </c>
      <c r="B6" s="31" t="s">
        <v>82</v>
      </c>
      <c r="C6" s="86" t="s">
        <v>83</v>
      </c>
      <c r="D6" s="33" t="s">
        <v>84</v>
      </c>
      <c r="E6" s="86" t="s">
        <v>85</v>
      </c>
      <c r="F6" s="31" t="s">
        <v>86</v>
      </c>
      <c r="G6" s="87" t="s">
        <v>87</v>
      </c>
      <c r="H6" s="33" t="s">
        <v>88</v>
      </c>
      <c r="I6" s="33">
        <v>9</v>
      </c>
    </row>
    <row r="7" ht="19.5" customHeight="1" spans="1:9">
      <c r="A7" s="88" t="s">
        <v>197</v>
      </c>
      <c r="B7" s="89" t="s">
        <v>69</v>
      </c>
      <c r="C7" s="89" t="s">
        <v>378</v>
      </c>
      <c r="D7" s="18" t="s">
        <v>379</v>
      </c>
      <c r="E7" s="32" t="s">
        <v>380</v>
      </c>
      <c r="F7" s="87" t="s">
        <v>381</v>
      </c>
      <c r="G7" s="90">
        <v>80</v>
      </c>
      <c r="H7" s="91">
        <v>580</v>
      </c>
      <c r="I7" s="91">
        <v>46400</v>
      </c>
    </row>
    <row r="8" ht="19.5" customHeight="1" spans="1:9">
      <c r="A8" s="88" t="s">
        <v>197</v>
      </c>
      <c r="B8" s="89" t="s">
        <v>69</v>
      </c>
      <c r="C8" s="89" t="s">
        <v>378</v>
      </c>
      <c r="D8" s="18" t="s">
        <v>382</v>
      </c>
      <c r="E8" s="32" t="s">
        <v>383</v>
      </c>
      <c r="F8" s="87" t="s">
        <v>384</v>
      </c>
      <c r="G8" s="90">
        <v>8</v>
      </c>
      <c r="H8" s="91">
        <v>2680</v>
      </c>
      <c r="I8" s="91">
        <v>21440</v>
      </c>
    </row>
    <row r="9" ht="19.5" customHeight="1" spans="1:9">
      <c r="A9" s="20" t="s">
        <v>55</v>
      </c>
      <c r="B9" s="92"/>
      <c r="C9" s="92"/>
      <c r="D9" s="93"/>
      <c r="E9" s="94"/>
      <c r="F9" s="94"/>
      <c r="G9" s="90">
        <v>88</v>
      </c>
      <c r="H9" s="91">
        <v>3260</v>
      </c>
      <c r="I9" s="91">
        <v>67840</v>
      </c>
    </row>
  </sheetData>
  <mergeCells count="12">
    <mergeCell ref="A1:I1"/>
    <mergeCell ref="J1:R1"/>
    <mergeCell ref="A2:I2"/>
    <mergeCell ref="A3:C3"/>
    <mergeCell ref="G4:I4"/>
    <mergeCell ref="A9:F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C1" workbookViewId="0">
      <selection activeCell="K1" sqref="K1:S1"/>
    </sheetView>
  </sheetViews>
  <sheetFormatPr defaultColWidth="9.12962962962963" defaultRowHeight="14.25" customHeight="1"/>
  <cols>
    <col min="1" max="1" width="10.25" customWidth="1"/>
    <col min="2" max="2" width="30.3796296296296" customWidth="1"/>
    <col min="3" max="3" width="23.8796296296296" customWidth="1"/>
    <col min="4" max="4" width="11.1296296296296" customWidth="1"/>
    <col min="5" max="5" width="32.75" customWidth="1"/>
    <col min="6" max="6" width="9.87962962962963" customWidth="1"/>
    <col min="7" max="7" width="17.75" customWidth="1"/>
    <col min="8" max="11" width="23.1296296296296" customWidth="1"/>
  </cols>
  <sheetData>
    <row r="1" ht="13.5" customHeight="1" spans="4:19">
      <c r="D1" s="43"/>
      <c r="E1" s="43"/>
      <c r="F1" s="43"/>
      <c r="G1" s="43"/>
      <c r="K1" s="35" t="s">
        <v>385</v>
      </c>
      <c r="L1" s="36"/>
      <c r="M1" s="36"/>
      <c r="N1" s="37"/>
      <c r="O1" s="37"/>
      <c r="P1" s="37"/>
      <c r="Q1" s="36"/>
      <c r="R1" s="36"/>
      <c r="S1" s="37"/>
    </row>
    <row r="2" ht="41.25" customHeight="1" spans="1:11">
      <c r="A2" s="45" t="str">
        <f>"2025"&amp;"年上级转移支付补助项目支出预算表"</f>
        <v>2025年上级转移支付补助项目支出预算表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3.5" customHeight="1" spans="1:11">
      <c r="A3" s="46" t="str">
        <f>"单位名称："&amp;"昆明市晋宁区第二中学"</f>
        <v>单位名称：昆明市晋宁区第二中学</v>
      </c>
      <c r="B3" s="47"/>
      <c r="C3" s="47"/>
      <c r="D3" s="47"/>
      <c r="E3" s="47"/>
      <c r="F3" s="47"/>
      <c r="G3" s="47"/>
      <c r="H3" s="48"/>
      <c r="I3" s="48"/>
      <c r="J3" s="48"/>
      <c r="K3" s="49" t="s">
        <v>1</v>
      </c>
    </row>
    <row r="4" ht="21.75" customHeight="1" spans="1:11">
      <c r="A4" s="66" t="s">
        <v>254</v>
      </c>
      <c r="B4" s="66" t="s">
        <v>182</v>
      </c>
      <c r="C4" s="66" t="s">
        <v>255</v>
      </c>
      <c r="D4" s="17" t="s">
        <v>183</v>
      </c>
      <c r="E4" s="17" t="s">
        <v>184</v>
      </c>
      <c r="F4" s="17" t="s">
        <v>256</v>
      </c>
      <c r="G4" s="17" t="s">
        <v>257</v>
      </c>
      <c r="H4" s="39" t="s">
        <v>55</v>
      </c>
      <c r="I4" s="14" t="s">
        <v>386</v>
      </c>
      <c r="J4" s="14"/>
      <c r="K4" s="14"/>
    </row>
    <row r="5" ht="21.75" customHeight="1" spans="1:11">
      <c r="A5" s="66"/>
      <c r="B5" s="66"/>
      <c r="C5" s="66"/>
      <c r="D5" s="17"/>
      <c r="E5" s="17"/>
      <c r="F5" s="17"/>
      <c r="G5" s="17"/>
      <c r="H5" s="14"/>
      <c r="I5" s="17" t="s">
        <v>58</v>
      </c>
      <c r="J5" s="17" t="s">
        <v>59</v>
      </c>
      <c r="K5" s="17" t="s">
        <v>60</v>
      </c>
    </row>
    <row r="6" ht="40.5" customHeight="1" spans="1:11">
      <c r="A6" s="67"/>
      <c r="B6" s="67"/>
      <c r="C6" s="67"/>
      <c r="D6" s="17"/>
      <c r="E6" s="17"/>
      <c r="F6" s="17"/>
      <c r="G6" s="17"/>
      <c r="H6" s="14"/>
      <c r="I6" s="17" t="s">
        <v>57</v>
      </c>
      <c r="J6" s="17"/>
      <c r="K6" s="17"/>
    </row>
    <row r="7" ht="20.25" customHeight="1" spans="1:11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72">
        <v>10</v>
      </c>
      <c r="K7" s="72">
        <v>11</v>
      </c>
    </row>
    <row r="8" ht="18" customHeight="1" spans="1:11">
      <c r="A8" s="68"/>
      <c r="B8" s="69"/>
      <c r="C8" s="68"/>
      <c r="D8" s="68"/>
      <c r="E8" s="68"/>
      <c r="F8" s="68"/>
      <c r="G8" s="68"/>
      <c r="H8" s="60"/>
      <c r="I8" s="60"/>
      <c r="J8" s="60"/>
      <c r="K8" s="60"/>
    </row>
    <row r="9" ht="24" customHeight="1" spans="1:11">
      <c r="A9" s="18"/>
      <c r="B9" s="32"/>
      <c r="C9" s="18"/>
      <c r="D9" s="18"/>
      <c r="E9" s="18"/>
      <c r="F9" s="18"/>
      <c r="G9" s="18"/>
      <c r="H9" s="60"/>
      <c r="I9" s="60"/>
      <c r="J9" s="60"/>
      <c r="K9" s="60"/>
    </row>
    <row r="10" ht="18.75" customHeight="1" spans="1:11">
      <c r="A10" s="70" t="s">
        <v>170</v>
      </c>
      <c r="B10" s="22"/>
      <c r="C10" s="22"/>
      <c r="D10" s="22"/>
      <c r="E10" s="22"/>
      <c r="F10" s="22"/>
      <c r="G10" s="22"/>
      <c r="H10" s="60"/>
      <c r="I10" s="60"/>
      <c r="J10" s="60"/>
      <c r="K10" s="60"/>
    </row>
    <row r="11" customHeight="1" spans="1:1">
      <c r="A11" s="71" t="s">
        <v>387</v>
      </c>
    </row>
  </sheetData>
  <mergeCells count="17">
    <mergeCell ref="K1:S1"/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workbookViewId="0">
      <selection activeCell="M9" sqref="M9"/>
    </sheetView>
  </sheetViews>
  <sheetFormatPr defaultColWidth="9.12962962962963" defaultRowHeight="14.25" customHeight="1"/>
  <cols>
    <col min="1" max="1" width="16.1296296296296" customWidth="1"/>
    <col min="2" max="2" width="13" customWidth="1"/>
    <col min="3" max="3" width="9.37962962962963" customWidth="1"/>
    <col min="4" max="4" width="11" customWidth="1"/>
    <col min="5" max="5" width="12.6296296296296" customWidth="1"/>
    <col min="6" max="7" width="12.8796296296296" customWidth="1"/>
  </cols>
  <sheetData>
    <row r="1" ht="13.5" customHeight="1" spans="4:16">
      <c r="D1" s="43"/>
      <c r="G1" s="44"/>
      <c r="H1" s="35" t="s">
        <v>388</v>
      </c>
      <c r="I1" s="36"/>
      <c r="J1" s="36"/>
      <c r="K1" s="37"/>
      <c r="L1" s="37"/>
      <c r="M1" s="37"/>
      <c r="N1" s="36"/>
      <c r="O1" s="36"/>
      <c r="P1" s="37"/>
    </row>
    <row r="2" ht="41.25" customHeight="1" spans="1:7">
      <c r="A2" s="45" t="str">
        <f>"2025"&amp;"年部门项目中期规划预算表"</f>
        <v>2025年部门项目中期规划预算表</v>
      </c>
      <c r="B2" s="45"/>
      <c r="C2" s="45"/>
      <c r="D2" s="45"/>
      <c r="E2" s="45"/>
      <c r="F2" s="45"/>
      <c r="G2" s="45"/>
    </row>
    <row r="3" ht="13.5" customHeight="1" spans="1:7">
      <c r="A3" s="46" t="str">
        <f>"单位名称："&amp;"昆明市晋宁区第二中学"</f>
        <v>单位名称：昆明市晋宁区第二中学</v>
      </c>
      <c r="B3" s="47"/>
      <c r="C3" s="47"/>
      <c r="D3" s="47"/>
      <c r="E3" s="48"/>
      <c r="F3" s="48"/>
      <c r="G3" s="49" t="s">
        <v>1</v>
      </c>
    </row>
    <row r="4" ht="21.75" customHeight="1" spans="1:7">
      <c r="A4" s="50" t="s">
        <v>255</v>
      </c>
      <c r="B4" s="50" t="s">
        <v>254</v>
      </c>
      <c r="C4" s="50" t="s">
        <v>182</v>
      </c>
      <c r="D4" s="51" t="s">
        <v>389</v>
      </c>
      <c r="E4" s="12" t="s">
        <v>58</v>
      </c>
      <c r="F4" s="13"/>
      <c r="G4" s="38"/>
    </row>
    <row r="5" ht="21.75" customHeight="1" spans="1:7">
      <c r="A5" s="52"/>
      <c r="B5" s="52"/>
      <c r="C5" s="52"/>
      <c r="D5" s="53"/>
      <c r="E5" s="54" t="str">
        <f>"2025"&amp;"年"</f>
        <v>2025年</v>
      </c>
      <c r="F5" s="54" t="str">
        <f>("2025"+1)&amp;"年"</f>
        <v>2026年</v>
      </c>
      <c r="G5" s="54" t="str">
        <f>("2025"+2)&amp;"年"</f>
        <v>2027年</v>
      </c>
    </row>
    <row r="6" ht="40.5" customHeight="1" spans="1:7">
      <c r="A6" s="55"/>
      <c r="B6" s="55"/>
      <c r="C6" s="55"/>
      <c r="D6" s="56"/>
      <c r="E6" s="57"/>
      <c r="F6" s="57"/>
      <c r="G6" s="57"/>
    </row>
    <row r="7" ht="15" customHeight="1" spans="1:7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</row>
    <row r="8" customHeight="1" spans="1:7">
      <c r="A8" s="59" t="s">
        <v>69</v>
      </c>
      <c r="B8" s="60"/>
      <c r="C8" s="60"/>
      <c r="D8" s="60"/>
      <c r="E8" s="60">
        <v>350000</v>
      </c>
      <c r="F8" s="60"/>
      <c r="G8" s="60"/>
    </row>
    <row r="9" ht="17.25" customHeight="1" spans="1:7">
      <c r="A9" s="32"/>
      <c r="B9" s="61" t="s">
        <v>390</v>
      </c>
      <c r="C9" s="61" t="s">
        <v>267</v>
      </c>
      <c r="D9" s="32" t="s">
        <v>391</v>
      </c>
      <c r="E9" s="62">
        <v>350000</v>
      </c>
      <c r="F9" s="62"/>
      <c r="G9" s="62"/>
    </row>
    <row r="10" ht="18.75" customHeight="1" spans="1:7">
      <c r="A10" s="63" t="s">
        <v>55</v>
      </c>
      <c r="B10" s="64" t="s">
        <v>392</v>
      </c>
      <c r="C10" s="64"/>
      <c r="D10" s="65"/>
      <c r="E10" s="62">
        <v>350000</v>
      </c>
      <c r="F10" s="62"/>
      <c r="G10" s="62"/>
    </row>
  </sheetData>
  <mergeCells count="12">
    <mergeCell ref="H1:P1"/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1.65347222222222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topLeftCell="C1" workbookViewId="0">
      <selection activeCell="M5" sqref="M5"/>
    </sheetView>
  </sheetViews>
  <sheetFormatPr defaultColWidth="8.62962962962963" defaultRowHeight="14.25" customHeight="1"/>
  <cols>
    <col min="1" max="1" width="18.1296296296296" customWidth="1"/>
    <col min="2" max="2" width="23.3796296296296" customWidth="1"/>
    <col min="3" max="3" width="21.8796296296296" customWidth="1"/>
    <col min="4" max="4" width="15.6296296296296" customWidth="1"/>
    <col min="5" max="5" width="31.6296296296296" customWidth="1"/>
    <col min="6" max="6" width="15.3796296296296" customWidth="1"/>
    <col min="7" max="7" width="16.3796296296296" customWidth="1"/>
    <col min="8" max="8" width="29.6296296296296" customWidth="1"/>
    <col min="9" max="9" width="30.6296296296296" customWidth="1"/>
    <col min="10" max="10" width="23.87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34"/>
      <c r="K1" s="35" t="s">
        <v>393</v>
      </c>
      <c r="L1" s="36"/>
      <c r="M1" s="36"/>
      <c r="N1" s="37"/>
      <c r="O1" s="37"/>
      <c r="P1" s="37"/>
      <c r="Q1" s="36"/>
      <c r="R1" s="36"/>
      <c r="S1" s="37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"单位名称："&amp;"昆明市晋宁区第二中学"</f>
        <v>单位名称：昆明市晋宁区第二中学</v>
      </c>
      <c r="B3" s="3"/>
      <c r="C3" s="4"/>
      <c r="D3" s="5"/>
      <c r="E3" s="5"/>
      <c r="F3" s="5"/>
      <c r="G3" s="5"/>
      <c r="H3" s="5"/>
      <c r="I3" s="5"/>
      <c r="J3" s="248" t="s">
        <v>1</v>
      </c>
    </row>
    <row r="4" ht="30" customHeight="1" spans="1:10">
      <c r="A4" s="6" t="s">
        <v>394</v>
      </c>
      <c r="B4" s="7"/>
      <c r="C4" s="8"/>
      <c r="D4" s="8"/>
      <c r="E4" s="9"/>
      <c r="F4" s="10" t="s">
        <v>395</v>
      </c>
      <c r="G4" s="9"/>
      <c r="H4" s="11"/>
      <c r="I4" s="8"/>
      <c r="J4" s="9"/>
    </row>
    <row r="5" ht="32.25" customHeight="1" spans="1:10">
      <c r="A5" s="12" t="s">
        <v>396</v>
      </c>
      <c r="B5" s="13"/>
      <c r="C5" s="13"/>
      <c r="D5" s="13"/>
      <c r="E5" s="13"/>
      <c r="F5" s="13"/>
      <c r="G5" s="13"/>
      <c r="H5" s="13"/>
      <c r="I5" s="38"/>
      <c r="J5" s="39" t="s">
        <v>397</v>
      </c>
    </row>
    <row r="6" ht="99.75" customHeight="1" spans="1:10">
      <c r="A6" s="14" t="s">
        <v>398</v>
      </c>
      <c r="B6" s="15" t="s">
        <v>399</v>
      </c>
      <c r="C6" s="16"/>
      <c r="D6" s="16"/>
      <c r="E6" s="16"/>
      <c r="F6" s="16"/>
      <c r="G6" s="16"/>
      <c r="H6" s="16"/>
      <c r="I6" s="16"/>
      <c r="J6" s="40" t="s">
        <v>400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40" t="s">
        <v>401</v>
      </c>
    </row>
    <row r="8" ht="75" customHeight="1" spans="1:10">
      <c r="A8" s="15" t="s">
        <v>402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41" t="s">
        <v>403</v>
      </c>
    </row>
    <row r="9" ht="32.25" customHeight="1" spans="1:10">
      <c r="A9" s="19" t="s">
        <v>404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405</v>
      </c>
      <c r="B10" s="15"/>
      <c r="C10" s="14" t="s">
        <v>406</v>
      </c>
      <c r="D10" s="14"/>
      <c r="E10" s="14"/>
      <c r="F10" s="14" t="s">
        <v>407</v>
      </c>
      <c r="G10" s="14"/>
      <c r="H10" s="14" t="s">
        <v>408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409</v>
      </c>
      <c r="I11" s="15" t="s">
        <v>410</v>
      </c>
      <c r="J11" s="15" t="s">
        <v>411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412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413</v>
      </c>
      <c r="B15" s="26"/>
      <c r="C15" s="26"/>
      <c r="D15" s="26"/>
      <c r="E15" s="26"/>
      <c r="F15" s="26"/>
      <c r="G15" s="26"/>
      <c r="H15" s="27" t="s">
        <v>414</v>
      </c>
      <c r="I15" s="42" t="s">
        <v>283</v>
      </c>
      <c r="J15" s="27" t="s">
        <v>415</v>
      </c>
    </row>
    <row r="16" ht="36" customHeight="1" spans="1:10">
      <c r="A16" s="28" t="s">
        <v>276</v>
      </c>
      <c r="B16" s="28" t="s">
        <v>416</v>
      </c>
      <c r="C16" s="29" t="s">
        <v>278</v>
      </c>
      <c r="D16" s="29" t="s">
        <v>279</v>
      </c>
      <c r="E16" s="29" t="s">
        <v>280</v>
      </c>
      <c r="F16" s="29" t="s">
        <v>281</v>
      </c>
      <c r="G16" s="29" t="s">
        <v>282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417</v>
      </c>
    </row>
  </sheetData>
  <mergeCells count="23">
    <mergeCell ref="K1:S1"/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 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2025-03-03T07:42:00Z</dcterms:created>
  <dcterms:modified xsi:type="dcterms:W3CDTF">2025-03-16T06:29:27Z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