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2" activeTab="17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部门项目支出绩效目标表" sheetId="9" r:id="rId9"/>
    <sheet name="部门政府性基金预算支出预算表" sheetId="10" r:id="rId10"/>
    <sheet name="部门政府采购预算表" sheetId="11" r:id="rId11"/>
    <sheet name="部门政府购买服务预算表" sheetId="12" r:id="rId12"/>
    <sheet name="对下转移支付预算表" sheetId="17" r:id="rId13"/>
    <sheet name="对下转移支付绩效目标表" sheetId="18" r:id="rId14"/>
    <sheet name="新增资产配置表" sheetId="13" r:id="rId15"/>
    <sheet name="上级转移支付补助项目支出预算表" sheetId="14" r:id="rId16"/>
    <sheet name="部门项目中期规划预算表" sheetId="15" r:id="rId17"/>
    <sheet name="部门整体支出绩效目标表 " sheetId="16" r:id="rId18"/>
  </sheets>
  <definedNames>
    <definedName name="_xlnm.Print_Titles" localSheetId="2">部门支出预算表!$2:$6</definedName>
    <definedName name="_xlnm.Print_Titles" localSheetId="4">'一般公共预算支出预算表（按功能科目分类）'!$2:$6</definedName>
    <definedName name="_xlnm.Print_Titles" localSheetId="6">部门基本支出预算表!$2:$8</definedName>
    <definedName name="_xlnm.Print_Titles" localSheetId="8">部门项目支出绩效目标表!$2:$5</definedName>
    <definedName name="_xlnm.Print_Titles" localSheetId="17">'部门整体支出绩效目标表 '!$2:$5</definedName>
    <definedName name="_xlnm.Print_Titles" localSheetId="12">对下转移支付预算表!$A:$A,对下转移支付预算表!$1:$1</definedName>
    <definedName name="_xlnm.Print_Titles" localSheetId="13">对下转移支付绩效目标表!$A:$A,对下转移支付绩效目标表!$1:$1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<sst xmlns="http://schemas.openxmlformats.org/spreadsheetml/2006/main" count="1317" uniqueCount="459">
  <si>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</si>
  <si>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</si>
  <si>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</si>
  <si>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</si>
  <si>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</si>
  <si>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</si>
  <si>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</si>
  <si>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</si>
  <si>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</si>
  <si>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</si>
  <si>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</si>
  <si>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</si>
  <si>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</si>
  <si>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</si>
  <si>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</si>
  <si>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</si>
  <si>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</si>
  <si>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</si>
  <si>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</si>
  <si>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</si>
  <si>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</si>
  <si>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</si>
  <si>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</si>
  <si>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</si>
  <si>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</si>
  <si>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</si>
  <si>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</si>
  <si>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</si>
  <si>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</si>
  <si>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</si>
  <si>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</si>
  <si>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</si>
  <si>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</si>
  <si>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</si>
  <si>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</si>
  <si>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</si>
  <si>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</si>
  <si>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</si>
  <si>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</si>
  <si>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</si>
  <si>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</si>
  <si>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</si>
  <si>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</si>
  <si>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</si>
  <si>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</si>
  <si>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</si>
  <si>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</si>
  <si>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</si>
  <si>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</si>
  <si>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</si>
  <si>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</si>
  <si>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</si>
  <si>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</si>
  <si>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</si>
  <si>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</si>
  <si>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</si>
  <si>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</si>
  <si>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</si>
  <si>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</si>
  <si>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</si>
  <si>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</si>
  <si>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</si>
  <si>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</si>
  <si>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</si>
  <si>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</si>
  <si>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</si>
  <si>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</si>
  <si>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</si>
  <si>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117005</t>
  </si>
  <si>
    <t>昆明市晋宁区公共就业和人才服务中心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</si>
  <si>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</si>
  <si>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</si>
  <si>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</si>
  <si>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</si>
  <si>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</si>
  <si>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</si>
  <si>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</si>
  <si>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</si>
  <si>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</si>
  <si>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</si>
  <si>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</si>
  <si>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</si>
  <si>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</si>
  <si>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</si>
  <si>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</si>
  <si>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</si>
  <si>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</si>
  <si>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</si>
  <si>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</si>
  <si>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</si>
  <si>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</si>
  <si>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</si>
  <si>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</si>
  <si>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</si>
  <si>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</si>
  <si>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</si>
  <si>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</si>
  <si>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</si>
  <si>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</si>
  <si>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</si>
  <si>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</si>
  <si>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</si>
  <si>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2080108</t>
  </si>
  <si>
    <t>信息化建设</t>
  </si>
  <si>
    <t>2080150</t>
  </si>
  <si>
    <t>事业运行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</si>
  <si>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</si>
  <si>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</si>
  <si>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</si>
  <si>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</si>
  <si>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</si>
  <si>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</si>
  <si>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</si>
  <si>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</si>
  <si>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</si>
  <si>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</si>
  <si>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2080701</t>
  </si>
  <si>
    <t>就业创业服务补助</t>
  </si>
  <si>
    <t>2080702</t>
  </si>
  <si>
    <t>职业培训补贴</t>
  </si>
  <si>
    <t>2080705</t>
  </si>
  <si>
    <t>公益性岗位补贴</t>
  </si>
  <si>
    <t>2080799</t>
  </si>
  <si>
    <t>其他就业补助支出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</si>
  <si>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</si>
  <si>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</si>
  <si>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</si>
  <si>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</si>
  <si>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</si>
  <si>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</si>
  <si>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</si>
  <si>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</si>
  <si>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</si>
  <si>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</si>
  <si>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</si>
  <si>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</si>
  <si>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</si>
  <si>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</si>
  <si>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</si>
  <si>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</si>
  <si>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</si>
  <si>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21305</t>
  </si>
  <si>
    <t>巩固脱贫攻坚成果衔接乡村振兴</t>
  </si>
  <si>
    <t>2130599</t>
  </si>
  <si>
    <t>其他巩固脱贫攻坚成果衔接乡村振兴支出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</si>
  <si>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</si>
  <si>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</si>
  <si>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</si>
  <si>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</si>
  <si>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</si>
  <si>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</si>
  <si>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</si>
  <si>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</si>
  <si>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</si>
  <si>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</si>
  <si>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</si>
  <si>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</si>
  <si>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</si>
  <si>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</si>
  <si>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</si>
  <si>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</si>
  <si>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</si>
  <si>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</si>
  <si>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</si>
  <si>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</si>
  <si>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</si>
  <si>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</si>
  <si>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</si>
  <si>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</si>
  <si>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</si>
  <si>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</si>
  <si>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</si>
  <si>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</si>
  <si>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</si>
  <si>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</si>
  <si>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</si>
  <si>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</si>
  <si>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</si>
  <si>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</si>
  <si>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</si>
  <si>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</si>
  <si>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</si>
  <si>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</si>
  <si>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</si>
  <si>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</si>
  <si>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</si>
  <si>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</si>
  <si>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</si>
  <si>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</si>
  <si>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</si>
  <si>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</si>
  <si>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</si>
  <si>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</si>
  <si>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</si>
  <si>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</si>
  <si>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</si>
  <si>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</si>
  <si>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</si>
  <si>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</si>
  <si>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</si>
  <si>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</si>
  <si>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</si>
  <si>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</si>
  <si>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</si>
  <si>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</si>
  <si>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</si>
  <si>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</si>
  <si>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</si>
  <si>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</si>
  <si>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</si>
  <si>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</si>
  <si>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</si>
  <si>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</si>
  <si>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</si>
  <si>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</si>
  <si>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</si>
  <si>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昆明市晋宁区人力资源和社会保障局</t>
  </si>
  <si>
    <t>530122210000000002227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</si>
  <si>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</si>
  <si>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</si>
  <si>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</si>
  <si>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</si>
  <si>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</si>
  <si>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</si>
  <si>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</si>
  <si>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530122210000000002236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</si>
  <si>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</si>
  <si>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</si>
  <si>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</si>
  <si>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</si>
  <si>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</si>
  <si>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</si>
  <si>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</si>
  <si>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</si>
  <si>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</si>
  <si>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</si>
  <si>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</si>
  <si>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530122210000000002240</t>
  </si>
  <si>
    <t>30217</t>
  </si>
  <si>
    <t>530122210000000002241</t>
  </si>
  <si>
    <t>公务交通补贴</t>
  </si>
  <si>
    <t>30239</t>
  </si>
  <si>
    <t>其他交通费用</t>
  </si>
  <si>
    <t>530122210000000002242</t>
  </si>
  <si>
    <t>工会经费</t>
  </si>
  <si>
    <t>30228</t>
  </si>
  <si>
    <t>530122210000000002243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</si>
  <si>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</si>
  <si>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</si>
  <si>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</si>
  <si>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</si>
  <si>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</si>
  <si>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</si>
  <si>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</si>
  <si>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</si>
  <si>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</si>
  <si>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530122210000000003558</t>
  </si>
  <si>
    <t>30113</t>
  </si>
  <si>
    <t>530122210000000004513</t>
  </si>
  <si>
    <t>事业人员支出工资</t>
  </si>
  <si>
    <t>30107</t>
  </si>
  <si>
    <t>绩效工资</t>
  </si>
  <si>
    <t>530122231100001212046</t>
  </si>
  <si>
    <t>离退休人员支出</t>
  </si>
  <si>
    <t>30305</t>
  </si>
  <si>
    <t>生活补助</t>
  </si>
  <si>
    <t>530122231100001440814</t>
  </si>
  <si>
    <t>行政人员绩效奖励</t>
  </si>
  <si>
    <t>530122231100001440834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</si>
  <si>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</si>
  <si>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</si>
  <si>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</si>
  <si>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</si>
  <si>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</si>
  <si>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</si>
  <si>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</si>
  <si>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</si>
  <si>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</si>
  <si>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530122200000000000644</t>
  </si>
  <si>
    <t>网络使用运行维护补助经费</t>
  </si>
  <si>
    <t>30213</t>
  </si>
  <si>
    <t>维修（护）费</t>
  </si>
  <si>
    <t>530122241100002266052</t>
  </si>
  <si>
    <t>利息收入资金</t>
  </si>
  <si>
    <t>39999</t>
  </si>
  <si>
    <t>530122251100004136805</t>
  </si>
  <si>
    <t>第一批衔接推进乡村振兴补助资金</t>
  </si>
  <si>
    <t>30399</t>
  </si>
  <si>
    <t>其他对个人和家庭的补助</t>
  </si>
  <si>
    <t>民生类</t>
  </si>
  <si>
    <t>530122200000000000130</t>
  </si>
  <si>
    <t>培训生活补助资金</t>
  </si>
  <si>
    <t>530122241100002227849</t>
  </si>
  <si>
    <t>高校毕业生来昆留昆补贴资金</t>
  </si>
  <si>
    <t>530122251100003642266</t>
  </si>
  <si>
    <t>巩固脱贫攻坚防止返贫公共就业岗位补贴资金</t>
  </si>
  <si>
    <t>530122251100003644243</t>
  </si>
  <si>
    <t>城镇公益性岗位区级工资补助资金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</si>
  <si>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</si>
  <si>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</si>
  <si>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</si>
  <si>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</si>
  <si>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</si>
  <si>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</si>
  <si>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</si>
  <si>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</si>
  <si>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</si>
  <si>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</si>
  <si>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采取开发绿化、保洁等岗位安置的办法帮扶就业能力弱的特困家庭、特困劳动力、帮助其实现就业，增加收入。</t>
  </si>
  <si>
    <t>产出指标</t>
  </si>
  <si>
    <t>数量指标</t>
  </si>
  <si>
    <t>8人</t>
  </si>
  <si>
    <t>&gt;=</t>
  </si>
  <si>
    <t>人</t>
  </si>
  <si>
    <t>定量指标</t>
  </si>
  <si>
    <t>效益指标</t>
  </si>
  <si>
    <t>社会效益</t>
  </si>
  <si>
    <t>帮助特困人员就业，维护社会稳定</t>
  </si>
  <si>
    <t>=</t>
  </si>
  <si>
    <t>%</t>
  </si>
  <si>
    <t>定性指标</t>
  </si>
  <si>
    <t>满意度指标</t>
  </si>
  <si>
    <t>服务对象满意度</t>
  </si>
  <si>
    <t>上岗人员满意度</t>
  </si>
  <si>
    <t>90</t>
  </si>
  <si>
    <t>保障公益性岗位工作的完成，帮助公益性岗位购买社会保险，增加我区公益性岗位人员收入。</t>
  </si>
  <si>
    <t>获补对象数</t>
  </si>
  <si>
    <t>100</t>
  </si>
  <si>
    <t>人次</t>
  </si>
  <si>
    <t xml:space="preserve">根据符合政策规定的公益性岗位申报在岗人数
</t>
  </si>
  <si>
    <t>生活状况改善</t>
  </si>
  <si>
    <t>收入增加，改善公益性岗位人员生活</t>
  </si>
  <si>
    <t>元</t>
  </si>
  <si>
    <t xml:space="preserve">反映补助促进受助对象生活状况改善的情况。
</t>
  </si>
  <si>
    <t>受益对象满意度</t>
  </si>
  <si>
    <t xml:space="preserve">反映获补助受益对象的满意程度。
</t>
  </si>
  <si>
    <t>完成脱贫人口和监测对象省外务工、省内市外务工交通补助发放。</t>
  </si>
  <si>
    <t>中央产业资金投入率</t>
  </si>
  <si>
    <t>60</t>
  </si>
  <si>
    <t>按文件要求</t>
  </si>
  <si>
    <t>实施产业发展项目</t>
  </si>
  <si>
    <t>个</t>
  </si>
  <si>
    <t>脱贫人口和监测对象务工交通补助</t>
  </si>
  <si>
    <t>29</t>
  </si>
  <si>
    <t>项目管理费计提比例</t>
  </si>
  <si>
    <t>1.00</t>
  </si>
  <si>
    <t>质量指标</t>
  </si>
  <si>
    <t>项目资金公告公示率</t>
  </si>
  <si>
    <t>完成项目验收合格率</t>
  </si>
  <si>
    <t>时效指标</t>
  </si>
  <si>
    <t>项目开工率</t>
  </si>
  <si>
    <t>项目完工率</t>
  </si>
  <si>
    <t>经济效益</t>
  </si>
  <si>
    <t>增加村集体收入</t>
  </si>
  <si>
    <t>200</t>
  </si>
  <si>
    <t>万元</t>
  </si>
  <si>
    <t>受益脱贫人口</t>
  </si>
  <si>
    <t>防返贫监测对象覆盖率</t>
  </si>
  <si>
    <t>乡村高质量发展</t>
  </si>
  <si>
    <t>有效带动</t>
  </si>
  <si>
    <t>履行就业职能、保障机构网络正常运行</t>
  </si>
  <si>
    <t>完成时限</t>
  </si>
  <si>
    <t>完成时间2024年12月31日</t>
  </si>
  <si>
    <t>年</t>
  </si>
  <si>
    <t>　 社会效益指标</t>
  </si>
  <si>
    <t>&lt;=</t>
  </si>
  <si>
    <t>提高效率，保障运行，促进社会和谐</t>
  </si>
  <si>
    <t>促进社会和谐</t>
  </si>
  <si>
    <t>项目收益满意度</t>
  </si>
  <si>
    <t>受益满意度</t>
  </si>
  <si>
    <t>专户利息收入</t>
  </si>
  <si>
    <t>四个季度利息</t>
  </si>
  <si>
    <t>收入利息</t>
  </si>
  <si>
    <t>90%</t>
  </si>
  <si>
    <t>根据文件精神，保障做好高校毕业生就业工作，稳定就业。</t>
  </si>
  <si>
    <t>10人</t>
  </si>
  <si>
    <t>增加申报人员收入</t>
  </si>
  <si>
    <t>享受人员满意度</t>
  </si>
  <si>
    <t>成培训任务，按规发放生活补贴，保障培训工作任务的完成，并提升参训人员的就业能力</t>
  </si>
  <si>
    <t>培训完成人数</t>
  </si>
  <si>
    <t>1800</t>
  </si>
  <si>
    <t>1800人</t>
  </si>
  <si>
    <t>缓解因因就业困难问题引发社会矛盾</t>
  </si>
  <si>
    <t>服务对象满意度指标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</si>
  <si>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</si>
  <si>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</si>
  <si>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</si>
  <si>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</si>
  <si>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</si>
  <si>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</si>
  <si>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</si>
  <si>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</si>
  <si>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</si>
  <si>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</si>
  <si>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</si>
  <si>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</si>
  <si>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</si>
  <si>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</si>
  <si>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</si>
  <si>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</si>
  <si>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</si>
  <si>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t xml:space="preserve">      2.因没有符合政府集中采购目录和限额标准范围内的支出项目，我单位无部门政府采购预算相关内容，该表以空表进行公开。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</si>
  <si>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</si>
  <si>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</si>
  <si>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</si>
  <si>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</si>
  <si>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</si>
  <si>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</si>
  <si>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</si>
  <si>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</si>
  <si>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</si>
  <si>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单位名称：昆明市晋宁区公共就业和人才服务中心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</si>
  <si>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</si>
  <si>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</si>
  <si>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</si>
  <si>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</si>
  <si>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</si>
  <si>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</si>
  <si>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</si>
  <si>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</si>
  <si>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</si>
  <si>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</si>
  <si>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</si>
  <si>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</si>
  <si>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</si>
  <si>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</si>
  <si>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</si>
  <si>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</si>
  <si>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</si>
  <si>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</si>
  <si>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</si>
  <si>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</si>
  <si>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</si>
  <si>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</si>
  <si>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</si>
  <si>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</si>
  <si>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</si>
  <si>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</si>
  <si>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</si>
  <si>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</si>
  <si>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</si>
  <si>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</si>
  <si>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</si>
  <si>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</si>
  <si>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</si>
  <si>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</si>
  <si>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</si>
  <si>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</si>
  <si>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</si>
  <si>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</si>
  <si>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</si>
  <si>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</si>
  <si>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</si>
  <si>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</si>
  <si>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</si>
  <si>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</si>
  <si>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</si>
  <si>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</si>
  <si>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 部门整体支出绩效目标表由昆明市晋宁区人力资源和社会保障局（汇总）公开。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</si>
</sst>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6">
    <font>
      <sz val="11"/>
      <color theme="1"/>
      <name val="宋体"/>
      <charset val="134"/>
      <scheme val="minor"/>
    </font>
    <font>
      <sz val="11"/>
      <color rgb="FF000000"/>
      <name val="宋体"/>
      <charset val="1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7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176" fontId="44" fillId="0" borderId="1">
      <alignment horizontal="right" vertical="center"/>
    </xf>
    <xf numFmtId="177" fontId="44" fillId="0" borderId="1">
      <alignment horizontal="right" vertical="center"/>
    </xf>
    <xf numFmtId="10" fontId="44" fillId="0" borderId="1">
      <alignment horizontal="right" vertical="center"/>
    </xf>
    <xf numFmtId="178" fontId="44" fillId="0" borderId="1">
      <alignment horizontal="right" vertical="center"/>
    </xf>
    <xf numFmtId="49" fontId="44" fillId="0" borderId="1">
      <alignment horizontal="left" vertical="center" wrapText="1"/>
    </xf>
    <xf numFmtId="178" fontId="44" fillId="0" borderId="1">
      <alignment horizontal="right" vertical="center"/>
    </xf>
    <xf numFmtId="179" fontId="44" fillId="0" borderId="1">
      <alignment horizontal="right" vertical="center"/>
    </xf>
    <xf numFmtId="180" fontId="44" fillId="0" borderId="1">
      <alignment horizontal="right" vertical="center"/>
    </xf>
    <xf numFmtId="0" fontId="44" fillId="0" borderId="0">
      <alignment vertical="top"/>
      <protection locked="0"/>
    </xf>
    <xf numFmtId="0" fontId="45" fillId="0" borderId="0"/>
  </cellStyleXfs>
  <cellXfs count="261">
    <xf numFmtId="0" fontId="0" fillId="0" borderId="0" xfId="0"/>
    <xf numFmtId="0" fontId="1" fillId="0" borderId="0" xfId="57" applyFont="1" applyFill="1" applyBorder="1" applyAlignment="1" applyProtection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9" fillId="0" borderId="0" xfId="58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4" fillId="0" borderId="0" xfId="0" applyNumberFormat="1" applyFont="1"/>
    <xf numFmtId="0" fontId="3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11" fillId="0" borderId="1" xfId="54" applyFont="1" applyAlignment="1">
      <alignment horizontal="left" vertical="center"/>
    </xf>
    <xf numFmtId="178" fontId="11" fillId="0" borderId="1" xfId="54" applyFont="1">
      <alignment horizontal="righ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178" fontId="11" fillId="0" borderId="1" xfId="0" applyNumberFormat="1" applyFont="1" applyBorder="1" applyAlignment="1">
      <alignment horizontal="right" vertical="center"/>
    </xf>
    <xf numFmtId="49" fontId="11" fillId="0" borderId="1" xfId="53" applyFo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/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>
      <alignment vertical="top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3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right" vertical="center"/>
    </xf>
    <xf numFmtId="0" fontId="14" fillId="0" borderId="0" xfId="58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4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78" fontId="11" fillId="0" borderId="1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/>
    <xf numFmtId="0" fontId="4" fillId="0" borderId="0" xfId="0" applyFont="1" applyAlignment="1">
      <alignment wrapText="1"/>
    </xf>
    <xf numFmtId="0" fontId="4" fillId="0" borderId="0" xfId="0" applyFont="1" applyProtection="1">
      <protection locked="0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Alignment="1">
      <alignment wrapTex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180" fontId="11" fillId="0" borderId="1" xfId="56" applyFont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>
      <alignment horizontal="left" vertical="center"/>
    </xf>
    <xf numFmtId="178" fontId="18" fillId="0" borderId="0" xfId="0" applyNumberFormat="1" applyFont="1" applyBorder="1" applyAlignment="1">
      <alignment horizontal="left" vertical="center"/>
    </xf>
    <xf numFmtId="0" fontId="14" fillId="0" borderId="0" xfId="57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0" fontId="19" fillId="0" borderId="0" xfId="0" applyFont="1" applyAlignment="1" applyProtection="1">
      <alignment horizontal="right"/>
      <protection locked="0"/>
    </xf>
    <xf numFmtId="49" fontId="19" fillId="0" borderId="0" xfId="0" applyNumberFormat="1" applyFont="1" applyProtection="1">
      <protection locked="0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14" fillId="0" borderId="0" xfId="57" applyNumberFormat="1" applyFont="1" applyFill="1" applyAlignment="1" applyProtection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11" fillId="0" borderId="1" xfId="53" applyFont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 applyProtection="1">
      <alignment vertical="top"/>
      <protection locked="0"/>
    </xf>
    <xf numFmtId="49" fontId="4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horizontal="left" vertical="center"/>
    </xf>
    <xf numFmtId="0" fontId="12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" fontId="23" fillId="0" borderId="1" xfId="0" applyNumberFormat="1" applyFont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11" fillId="0" borderId="1" xfId="53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4" fillId="0" borderId="0" xfId="0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0" xfId="0" applyFont="1" applyFill="1" applyAlignment="1" quotePrefix="1">
      <alignment horizontal="righ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36"/>
  <sheetViews>
    <sheetView showGridLines="0" showZeros="0" topLeftCell="A8" workbookViewId="0">
      <selection activeCell="G6" sqref="G6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80"/>
      <c r="B1" s="80"/>
      <c r="C1" s="80"/>
      <c r="D1" s="256" t="s">
        <v>0</v>
      </c>
    </row>
    <row r="2" ht="41.25" customHeight="1" spans="1:1">
      <c r="A2" s="75" t="str">
        <f>"2025"&amp;"年部门财务收支预算总表"</f>
        <v>2025年部门财务收支预算总表</v>
      </c>
    </row>
    <row r="3" ht="17.25" customHeight="1" spans="1:4">
      <c r="A3" s="78" t="str">
        <f>"单位名称："&amp;"昆明市晋宁区公共就业和人才服务中心"</f>
        <v>单位名称：昆明市晋宁区公共就业和人才服务中心</v>
      </c>
      <c r="B3" s="235"/>
      <c r="D3" s="257" t="s">
        <v>1</v>
      </c>
    </row>
    <row r="4" ht="23.25" customHeight="1" spans="1:4">
      <c r="A4" s="258" t="s">
        <v>2</v>
      </c>
      <c r="B4" s="259"/>
      <c r="C4" s="258" t="s">
        <v>3</v>
      </c>
      <c r="D4" s="259"/>
    </row>
    <row r="5" ht="24" customHeight="1" spans="1:4">
      <c r="A5" s="258" t="s">
        <v>4</v>
      </c>
      <c r="B5" s="258" t="s">
        <v>5</v>
      </c>
      <c r="C5" s="258" t="s">
        <v>6</v>
      </c>
      <c r="D5" s="258" t="s">
        <v>5</v>
      </c>
    </row>
    <row r="6" ht="17.25" customHeight="1" spans="1:4">
      <c r="A6" s="237" t="s">
        <v>7</v>
      </c>
      <c r="B6" s="59">
        <v>4212322.08</v>
      </c>
      <c r="C6" s="237" t="s">
        <v>8</v>
      </c>
      <c r="D6" s="59"/>
    </row>
    <row r="7" ht="17.25" customHeight="1" spans="1:4">
      <c r="A7" s="237" t="s">
        <v>9</v>
      </c>
      <c r="B7" s="59"/>
      <c r="C7" s="237" t="s">
        <v>10</v>
      </c>
      <c r="D7" s="59"/>
    </row>
    <row r="8" ht="17.25" customHeight="1" spans="1:4">
      <c r="A8" s="237" t="s">
        <v>11</v>
      </c>
      <c r="B8" s="59"/>
      <c r="C8" s="260" t="s">
        <v>12</v>
      </c>
      <c r="D8" s="59"/>
    </row>
    <row r="9" ht="17.25" customHeight="1" spans="1:4">
      <c r="A9" s="237" t="s">
        <v>13</v>
      </c>
      <c r="B9" s="59"/>
      <c r="C9" s="260" t="s">
        <v>14</v>
      </c>
      <c r="D9" s="59"/>
    </row>
    <row r="10" ht="17.25" customHeight="1" spans="1:4">
      <c r="A10" s="237" t="s">
        <v>15</v>
      </c>
      <c r="B10" s="59">
        <v>3000</v>
      </c>
      <c r="C10" s="260" t="s">
        <v>16</v>
      </c>
      <c r="D10" s="59"/>
    </row>
    <row r="11" ht="17.25" customHeight="1" spans="1:4">
      <c r="A11" s="237" t="s">
        <v>17</v>
      </c>
      <c r="B11" s="59"/>
      <c r="C11" s="260" t="s">
        <v>18</v>
      </c>
      <c r="D11" s="59"/>
    </row>
    <row r="12" ht="17.25" customHeight="1" spans="1:4">
      <c r="A12" s="237" t="s">
        <v>19</v>
      </c>
      <c r="B12" s="59"/>
      <c r="C12" s="88" t="s">
        <v>20</v>
      </c>
      <c r="D12" s="59"/>
    </row>
    <row r="13" ht="17.25" customHeight="1" spans="1:4">
      <c r="A13" s="237" t="s">
        <v>21</v>
      </c>
      <c r="B13" s="59"/>
      <c r="C13" s="88" t="s">
        <v>22</v>
      </c>
      <c r="D13" s="59">
        <v>3601028.63</v>
      </c>
    </row>
    <row r="14" ht="17.25" customHeight="1" spans="1:4">
      <c r="A14" s="237" t="s">
        <v>23</v>
      </c>
      <c r="B14" s="59"/>
      <c r="C14" s="88" t="s">
        <v>24</v>
      </c>
      <c r="D14" s="59">
        <v>261918.73</v>
      </c>
    </row>
    <row r="15" ht="17.25" customHeight="1" spans="1:4">
      <c r="A15" s="237" t="s">
        <v>25</v>
      </c>
      <c r="B15" s="61">
        <v>3000</v>
      </c>
      <c r="C15" s="88" t="s">
        <v>26</v>
      </c>
      <c r="D15" s="59"/>
    </row>
    <row r="16" ht="17.25" customHeight="1" spans="1:4">
      <c r="A16" s="22"/>
      <c r="B16" s="59"/>
      <c r="C16" s="88" t="s">
        <v>27</v>
      </c>
      <c r="D16" s="59"/>
    </row>
    <row r="17" ht="17.25" customHeight="1" spans="1:4">
      <c r="A17" s="238"/>
      <c r="B17" s="59"/>
      <c r="C17" s="88" t="s">
        <v>28</v>
      </c>
      <c r="D17" s="59">
        <v>45000</v>
      </c>
    </row>
    <row r="18" ht="17.25" customHeight="1" spans="1:4">
      <c r="A18" s="238"/>
      <c r="B18" s="59"/>
      <c r="C18" s="88" t="s">
        <v>29</v>
      </c>
      <c r="D18" s="59"/>
    </row>
    <row r="19" ht="17.25" customHeight="1" spans="1:4">
      <c r="A19" s="238"/>
      <c r="B19" s="59"/>
      <c r="C19" s="88" t="s">
        <v>30</v>
      </c>
      <c r="D19" s="59"/>
    </row>
    <row r="20" ht="17.25" customHeight="1" spans="1:4">
      <c r="A20" s="238"/>
      <c r="B20" s="59"/>
      <c r="C20" s="88" t="s">
        <v>31</v>
      </c>
      <c r="D20" s="59"/>
    </row>
    <row r="21" ht="17.25" customHeight="1" spans="1:4">
      <c r="A21" s="238"/>
      <c r="B21" s="59"/>
      <c r="C21" s="88" t="s">
        <v>32</v>
      </c>
      <c r="D21" s="59"/>
    </row>
    <row r="22" ht="17.25" customHeight="1" spans="1:4">
      <c r="A22" s="238"/>
      <c r="B22" s="59"/>
      <c r="C22" s="88" t="s">
        <v>33</v>
      </c>
      <c r="D22" s="59"/>
    </row>
    <row r="23" ht="17.25" customHeight="1" spans="1:4">
      <c r="A23" s="238"/>
      <c r="B23" s="59"/>
      <c r="C23" s="88" t="s">
        <v>34</v>
      </c>
      <c r="D23" s="59"/>
    </row>
    <row r="24" ht="17.25" customHeight="1" spans="1:4">
      <c r="A24" s="238"/>
      <c r="B24" s="59"/>
      <c r="C24" s="88" t="s">
        <v>35</v>
      </c>
      <c r="D24" s="59">
        <v>307374.72</v>
      </c>
    </row>
    <row r="25" ht="17.25" customHeight="1" spans="1:4">
      <c r="A25" s="238"/>
      <c r="B25" s="59"/>
      <c r="C25" s="88" t="s">
        <v>36</v>
      </c>
      <c r="D25" s="59"/>
    </row>
    <row r="26" ht="17.25" customHeight="1" spans="1:4">
      <c r="A26" s="238"/>
      <c r="B26" s="59"/>
      <c r="C26" s="22" t="s">
        <v>37</v>
      </c>
      <c r="D26" s="59"/>
    </row>
    <row r="27" ht="17.25" customHeight="1" spans="1:4">
      <c r="A27" s="238"/>
      <c r="B27" s="59"/>
      <c r="C27" s="88" t="s">
        <v>38</v>
      </c>
      <c r="D27" s="59"/>
    </row>
    <row r="28" ht="16.5" customHeight="1" spans="1:4">
      <c r="A28" s="238"/>
      <c r="B28" s="59"/>
      <c r="C28" s="88" t="s">
        <v>39</v>
      </c>
      <c r="D28" s="59"/>
    </row>
    <row r="29" ht="16.5" customHeight="1" spans="1:4">
      <c r="A29" s="238"/>
      <c r="B29" s="59"/>
      <c r="C29" s="22" t="s">
        <v>40</v>
      </c>
      <c r="D29" s="59"/>
    </row>
    <row r="30" ht="17.25" customHeight="1" spans="1:4">
      <c r="A30" s="238"/>
      <c r="B30" s="59"/>
      <c r="C30" s="22" t="s">
        <v>41</v>
      </c>
      <c r="D30" s="59"/>
    </row>
    <row r="31" ht="17.25" customHeight="1" spans="1:4">
      <c r="A31" s="238"/>
      <c r="B31" s="59"/>
      <c r="C31" s="88" t="s">
        <v>42</v>
      </c>
      <c r="D31" s="59"/>
    </row>
    <row r="32" ht="16.5" customHeight="1" spans="1:4">
      <c r="A32" s="238" t="s">
        <v>43</v>
      </c>
      <c r="B32" s="59">
        <v>4215322.08</v>
      </c>
      <c r="C32" s="238" t="s">
        <v>44</v>
      </c>
      <c r="D32" s="59">
        <v>4215322.08</v>
      </c>
    </row>
    <row r="33" ht="16.5" customHeight="1" spans="1:4">
      <c r="A33" s="22" t="s">
        <v>45</v>
      </c>
      <c r="B33" s="59"/>
      <c r="C33" s="22" t="s">
        <v>46</v>
      </c>
      <c r="D33" s="59"/>
    </row>
    <row r="34" ht="16.5" customHeight="1" spans="1:4">
      <c r="A34" s="88" t="s">
        <v>47</v>
      </c>
      <c r="B34" s="61"/>
      <c r="C34" s="88" t="s">
        <v>47</v>
      </c>
      <c r="D34" s="61"/>
    </row>
    <row r="35" ht="16.5" customHeight="1" spans="1:4">
      <c r="A35" s="88" t="s">
        <v>48</v>
      </c>
      <c r="B35" s="61"/>
      <c r="C35" s="88" t="s">
        <v>49</v>
      </c>
      <c r="D35" s="61"/>
    </row>
    <row r="36" ht="16.5" customHeight="1" spans="1:4">
      <c r="A36" s="241" t="s">
        <v>50</v>
      </c>
      <c r="B36" s="59">
        <v>4215322.08</v>
      </c>
      <c r="C36" s="241" t="s">
        <v>51</v>
      </c>
      <c r="D36" s="59">
        <v>4215322.08</v>
      </c>
    </row>
  </sheetData>
  <mergeCells count="4">
    <mergeCell ref="A2:D2"/>
    <mergeCell ref="A3:B3"/>
    <mergeCell ref="A4:B4"/>
    <mergeCell ref="C4:D4"/>
  </mergeCells>
  <pageMargins left="1.61388888888889" right="0.75" top="1" bottom="1" header="0.5" footer="0.5"/>
  <pageSetup paperSize="9" scale="6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F10"/>
  <sheetViews>
    <sheetView showZeros="0" workbookViewId="0">
      <selection activeCell="C18" sqref="C1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79">
        <v>1</v>
      </c>
      <c r="B1" s="180">
        <v>0</v>
      </c>
      <c r="C1" s="179">
        <v>1</v>
      </c>
      <c r="D1" s="181"/>
      <c r="E1" s="181"/>
      <c r="F1" s="182" t="s">
        <v>384</v>
      </c>
    </row>
    <row r="2" ht="42" customHeight="1" spans="1:6">
      <c r="A2" s="183" t="str">
        <f>"2025"&amp;"年部门政府性基金预算支出预算表"</f>
        <v>2025年部门政府性基金预算支出预算表</v>
      </c>
      <c r="B2" s="183" t="s">
        <v>385</v>
      </c>
      <c r="C2" s="184"/>
      <c r="D2" s="185"/>
      <c r="E2" s="185"/>
      <c r="F2" s="185"/>
    </row>
    <row r="3" ht="13.5" customHeight="1" spans="1:6">
      <c r="A3" s="45" t="str">
        <f>"单位名称："&amp;"昆明市晋宁区公共就业和人才服务中心"</f>
        <v>单位名称：昆明市晋宁区公共就业和人才服务中心</v>
      </c>
      <c r="B3" s="45" t="s">
        <v>386</v>
      </c>
      <c r="C3" s="179"/>
      <c r="D3" s="181"/>
      <c r="E3" s="181"/>
      <c r="F3" s="178" t="s">
        <v>1</v>
      </c>
    </row>
    <row r="4" ht="19.5" customHeight="1" spans="1:6">
      <c r="A4" s="186" t="s">
        <v>199</v>
      </c>
      <c r="B4" s="187" t="s">
        <v>71</v>
      </c>
      <c r="C4" s="186" t="s">
        <v>72</v>
      </c>
      <c r="D4" s="13" t="s">
        <v>387</v>
      </c>
      <c r="E4" s="14"/>
      <c r="F4" s="37"/>
    </row>
    <row r="5" ht="18.75" customHeight="1" spans="1:6">
      <c r="A5" s="188"/>
      <c r="B5" s="189"/>
      <c r="C5" s="188"/>
      <c r="D5" s="53" t="s">
        <v>55</v>
      </c>
      <c r="E5" s="13" t="s">
        <v>74</v>
      </c>
      <c r="F5" s="53" t="s">
        <v>75</v>
      </c>
    </row>
    <row r="6" ht="18.75" customHeight="1" spans="1:6">
      <c r="A6" s="190">
        <v>1</v>
      </c>
      <c r="B6" s="191" t="s">
        <v>82</v>
      </c>
      <c r="C6" s="190">
        <v>3</v>
      </c>
      <c r="D6" s="15">
        <v>4</v>
      </c>
      <c r="E6" s="15">
        <v>5</v>
      </c>
      <c r="F6" s="15">
        <v>6</v>
      </c>
    </row>
    <row r="7" ht="21" customHeight="1" spans="1:6">
      <c r="A7" s="33"/>
      <c r="B7" s="33"/>
      <c r="C7" s="33"/>
      <c r="D7" s="59"/>
      <c r="E7" s="59"/>
      <c r="F7" s="59"/>
    </row>
    <row r="8" ht="21" customHeight="1" spans="1:6">
      <c r="A8" s="33"/>
      <c r="B8" s="33"/>
      <c r="C8" s="33"/>
      <c r="D8" s="59"/>
      <c r="E8" s="59"/>
      <c r="F8" s="59"/>
    </row>
    <row r="9" ht="18.75" customHeight="1" spans="1:6">
      <c r="A9" s="192" t="s">
        <v>189</v>
      </c>
      <c r="B9" s="192" t="s">
        <v>189</v>
      </c>
      <c r="C9" s="193" t="s">
        <v>189</v>
      </c>
      <c r="D9" s="59"/>
      <c r="E9" s="59"/>
      <c r="F9" s="59"/>
    </row>
    <row r="10" s="71" customFormat="1" ht="31" customHeight="1" spans="1:6">
      <c r="A10" s="194" t="s">
        <v>388</v>
      </c>
      <c r="B10" s="194"/>
      <c r="C10" s="194"/>
      <c r="D10" s="194"/>
      <c r="E10" s="194"/>
      <c r="F10" s="194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pageSetup paperSize="9" scale="7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S11"/>
  <sheetViews>
    <sheetView showZeros="0" workbookViewId="0">
      <selection activeCell="I22" sqref="I22"/>
    </sheetView>
  </sheetViews>
  <sheetFormatPr defaultColWidth="9.14166666666667" defaultRowHeight="14.25" customHeight="1"/>
  <cols>
    <col min="1" max="1" width="17.375" customWidth="1"/>
    <col min="2" max="2" width="21" customWidth="1"/>
    <col min="3" max="3" width="19.75" customWidth="1"/>
    <col min="4" max="4" width="14.125" customWidth="1"/>
    <col min="5" max="5" width="19.5" customWidth="1"/>
    <col min="6" max="6" width="7.70833333333333" customWidth="1"/>
    <col min="7" max="7" width="5.875" customWidth="1"/>
    <col min="8" max="8" width="8.75" customWidth="1"/>
    <col min="9" max="9" width="8" customWidth="1"/>
    <col min="10" max="10" width="8.375" customWidth="1"/>
    <col min="11" max="11" width="6.75" customWidth="1"/>
    <col min="12" max="13" width="8.5" customWidth="1"/>
    <col min="14" max="14" width="7.5" customWidth="1"/>
    <col min="15" max="15" width="8.625" customWidth="1"/>
    <col min="16" max="16" width="7.5" customWidth="1"/>
    <col min="17" max="17" width="7.375" customWidth="1"/>
    <col min="18" max="18" width="8.875" customWidth="1"/>
    <col min="19" max="19" width="9.5" customWidth="1"/>
  </cols>
  <sheetData>
    <row r="1" ht="15.75" customHeight="1" spans="2:19">
      <c r="B1" s="131"/>
      <c r="C1" s="131"/>
      <c r="R1" s="175"/>
      <c r="S1" s="176" t="s">
        <v>389</v>
      </c>
    </row>
    <row r="2" ht="41.25" customHeight="1" spans="1:19">
      <c r="A2" s="132" t="str">
        <f>"2025"&amp;"年部门政府采购预算表"</f>
        <v>2025年部门政府采购预算表</v>
      </c>
      <c r="B2" s="133"/>
      <c r="C2" s="133"/>
      <c r="D2" s="44"/>
      <c r="E2" s="44"/>
      <c r="F2" s="44"/>
      <c r="G2" s="44"/>
      <c r="H2" s="44"/>
      <c r="I2" s="44"/>
      <c r="J2" s="44"/>
      <c r="K2" s="44"/>
      <c r="L2" s="44"/>
      <c r="M2" s="133"/>
      <c r="N2" s="44"/>
      <c r="O2" s="44"/>
      <c r="P2" s="133"/>
      <c r="Q2" s="44"/>
      <c r="R2" s="133"/>
      <c r="S2" s="133"/>
    </row>
    <row r="3" ht="18.75" customHeight="1" spans="1:19">
      <c r="A3" s="165" t="str">
        <f>"单位名称："&amp;"昆明市晋宁区公共就业和人才服务中心"</f>
        <v>单位名称：昆明市晋宁区公共就业和人才服务中心</v>
      </c>
      <c r="B3" s="136"/>
      <c r="C3" s="136"/>
      <c r="D3" s="47"/>
      <c r="E3" s="47"/>
      <c r="F3" s="47"/>
      <c r="G3" s="47"/>
      <c r="H3" s="47"/>
      <c r="I3" s="47"/>
      <c r="J3" s="47"/>
      <c r="K3" s="47"/>
      <c r="L3" s="47"/>
      <c r="R3" s="177"/>
      <c r="S3" s="178" t="s">
        <v>1</v>
      </c>
    </row>
    <row r="4" ht="15.75" customHeight="1" spans="1:19">
      <c r="A4" s="50" t="s">
        <v>198</v>
      </c>
      <c r="B4" s="138" t="s">
        <v>199</v>
      </c>
      <c r="C4" s="138" t="s">
        <v>390</v>
      </c>
      <c r="D4" s="139" t="s">
        <v>391</v>
      </c>
      <c r="E4" s="139" t="s">
        <v>392</v>
      </c>
      <c r="F4" s="139" t="s">
        <v>393</v>
      </c>
      <c r="G4" s="139" t="s">
        <v>394</v>
      </c>
      <c r="H4" s="139" t="s">
        <v>395</v>
      </c>
      <c r="I4" s="152" t="s">
        <v>206</v>
      </c>
      <c r="J4" s="152"/>
      <c r="K4" s="152"/>
      <c r="L4" s="152"/>
      <c r="M4" s="153"/>
      <c r="N4" s="152"/>
      <c r="O4" s="152"/>
      <c r="P4" s="161"/>
      <c r="Q4" s="152"/>
      <c r="R4" s="153"/>
      <c r="S4" s="162"/>
    </row>
    <row r="5" ht="17.25" customHeight="1" spans="1:19">
      <c r="A5" s="52"/>
      <c r="B5" s="140"/>
      <c r="C5" s="140"/>
      <c r="D5" s="141"/>
      <c r="E5" s="141"/>
      <c r="F5" s="141"/>
      <c r="G5" s="141"/>
      <c r="H5" s="141"/>
      <c r="I5" s="141" t="s">
        <v>55</v>
      </c>
      <c r="J5" s="141" t="s">
        <v>58</v>
      </c>
      <c r="K5" s="141" t="s">
        <v>396</v>
      </c>
      <c r="L5" s="141" t="s">
        <v>397</v>
      </c>
      <c r="M5" s="154" t="s">
        <v>398</v>
      </c>
      <c r="N5" s="155" t="s">
        <v>399</v>
      </c>
      <c r="O5" s="155"/>
      <c r="P5" s="163"/>
      <c r="Q5" s="155"/>
      <c r="R5" s="164"/>
      <c r="S5" s="142"/>
    </row>
    <row r="6" ht="54" customHeight="1" spans="1:19">
      <c r="A6" s="55"/>
      <c r="B6" s="142"/>
      <c r="C6" s="142"/>
      <c r="D6" s="143"/>
      <c r="E6" s="143"/>
      <c r="F6" s="143"/>
      <c r="G6" s="143"/>
      <c r="H6" s="143"/>
      <c r="I6" s="143"/>
      <c r="J6" s="143" t="s">
        <v>57</v>
      </c>
      <c r="K6" s="143"/>
      <c r="L6" s="143"/>
      <c r="M6" s="156"/>
      <c r="N6" s="143" t="s">
        <v>57</v>
      </c>
      <c r="O6" s="143" t="s">
        <v>63</v>
      </c>
      <c r="P6" s="156" t="s">
        <v>64</v>
      </c>
      <c r="Q6" s="143" t="s">
        <v>65</v>
      </c>
      <c r="R6" s="156" t="s">
        <v>66</v>
      </c>
      <c r="S6" s="142" t="s">
        <v>67</v>
      </c>
    </row>
    <row r="7" ht="18" customHeight="1" spans="1:19">
      <c r="A7" s="166">
        <v>1</v>
      </c>
      <c r="B7" s="166" t="s">
        <v>82</v>
      </c>
      <c r="C7" s="167">
        <v>3</v>
      </c>
      <c r="D7" s="167">
        <v>4</v>
      </c>
      <c r="E7" s="166">
        <v>5</v>
      </c>
      <c r="F7" s="166">
        <v>6</v>
      </c>
      <c r="G7" s="166">
        <v>7</v>
      </c>
      <c r="H7" s="166">
        <v>8</v>
      </c>
      <c r="I7" s="166">
        <v>9</v>
      </c>
      <c r="J7" s="166">
        <v>10</v>
      </c>
      <c r="K7" s="166">
        <v>11</v>
      </c>
      <c r="L7" s="166">
        <v>12</v>
      </c>
      <c r="M7" s="166">
        <v>13</v>
      </c>
      <c r="N7" s="166">
        <v>14</v>
      </c>
      <c r="O7" s="166">
        <v>15</v>
      </c>
      <c r="P7" s="166">
        <v>16</v>
      </c>
      <c r="Q7" s="166">
        <v>17</v>
      </c>
      <c r="R7" s="166">
        <v>18</v>
      </c>
      <c r="S7" s="166">
        <v>19</v>
      </c>
    </row>
    <row r="8" ht="21" customHeight="1" spans="1:19">
      <c r="A8" s="144"/>
      <c r="B8" s="145"/>
      <c r="C8" s="145"/>
      <c r="D8" s="146"/>
      <c r="E8" s="146"/>
      <c r="F8" s="146"/>
      <c r="G8" s="168"/>
      <c r="H8" s="59"/>
      <c r="I8" s="59"/>
      <c r="J8" s="59"/>
      <c r="K8" s="59"/>
      <c r="L8" s="59"/>
      <c r="M8" s="59"/>
      <c r="N8" s="59"/>
      <c r="O8" s="59"/>
      <c r="P8" s="61"/>
      <c r="Q8" s="61"/>
      <c r="R8" s="59"/>
      <c r="S8" s="59"/>
    </row>
    <row r="9" ht="21" customHeight="1" spans="1:19">
      <c r="A9" s="147" t="s">
        <v>189</v>
      </c>
      <c r="B9" s="148"/>
      <c r="C9" s="148"/>
      <c r="D9" s="149"/>
      <c r="E9" s="149"/>
      <c r="F9" s="149"/>
      <c r="G9" s="169"/>
      <c r="H9" s="59"/>
      <c r="I9" s="59"/>
      <c r="J9" s="59"/>
      <c r="K9" s="59"/>
      <c r="L9" s="59"/>
      <c r="M9" s="59"/>
      <c r="N9" s="59"/>
      <c r="O9" s="59"/>
      <c r="P9" s="61"/>
      <c r="Q9" s="61"/>
      <c r="R9" s="59"/>
      <c r="S9" s="59"/>
    </row>
    <row r="10" s="129" customFormat="1" ht="21" customHeight="1" spans="1:19">
      <c r="A10" s="170" t="s">
        <v>400</v>
      </c>
      <c r="B10" s="171"/>
      <c r="C10" s="171"/>
      <c r="D10" s="170"/>
      <c r="E10" s="170"/>
      <c r="F10" s="170"/>
      <c r="G10" s="172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</row>
    <row r="11" s="129" customFormat="1" customHeight="1" spans="1:17">
      <c r="A11" s="174" t="s">
        <v>401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</row>
  </sheetData>
  <mergeCells count="20">
    <mergeCell ref="A2:S2"/>
    <mergeCell ref="A3:H3"/>
    <mergeCell ref="I4:S4"/>
    <mergeCell ref="N5:S5"/>
    <mergeCell ref="A9:G9"/>
    <mergeCell ref="A10:S10"/>
    <mergeCell ref="A11:Q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T10"/>
  <sheetViews>
    <sheetView showZeros="0" workbookViewId="0">
      <selection activeCell="G23" sqref="G23"/>
    </sheetView>
  </sheetViews>
  <sheetFormatPr defaultColWidth="9.14166666666667" defaultRowHeight="14.25" customHeight="1"/>
  <cols>
    <col min="1" max="1" width="26.25" customWidth="1"/>
    <col min="2" max="2" width="22.5" customWidth="1"/>
    <col min="3" max="3" width="18.625" customWidth="1"/>
    <col min="4" max="4" width="19.75" customWidth="1"/>
    <col min="5" max="5" width="26.75" customWidth="1"/>
    <col min="6" max="6" width="16.875" customWidth="1"/>
    <col min="7" max="8" width="14.5" customWidth="1"/>
    <col min="9" max="9" width="13.75" customWidth="1"/>
    <col min="10" max="10" width="9" customWidth="1"/>
    <col min="11" max="11" width="7.5" customWidth="1"/>
    <col min="12" max="12" width="6.375" customWidth="1"/>
    <col min="13" max="13" width="8.375" customWidth="1"/>
    <col min="14" max="16" width="6.375" customWidth="1"/>
    <col min="17" max="17" width="7.875" customWidth="1"/>
    <col min="18" max="18" width="8.125" customWidth="1"/>
    <col min="19" max="19" width="7.75" customWidth="1"/>
    <col min="20" max="20" width="9.5" customWidth="1"/>
  </cols>
  <sheetData>
    <row r="1" ht="16.5" customHeight="1" spans="1:20">
      <c r="A1" s="130"/>
      <c r="B1" s="131"/>
      <c r="C1" s="131"/>
      <c r="D1" s="131"/>
      <c r="E1" s="131"/>
      <c r="F1" s="131"/>
      <c r="G1" s="131"/>
      <c r="H1" s="130"/>
      <c r="I1" s="130"/>
      <c r="J1" s="130"/>
      <c r="K1" s="130"/>
      <c r="L1" s="130"/>
      <c r="M1" s="130"/>
      <c r="N1" s="150"/>
      <c r="O1" s="130"/>
      <c r="P1" s="130"/>
      <c r="Q1" s="131"/>
      <c r="R1" s="130"/>
      <c r="S1" s="158"/>
      <c r="T1" s="159" t="s">
        <v>402</v>
      </c>
    </row>
    <row r="2" ht="41.25" customHeight="1" spans="1:20">
      <c r="A2" s="132" t="str">
        <f>"2025"&amp;"年部门政府购买服务预算表"</f>
        <v>2025年部门政府购买服务预算表</v>
      </c>
      <c r="B2" s="133"/>
      <c r="C2" s="133"/>
      <c r="D2" s="133"/>
      <c r="E2" s="133"/>
      <c r="F2" s="133"/>
      <c r="G2" s="133"/>
      <c r="H2" s="134"/>
      <c r="I2" s="134"/>
      <c r="J2" s="134"/>
      <c r="K2" s="134"/>
      <c r="L2" s="134"/>
      <c r="M2" s="134"/>
      <c r="N2" s="151"/>
      <c r="O2" s="134"/>
      <c r="P2" s="134"/>
      <c r="Q2" s="133"/>
      <c r="R2" s="134"/>
      <c r="S2" s="151"/>
      <c r="T2" s="133"/>
    </row>
    <row r="3" ht="22.5" customHeight="1" spans="1:20">
      <c r="A3" s="135" t="str">
        <f>"单位名称："&amp;"昆明市晋宁区公共就业和人才服务中心"</f>
        <v>单位名称：昆明市晋宁区公共就业和人才服务中心</v>
      </c>
      <c r="B3" s="136"/>
      <c r="C3" s="136"/>
      <c r="D3" s="136"/>
      <c r="E3" s="136"/>
      <c r="F3" s="136"/>
      <c r="G3" s="136"/>
      <c r="H3" s="137"/>
      <c r="I3" s="137"/>
      <c r="J3" s="137"/>
      <c r="K3" s="137"/>
      <c r="L3" s="137"/>
      <c r="M3" s="137"/>
      <c r="N3" s="150"/>
      <c r="O3" s="130"/>
      <c r="P3" s="130"/>
      <c r="Q3" s="131"/>
      <c r="R3" s="130"/>
      <c r="S3" s="160"/>
      <c r="T3" s="158" t="s">
        <v>1</v>
      </c>
    </row>
    <row r="4" ht="24" customHeight="1" spans="1:20">
      <c r="A4" s="50" t="s">
        <v>198</v>
      </c>
      <c r="B4" s="138" t="s">
        <v>199</v>
      </c>
      <c r="C4" s="138" t="s">
        <v>390</v>
      </c>
      <c r="D4" s="138" t="s">
        <v>403</v>
      </c>
      <c r="E4" s="138" t="s">
        <v>404</v>
      </c>
      <c r="F4" s="138" t="s">
        <v>405</v>
      </c>
      <c r="G4" s="138" t="s">
        <v>406</v>
      </c>
      <c r="H4" s="139" t="s">
        <v>407</v>
      </c>
      <c r="I4" s="139" t="s">
        <v>408</v>
      </c>
      <c r="J4" s="152" t="s">
        <v>206</v>
      </c>
      <c r="K4" s="152"/>
      <c r="L4" s="152"/>
      <c r="M4" s="152"/>
      <c r="N4" s="153"/>
      <c r="O4" s="152"/>
      <c r="P4" s="152"/>
      <c r="Q4" s="161"/>
      <c r="R4" s="152"/>
      <c r="S4" s="153"/>
      <c r="T4" s="162"/>
    </row>
    <row r="5" ht="24" customHeight="1" spans="1:20">
      <c r="A5" s="52"/>
      <c r="B5" s="140"/>
      <c r="C5" s="140"/>
      <c r="D5" s="140"/>
      <c r="E5" s="140"/>
      <c r="F5" s="140"/>
      <c r="G5" s="140"/>
      <c r="H5" s="141"/>
      <c r="I5" s="141"/>
      <c r="J5" s="141" t="s">
        <v>55</v>
      </c>
      <c r="K5" s="141" t="s">
        <v>58</v>
      </c>
      <c r="L5" s="141" t="s">
        <v>396</v>
      </c>
      <c r="M5" s="141" t="s">
        <v>397</v>
      </c>
      <c r="N5" s="154" t="s">
        <v>398</v>
      </c>
      <c r="O5" s="155" t="s">
        <v>399</v>
      </c>
      <c r="P5" s="155"/>
      <c r="Q5" s="163"/>
      <c r="R5" s="155"/>
      <c r="S5" s="164"/>
      <c r="T5" s="142"/>
    </row>
    <row r="6" ht="54" customHeight="1" spans="1:20">
      <c r="A6" s="55"/>
      <c r="B6" s="142"/>
      <c r="C6" s="142"/>
      <c r="D6" s="142"/>
      <c r="E6" s="142"/>
      <c r="F6" s="142"/>
      <c r="G6" s="142"/>
      <c r="H6" s="143"/>
      <c r="I6" s="143"/>
      <c r="J6" s="143"/>
      <c r="K6" s="143" t="s">
        <v>57</v>
      </c>
      <c r="L6" s="143"/>
      <c r="M6" s="143"/>
      <c r="N6" s="156"/>
      <c r="O6" s="143" t="s">
        <v>57</v>
      </c>
      <c r="P6" s="143" t="s">
        <v>63</v>
      </c>
      <c r="Q6" s="156" t="s">
        <v>64</v>
      </c>
      <c r="R6" s="143" t="s">
        <v>65</v>
      </c>
      <c r="S6" s="156" t="s">
        <v>66</v>
      </c>
      <c r="T6" s="156" t="s">
        <v>67</v>
      </c>
    </row>
    <row r="7" ht="17.25" customHeight="1" spans="1:20">
      <c r="A7" s="56">
        <v>1</v>
      </c>
      <c r="B7" s="142">
        <v>2</v>
      </c>
      <c r="C7" s="56">
        <v>3</v>
      </c>
      <c r="D7" s="56">
        <v>4</v>
      </c>
      <c r="E7" s="142">
        <v>5</v>
      </c>
      <c r="F7" s="56">
        <v>6</v>
      </c>
      <c r="G7" s="56">
        <v>7</v>
      </c>
      <c r="H7" s="142">
        <v>8</v>
      </c>
      <c r="I7" s="56">
        <v>9</v>
      </c>
      <c r="J7" s="56">
        <v>10</v>
      </c>
      <c r="K7" s="142">
        <v>11</v>
      </c>
      <c r="L7" s="56">
        <v>12</v>
      </c>
      <c r="M7" s="56">
        <v>13</v>
      </c>
      <c r="N7" s="142">
        <v>14</v>
      </c>
      <c r="O7" s="56">
        <v>15</v>
      </c>
      <c r="P7" s="56">
        <v>16</v>
      </c>
      <c r="Q7" s="142">
        <v>17</v>
      </c>
      <c r="R7" s="56">
        <v>18</v>
      </c>
      <c r="S7" s="56">
        <v>19</v>
      </c>
      <c r="T7" s="56">
        <v>20</v>
      </c>
    </row>
    <row r="8" ht="21" customHeight="1" spans="1:20">
      <c r="A8" s="144"/>
      <c r="B8" s="145"/>
      <c r="C8" s="145"/>
      <c r="D8" s="145"/>
      <c r="E8" s="145"/>
      <c r="F8" s="145"/>
      <c r="G8" s="145"/>
      <c r="H8" s="146"/>
      <c r="I8" s="146"/>
      <c r="J8" s="59"/>
      <c r="K8" s="59"/>
      <c r="L8" s="59"/>
      <c r="M8" s="59"/>
      <c r="N8" s="59"/>
      <c r="O8" s="59"/>
      <c r="P8" s="59"/>
      <c r="Q8" s="61"/>
      <c r="R8" s="61"/>
      <c r="S8" s="59"/>
      <c r="T8" s="59"/>
    </row>
    <row r="9" ht="21" customHeight="1" spans="1:20">
      <c r="A9" s="147" t="s">
        <v>189</v>
      </c>
      <c r="B9" s="148"/>
      <c r="C9" s="148"/>
      <c r="D9" s="148"/>
      <c r="E9" s="148"/>
      <c r="F9" s="148"/>
      <c r="G9" s="148"/>
      <c r="H9" s="149"/>
      <c r="I9" s="157"/>
      <c r="J9" s="59"/>
      <c r="K9" s="59"/>
      <c r="L9" s="59"/>
      <c r="M9" s="59"/>
      <c r="N9" s="59"/>
      <c r="O9" s="59"/>
      <c r="P9" s="59"/>
      <c r="Q9" s="61"/>
      <c r="R9" s="61"/>
      <c r="S9" s="59"/>
      <c r="T9" s="59"/>
    </row>
    <row r="10" s="129" customFormat="1" customHeight="1" spans="1:18">
      <c r="A10" s="108" t="s">
        <v>409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826388888888889" right="0.75" top="1" bottom="1" header="0.5" footer="0.5"/>
  <pageSetup paperSize="9" scale="52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71" customWidth="1"/>
    <col min="2" max="5" width="20" style="71" customWidth="1"/>
    <col min="6" max="16384" width="9.15" style="71"/>
  </cols>
  <sheetData>
    <row r="1" s="71" customFormat="1" customHeight="1" spans="1:5">
      <c r="A1" s="96"/>
      <c r="B1" s="96"/>
      <c r="C1" s="96"/>
      <c r="D1" s="96"/>
      <c r="E1" s="96"/>
    </row>
    <row r="2" s="71" customFormat="1" ht="17.25" customHeight="1" spans="4:5">
      <c r="D2" s="110"/>
      <c r="E2" s="43" t="s">
        <v>410</v>
      </c>
    </row>
    <row r="3" s="71" customFormat="1" ht="41.25" customHeight="1" spans="1:5">
      <c r="A3" s="111" t="str">
        <f>"2025"&amp;"年对下转移支付预算表"</f>
        <v>2025年对下转移支付预算表</v>
      </c>
      <c r="B3" s="98"/>
      <c r="C3" s="98"/>
      <c r="D3" s="98"/>
      <c r="E3" s="99"/>
    </row>
    <row r="4" s="71" customFormat="1" ht="18" customHeight="1" spans="1:5">
      <c r="A4" s="112" t="s">
        <v>411</v>
      </c>
      <c r="B4" s="113"/>
      <c r="C4" s="113"/>
      <c r="D4" s="114"/>
      <c r="E4" s="115" t="s">
        <v>1</v>
      </c>
    </row>
    <row r="5" s="71" customFormat="1" ht="19.5" customHeight="1" spans="1:5">
      <c r="A5" s="116" t="s">
        <v>412</v>
      </c>
      <c r="B5" s="117" t="s">
        <v>206</v>
      </c>
      <c r="C5" s="118"/>
      <c r="D5" s="118"/>
      <c r="E5" s="119" t="s">
        <v>413</v>
      </c>
    </row>
    <row r="6" s="71" customFormat="1" ht="40.5" customHeight="1" spans="1:5">
      <c r="A6" s="120"/>
      <c r="B6" s="121" t="s">
        <v>55</v>
      </c>
      <c r="C6" s="122" t="s">
        <v>58</v>
      </c>
      <c r="D6" s="123" t="s">
        <v>396</v>
      </c>
      <c r="E6" s="119"/>
    </row>
    <row r="7" s="71" customFormat="1" ht="19.5" customHeight="1" spans="1:5">
      <c r="A7" s="124">
        <v>1</v>
      </c>
      <c r="B7" s="124">
        <v>2</v>
      </c>
      <c r="C7" s="124">
        <v>3</v>
      </c>
      <c r="D7" s="125">
        <v>4</v>
      </c>
      <c r="E7" s="126">
        <v>24</v>
      </c>
    </row>
    <row r="8" s="71" customFormat="1" ht="19.5" customHeight="1" spans="1:5">
      <c r="A8" s="103"/>
      <c r="B8" s="127"/>
      <c r="C8" s="127"/>
      <c r="D8" s="127"/>
      <c r="E8" s="127"/>
    </row>
    <row r="9" s="71" customFormat="1" ht="19.5" customHeight="1" spans="1:5">
      <c r="A9" s="104"/>
      <c r="B9" s="127"/>
      <c r="C9" s="127"/>
      <c r="D9" s="127"/>
      <c r="E9" s="127"/>
    </row>
    <row r="10" s="71" customFormat="1" ht="34" customHeight="1" spans="1:1">
      <c r="A10" s="128" t="s">
        <v>414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55.375" style="71" customWidth="1"/>
    <col min="2" max="2" width="29" style="71" customWidth="1"/>
    <col min="3" max="5" width="23.575" style="71" customWidth="1"/>
    <col min="6" max="6" width="11.2833333333333" style="71" customWidth="1"/>
    <col min="7" max="7" width="25.1416666666667" style="71" customWidth="1"/>
    <col min="8" max="8" width="15.575" style="71" customWidth="1"/>
    <col min="9" max="9" width="13.425" style="71" customWidth="1"/>
    <col min="10" max="10" width="18.85" style="71" customWidth="1"/>
    <col min="11" max="16384" width="9.14166666666667" style="71"/>
  </cols>
  <sheetData>
    <row r="1" customHeight="1" spans="1:10">
      <c r="A1" s="96"/>
      <c r="B1" s="96"/>
      <c r="C1" s="96"/>
      <c r="D1" s="96"/>
      <c r="E1" s="96"/>
      <c r="F1" s="96"/>
      <c r="G1" s="96"/>
      <c r="H1" s="96"/>
      <c r="I1" s="96"/>
      <c r="J1" s="96"/>
    </row>
    <row r="2" ht="16.5" customHeight="1" spans="10:10">
      <c r="J2" s="43" t="s">
        <v>415</v>
      </c>
    </row>
    <row r="3" ht="41.25" customHeight="1" spans="1:10">
      <c r="A3" s="97" t="str">
        <f>"2025"&amp;"年对下转移支付绩效目标表"</f>
        <v>2025年对下转移支付绩效目标表</v>
      </c>
      <c r="B3" s="98"/>
      <c r="C3" s="98"/>
      <c r="D3" s="98"/>
      <c r="E3" s="98"/>
      <c r="F3" s="99"/>
      <c r="G3" s="98"/>
      <c r="H3" s="99"/>
      <c r="I3" s="99"/>
      <c r="J3" s="98"/>
    </row>
    <row r="4" ht="17.25" customHeight="1" spans="1:8">
      <c r="A4" s="100" t="str">
        <f>"单位名称："&amp;"昆明市晋宁区公共就业和人才服务中心"</f>
        <v>单位名称：昆明市晋宁区公共就业和人才服务中心</v>
      </c>
      <c r="B4" s="100"/>
      <c r="C4" s="100"/>
      <c r="D4" s="100"/>
      <c r="E4" s="100"/>
      <c r="F4" s="100"/>
      <c r="G4" s="100"/>
      <c r="H4" s="100"/>
    </row>
    <row r="5" ht="44.25" customHeight="1" spans="1:10">
      <c r="A5" s="101" t="s">
        <v>412</v>
      </c>
      <c r="B5" s="101" t="s">
        <v>299</v>
      </c>
      <c r="C5" s="101" t="s">
        <v>300</v>
      </c>
      <c r="D5" s="101" t="s">
        <v>301</v>
      </c>
      <c r="E5" s="101" t="s">
        <v>302</v>
      </c>
      <c r="F5" s="102" t="s">
        <v>303</v>
      </c>
      <c r="G5" s="101" t="s">
        <v>304</v>
      </c>
      <c r="H5" s="102" t="s">
        <v>305</v>
      </c>
      <c r="I5" s="102" t="s">
        <v>306</v>
      </c>
      <c r="J5" s="101" t="s">
        <v>307</v>
      </c>
    </row>
    <row r="6" ht="14.25" customHeight="1" spans="1:10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2">
        <v>6</v>
      </c>
      <c r="G6" s="101">
        <v>7</v>
      </c>
      <c r="H6" s="102">
        <v>8</v>
      </c>
      <c r="I6" s="102">
        <v>9</v>
      </c>
      <c r="J6" s="101">
        <v>10</v>
      </c>
    </row>
    <row r="7" ht="42" customHeight="1" spans="1:10">
      <c r="A7" s="103"/>
      <c r="B7" s="104"/>
      <c r="C7" s="104"/>
      <c r="D7" s="104"/>
      <c r="E7" s="105"/>
      <c r="F7" s="106"/>
      <c r="G7" s="105"/>
      <c r="H7" s="106"/>
      <c r="I7" s="106"/>
      <c r="J7" s="105"/>
    </row>
    <row r="8" ht="42" customHeight="1" spans="1:10">
      <c r="A8" s="103"/>
      <c r="B8" s="107"/>
      <c r="C8" s="107"/>
      <c r="D8" s="107"/>
      <c r="E8" s="103"/>
      <c r="F8" s="107"/>
      <c r="G8" s="103"/>
      <c r="H8" s="107"/>
      <c r="I8" s="107"/>
      <c r="J8" s="103"/>
    </row>
    <row r="9" ht="45" customHeight="1" spans="1:3">
      <c r="A9" s="108" t="s">
        <v>416</v>
      </c>
      <c r="B9" s="109"/>
      <c r="C9" s="10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I9"/>
  <sheetViews>
    <sheetView showZeros="0" workbookViewId="0">
      <selection activeCell="H22" sqref="H22"/>
    </sheetView>
  </sheetViews>
  <sheetFormatPr defaultColWidth="10.425" defaultRowHeight="14.25" customHeight="1"/>
  <cols>
    <col min="1" max="1" width="18.875" customWidth="1"/>
    <col min="2" max="2" width="18.75" customWidth="1"/>
    <col min="3" max="3" width="18" customWidth="1"/>
    <col min="4" max="4" width="23.25" customWidth="1"/>
    <col min="5" max="5" width="16" customWidth="1"/>
    <col min="6" max="6" width="12.75" customWidth="1"/>
    <col min="7" max="7" width="15.375" customWidth="1"/>
    <col min="8" max="9" width="26.2833333333333" customWidth="1"/>
  </cols>
  <sheetData>
    <row r="1" customHeight="1" spans="1:9">
      <c r="A1" s="72" t="s">
        <v>417</v>
      </c>
      <c r="B1" s="73"/>
      <c r="C1" s="73"/>
      <c r="D1" s="74"/>
      <c r="E1" s="74"/>
      <c r="F1" s="74"/>
      <c r="G1" s="73"/>
      <c r="H1" s="73"/>
      <c r="I1" s="74"/>
    </row>
    <row r="2" ht="41.25" customHeight="1" spans="1:9">
      <c r="A2" s="75" t="str">
        <f>"2025"&amp;"年新增资产配置预算表"</f>
        <v>2025年新增资产配置预算表</v>
      </c>
      <c r="B2" s="76"/>
      <c r="C2" s="76"/>
      <c r="D2" s="77"/>
      <c r="E2" s="77"/>
      <c r="F2" s="77"/>
      <c r="G2" s="76"/>
      <c r="H2" s="76"/>
      <c r="I2" s="77"/>
    </row>
    <row r="3" customHeight="1" spans="1:9">
      <c r="A3" s="78" t="str">
        <f>"单位名称："&amp;"昆明市晋宁区公共就业和人才服务中心"</f>
        <v>单位名称：昆明市晋宁区公共就业和人才服务中心</v>
      </c>
      <c r="B3" s="79"/>
      <c r="C3" s="79"/>
      <c r="D3" s="80"/>
      <c r="F3" s="77"/>
      <c r="G3" s="76"/>
      <c r="H3" s="76"/>
      <c r="I3" s="95" t="s">
        <v>1</v>
      </c>
    </row>
    <row r="4" ht="28.5" customHeight="1" spans="1:9">
      <c r="A4" s="69" t="s">
        <v>198</v>
      </c>
      <c r="B4" s="81" t="s">
        <v>199</v>
      </c>
      <c r="C4" s="82" t="s">
        <v>418</v>
      </c>
      <c r="D4" s="69" t="s">
        <v>419</v>
      </c>
      <c r="E4" s="69" t="s">
        <v>420</v>
      </c>
      <c r="F4" s="69" t="s">
        <v>421</v>
      </c>
      <c r="G4" s="81" t="s">
        <v>422</v>
      </c>
      <c r="H4" s="70"/>
      <c r="I4" s="69"/>
    </row>
    <row r="5" ht="21" customHeight="1" spans="1:9">
      <c r="A5" s="82"/>
      <c r="B5" s="83"/>
      <c r="C5" s="83"/>
      <c r="D5" s="84"/>
      <c r="E5" s="83"/>
      <c r="F5" s="83"/>
      <c r="G5" s="81" t="s">
        <v>394</v>
      </c>
      <c r="H5" s="81" t="s">
        <v>423</v>
      </c>
      <c r="I5" s="81" t="s">
        <v>424</v>
      </c>
    </row>
    <row r="6" ht="17.25" customHeight="1" spans="1:9">
      <c r="A6" s="85" t="s">
        <v>81</v>
      </c>
      <c r="B6" s="32" t="s">
        <v>82</v>
      </c>
      <c r="C6" s="85" t="s">
        <v>83</v>
      </c>
      <c r="D6" s="34" t="s">
        <v>84</v>
      </c>
      <c r="E6" s="85" t="s">
        <v>85</v>
      </c>
      <c r="F6" s="32" t="s">
        <v>86</v>
      </c>
      <c r="G6" s="86" t="s">
        <v>87</v>
      </c>
      <c r="H6" s="34" t="s">
        <v>88</v>
      </c>
      <c r="I6" s="34">
        <v>9</v>
      </c>
    </row>
    <row r="7" ht="19.5" customHeight="1" spans="1:9">
      <c r="A7" s="87"/>
      <c r="B7" s="88"/>
      <c r="C7" s="88"/>
      <c r="D7" s="19"/>
      <c r="E7" s="33"/>
      <c r="F7" s="86"/>
      <c r="G7" s="89"/>
      <c r="H7" s="90"/>
      <c r="I7" s="90"/>
    </row>
    <row r="8" ht="19.5" customHeight="1" spans="1:9">
      <c r="A8" s="21" t="s">
        <v>55</v>
      </c>
      <c r="B8" s="91"/>
      <c r="C8" s="91"/>
      <c r="D8" s="92"/>
      <c r="E8" s="93"/>
      <c r="F8" s="93"/>
      <c r="G8" s="89"/>
      <c r="H8" s="90"/>
      <c r="I8" s="90"/>
    </row>
    <row r="9" s="71" customFormat="1" customHeight="1" spans="1:8">
      <c r="A9" s="94" t="s">
        <v>425</v>
      </c>
      <c r="B9" s="94"/>
      <c r="C9" s="94"/>
      <c r="D9" s="94"/>
      <c r="E9" s="94"/>
      <c r="F9" s="94"/>
      <c r="G9" s="94"/>
      <c r="H9" s="94"/>
    </row>
  </sheetData>
  <mergeCells count="12">
    <mergeCell ref="A1:I1"/>
    <mergeCell ref="A2:I2"/>
    <mergeCell ref="A3:C3"/>
    <mergeCell ref="G4:I4"/>
    <mergeCell ref="A8:F8"/>
    <mergeCell ref="A9:H9"/>
    <mergeCell ref="A4:A5"/>
    <mergeCell ref="B4:B5"/>
    <mergeCell ref="C4:C5"/>
    <mergeCell ref="D4:D5"/>
    <mergeCell ref="E4:E5"/>
    <mergeCell ref="F4:F5"/>
  </mergeCells>
  <pageMargins left="0.826388888888889" right="0.75" top="1" bottom="1" header="0.5" footer="0.5"/>
  <pageSetup paperSize="9" scale="7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K10"/>
  <sheetViews>
    <sheetView showZeros="0" workbookViewId="0">
      <selection activeCell="K1" sqref="K1"/>
    </sheetView>
  </sheetViews>
  <sheetFormatPr defaultColWidth="9.14166666666667" defaultRowHeight="14.25" customHeight="1"/>
  <cols>
    <col min="1" max="1" width="10.2833333333333" customWidth="1"/>
    <col min="2" max="2" width="30.425" customWidth="1"/>
    <col min="3" max="3" width="23.85" customWidth="1"/>
    <col min="4" max="4" width="11.1416666666667" customWidth="1"/>
    <col min="5" max="5" width="32.7083333333333" customWidth="1"/>
    <col min="6" max="6" width="9.85" customWidth="1"/>
    <col min="7" max="7" width="17.7083333333333" customWidth="1"/>
    <col min="8" max="8" width="17.375" customWidth="1"/>
    <col min="9" max="9" width="16.25" customWidth="1"/>
    <col min="10" max="10" width="15.75" customWidth="1"/>
    <col min="11" max="11" width="16.5" customWidth="1"/>
  </cols>
  <sheetData>
    <row r="1" ht="13.5" customHeight="1" spans="4:11">
      <c r="D1" s="42"/>
      <c r="E1" s="42"/>
      <c r="F1" s="42"/>
      <c r="G1" s="42"/>
      <c r="K1" s="43" t="s">
        <v>426</v>
      </c>
    </row>
    <row r="2" ht="41.25" customHeight="1" spans="1:11">
      <c r="A2" s="44" t="str">
        <f>"2025"&amp;"年上级转移支付补助项目支出预算表"</f>
        <v>2025年上级转移支付补助项目支出预算表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13.5" customHeight="1" spans="1:11">
      <c r="A3" s="45" t="str">
        <f>"单位名称："&amp;"昆明市晋宁区公共就业和人才服务中心"</f>
        <v>单位名称：昆明市晋宁区公共就业和人才服务中心</v>
      </c>
      <c r="B3" s="46"/>
      <c r="C3" s="46"/>
      <c r="D3" s="46"/>
      <c r="E3" s="46"/>
      <c r="F3" s="46"/>
      <c r="G3" s="46"/>
      <c r="H3" s="47"/>
      <c r="I3" s="47"/>
      <c r="J3" s="47"/>
      <c r="K3" s="48" t="s">
        <v>1</v>
      </c>
    </row>
    <row r="4" ht="21.75" customHeight="1" spans="1:11">
      <c r="A4" s="66" t="s">
        <v>271</v>
      </c>
      <c r="B4" s="66" t="s">
        <v>201</v>
      </c>
      <c r="C4" s="66" t="s">
        <v>272</v>
      </c>
      <c r="D4" s="18" t="s">
        <v>202</v>
      </c>
      <c r="E4" s="18" t="s">
        <v>203</v>
      </c>
      <c r="F4" s="18" t="s">
        <v>273</v>
      </c>
      <c r="G4" s="18" t="s">
        <v>274</v>
      </c>
      <c r="H4" s="38" t="s">
        <v>55</v>
      </c>
      <c r="I4" s="15" t="s">
        <v>427</v>
      </c>
      <c r="J4" s="15"/>
      <c r="K4" s="15"/>
    </row>
    <row r="5" ht="21.75" customHeight="1" spans="1:11">
      <c r="A5" s="66"/>
      <c r="B5" s="66"/>
      <c r="C5" s="66"/>
      <c r="D5" s="18"/>
      <c r="E5" s="18"/>
      <c r="F5" s="18"/>
      <c r="G5" s="18"/>
      <c r="H5" s="15"/>
      <c r="I5" s="18" t="s">
        <v>58</v>
      </c>
      <c r="J5" s="18" t="s">
        <v>59</v>
      </c>
      <c r="K5" s="18" t="s">
        <v>60</v>
      </c>
    </row>
    <row r="6" ht="40.5" customHeight="1" spans="1:11">
      <c r="A6" s="67"/>
      <c r="B6" s="67"/>
      <c r="C6" s="67"/>
      <c r="D6" s="18"/>
      <c r="E6" s="18"/>
      <c r="F6" s="18"/>
      <c r="G6" s="18"/>
      <c r="H6" s="15"/>
      <c r="I6" s="18" t="s">
        <v>57</v>
      </c>
      <c r="J6" s="18"/>
      <c r="K6" s="18"/>
    </row>
    <row r="7" ht="20.25" customHeight="1" spans="1:11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70">
        <v>10</v>
      </c>
      <c r="K7" s="70">
        <v>11</v>
      </c>
    </row>
    <row r="8" ht="18" customHeight="1" spans="1:11">
      <c r="A8" s="68"/>
      <c r="B8" s="62" t="s">
        <v>286</v>
      </c>
      <c r="C8" s="68"/>
      <c r="D8" s="68"/>
      <c r="E8" s="68"/>
      <c r="F8" s="68"/>
      <c r="G8" s="68"/>
      <c r="H8" s="59">
        <v>45000</v>
      </c>
      <c r="I8" s="59">
        <v>45000</v>
      </c>
      <c r="J8" s="59"/>
      <c r="K8" s="59"/>
    </row>
    <row r="9" ht="32" customHeight="1" spans="1:11">
      <c r="A9" s="19" t="s">
        <v>277</v>
      </c>
      <c r="B9" s="33" t="s">
        <v>286</v>
      </c>
      <c r="C9" s="19" t="s">
        <v>69</v>
      </c>
      <c r="D9" s="19" t="s">
        <v>143</v>
      </c>
      <c r="E9" s="19" t="s">
        <v>144</v>
      </c>
      <c r="F9" s="19" t="s">
        <v>287</v>
      </c>
      <c r="G9" s="19" t="s">
        <v>288</v>
      </c>
      <c r="H9" s="59">
        <v>45000</v>
      </c>
      <c r="I9" s="59">
        <v>45000</v>
      </c>
      <c r="J9" s="59"/>
      <c r="K9" s="59"/>
    </row>
    <row r="10" ht="18.75" customHeight="1" spans="1:11">
      <c r="A10" s="69" t="s">
        <v>189</v>
      </c>
      <c r="B10" s="23"/>
      <c r="C10" s="23"/>
      <c r="D10" s="23"/>
      <c r="E10" s="23"/>
      <c r="F10" s="23"/>
      <c r="G10" s="23"/>
      <c r="H10" s="59">
        <v>45000</v>
      </c>
      <c r="I10" s="59">
        <v>45000</v>
      </c>
      <c r="J10" s="59"/>
      <c r="K10" s="59"/>
    </row>
  </sheetData>
  <mergeCells count="16">
    <mergeCell ref="A2:K2"/>
    <mergeCell ref="A3:G3"/>
    <mergeCell ref="H3:J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826388888888889" right="0.75" top="1" bottom="1" header="0.5" footer="0.5"/>
  <pageSetup paperSize="9" scale="6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G14"/>
  <sheetViews>
    <sheetView showZeros="0" workbookViewId="0">
      <selection activeCell="G1" sqref="G1"/>
    </sheetView>
  </sheetViews>
  <sheetFormatPr defaultColWidth="9.14166666666667" defaultRowHeight="14.25" customHeight="1" outlineLevelCol="6"/>
  <cols>
    <col min="1" max="1" width="29.75" customWidth="1"/>
    <col min="2" max="2" width="23.5" customWidth="1"/>
    <col min="3" max="3" width="32" customWidth="1"/>
    <col min="4" max="4" width="28" customWidth="1"/>
    <col min="5" max="7" width="23.85" customWidth="1"/>
  </cols>
  <sheetData>
    <row r="1" ht="13.5" customHeight="1" spans="4:7">
      <c r="D1" s="42"/>
      <c r="G1" s="43" t="s">
        <v>428</v>
      </c>
    </row>
    <row r="2" ht="41.25" customHeight="1" spans="1:7">
      <c r="A2" s="44" t="str">
        <f>"2025"&amp;"年部门项目中期规划预算表"</f>
        <v>2025年部门项目中期规划预算表</v>
      </c>
      <c r="B2" s="44"/>
      <c r="C2" s="44"/>
      <c r="D2" s="44"/>
      <c r="E2" s="44"/>
      <c r="F2" s="44"/>
      <c r="G2" s="44"/>
    </row>
    <row r="3" ht="13.5" customHeight="1" spans="1:7">
      <c r="A3" s="45" t="str">
        <f>"单位名称："&amp;"昆明市晋宁区公共就业和人才服务中心"</f>
        <v>单位名称：昆明市晋宁区公共就业和人才服务中心</v>
      </c>
      <c r="B3" s="46"/>
      <c r="C3" s="46"/>
      <c r="D3" s="46"/>
      <c r="E3" s="47"/>
      <c r="F3" s="47"/>
      <c r="G3" s="48" t="s">
        <v>1</v>
      </c>
    </row>
    <row r="4" ht="21.75" customHeight="1" spans="1:7">
      <c r="A4" s="49" t="s">
        <v>272</v>
      </c>
      <c r="B4" s="49" t="s">
        <v>271</v>
      </c>
      <c r="C4" s="49" t="s">
        <v>201</v>
      </c>
      <c r="D4" s="50" t="s">
        <v>429</v>
      </c>
      <c r="E4" s="13" t="s">
        <v>58</v>
      </c>
      <c r="F4" s="14"/>
      <c r="G4" s="37"/>
    </row>
    <row r="5" ht="21.75" customHeight="1" spans="1:7">
      <c r="A5" s="51"/>
      <c r="B5" s="51"/>
      <c r="C5" s="51"/>
      <c r="D5" s="52"/>
      <c r="E5" s="53" t="str">
        <f>"2025"&amp;"年"</f>
        <v>2025年</v>
      </c>
      <c r="F5" s="53" t="str">
        <f>("2025"+1)&amp;"年"</f>
        <v>2026年</v>
      </c>
      <c r="G5" s="53" t="str">
        <f>("2025"+2)&amp;"年"</f>
        <v>2027年</v>
      </c>
    </row>
    <row r="6" ht="40.5" customHeight="1" spans="1:7">
      <c r="A6" s="54"/>
      <c r="B6" s="54"/>
      <c r="C6" s="54"/>
      <c r="D6" s="55"/>
      <c r="E6" s="56"/>
      <c r="F6" s="56"/>
      <c r="G6" s="56"/>
    </row>
    <row r="7" ht="15" customHeight="1" spans="1:7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</row>
    <row r="8" customHeight="1" spans="1:7">
      <c r="A8" s="58" t="s">
        <v>69</v>
      </c>
      <c r="B8" s="59"/>
      <c r="C8" s="59"/>
      <c r="D8" s="59"/>
      <c r="E8" s="59">
        <v>617400</v>
      </c>
      <c r="F8" s="59"/>
      <c r="G8" s="59"/>
    </row>
    <row r="9" ht="17.25" customHeight="1" spans="1:7">
      <c r="A9" s="33"/>
      <c r="B9" s="60" t="s">
        <v>430</v>
      </c>
      <c r="C9" s="60" t="s">
        <v>279</v>
      </c>
      <c r="D9" s="33" t="s">
        <v>431</v>
      </c>
      <c r="E9" s="61">
        <v>30000</v>
      </c>
      <c r="F9" s="61"/>
      <c r="G9" s="61"/>
    </row>
    <row r="10" ht="17.25" customHeight="1" spans="1:7">
      <c r="A10" s="62"/>
      <c r="B10" s="60" t="s">
        <v>432</v>
      </c>
      <c r="C10" s="60" t="s">
        <v>291</v>
      </c>
      <c r="D10" s="33" t="s">
        <v>431</v>
      </c>
      <c r="E10" s="61">
        <v>245000</v>
      </c>
      <c r="F10" s="61"/>
      <c r="G10" s="61"/>
    </row>
    <row r="11" ht="17.25" customHeight="1" spans="1:7">
      <c r="A11" s="62"/>
      <c r="B11" s="60" t="s">
        <v>432</v>
      </c>
      <c r="C11" s="60" t="s">
        <v>293</v>
      </c>
      <c r="D11" s="33" t="s">
        <v>431</v>
      </c>
      <c r="E11" s="61">
        <v>10800</v>
      </c>
      <c r="F11" s="61"/>
      <c r="G11" s="61"/>
    </row>
    <row r="12" ht="23" customHeight="1" spans="1:7">
      <c r="A12" s="62"/>
      <c r="B12" s="60" t="s">
        <v>432</v>
      </c>
      <c r="C12" s="60" t="s">
        <v>295</v>
      </c>
      <c r="D12" s="33" t="s">
        <v>431</v>
      </c>
      <c r="E12" s="61">
        <v>108000</v>
      </c>
      <c r="F12" s="61"/>
      <c r="G12" s="61"/>
    </row>
    <row r="13" ht="17.25" customHeight="1" spans="1:7">
      <c r="A13" s="62"/>
      <c r="B13" s="60" t="s">
        <v>432</v>
      </c>
      <c r="C13" s="60" t="s">
        <v>297</v>
      </c>
      <c r="D13" s="33" t="s">
        <v>431</v>
      </c>
      <c r="E13" s="61">
        <v>223600</v>
      </c>
      <c r="F13" s="61"/>
      <c r="G13" s="61"/>
    </row>
    <row r="14" ht="18.75" customHeight="1" spans="1:7">
      <c r="A14" s="63" t="s">
        <v>55</v>
      </c>
      <c r="B14" s="64" t="s">
        <v>433</v>
      </c>
      <c r="C14" s="64"/>
      <c r="D14" s="65"/>
      <c r="E14" s="61">
        <v>617400</v>
      </c>
      <c r="F14" s="61"/>
      <c r="G14" s="61"/>
    </row>
  </sheetData>
  <mergeCells count="11">
    <mergeCell ref="A2:G2"/>
    <mergeCell ref="A3:F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1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J18"/>
  <sheetViews>
    <sheetView showZeros="0" tabSelected="1" topLeftCell="A9" workbookViewId="0">
      <selection activeCell="B23" sqref="B23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35" t="s">
        <v>434</v>
      </c>
    </row>
    <row r="2" ht="41.25" customHeight="1" spans="1:10">
      <c r="A2" s="2" t="str">
        <f>"2025"&amp;"年部门整体支出绩效目标表"</f>
        <v>2025年部门整体支出绩效目标表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tr">
        <f>"单位名称："&amp;"昆明市晋宁区公共就业和人才服务中心"</f>
        <v>单位名称：昆明市晋宁区公共就业和人才服务中心</v>
      </c>
      <c r="B3" s="4"/>
      <c r="C3" s="5"/>
      <c r="D3" s="6"/>
      <c r="E3" s="6"/>
      <c r="F3" s="6"/>
      <c r="G3" s="6"/>
      <c r="H3" s="6"/>
      <c r="I3" s="6"/>
      <c r="J3" s="261" t="s">
        <v>1</v>
      </c>
    </row>
    <row r="4" ht="30" customHeight="1" spans="1:10">
      <c r="A4" s="7" t="s">
        <v>435</v>
      </c>
      <c r="B4" s="8"/>
      <c r="C4" s="9"/>
      <c r="D4" s="9"/>
      <c r="E4" s="10"/>
      <c r="F4" s="11" t="s">
        <v>436</v>
      </c>
      <c r="G4" s="10"/>
      <c r="H4" s="12"/>
      <c r="I4" s="9"/>
      <c r="J4" s="10"/>
    </row>
    <row r="5" ht="32.25" customHeight="1" spans="1:10">
      <c r="A5" s="13" t="s">
        <v>437</v>
      </c>
      <c r="B5" s="14"/>
      <c r="C5" s="14"/>
      <c r="D5" s="14"/>
      <c r="E5" s="14"/>
      <c r="F5" s="14"/>
      <c r="G5" s="14"/>
      <c r="H5" s="14"/>
      <c r="I5" s="37"/>
      <c r="J5" s="38" t="s">
        <v>438</v>
      </c>
    </row>
    <row r="6" ht="99.75" customHeight="1" spans="1:10">
      <c r="A6" s="15" t="s">
        <v>439</v>
      </c>
      <c r="B6" s="16" t="s">
        <v>440</v>
      </c>
      <c r="C6" s="17"/>
      <c r="D6" s="17"/>
      <c r="E6" s="17"/>
      <c r="F6" s="17"/>
      <c r="G6" s="17"/>
      <c r="H6" s="17"/>
      <c r="I6" s="17"/>
      <c r="J6" s="39" t="s">
        <v>441</v>
      </c>
    </row>
    <row r="7" ht="99.75" customHeight="1" spans="1:10">
      <c r="A7" s="15"/>
      <c r="B7" s="16" t="str">
        <f>"总体绩效目标（"&amp;"2025"&amp;"-"&amp;("2025"+2)&amp;"年期间）"</f>
        <v>总体绩效目标（2025-2027年期间）</v>
      </c>
      <c r="C7" s="17"/>
      <c r="D7" s="17"/>
      <c r="E7" s="17"/>
      <c r="F7" s="17"/>
      <c r="G7" s="17"/>
      <c r="H7" s="17"/>
      <c r="I7" s="17"/>
      <c r="J7" s="39" t="s">
        <v>442</v>
      </c>
    </row>
    <row r="8" ht="75" customHeight="1" spans="1:10">
      <c r="A8" s="16" t="s">
        <v>443</v>
      </c>
      <c r="B8" s="18" t="str">
        <f>"预算年度（"&amp;"2025"&amp;"年）绩效目标"</f>
        <v>预算年度（2025年）绩效目标</v>
      </c>
      <c r="C8" s="19"/>
      <c r="D8" s="19"/>
      <c r="E8" s="19"/>
      <c r="F8" s="19"/>
      <c r="G8" s="19"/>
      <c r="H8" s="19"/>
      <c r="I8" s="19"/>
      <c r="J8" s="40" t="s">
        <v>444</v>
      </c>
    </row>
    <row r="9" ht="32.25" customHeight="1" spans="1:10">
      <c r="A9" s="20" t="s">
        <v>445</v>
      </c>
      <c r="B9" s="20"/>
      <c r="C9" s="20"/>
      <c r="D9" s="20"/>
      <c r="E9" s="20"/>
      <c r="F9" s="20"/>
      <c r="G9" s="20"/>
      <c r="H9" s="20"/>
      <c r="I9" s="20"/>
      <c r="J9" s="20"/>
    </row>
    <row r="10" ht="32.25" customHeight="1" spans="1:10">
      <c r="A10" s="16" t="s">
        <v>446</v>
      </c>
      <c r="B10" s="16"/>
      <c r="C10" s="15" t="s">
        <v>447</v>
      </c>
      <c r="D10" s="15"/>
      <c r="E10" s="15"/>
      <c r="F10" s="15" t="s">
        <v>448</v>
      </c>
      <c r="G10" s="15"/>
      <c r="H10" s="15" t="s">
        <v>449</v>
      </c>
      <c r="I10" s="15"/>
      <c r="J10" s="15"/>
    </row>
    <row r="11" ht="32.25" customHeight="1" spans="1:10">
      <c r="A11" s="16"/>
      <c r="B11" s="16"/>
      <c r="C11" s="15"/>
      <c r="D11" s="15"/>
      <c r="E11" s="15"/>
      <c r="F11" s="15"/>
      <c r="G11" s="15"/>
      <c r="H11" s="16" t="s">
        <v>450</v>
      </c>
      <c r="I11" s="16" t="s">
        <v>451</v>
      </c>
      <c r="J11" s="16" t="s">
        <v>452</v>
      </c>
    </row>
    <row r="12" ht="24" customHeight="1" spans="1:10">
      <c r="A12" s="21" t="s">
        <v>55</v>
      </c>
      <c r="B12" s="22"/>
      <c r="C12" s="22"/>
      <c r="D12" s="22"/>
      <c r="E12" s="22"/>
      <c r="F12" s="22"/>
      <c r="G12" s="23"/>
      <c r="H12" s="24"/>
      <c r="I12" s="24"/>
      <c r="J12" s="24"/>
    </row>
    <row r="13" ht="34.5" customHeight="1" spans="1:10">
      <c r="A13" s="17"/>
      <c r="B13" s="25"/>
      <c r="C13" s="17"/>
      <c r="D13" s="25"/>
      <c r="E13" s="25"/>
      <c r="F13" s="25"/>
      <c r="G13" s="25"/>
      <c r="H13" s="26"/>
      <c r="I13" s="26"/>
      <c r="J13" s="26"/>
    </row>
    <row r="14" ht="32.25" customHeight="1" spans="1:10">
      <c r="A14" s="20" t="s">
        <v>453</v>
      </c>
      <c r="B14" s="20"/>
      <c r="C14" s="20"/>
      <c r="D14" s="20"/>
      <c r="E14" s="20"/>
      <c r="F14" s="20"/>
      <c r="G14" s="20"/>
      <c r="H14" s="20"/>
      <c r="I14" s="20"/>
      <c r="J14" s="20"/>
    </row>
    <row r="15" ht="32.25" customHeight="1" spans="1:10">
      <c r="A15" s="27" t="s">
        <v>454</v>
      </c>
      <c r="B15" s="27"/>
      <c r="C15" s="27"/>
      <c r="D15" s="27"/>
      <c r="E15" s="27"/>
      <c r="F15" s="27"/>
      <c r="G15" s="27"/>
      <c r="H15" s="28" t="s">
        <v>455</v>
      </c>
      <c r="I15" s="41" t="s">
        <v>307</v>
      </c>
      <c r="J15" s="28" t="s">
        <v>456</v>
      </c>
    </row>
    <row r="16" ht="36" customHeight="1" spans="1:10">
      <c r="A16" s="29" t="s">
        <v>300</v>
      </c>
      <c r="B16" s="29" t="s">
        <v>457</v>
      </c>
      <c r="C16" s="30" t="s">
        <v>302</v>
      </c>
      <c r="D16" s="30" t="s">
        <v>303</v>
      </c>
      <c r="E16" s="30" t="s">
        <v>304</v>
      </c>
      <c r="F16" s="30" t="s">
        <v>305</v>
      </c>
      <c r="G16" s="30" t="s">
        <v>306</v>
      </c>
      <c r="H16" s="31"/>
      <c r="I16" s="31"/>
      <c r="J16" s="31"/>
    </row>
    <row r="17" ht="32.25" customHeight="1" spans="1:10">
      <c r="A17" s="32"/>
      <c r="B17" s="32"/>
      <c r="C17" s="33"/>
      <c r="D17" s="32"/>
      <c r="E17" s="32"/>
      <c r="F17" s="32"/>
      <c r="G17" s="32"/>
      <c r="H17" s="34"/>
      <c r="I17" s="19"/>
      <c r="J17" s="34"/>
    </row>
    <row r="18" s="1" customFormat="1" customHeight="1" spans="1:1">
      <c r="A18" s="1" t="s">
        <v>458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751388888888889" right="0.751388888888889" top="1" bottom="1" header="0.5" footer="0.5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  <pageSetUpPr fitToPage="1"/>
  </sheetPr>
  <dimension ref="A1:T9"/>
  <sheetViews>
    <sheetView showZeros="0" workbookViewId="0">
      <selection activeCell="A1" sqref="A1:T1"/>
    </sheetView>
  </sheetViews>
  <sheetFormatPr defaultColWidth="8.425" defaultRowHeight="12.75" customHeight="1"/>
  <cols>
    <col min="1" max="1" width="13.125" customWidth="1"/>
    <col min="2" max="2" width="29.375" customWidth="1"/>
    <col min="3" max="3" width="15.25" customWidth="1"/>
    <col min="4" max="4" width="14.5" customWidth="1"/>
    <col min="5" max="5" width="14.125" customWidth="1"/>
    <col min="6" max="6" width="8.75" customWidth="1"/>
    <col min="7" max="8" width="8.625" customWidth="1"/>
    <col min="9" max="9" width="11.5" customWidth="1"/>
    <col min="10" max="10" width="12.75" customWidth="1"/>
    <col min="11" max="11" width="8.25" customWidth="1"/>
    <col min="12" max="12" width="8.125" customWidth="1"/>
    <col min="13" max="13" width="8.25" customWidth="1"/>
    <col min="14" max="14" width="10.75" customWidth="1"/>
    <col min="15" max="15" width="8" customWidth="1"/>
    <col min="16" max="16" width="7.625" customWidth="1"/>
    <col min="17" max="17" width="8.125" customWidth="1"/>
    <col min="18" max="18" width="8.25" customWidth="1"/>
    <col min="19" max="19" width="9" customWidth="1"/>
    <col min="20" max="20" width="7.25" customWidth="1"/>
  </cols>
  <sheetData>
    <row r="1" ht="17.25" customHeight="1" spans="1:20">
      <c r="A1" s="245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</row>
    <row r="2" ht="41.25" customHeight="1" spans="1:20">
      <c r="A2" s="247" t="str">
        <f>"2025"&amp;"年部门收入预算表"</f>
        <v>2025年部门收入预算表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ht="17.25" customHeight="1" spans="1:20">
      <c r="A3" s="248" t="str">
        <f>"单位名称："&amp;"昆明市晋宁区公共就业和人才服务中心"</f>
        <v>单位名称：昆明市晋宁区公共就业和人才服务中心</v>
      </c>
      <c r="B3" s="249"/>
      <c r="C3" s="250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5" t="s">
        <v>1</v>
      </c>
    </row>
    <row r="4" ht="21.75" customHeight="1" spans="1:20">
      <c r="A4" s="69" t="s">
        <v>53</v>
      </c>
      <c r="B4" s="69" t="s">
        <v>54</v>
      </c>
      <c r="C4" s="69" t="s">
        <v>55</v>
      </c>
      <c r="D4" s="69" t="s">
        <v>56</v>
      </c>
      <c r="E4" s="69"/>
      <c r="F4" s="69"/>
      <c r="G4" s="69"/>
      <c r="H4" s="69"/>
      <c r="I4" s="70"/>
      <c r="J4" s="69"/>
      <c r="K4" s="69"/>
      <c r="L4" s="69"/>
      <c r="M4" s="69"/>
      <c r="N4" s="69"/>
      <c r="O4" s="69" t="s">
        <v>45</v>
      </c>
      <c r="P4" s="69"/>
      <c r="Q4" s="69"/>
      <c r="R4" s="69"/>
      <c r="S4" s="69"/>
      <c r="T4" s="69"/>
    </row>
    <row r="5" ht="27" customHeight="1" spans="1:20">
      <c r="A5" s="69"/>
      <c r="B5" s="69"/>
      <c r="C5" s="69"/>
      <c r="D5" s="69" t="s">
        <v>57</v>
      </c>
      <c r="E5" s="69" t="s">
        <v>58</v>
      </c>
      <c r="F5" s="69" t="s">
        <v>59</v>
      </c>
      <c r="G5" s="69" t="s">
        <v>60</v>
      </c>
      <c r="H5" s="69" t="s">
        <v>61</v>
      </c>
      <c r="I5" s="70" t="s">
        <v>62</v>
      </c>
      <c r="J5" s="69"/>
      <c r="K5" s="69"/>
      <c r="L5" s="69"/>
      <c r="M5" s="69"/>
      <c r="N5" s="69"/>
      <c r="O5" s="69" t="s">
        <v>57</v>
      </c>
      <c r="P5" s="69" t="s">
        <v>58</v>
      </c>
      <c r="Q5" s="69" t="s">
        <v>59</v>
      </c>
      <c r="R5" s="69" t="s">
        <v>60</v>
      </c>
      <c r="S5" s="69" t="s">
        <v>61</v>
      </c>
      <c r="T5" s="69" t="s">
        <v>62</v>
      </c>
    </row>
    <row r="6" ht="30" customHeight="1" spans="1:20">
      <c r="A6" s="23"/>
      <c r="B6" s="23"/>
      <c r="C6" s="93"/>
      <c r="D6" s="93"/>
      <c r="E6" s="93"/>
      <c r="F6" s="93"/>
      <c r="G6" s="93"/>
      <c r="H6" s="93"/>
      <c r="I6" s="198" t="s">
        <v>57</v>
      </c>
      <c r="J6" s="69" t="s">
        <v>63</v>
      </c>
      <c r="K6" s="69" t="s">
        <v>64</v>
      </c>
      <c r="L6" s="69" t="s">
        <v>65</v>
      </c>
      <c r="M6" s="69" t="s">
        <v>66</v>
      </c>
      <c r="N6" s="69" t="s">
        <v>67</v>
      </c>
      <c r="O6" s="254"/>
      <c r="P6" s="86"/>
      <c r="Q6" s="86"/>
      <c r="R6" s="86"/>
      <c r="S6" s="86"/>
      <c r="T6" s="85"/>
    </row>
    <row r="7" ht="15" customHeight="1" spans="1:20">
      <c r="A7" s="252">
        <v>1</v>
      </c>
      <c r="B7" s="252">
        <v>2</v>
      </c>
      <c r="C7" s="252">
        <v>3</v>
      </c>
      <c r="D7" s="252">
        <v>4</v>
      </c>
      <c r="E7" s="252">
        <v>5</v>
      </c>
      <c r="F7" s="252">
        <v>6</v>
      </c>
      <c r="G7" s="252">
        <v>7</v>
      </c>
      <c r="H7" s="252">
        <v>8</v>
      </c>
      <c r="I7" s="198">
        <v>9</v>
      </c>
      <c r="J7" s="252">
        <v>10</v>
      </c>
      <c r="K7" s="252">
        <v>11</v>
      </c>
      <c r="L7" s="252">
        <v>12</v>
      </c>
      <c r="M7" s="252">
        <v>13</v>
      </c>
      <c r="N7" s="252">
        <v>14</v>
      </c>
      <c r="O7" s="252">
        <v>15</v>
      </c>
      <c r="P7" s="252">
        <v>16</v>
      </c>
      <c r="Q7" s="252">
        <v>17</v>
      </c>
      <c r="R7" s="252">
        <v>18</v>
      </c>
      <c r="S7" s="252">
        <v>19</v>
      </c>
      <c r="T7" s="252">
        <v>20</v>
      </c>
    </row>
    <row r="8" ht="18" customHeight="1" spans="1:20">
      <c r="A8" s="33" t="s">
        <v>68</v>
      </c>
      <c r="B8" s="33" t="s">
        <v>69</v>
      </c>
      <c r="C8" s="24">
        <v>4215322.08</v>
      </c>
      <c r="D8" s="24">
        <v>4215322.08</v>
      </c>
      <c r="E8" s="24">
        <v>4212322.08</v>
      </c>
      <c r="F8" s="24"/>
      <c r="G8" s="24"/>
      <c r="H8" s="24"/>
      <c r="I8" s="24">
        <v>3000</v>
      </c>
      <c r="J8" s="24"/>
      <c r="K8" s="24"/>
      <c r="L8" s="24"/>
      <c r="M8" s="24"/>
      <c r="N8" s="24">
        <v>3000</v>
      </c>
      <c r="O8" s="24"/>
      <c r="P8" s="24"/>
      <c r="Q8" s="24"/>
      <c r="R8" s="24"/>
      <c r="S8" s="24"/>
      <c r="T8" s="24"/>
    </row>
    <row r="9" ht="18" customHeight="1" spans="1:20">
      <c r="A9" s="253" t="s">
        <v>55</v>
      </c>
      <c r="B9" s="253"/>
      <c r="C9" s="24">
        <v>4215322.08</v>
      </c>
      <c r="D9" s="24">
        <v>4215322.08</v>
      </c>
      <c r="E9" s="24">
        <v>4212322.08</v>
      </c>
      <c r="F9" s="24"/>
      <c r="G9" s="24"/>
      <c r="H9" s="24"/>
      <c r="I9" s="24">
        <v>3000</v>
      </c>
      <c r="J9" s="24"/>
      <c r="K9" s="24"/>
      <c r="L9" s="24"/>
      <c r="M9" s="24"/>
      <c r="N9" s="24">
        <v>3000</v>
      </c>
      <c r="O9" s="24"/>
      <c r="P9" s="24"/>
      <c r="Q9" s="24"/>
      <c r="R9" s="24"/>
      <c r="S9" s="24"/>
      <c r="T9" s="24"/>
    </row>
  </sheetData>
  <mergeCells count="21">
    <mergeCell ref="A1:T1"/>
    <mergeCell ref="A2:T2"/>
    <mergeCell ref="A3:B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O35"/>
  <sheetViews>
    <sheetView showZeros="0" workbookViewId="0">
      <selection activeCell="A1" sqref="A1:O1"/>
    </sheetView>
  </sheetViews>
  <sheetFormatPr defaultColWidth="14" defaultRowHeight="12.75" customHeight="1"/>
  <cols>
    <col min="1" max="1" width="11.875" customWidth="1"/>
    <col min="2" max="2" width="26.875" customWidth="1"/>
    <col min="3" max="3" width="13.5" customWidth="1"/>
    <col min="4" max="4" width="15.5" customWidth="1"/>
    <col min="5" max="5" width="14" customWidth="1"/>
    <col min="6" max="6" width="13.875" customWidth="1"/>
    <col min="7" max="7" width="8.75" customWidth="1"/>
    <col min="8" max="9" width="9.375" customWidth="1"/>
    <col min="10" max="10" width="10.75" customWidth="1"/>
    <col min="11" max="11" width="9.5" customWidth="1"/>
    <col min="12" max="12" width="7.875" customWidth="1"/>
    <col min="13" max="13" width="6.625" customWidth="1"/>
    <col min="14" max="14" width="8.25" customWidth="1"/>
    <col min="15" max="15" width="9.625" customWidth="1"/>
  </cols>
  <sheetData>
    <row r="1" ht="17.25" customHeight="1" spans="1:15">
      <c r="A1" s="233" t="s">
        <v>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41.25" customHeight="1" spans="1:1">
      <c r="A2" s="75" t="str">
        <f>"2025"&amp;"年部门支出预算表"</f>
        <v>2025年部门支出预算表</v>
      </c>
    </row>
    <row r="3" ht="17.25" customHeight="1" spans="1:15">
      <c r="A3" s="222" t="str">
        <f>"单位名称："&amp;"昆明市晋宁区公共就业和人才服务中心"</f>
        <v>单位名称：昆明市晋宁区公共就业和人才服务中心</v>
      </c>
      <c r="O3" s="80" t="s">
        <v>1</v>
      </c>
    </row>
    <row r="4" ht="27" customHeight="1" spans="1:15">
      <c r="A4" s="38" t="s">
        <v>71</v>
      </c>
      <c r="B4" s="38" t="s">
        <v>72</v>
      </c>
      <c r="C4" s="38" t="s">
        <v>55</v>
      </c>
      <c r="D4" s="190" t="s">
        <v>58</v>
      </c>
      <c r="E4" s="190"/>
      <c r="F4" s="190"/>
      <c r="G4" s="66" t="s">
        <v>59</v>
      </c>
      <c r="H4" s="66" t="s">
        <v>60</v>
      </c>
      <c r="I4" s="66" t="s">
        <v>73</v>
      </c>
      <c r="J4" s="190" t="s">
        <v>62</v>
      </c>
      <c r="K4" s="190"/>
      <c r="L4" s="190"/>
      <c r="M4" s="190"/>
      <c r="N4" s="15"/>
      <c r="O4" s="15"/>
    </row>
    <row r="5" ht="42" customHeight="1" spans="1:15">
      <c r="A5" s="67"/>
      <c r="B5" s="67"/>
      <c r="C5" s="190"/>
      <c r="D5" s="190" t="s">
        <v>57</v>
      </c>
      <c r="E5" s="190" t="s">
        <v>74</v>
      </c>
      <c r="F5" s="190" t="s">
        <v>75</v>
      </c>
      <c r="G5" s="66"/>
      <c r="H5" s="66"/>
      <c r="I5" s="66"/>
      <c r="J5" s="190" t="s">
        <v>57</v>
      </c>
      <c r="K5" s="66" t="s">
        <v>76</v>
      </c>
      <c r="L5" s="66" t="s">
        <v>77</v>
      </c>
      <c r="M5" s="66" t="s">
        <v>78</v>
      </c>
      <c r="N5" s="66" t="s">
        <v>79</v>
      </c>
      <c r="O5" s="66" t="s">
        <v>80</v>
      </c>
    </row>
    <row r="6" ht="18" customHeight="1" spans="1:15">
      <c r="A6" s="85" t="s">
        <v>81</v>
      </c>
      <c r="B6" s="85" t="s">
        <v>82</v>
      </c>
      <c r="C6" s="85" t="s">
        <v>83</v>
      </c>
      <c r="D6" s="86" t="s">
        <v>84</v>
      </c>
      <c r="E6" s="86" t="s">
        <v>85</v>
      </c>
      <c r="F6" s="86" t="s">
        <v>86</v>
      </c>
      <c r="G6" s="86" t="s">
        <v>87</v>
      </c>
      <c r="H6" s="86" t="s">
        <v>88</v>
      </c>
      <c r="I6" s="86" t="s">
        <v>89</v>
      </c>
      <c r="J6" s="86" t="s">
        <v>90</v>
      </c>
      <c r="K6" s="86" t="s">
        <v>91</v>
      </c>
      <c r="L6" s="86" t="s">
        <v>92</v>
      </c>
      <c r="M6" s="86" t="s">
        <v>93</v>
      </c>
      <c r="N6" s="85" t="s">
        <v>94</v>
      </c>
      <c r="O6" s="86" t="s">
        <v>95</v>
      </c>
    </row>
    <row r="7" ht="21" customHeight="1" spans="1:15">
      <c r="A7" s="87" t="s">
        <v>96</v>
      </c>
      <c r="B7" s="87" t="s">
        <v>97</v>
      </c>
      <c r="C7" s="26">
        <v>3601028.63</v>
      </c>
      <c r="D7" s="24">
        <v>3598028.63</v>
      </c>
      <c r="E7" s="24">
        <v>2980628.63</v>
      </c>
      <c r="F7" s="24">
        <v>617400</v>
      </c>
      <c r="G7" s="24"/>
      <c r="H7" s="24"/>
      <c r="I7" s="24"/>
      <c r="J7" s="24">
        <v>3000</v>
      </c>
      <c r="K7" s="24"/>
      <c r="L7" s="24"/>
      <c r="M7" s="24"/>
      <c r="N7" s="26"/>
      <c r="O7" s="26">
        <v>3000</v>
      </c>
    </row>
    <row r="8" ht="21" customHeight="1" spans="1:15">
      <c r="A8" s="243" t="s">
        <v>98</v>
      </c>
      <c r="B8" s="243" t="s">
        <v>99</v>
      </c>
      <c r="C8" s="26">
        <v>2584747.67</v>
      </c>
      <c r="D8" s="24">
        <v>2584747.67</v>
      </c>
      <c r="E8" s="24">
        <v>2554747.67</v>
      </c>
      <c r="F8" s="24">
        <v>30000</v>
      </c>
      <c r="G8" s="24"/>
      <c r="H8" s="24"/>
      <c r="I8" s="24"/>
      <c r="J8" s="24"/>
      <c r="K8" s="24"/>
      <c r="L8" s="24"/>
      <c r="M8" s="24"/>
      <c r="N8" s="26"/>
      <c r="O8" s="26"/>
    </row>
    <row r="9" ht="21" customHeight="1" spans="1:15">
      <c r="A9" s="244" t="s">
        <v>100</v>
      </c>
      <c r="B9" s="244" t="s">
        <v>101</v>
      </c>
      <c r="C9" s="26">
        <v>1867060.36</v>
      </c>
      <c r="D9" s="24">
        <v>1867060.36</v>
      </c>
      <c r="E9" s="24">
        <v>1867060.36</v>
      </c>
      <c r="F9" s="24"/>
      <c r="G9" s="24"/>
      <c r="H9" s="24"/>
      <c r="I9" s="24"/>
      <c r="J9" s="24"/>
      <c r="K9" s="24"/>
      <c r="L9" s="24"/>
      <c r="M9" s="24"/>
      <c r="N9" s="26"/>
      <c r="O9" s="26"/>
    </row>
    <row r="10" ht="21" customHeight="1" spans="1:15">
      <c r="A10" s="244" t="s">
        <v>102</v>
      </c>
      <c r="B10" s="244" t="s">
        <v>103</v>
      </c>
      <c r="C10" s="26">
        <v>30000</v>
      </c>
      <c r="D10" s="24">
        <v>30000</v>
      </c>
      <c r="E10" s="24"/>
      <c r="F10" s="24">
        <v>30000</v>
      </c>
      <c r="G10" s="24"/>
      <c r="H10" s="24"/>
      <c r="I10" s="24"/>
      <c r="J10" s="24"/>
      <c r="K10" s="24"/>
      <c r="L10" s="24"/>
      <c r="M10" s="24"/>
      <c r="N10" s="26"/>
      <c r="O10" s="26"/>
    </row>
    <row r="11" ht="21" customHeight="1" spans="1:15">
      <c r="A11" s="244" t="s">
        <v>104</v>
      </c>
      <c r="B11" s="244" t="s">
        <v>105</v>
      </c>
      <c r="C11" s="26">
        <v>687687.31</v>
      </c>
      <c r="D11" s="24">
        <v>687687.31</v>
      </c>
      <c r="E11" s="24">
        <v>687687.31</v>
      </c>
      <c r="F11" s="24"/>
      <c r="G11" s="24"/>
      <c r="H11" s="24"/>
      <c r="I11" s="24"/>
      <c r="J11" s="24"/>
      <c r="K11" s="24"/>
      <c r="L11" s="24"/>
      <c r="M11" s="24"/>
      <c r="N11" s="26"/>
      <c r="O11" s="26"/>
    </row>
    <row r="12" ht="21" customHeight="1" spans="1:15">
      <c r="A12" s="243" t="s">
        <v>106</v>
      </c>
      <c r="B12" s="243" t="s">
        <v>107</v>
      </c>
      <c r="C12" s="26">
        <v>425880.96</v>
      </c>
      <c r="D12" s="24">
        <v>425880.96</v>
      </c>
      <c r="E12" s="24">
        <v>425880.96</v>
      </c>
      <c r="F12" s="24"/>
      <c r="G12" s="24"/>
      <c r="H12" s="24"/>
      <c r="I12" s="24"/>
      <c r="J12" s="24"/>
      <c r="K12" s="24"/>
      <c r="L12" s="24"/>
      <c r="M12" s="24"/>
      <c r="N12" s="26"/>
      <c r="O12" s="26"/>
    </row>
    <row r="13" ht="21" customHeight="1" spans="1:15">
      <c r="A13" s="244" t="s">
        <v>108</v>
      </c>
      <c r="B13" s="244" t="s">
        <v>109</v>
      </c>
      <c r="C13" s="26">
        <v>91800</v>
      </c>
      <c r="D13" s="24">
        <v>91800</v>
      </c>
      <c r="E13" s="24">
        <v>91800</v>
      </c>
      <c r="F13" s="24"/>
      <c r="G13" s="24"/>
      <c r="H13" s="24"/>
      <c r="I13" s="24"/>
      <c r="J13" s="24"/>
      <c r="K13" s="24"/>
      <c r="L13" s="24"/>
      <c r="M13" s="24"/>
      <c r="N13" s="26"/>
      <c r="O13" s="26"/>
    </row>
    <row r="14" ht="24" customHeight="1" spans="1:15">
      <c r="A14" s="244" t="s">
        <v>110</v>
      </c>
      <c r="B14" s="244" t="s">
        <v>111</v>
      </c>
      <c r="C14" s="26">
        <v>289080.96</v>
      </c>
      <c r="D14" s="24">
        <v>289080.96</v>
      </c>
      <c r="E14" s="24">
        <v>289080.96</v>
      </c>
      <c r="F14" s="24"/>
      <c r="G14" s="24"/>
      <c r="H14" s="24"/>
      <c r="I14" s="24"/>
      <c r="J14" s="24"/>
      <c r="K14" s="24"/>
      <c r="L14" s="24"/>
      <c r="M14" s="24"/>
      <c r="N14" s="26"/>
      <c r="O14" s="26"/>
    </row>
    <row r="15" ht="21" customHeight="1" spans="1:15">
      <c r="A15" s="244" t="s">
        <v>112</v>
      </c>
      <c r="B15" s="244" t="s">
        <v>113</v>
      </c>
      <c r="C15" s="26">
        <v>45000</v>
      </c>
      <c r="D15" s="24">
        <v>45000</v>
      </c>
      <c r="E15" s="24">
        <v>45000</v>
      </c>
      <c r="F15" s="24"/>
      <c r="G15" s="24"/>
      <c r="H15" s="24"/>
      <c r="I15" s="24"/>
      <c r="J15" s="24"/>
      <c r="K15" s="24"/>
      <c r="L15" s="24"/>
      <c r="M15" s="24"/>
      <c r="N15" s="26"/>
      <c r="O15" s="26"/>
    </row>
    <row r="16" ht="21" customHeight="1" spans="1:15">
      <c r="A16" s="243" t="s">
        <v>114</v>
      </c>
      <c r="B16" s="243" t="s">
        <v>115</v>
      </c>
      <c r="C16" s="26">
        <v>587400</v>
      </c>
      <c r="D16" s="24">
        <v>587400</v>
      </c>
      <c r="E16" s="24"/>
      <c r="F16" s="24">
        <v>587400</v>
      </c>
      <c r="G16" s="24"/>
      <c r="H16" s="24"/>
      <c r="I16" s="24"/>
      <c r="J16" s="24"/>
      <c r="K16" s="24"/>
      <c r="L16" s="24"/>
      <c r="M16" s="24"/>
      <c r="N16" s="26"/>
      <c r="O16" s="26"/>
    </row>
    <row r="17" ht="21" customHeight="1" spans="1:15">
      <c r="A17" s="244" t="s">
        <v>116</v>
      </c>
      <c r="B17" s="244" t="s">
        <v>117</v>
      </c>
      <c r="C17" s="26">
        <v>10800</v>
      </c>
      <c r="D17" s="24">
        <v>10800</v>
      </c>
      <c r="E17" s="24"/>
      <c r="F17" s="24">
        <v>10800</v>
      </c>
      <c r="G17" s="24"/>
      <c r="H17" s="24"/>
      <c r="I17" s="24"/>
      <c r="J17" s="24"/>
      <c r="K17" s="24"/>
      <c r="L17" s="24"/>
      <c r="M17" s="24"/>
      <c r="N17" s="26"/>
      <c r="O17" s="26"/>
    </row>
    <row r="18" ht="21" customHeight="1" spans="1:15">
      <c r="A18" s="244" t="s">
        <v>118</v>
      </c>
      <c r="B18" s="244" t="s">
        <v>119</v>
      </c>
      <c r="C18" s="26">
        <v>245000</v>
      </c>
      <c r="D18" s="24">
        <v>245000</v>
      </c>
      <c r="E18" s="24"/>
      <c r="F18" s="24">
        <v>245000</v>
      </c>
      <c r="G18" s="24"/>
      <c r="H18" s="24"/>
      <c r="I18" s="24"/>
      <c r="J18" s="24"/>
      <c r="K18" s="24"/>
      <c r="L18" s="24"/>
      <c r="M18" s="24"/>
      <c r="N18" s="26"/>
      <c r="O18" s="26"/>
    </row>
    <row r="19" ht="21" customHeight="1" spans="1:15">
      <c r="A19" s="244" t="s">
        <v>120</v>
      </c>
      <c r="B19" s="244" t="s">
        <v>121</v>
      </c>
      <c r="C19" s="26">
        <v>223600</v>
      </c>
      <c r="D19" s="24">
        <v>223600</v>
      </c>
      <c r="E19" s="24"/>
      <c r="F19" s="24">
        <v>223600</v>
      </c>
      <c r="G19" s="24"/>
      <c r="H19" s="24"/>
      <c r="I19" s="24"/>
      <c r="J19" s="24"/>
      <c r="K19" s="24"/>
      <c r="L19" s="24"/>
      <c r="M19" s="24"/>
      <c r="N19" s="26"/>
      <c r="O19" s="26"/>
    </row>
    <row r="20" ht="21" customHeight="1" spans="1:15">
      <c r="A20" s="244" t="s">
        <v>122</v>
      </c>
      <c r="B20" s="244" t="s">
        <v>123</v>
      </c>
      <c r="C20" s="26">
        <v>108000</v>
      </c>
      <c r="D20" s="24">
        <v>108000</v>
      </c>
      <c r="E20" s="24"/>
      <c r="F20" s="24">
        <v>108000</v>
      </c>
      <c r="G20" s="24"/>
      <c r="H20" s="24"/>
      <c r="I20" s="24"/>
      <c r="J20" s="24"/>
      <c r="K20" s="24"/>
      <c r="L20" s="24"/>
      <c r="M20" s="24"/>
      <c r="N20" s="26"/>
      <c r="O20" s="26"/>
    </row>
    <row r="21" ht="21" customHeight="1" spans="1:15">
      <c r="A21" s="243" t="s">
        <v>124</v>
      </c>
      <c r="B21" s="243" t="s">
        <v>125</v>
      </c>
      <c r="C21" s="26">
        <v>3000</v>
      </c>
      <c r="D21" s="24"/>
      <c r="E21" s="24"/>
      <c r="F21" s="24"/>
      <c r="G21" s="24"/>
      <c r="H21" s="24"/>
      <c r="I21" s="24"/>
      <c r="J21" s="24">
        <v>3000</v>
      </c>
      <c r="K21" s="24"/>
      <c r="L21" s="24"/>
      <c r="M21" s="24"/>
      <c r="N21" s="26"/>
      <c r="O21" s="26">
        <v>3000</v>
      </c>
    </row>
    <row r="22" ht="21" customHeight="1" spans="1:15">
      <c r="A22" s="244" t="s">
        <v>126</v>
      </c>
      <c r="B22" s="244" t="s">
        <v>125</v>
      </c>
      <c r="C22" s="26">
        <v>3000</v>
      </c>
      <c r="D22" s="24"/>
      <c r="E22" s="24"/>
      <c r="F22" s="24"/>
      <c r="G22" s="24"/>
      <c r="H22" s="24"/>
      <c r="I22" s="24"/>
      <c r="J22" s="24">
        <v>3000</v>
      </c>
      <c r="K22" s="24"/>
      <c r="L22" s="24"/>
      <c r="M22" s="24"/>
      <c r="N22" s="26"/>
      <c r="O22" s="26">
        <v>3000</v>
      </c>
    </row>
    <row r="23" ht="21" customHeight="1" spans="1:15">
      <c r="A23" s="87" t="s">
        <v>127</v>
      </c>
      <c r="B23" s="87" t="s">
        <v>128</v>
      </c>
      <c r="C23" s="26">
        <v>261918.73</v>
      </c>
      <c r="D23" s="24">
        <v>261918.73</v>
      </c>
      <c r="E23" s="24">
        <v>261918.73</v>
      </c>
      <c r="F23" s="24"/>
      <c r="G23" s="24"/>
      <c r="H23" s="24"/>
      <c r="I23" s="24"/>
      <c r="J23" s="24"/>
      <c r="K23" s="24"/>
      <c r="L23" s="24"/>
      <c r="M23" s="24"/>
      <c r="N23" s="26"/>
      <c r="O23" s="26"/>
    </row>
    <row r="24" ht="21" customHeight="1" spans="1:15">
      <c r="A24" s="243" t="s">
        <v>129</v>
      </c>
      <c r="B24" s="243" t="s">
        <v>130</v>
      </c>
      <c r="C24" s="26">
        <v>261918.73</v>
      </c>
      <c r="D24" s="24">
        <v>261918.73</v>
      </c>
      <c r="E24" s="24">
        <v>261918.73</v>
      </c>
      <c r="F24" s="24"/>
      <c r="G24" s="24"/>
      <c r="H24" s="24"/>
      <c r="I24" s="24"/>
      <c r="J24" s="24"/>
      <c r="K24" s="24"/>
      <c r="L24" s="24"/>
      <c r="M24" s="24"/>
      <c r="N24" s="26"/>
      <c r="O24" s="26"/>
    </row>
    <row r="25" ht="21" customHeight="1" spans="1:15">
      <c r="A25" s="244" t="s">
        <v>131</v>
      </c>
      <c r="B25" s="244" t="s">
        <v>132</v>
      </c>
      <c r="C25" s="26">
        <v>97261.01</v>
      </c>
      <c r="D25" s="24">
        <v>97261.01</v>
      </c>
      <c r="E25" s="24">
        <v>97261.01</v>
      </c>
      <c r="F25" s="24"/>
      <c r="G25" s="24"/>
      <c r="H25" s="24"/>
      <c r="I25" s="24"/>
      <c r="J25" s="24"/>
      <c r="K25" s="24"/>
      <c r="L25" s="24"/>
      <c r="M25" s="24"/>
      <c r="N25" s="26"/>
      <c r="O25" s="26"/>
    </row>
    <row r="26" ht="21" customHeight="1" spans="1:15">
      <c r="A26" s="244" t="s">
        <v>133</v>
      </c>
      <c r="B26" s="244" t="s">
        <v>134</v>
      </c>
      <c r="C26" s="26">
        <v>37888.72</v>
      </c>
      <c r="D26" s="24">
        <v>37888.72</v>
      </c>
      <c r="E26" s="24">
        <v>37888.72</v>
      </c>
      <c r="F26" s="24"/>
      <c r="G26" s="24"/>
      <c r="H26" s="24"/>
      <c r="I26" s="24"/>
      <c r="J26" s="24"/>
      <c r="K26" s="24"/>
      <c r="L26" s="24"/>
      <c r="M26" s="24"/>
      <c r="N26" s="26"/>
      <c r="O26" s="26"/>
    </row>
    <row r="27" ht="21" customHeight="1" spans="1:15">
      <c r="A27" s="244" t="s">
        <v>135</v>
      </c>
      <c r="B27" s="244" t="s">
        <v>136</v>
      </c>
      <c r="C27" s="26">
        <v>110941.8</v>
      </c>
      <c r="D27" s="24">
        <v>110941.8</v>
      </c>
      <c r="E27" s="24">
        <v>110941.8</v>
      </c>
      <c r="F27" s="24"/>
      <c r="G27" s="24"/>
      <c r="H27" s="24"/>
      <c r="I27" s="24"/>
      <c r="J27" s="24"/>
      <c r="K27" s="24"/>
      <c r="L27" s="24"/>
      <c r="M27" s="24"/>
      <c r="N27" s="26"/>
      <c r="O27" s="26"/>
    </row>
    <row r="28" ht="21" customHeight="1" spans="1:15">
      <c r="A28" s="244" t="s">
        <v>137</v>
      </c>
      <c r="B28" s="244" t="s">
        <v>138</v>
      </c>
      <c r="C28" s="26">
        <v>15827.2</v>
      </c>
      <c r="D28" s="24">
        <v>15827.2</v>
      </c>
      <c r="E28" s="24">
        <v>15827.2</v>
      </c>
      <c r="F28" s="24"/>
      <c r="G28" s="24"/>
      <c r="H28" s="24"/>
      <c r="I28" s="24"/>
      <c r="J28" s="24"/>
      <c r="K28" s="24"/>
      <c r="L28" s="24"/>
      <c r="M28" s="24"/>
      <c r="N28" s="26"/>
      <c r="O28" s="26"/>
    </row>
    <row r="29" ht="21" customHeight="1" spans="1:15">
      <c r="A29" s="87" t="s">
        <v>139</v>
      </c>
      <c r="B29" s="87" t="s">
        <v>140</v>
      </c>
      <c r="C29" s="26">
        <v>45000</v>
      </c>
      <c r="D29" s="24">
        <v>45000</v>
      </c>
      <c r="E29" s="24"/>
      <c r="F29" s="24">
        <v>45000</v>
      </c>
      <c r="G29" s="24"/>
      <c r="H29" s="24"/>
      <c r="I29" s="24"/>
      <c r="J29" s="24"/>
      <c r="K29" s="24"/>
      <c r="L29" s="24"/>
      <c r="M29" s="24"/>
      <c r="N29" s="26"/>
      <c r="O29" s="26"/>
    </row>
    <row r="30" ht="21" customHeight="1" spans="1:15">
      <c r="A30" s="243" t="s">
        <v>141</v>
      </c>
      <c r="B30" s="243" t="s">
        <v>142</v>
      </c>
      <c r="C30" s="26">
        <v>45000</v>
      </c>
      <c r="D30" s="24">
        <v>45000</v>
      </c>
      <c r="E30" s="24"/>
      <c r="F30" s="24">
        <v>45000</v>
      </c>
      <c r="G30" s="24"/>
      <c r="H30" s="24"/>
      <c r="I30" s="24"/>
      <c r="J30" s="24"/>
      <c r="K30" s="24"/>
      <c r="L30" s="24"/>
      <c r="M30" s="24"/>
      <c r="N30" s="26"/>
      <c r="O30" s="26"/>
    </row>
    <row r="31" ht="21" customHeight="1" spans="1:15">
      <c r="A31" s="244" t="s">
        <v>143</v>
      </c>
      <c r="B31" s="244" t="s">
        <v>144</v>
      </c>
      <c r="C31" s="26">
        <v>45000</v>
      </c>
      <c r="D31" s="24">
        <v>45000</v>
      </c>
      <c r="E31" s="24"/>
      <c r="F31" s="24">
        <v>45000</v>
      </c>
      <c r="G31" s="24"/>
      <c r="H31" s="24"/>
      <c r="I31" s="24"/>
      <c r="J31" s="24"/>
      <c r="K31" s="24"/>
      <c r="L31" s="24"/>
      <c r="M31" s="24"/>
      <c r="N31" s="26"/>
      <c r="O31" s="26"/>
    </row>
    <row r="32" ht="21" customHeight="1" spans="1:15">
      <c r="A32" s="87" t="s">
        <v>145</v>
      </c>
      <c r="B32" s="87" t="s">
        <v>146</v>
      </c>
      <c r="C32" s="26">
        <v>307374.72</v>
      </c>
      <c r="D32" s="24">
        <v>307374.72</v>
      </c>
      <c r="E32" s="24">
        <v>307374.72</v>
      </c>
      <c r="F32" s="24"/>
      <c r="G32" s="24"/>
      <c r="H32" s="24"/>
      <c r="I32" s="24"/>
      <c r="J32" s="24"/>
      <c r="K32" s="24"/>
      <c r="L32" s="24"/>
      <c r="M32" s="24"/>
      <c r="N32" s="26"/>
      <c r="O32" s="26"/>
    </row>
    <row r="33" ht="21" customHeight="1" spans="1:15">
      <c r="A33" s="243" t="s">
        <v>147</v>
      </c>
      <c r="B33" s="243" t="s">
        <v>148</v>
      </c>
      <c r="C33" s="26">
        <v>307374.72</v>
      </c>
      <c r="D33" s="24">
        <v>307374.72</v>
      </c>
      <c r="E33" s="24">
        <v>307374.72</v>
      </c>
      <c r="F33" s="24"/>
      <c r="G33" s="24"/>
      <c r="H33" s="24"/>
      <c r="I33" s="24"/>
      <c r="J33" s="24"/>
      <c r="K33" s="24"/>
      <c r="L33" s="24"/>
      <c r="M33" s="24"/>
      <c r="N33" s="26"/>
      <c r="O33" s="26"/>
    </row>
    <row r="34" ht="21" customHeight="1" spans="1:15">
      <c r="A34" s="244" t="s">
        <v>149</v>
      </c>
      <c r="B34" s="244" t="s">
        <v>150</v>
      </c>
      <c r="C34" s="26">
        <v>307374.72</v>
      </c>
      <c r="D34" s="24">
        <v>307374.72</v>
      </c>
      <c r="E34" s="24">
        <v>307374.72</v>
      </c>
      <c r="F34" s="24"/>
      <c r="G34" s="24"/>
      <c r="H34" s="24"/>
      <c r="I34" s="24"/>
      <c r="J34" s="24"/>
      <c r="K34" s="24"/>
      <c r="L34" s="24"/>
      <c r="M34" s="24"/>
      <c r="N34" s="26"/>
      <c r="O34" s="26"/>
    </row>
    <row r="35" ht="21" customHeight="1" spans="1:15">
      <c r="A35" s="85" t="s">
        <v>55</v>
      </c>
      <c r="B35" s="23"/>
      <c r="C35" s="24">
        <v>4215322.08</v>
      </c>
      <c r="D35" s="24">
        <v>4212322.08</v>
      </c>
      <c r="E35" s="24">
        <v>3549922.08</v>
      </c>
      <c r="F35" s="24">
        <v>662400</v>
      </c>
      <c r="G35" s="24"/>
      <c r="H35" s="24"/>
      <c r="I35" s="24"/>
      <c r="J35" s="24">
        <v>3000</v>
      </c>
      <c r="K35" s="24"/>
      <c r="L35" s="24"/>
      <c r="M35" s="24"/>
      <c r="N35" s="24"/>
      <c r="O35" s="24">
        <v>3000</v>
      </c>
    </row>
  </sheetData>
  <mergeCells count="12">
    <mergeCell ref="A1:O1"/>
    <mergeCell ref="A2:O2"/>
    <mergeCell ref="A3:C3"/>
    <mergeCell ref="D4:F4"/>
    <mergeCell ref="J4:O4"/>
    <mergeCell ref="A35:B35"/>
    <mergeCell ref="A4:A5"/>
    <mergeCell ref="B4:B5"/>
    <mergeCell ref="C4:C5"/>
    <mergeCell ref="G4:G5"/>
    <mergeCell ref="H4:H5"/>
    <mergeCell ref="I4:I5"/>
  </mergeCells>
  <pageMargins left="0.786805555555556" right="0.751388888888889" top="1" bottom="1" header="0.5" footer="0.5"/>
  <pageSetup paperSize="9" scale="7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34"/>
  <sheetViews>
    <sheetView showZeros="0" workbookViewId="0">
      <selection activeCell="D1" sqref="D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6"/>
      <c r="B1" s="80"/>
      <c r="C1" s="80"/>
      <c r="D1" s="233" t="s">
        <v>151</v>
      </c>
    </row>
    <row r="2" ht="41.25" customHeight="1" spans="1:1">
      <c r="A2" s="75" t="str">
        <f>"2025"&amp;"年部门财政拨款收支预算总表"</f>
        <v>2025年部门财政拨款收支预算总表</v>
      </c>
    </row>
    <row r="3" ht="17.25" customHeight="1" spans="1:4">
      <c r="A3" s="234" t="str">
        <f>"单位名称："&amp;"昆明市晋宁区公共就业和人才服务中心"</f>
        <v>单位名称：昆明市晋宁区公共就业和人才服务中心</v>
      </c>
      <c r="B3" s="235"/>
      <c r="D3" s="80" t="s">
        <v>1</v>
      </c>
    </row>
    <row r="4" ht="17.25" customHeight="1" spans="1:4">
      <c r="A4" s="66" t="s">
        <v>2</v>
      </c>
      <c r="B4" s="236"/>
      <c r="C4" s="66" t="s">
        <v>3</v>
      </c>
      <c r="D4" s="236"/>
    </row>
    <row r="5" ht="18.75" customHeight="1" spans="1:4">
      <c r="A5" s="66" t="s">
        <v>4</v>
      </c>
      <c r="B5" s="66" t="str">
        <f t="shared" ref="B5:D5" si="0">"2025"&amp;"年预算"</f>
        <v>2025年预算</v>
      </c>
      <c r="C5" s="66" t="s">
        <v>6</v>
      </c>
      <c r="D5" s="66" t="str">
        <f t="shared" si="0"/>
        <v>2025年预算</v>
      </c>
    </row>
    <row r="6" ht="16.5" customHeight="1" spans="1:4">
      <c r="A6" s="237" t="s">
        <v>152</v>
      </c>
      <c r="B6" s="90">
        <v>4212322.08</v>
      </c>
      <c r="C6" s="237" t="s">
        <v>153</v>
      </c>
      <c r="D6" s="90">
        <v>4212322.08</v>
      </c>
    </row>
    <row r="7" ht="16.5" customHeight="1" spans="1:4">
      <c r="A7" s="237" t="s">
        <v>154</v>
      </c>
      <c r="B7" s="90">
        <v>4212322.08</v>
      </c>
      <c r="C7" s="237" t="s">
        <v>155</v>
      </c>
      <c r="D7" s="90"/>
    </row>
    <row r="8" ht="16.5" customHeight="1" spans="1:4">
      <c r="A8" s="237" t="s">
        <v>156</v>
      </c>
      <c r="B8" s="90"/>
      <c r="C8" s="237" t="s">
        <v>157</v>
      </c>
      <c r="D8" s="90"/>
    </row>
    <row r="9" ht="16.5" customHeight="1" spans="1:4">
      <c r="A9" s="237" t="s">
        <v>158</v>
      </c>
      <c r="B9" s="90"/>
      <c r="C9" s="237" t="s">
        <v>159</v>
      </c>
      <c r="D9" s="90"/>
    </row>
    <row r="10" ht="16.5" customHeight="1" spans="1:4">
      <c r="A10" s="237" t="s">
        <v>160</v>
      </c>
      <c r="B10" s="90"/>
      <c r="C10" s="237" t="s">
        <v>161</v>
      </c>
      <c r="D10" s="90"/>
    </row>
    <row r="11" ht="16.5" customHeight="1" spans="1:4">
      <c r="A11" s="237" t="s">
        <v>154</v>
      </c>
      <c r="B11" s="90"/>
      <c r="C11" s="237" t="s">
        <v>162</v>
      </c>
      <c r="D11" s="90"/>
    </row>
    <row r="12" ht="16.5" customHeight="1" spans="1:4">
      <c r="A12" s="22" t="s">
        <v>156</v>
      </c>
      <c r="B12" s="26"/>
      <c r="C12" s="197" t="s">
        <v>163</v>
      </c>
      <c r="D12" s="26"/>
    </row>
    <row r="13" ht="16.5" customHeight="1" spans="1:4">
      <c r="A13" s="22" t="s">
        <v>158</v>
      </c>
      <c r="B13" s="26"/>
      <c r="C13" s="197" t="s">
        <v>164</v>
      </c>
      <c r="D13" s="26"/>
    </row>
    <row r="14" ht="16.5" customHeight="1" spans="1:4">
      <c r="A14" s="238"/>
      <c r="B14" s="239"/>
      <c r="C14" s="197" t="s">
        <v>165</v>
      </c>
      <c r="D14" s="26">
        <v>3598028.63</v>
      </c>
    </row>
    <row r="15" ht="16.5" customHeight="1" spans="1:4">
      <c r="A15" s="238"/>
      <c r="B15" s="239"/>
      <c r="C15" s="197" t="s">
        <v>166</v>
      </c>
      <c r="D15" s="26">
        <v>261918.73</v>
      </c>
    </row>
    <row r="16" ht="16.5" customHeight="1" spans="1:4">
      <c r="A16" s="238"/>
      <c r="B16" s="239"/>
      <c r="C16" s="197" t="s">
        <v>167</v>
      </c>
      <c r="D16" s="26"/>
    </row>
    <row r="17" ht="16.5" customHeight="1" spans="1:4">
      <c r="A17" s="238"/>
      <c r="B17" s="239"/>
      <c r="C17" s="197" t="s">
        <v>168</v>
      </c>
      <c r="D17" s="26"/>
    </row>
    <row r="18" ht="16.5" customHeight="1" spans="1:4">
      <c r="A18" s="238"/>
      <c r="B18" s="239"/>
      <c r="C18" s="197" t="s">
        <v>169</v>
      </c>
      <c r="D18" s="26">
        <v>45000</v>
      </c>
    </row>
    <row r="19" ht="16.5" customHeight="1" spans="1:4">
      <c r="A19" s="238"/>
      <c r="B19" s="239"/>
      <c r="C19" s="197" t="s">
        <v>170</v>
      </c>
      <c r="D19" s="26"/>
    </row>
    <row r="20" ht="16.5" customHeight="1" spans="1:4">
      <c r="A20" s="238"/>
      <c r="B20" s="239"/>
      <c r="C20" s="197" t="s">
        <v>171</v>
      </c>
      <c r="D20" s="26"/>
    </row>
    <row r="21" ht="16.5" customHeight="1" spans="1:4">
      <c r="A21" s="238"/>
      <c r="B21" s="239"/>
      <c r="C21" s="197" t="s">
        <v>172</v>
      </c>
      <c r="D21" s="26"/>
    </row>
    <row r="22" ht="16.5" customHeight="1" spans="1:4">
      <c r="A22" s="238"/>
      <c r="B22" s="239"/>
      <c r="C22" s="197" t="s">
        <v>173</v>
      </c>
      <c r="D22" s="26"/>
    </row>
    <row r="23" ht="16.5" customHeight="1" spans="1:4">
      <c r="A23" s="238"/>
      <c r="B23" s="239"/>
      <c r="C23" s="197" t="s">
        <v>174</v>
      </c>
      <c r="D23" s="26"/>
    </row>
    <row r="24" ht="16.5" customHeight="1" spans="1:4">
      <c r="A24" s="238"/>
      <c r="B24" s="239"/>
      <c r="C24" s="197" t="s">
        <v>175</v>
      </c>
      <c r="D24" s="26"/>
    </row>
    <row r="25" ht="16.5" customHeight="1" spans="1:4">
      <c r="A25" s="238"/>
      <c r="B25" s="239"/>
      <c r="C25" s="197" t="s">
        <v>176</v>
      </c>
      <c r="D25" s="26">
        <v>307374.72</v>
      </c>
    </row>
    <row r="26" ht="16.5" customHeight="1" spans="1:4">
      <c r="A26" s="238"/>
      <c r="B26" s="239"/>
      <c r="C26" s="197" t="s">
        <v>177</v>
      </c>
      <c r="D26" s="26"/>
    </row>
    <row r="27" ht="16.5" customHeight="1" spans="1:4">
      <c r="A27" s="238"/>
      <c r="B27" s="239"/>
      <c r="C27" s="197" t="s">
        <v>178</v>
      </c>
      <c r="D27" s="26"/>
    </row>
    <row r="28" ht="16.5" customHeight="1" spans="1:4">
      <c r="A28" s="238"/>
      <c r="B28" s="239"/>
      <c r="C28" s="197" t="s">
        <v>179</v>
      </c>
      <c r="D28" s="26"/>
    </row>
    <row r="29" ht="16.5" customHeight="1" spans="1:4">
      <c r="A29" s="238"/>
      <c r="B29" s="239"/>
      <c r="C29" s="197" t="s">
        <v>180</v>
      </c>
      <c r="D29" s="26"/>
    </row>
    <row r="30" ht="16.5" customHeight="1" spans="1:4">
      <c r="A30" s="238"/>
      <c r="B30" s="239"/>
      <c r="C30" s="197" t="s">
        <v>181</v>
      </c>
      <c r="D30" s="26"/>
    </row>
    <row r="31" ht="16.5" customHeight="1" spans="1:4">
      <c r="A31" s="238"/>
      <c r="B31" s="239"/>
      <c r="C31" s="22" t="s">
        <v>182</v>
      </c>
      <c r="D31" s="26"/>
    </row>
    <row r="32" ht="16.5" customHeight="1" spans="1:4">
      <c r="A32" s="238"/>
      <c r="B32" s="239"/>
      <c r="C32" s="22" t="s">
        <v>183</v>
      </c>
      <c r="D32" s="26"/>
    </row>
    <row r="33" ht="16.5" customHeight="1" spans="1:4">
      <c r="A33" s="238"/>
      <c r="B33" s="239"/>
      <c r="C33" s="19" t="s">
        <v>184</v>
      </c>
      <c r="D33" s="240"/>
    </row>
    <row r="34" ht="15" customHeight="1" spans="1:4">
      <c r="A34" s="241" t="s">
        <v>50</v>
      </c>
      <c r="B34" s="242">
        <v>4212322.08</v>
      </c>
      <c r="C34" s="241" t="s">
        <v>51</v>
      </c>
      <c r="D34" s="242">
        <v>4212322.08</v>
      </c>
    </row>
  </sheetData>
  <mergeCells count="4">
    <mergeCell ref="A2:D2"/>
    <mergeCell ref="A3:B3"/>
    <mergeCell ref="A4:B4"/>
    <mergeCell ref="C4:D4"/>
  </mergeCells>
  <pageMargins left="1.81041666666667" right="0.75" top="1" bottom="1" header="0.5" footer="0.5"/>
  <pageSetup paperSize="9" scale="7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33"/>
  <sheetViews>
    <sheetView showZeros="0" workbookViewId="0">
      <selection activeCell="G1" sqref="G1"/>
    </sheetView>
  </sheetViews>
  <sheetFormatPr defaultColWidth="9.14166666666667" defaultRowHeight="14.25" customHeight="1" outlineLevelCol="6"/>
  <cols>
    <col min="1" max="1" width="12.625" customWidth="1"/>
    <col min="2" max="2" width="35.3083333333333" customWidth="1"/>
    <col min="3" max="3" width="15.875" customWidth="1"/>
    <col min="4" max="4" width="20" customWidth="1"/>
    <col min="5" max="5" width="18.75" customWidth="1"/>
    <col min="6" max="6" width="18.875" customWidth="1"/>
    <col min="7" max="7" width="18.125" customWidth="1"/>
  </cols>
  <sheetData>
    <row r="1" customHeight="1" spans="4:7">
      <c r="D1" s="200"/>
      <c r="F1" s="226"/>
      <c r="G1" s="227" t="s">
        <v>185</v>
      </c>
    </row>
    <row r="2" ht="41.25" customHeight="1" spans="1:7">
      <c r="A2" s="185" t="str">
        <f>"2025"&amp;"年一般公共预算支出预算表（按功能科目分类）"</f>
        <v>2025年一般公共预算支出预算表（按功能科目分类）</v>
      </c>
      <c r="B2" s="185"/>
      <c r="C2" s="185"/>
      <c r="D2" s="185"/>
      <c r="E2" s="185"/>
      <c r="F2" s="185"/>
      <c r="G2" s="185"/>
    </row>
    <row r="3" ht="18" customHeight="1" spans="1:7">
      <c r="A3" s="45" t="str">
        <f>"单位名称："&amp;"昆明市晋宁区公共就业和人才服务中心"</f>
        <v>单位名称：昆明市晋宁区公共就业和人才服务中心</v>
      </c>
      <c r="F3" s="181"/>
      <c r="G3" s="178" t="s">
        <v>1</v>
      </c>
    </row>
    <row r="4" ht="20.25" customHeight="1" spans="1:7">
      <c r="A4" s="16" t="s">
        <v>186</v>
      </c>
      <c r="B4" s="16"/>
      <c r="C4" s="190" t="s">
        <v>55</v>
      </c>
      <c r="D4" s="190" t="s">
        <v>74</v>
      </c>
      <c r="E4" s="15"/>
      <c r="F4" s="15"/>
      <c r="G4" s="15" t="s">
        <v>75</v>
      </c>
    </row>
    <row r="5" ht="20.25" customHeight="1" spans="1:7">
      <c r="A5" s="228" t="s">
        <v>71</v>
      </c>
      <c r="B5" s="228" t="s">
        <v>72</v>
      </c>
      <c r="C5" s="15"/>
      <c r="D5" s="15" t="s">
        <v>57</v>
      </c>
      <c r="E5" s="15" t="s">
        <v>187</v>
      </c>
      <c r="F5" s="15" t="s">
        <v>188</v>
      </c>
      <c r="G5" s="15"/>
    </row>
    <row r="6" ht="15" customHeight="1" spans="1:7">
      <c r="A6" s="21" t="s">
        <v>81</v>
      </c>
      <c r="B6" s="21" t="s">
        <v>82</v>
      </c>
      <c r="C6" s="21" t="s">
        <v>83</v>
      </c>
      <c r="D6" s="21" t="s">
        <v>84</v>
      </c>
      <c r="E6" s="21" t="s">
        <v>85</v>
      </c>
      <c r="F6" s="21" t="s">
        <v>86</v>
      </c>
      <c r="G6" s="21" t="s">
        <v>87</v>
      </c>
    </row>
    <row r="7" ht="18" customHeight="1" spans="1:7">
      <c r="A7" s="19" t="s">
        <v>96</v>
      </c>
      <c r="B7" s="19" t="s">
        <v>97</v>
      </c>
      <c r="C7" s="229">
        <v>3598028.63</v>
      </c>
      <c r="D7" s="230">
        <v>2980628.63</v>
      </c>
      <c r="E7" s="230">
        <v>2576602.31</v>
      </c>
      <c r="F7" s="230">
        <v>404026.32</v>
      </c>
      <c r="G7" s="230">
        <v>617400</v>
      </c>
    </row>
    <row r="8" ht="18" customHeight="1" spans="1:7">
      <c r="A8" s="231" t="s">
        <v>98</v>
      </c>
      <c r="B8" s="231" t="s">
        <v>99</v>
      </c>
      <c r="C8" s="229">
        <v>2584747.67</v>
      </c>
      <c r="D8" s="230">
        <v>2554747.67</v>
      </c>
      <c r="E8" s="230">
        <v>2156121.35</v>
      </c>
      <c r="F8" s="230">
        <v>398626.32</v>
      </c>
      <c r="G8" s="230">
        <v>30000</v>
      </c>
    </row>
    <row r="9" ht="18" customHeight="1" spans="1:7">
      <c r="A9" s="232" t="s">
        <v>100</v>
      </c>
      <c r="B9" s="232" t="s">
        <v>101</v>
      </c>
      <c r="C9" s="229">
        <v>1867060.36</v>
      </c>
      <c r="D9" s="230">
        <v>1867060.36</v>
      </c>
      <c r="E9" s="230">
        <v>1519366.12</v>
      </c>
      <c r="F9" s="230">
        <v>347694.24</v>
      </c>
      <c r="G9" s="230"/>
    </row>
    <row r="10" ht="18" customHeight="1" spans="1:7">
      <c r="A10" s="232" t="s">
        <v>102</v>
      </c>
      <c r="B10" s="232" t="s">
        <v>103</v>
      </c>
      <c r="C10" s="229">
        <v>30000</v>
      </c>
      <c r="D10" s="230"/>
      <c r="E10" s="230"/>
      <c r="F10" s="230"/>
      <c r="G10" s="230">
        <v>30000</v>
      </c>
    </row>
    <row r="11" ht="18" customHeight="1" spans="1:7">
      <c r="A11" s="232" t="s">
        <v>104</v>
      </c>
      <c r="B11" s="232" t="s">
        <v>105</v>
      </c>
      <c r="C11" s="229">
        <v>687687.31</v>
      </c>
      <c r="D11" s="230">
        <v>687687.31</v>
      </c>
      <c r="E11" s="230">
        <v>636755.23</v>
      </c>
      <c r="F11" s="230">
        <v>50932.08</v>
      </c>
      <c r="G11" s="230"/>
    </row>
    <row r="12" ht="18" customHeight="1" spans="1:7">
      <c r="A12" s="231" t="s">
        <v>106</v>
      </c>
      <c r="B12" s="231" t="s">
        <v>107</v>
      </c>
      <c r="C12" s="229">
        <v>425880.96</v>
      </c>
      <c r="D12" s="230">
        <v>425880.96</v>
      </c>
      <c r="E12" s="230">
        <v>420480.96</v>
      </c>
      <c r="F12" s="230">
        <v>5400</v>
      </c>
      <c r="G12" s="230"/>
    </row>
    <row r="13" ht="18" customHeight="1" spans="1:7">
      <c r="A13" s="232" t="s">
        <v>108</v>
      </c>
      <c r="B13" s="232" t="s">
        <v>109</v>
      </c>
      <c r="C13" s="229">
        <v>91800</v>
      </c>
      <c r="D13" s="230">
        <v>91800</v>
      </c>
      <c r="E13" s="230">
        <v>86400</v>
      </c>
      <c r="F13" s="230">
        <v>5400</v>
      </c>
      <c r="G13" s="230"/>
    </row>
    <row r="14" ht="18" customHeight="1" spans="1:7">
      <c r="A14" s="232" t="s">
        <v>110</v>
      </c>
      <c r="B14" s="232" t="s">
        <v>111</v>
      </c>
      <c r="C14" s="229">
        <v>289080.96</v>
      </c>
      <c r="D14" s="230">
        <v>289080.96</v>
      </c>
      <c r="E14" s="230">
        <v>289080.96</v>
      </c>
      <c r="F14" s="230"/>
      <c r="G14" s="230"/>
    </row>
    <row r="15" ht="18" customHeight="1" spans="1:7">
      <c r="A15" s="232" t="s">
        <v>112</v>
      </c>
      <c r="B15" s="232" t="s">
        <v>113</v>
      </c>
      <c r="C15" s="229">
        <v>45000</v>
      </c>
      <c r="D15" s="230">
        <v>45000</v>
      </c>
      <c r="E15" s="230">
        <v>45000</v>
      </c>
      <c r="F15" s="230"/>
      <c r="G15" s="230"/>
    </row>
    <row r="16" ht="18" customHeight="1" spans="1:7">
      <c r="A16" s="231" t="s">
        <v>114</v>
      </c>
      <c r="B16" s="231" t="s">
        <v>115</v>
      </c>
      <c r="C16" s="229">
        <v>587400</v>
      </c>
      <c r="D16" s="230"/>
      <c r="E16" s="230"/>
      <c r="F16" s="230"/>
      <c r="G16" s="230">
        <v>587400</v>
      </c>
    </row>
    <row r="17" ht="18" customHeight="1" spans="1:7">
      <c r="A17" s="232" t="s">
        <v>116</v>
      </c>
      <c r="B17" s="232" t="s">
        <v>117</v>
      </c>
      <c r="C17" s="229">
        <v>10800</v>
      </c>
      <c r="D17" s="230"/>
      <c r="E17" s="230"/>
      <c r="F17" s="230"/>
      <c r="G17" s="230">
        <v>10800</v>
      </c>
    </row>
    <row r="18" ht="18" customHeight="1" spans="1:7">
      <c r="A18" s="232" t="s">
        <v>118</v>
      </c>
      <c r="B18" s="232" t="s">
        <v>119</v>
      </c>
      <c r="C18" s="229">
        <v>245000</v>
      </c>
      <c r="D18" s="230"/>
      <c r="E18" s="230"/>
      <c r="F18" s="230"/>
      <c r="G18" s="230">
        <v>245000</v>
      </c>
    </row>
    <row r="19" ht="18" customHeight="1" spans="1:7">
      <c r="A19" s="232" t="s">
        <v>120</v>
      </c>
      <c r="B19" s="232" t="s">
        <v>121</v>
      </c>
      <c r="C19" s="229">
        <v>223600</v>
      </c>
      <c r="D19" s="230"/>
      <c r="E19" s="230"/>
      <c r="F19" s="230"/>
      <c r="G19" s="230">
        <v>223600</v>
      </c>
    </row>
    <row r="20" ht="18" customHeight="1" spans="1:7">
      <c r="A20" s="232" t="s">
        <v>122</v>
      </c>
      <c r="B20" s="232" t="s">
        <v>123</v>
      </c>
      <c r="C20" s="229">
        <v>108000</v>
      </c>
      <c r="D20" s="230"/>
      <c r="E20" s="230"/>
      <c r="F20" s="230"/>
      <c r="G20" s="230">
        <v>108000</v>
      </c>
    </row>
    <row r="21" ht="18" customHeight="1" spans="1:7">
      <c r="A21" s="19" t="s">
        <v>127</v>
      </c>
      <c r="B21" s="19" t="s">
        <v>128</v>
      </c>
      <c r="C21" s="229">
        <v>261918.73</v>
      </c>
      <c r="D21" s="230">
        <v>261918.73</v>
      </c>
      <c r="E21" s="230">
        <v>261918.73</v>
      </c>
      <c r="F21" s="230"/>
      <c r="G21" s="230"/>
    </row>
    <row r="22" ht="18" customHeight="1" spans="1:7">
      <c r="A22" s="231" t="s">
        <v>129</v>
      </c>
      <c r="B22" s="231" t="s">
        <v>130</v>
      </c>
      <c r="C22" s="229">
        <v>261918.73</v>
      </c>
      <c r="D22" s="230">
        <v>261918.73</v>
      </c>
      <c r="E22" s="230">
        <v>261918.73</v>
      </c>
      <c r="F22" s="230"/>
      <c r="G22" s="230"/>
    </row>
    <row r="23" ht="18" customHeight="1" spans="1:7">
      <c r="A23" s="232" t="s">
        <v>131</v>
      </c>
      <c r="B23" s="232" t="s">
        <v>132</v>
      </c>
      <c r="C23" s="229">
        <v>97261.01</v>
      </c>
      <c r="D23" s="230">
        <v>97261.01</v>
      </c>
      <c r="E23" s="230">
        <v>97261.01</v>
      </c>
      <c r="F23" s="230"/>
      <c r="G23" s="230"/>
    </row>
    <row r="24" ht="18" customHeight="1" spans="1:7">
      <c r="A24" s="232" t="s">
        <v>133</v>
      </c>
      <c r="B24" s="232" t="s">
        <v>134</v>
      </c>
      <c r="C24" s="229">
        <v>37888.72</v>
      </c>
      <c r="D24" s="230">
        <v>37888.72</v>
      </c>
      <c r="E24" s="230">
        <v>37888.72</v>
      </c>
      <c r="F24" s="230"/>
      <c r="G24" s="230"/>
    </row>
    <row r="25" ht="18" customHeight="1" spans="1:7">
      <c r="A25" s="232" t="s">
        <v>135</v>
      </c>
      <c r="B25" s="232" t="s">
        <v>136</v>
      </c>
      <c r="C25" s="229">
        <v>110941.8</v>
      </c>
      <c r="D25" s="230">
        <v>110941.8</v>
      </c>
      <c r="E25" s="230">
        <v>110941.8</v>
      </c>
      <c r="F25" s="230"/>
      <c r="G25" s="230"/>
    </row>
    <row r="26" ht="18" customHeight="1" spans="1:7">
      <c r="A26" s="232" t="s">
        <v>137</v>
      </c>
      <c r="B26" s="232" t="s">
        <v>138</v>
      </c>
      <c r="C26" s="229">
        <v>15827.2</v>
      </c>
      <c r="D26" s="230">
        <v>15827.2</v>
      </c>
      <c r="E26" s="230">
        <v>15827.2</v>
      </c>
      <c r="F26" s="230"/>
      <c r="G26" s="230"/>
    </row>
    <row r="27" ht="18" customHeight="1" spans="1:7">
      <c r="A27" s="19" t="s">
        <v>139</v>
      </c>
      <c r="B27" s="19" t="s">
        <v>140</v>
      </c>
      <c r="C27" s="229">
        <v>45000</v>
      </c>
      <c r="D27" s="230"/>
      <c r="E27" s="230"/>
      <c r="F27" s="230"/>
      <c r="G27" s="230">
        <v>45000</v>
      </c>
    </row>
    <row r="28" ht="18" customHeight="1" spans="1:7">
      <c r="A28" s="231" t="s">
        <v>141</v>
      </c>
      <c r="B28" s="231" t="s">
        <v>142</v>
      </c>
      <c r="C28" s="229">
        <v>45000</v>
      </c>
      <c r="D28" s="230"/>
      <c r="E28" s="230"/>
      <c r="F28" s="230"/>
      <c r="G28" s="230">
        <v>45000</v>
      </c>
    </row>
    <row r="29" ht="18" customHeight="1" spans="1:7">
      <c r="A29" s="232" t="s">
        <v>143</v>
      </c>
      <c r="B29" s="232" t="s">
        <v>144</v>
      </c>
      <c r="C29" s="229">
        <v>45000</v>
      </c>
      <c r="D29" s="230"/>
      <c r="E29" s="230"/>
      <c r="F29" s="230"/>
      <c r="G29" s="230">
        <v>45000</v>
      </c>
    </row>
    <row r="30" ht="18" customHeight="1" spans="1:7">
      <c r="A30" s="19" t="s">
        <v>145</v>
      </c>
      <c r="B30" s="19" t="s">
        <v>146</v>
      </c>
      <c r="C30" s="229">
        <v>307374.72</v>
      </c>
      <c r="D30" s="230">
        <v>307374.72</v>
      </c>
      <c r="E30" s="230">
        <v>307374.72</v>
      </c>
      <c r="F30" s="230"/>
      <c r="G30" s="230"/>
    </row>
    <row r="31" ht="18" customHeight="1" spans="1:7">
      <c r="A31" s="231" t="s">
        <v>147</v>
      </c>
      <c r="B31" s="231" t="s">
        <v>148</v>
      </c>
      <c r="C31" s="229">
        <v>307374.72</v>
      </c>
      <c r="D31" s="230">
        <v>307374.72</v>
      </c>
      <c r="E31" s="230">
        <v>307374.72</v>
      </c>
      <c r="F31" s="230"/>
      <c r="G31" s="230"/>
    </row>
    <row r="32" ht="18" customHeight="1" spans="1:7">
      <c r="A32" s="232" t="s">
        <v>149</v>
      </c>
      <c r="B32" s="232" t="s">
        <v>150</v>
      </c>
      <c r="C32" s="229">
        <v>307374.72</v>
      </c>
      <c r="D32" s="230">
        <v>307374.72</v>
      </c>
      <c r="E32" s="230">
        <v>307374.72</v>
      </c>
      <c r="F32" s="230"/>
      <c r="G32" s="230"/>
    </row>
    <row r="33" ht="18" customHeight="1" spans="1:7">
      <c r="A33" s="57" t="s">
        <v>189</v>
      </c>
      <c r="B33" s="57" t="s">
        <v>189</v>
      </c>
      <c r="C33" s="229">
        <v>4212322.08</v>
      </c>
      <c r="D33" s="230">
        <v>3549922.08</v>
      </c>
      <c r="E33" s="229">
        <v>3145895.76</v>
      </c>
      <c r="F33" s="229">
        <v>404026.32</v>
      </c>
      <c r="G33" s="229">
        <v>662400</v>
      </c>
    </row>
  </sheetData>
  <mergeCells count="7">
    <mergeCell ref="A2:G2"/>
    <mergeCell ref="A3:E3"/>
    <mergeCell ref="A4:B4"/>
    <mergeCell ref="D4:F4"/>
    <mergeCell ref="A33:B33"/>
    <mergeCell ref="C4:C5"/>
    <mergeCell ref="G4:G5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F7"/>
  <sheetViews>
    <sheetView showZeros="0" workbookViewId="0">
      <selection activeCell="F1" sqref="F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7"/>
      <c r="B1" s="77"/>
      <c r="C1" s="77"/>
      <c r="D1" s="77"/>
      <c r="E1" s="76"/>
      <c r="F1" s="220" t="s">
        <v>190</v>
      </c>
    </row>
    <row r="2" ht="41.25" customHeight="1" spans="1:6">
      <c r="A2" s="221" t="str">
        <f>"2025"&amp;"年一般公共预算“三公”经费支出预算表"</f>
        <v>2025年一般公共预算“三公”经费支出预算表</v>
      </c>
      <c r="B2" s="77"/>
      <c r="C2" s="77"/>
      <c r="D2" s="77"/>
      <c r="E2" s="76"/>
      <c r="F2" s="77"/>
    </row>
    <row r="3" customHeight="1" spans="1:6">
      <c r="A3" s="165" t="str">
        <f>"单位名称："&amp;"昆明市晋宁区公共就业和人才服务中心"</f>
        <v>单位名称：昆明市晋宁区公共就业和人才服务中心</v>
      </c>
      <c r="B3" s="222"/>
      <c r="C3" s="95"/>
      <c r="D3" s="77"/>
      <c r="E3" s="76"/>
      <c r="F3" s="223" t="s">
        <v>1</v>
      </c>
    </row>
    <row r="4" ht="27" customHeight="1" spans="1:6">
      <c r="A4" s="69" t="s">
        <v>191</v>
      </c>
      <c r="B4" s="69" t="s">
        <v>192</v>
      </c>
      <c r="C4" s="82" t="s">
        <v>193</v>
      </c>
      <c r="D4" s="69"/>
      <c r="E4" s="81"/>
      <c r="F4" s="69" t="s">
        <v>194</v>
      </c>
    </row>
    <row r="5" ht="28.5" customHeight="1" spans="1:6">
      <c r="A5" s="224"/>
      <c r="B5" s="84"/>
      <c r="C5" s="81" t="s">
        <v>57</v>
      </c>
      <c r="D5" s="81" t="s">
        <v>195</v>
      </c>
      <c r="E5" s="81" t="s">
        <v>196</v>
      </c>
      <c r="F5" s="83"/>
    </row>
    <row r="6" ht="17.25" customHeight="1" spans="1:6">
      <c r="A6" s="86" t="s">
        <v>81</v>
      </c>
      <c r="B6" s="86" t="s">
        <v>82</v>
      </c>
      <c r="C6" s="86" t="s">
        <v>83</v>
      </c>
      <c r="D6" s="86" t="s">
        <v>84</v>
      </c>
      <c r="E6" s="86" t="s">
        <v>85</v>
      </c>
      <c r="F6" s="86" t="s">
        <v>86</v>
      </c>
    </row>
    <row r="7" ht="17.25" customHeight="1" spans="1:6">
      <c r="A7" s="225">
        <v>30000</v>
      </c>
      <c r="B7" s="26"/>
      <c r="C7" s="24"/>
      <c r="D7" s="24"/>
      <c r="E7" s="24"/>
      <c r="F7" s="24">
        <v>30000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826388888888889" right="0.75" top="1" bottom="1" header="0.5" footer="0.5"/>
  <pageSetup paperSize="9" scale="7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X53"/>
  <sheetViews>
    <sheetView showZeros="0" topLeftCell="A27" workbookViewId="0">
      <selection activeCell="X1" sqref="X1"/>
    </sheetView>
  </sheetViews>
  <sheetFormatPr defaultColWidth="9.14166666666667" defaultRowHeight="14.25" customHeight="1"/>
  <cols>
    <col min="1" max="1" width="26.875" customWidth="1"/>
    <col min="2" max="2" width="28" customWidth="1"/>
    <col min="3" max="3" width="17.75" customWidth="1"/>
    <col min="4" max="4" width="15" customWidth="1"/>
    <col min="5" max="5" width="8.25" customWidth="1"/>
    <col min="6" max="6" width="25.5" customWidth="1"/>
    <col min="7" max="7" width="8.5" customWidth="1"/>
    <col min="8" max="8" width="23" customWidth="1"/>
    <col min="9" max="9" width="12.25" customWidth="1"/>
    <col min="10" max="10" width="11.5" customWidth="1"/>
    <col min="11" max="11" width="6.25" customWidth="1"/>
    <col min="12" max="12" width="6.5" customWidth="1"/>
    <col min="13" max="13" width="11.5" customWidth="1"/>
    <col min="14" max="14" width="6" customWidth="1"/>
    <col min="15" max="15" width="7.25" customWidth="1"/>
    <col min="16" max="16" width="8.75" customWidth="1"/>
    <col min="17" max="17" width="6.375" customWidth="1"/>
    <col min="18" max="18" width="7" customWidth="1"/>
    <col min="19" max="19" width="6.5" customWidth="1"/>
    <col min="20" max="20" width="5.5" customWidth="1"/>
    <col min="21" max="21" width="6" customWidth="1"/>
    <col min="22" max="22" width="6.375" customWidth="1"/>
    <col min="23" max="23" width="7.75" customWidth="1"/>
    <col min="24" max="24" width="15.125" customWidth="1"/>
  </cols>
  <sheetData>
    <row r="1" ht="13.5" customHeight="1" spans="2:24">
      <c r="B1" s="200"/>
      <c r="C1" s="211"/>
      <c r="E1" s="212"/>
      <c r="F1" s="212"/>
      <c r="G1" s="212"/>
      <c r="H1" s="212"/>
      <c r="I1" s="131"/>
      <c r="J1" s="131"/>
      <c r="K1" s="131"/>
      <c r="L1" s="131"/>
      <c r="M1" s="131"/>
      <c r="N1" s="131"/>
      <c r="R1" s="131"/>
      <c r="V1" s="211"/>
      <c r="X1" s="176" t="s">
        <v>197</v>
      </c>
    </row>
    <row r="2" ht="45.75" customHeight="1" spans="1:24">
      <c r="A2" s="133" t="str">
        <f>"2025"&amp;"年部门基本支出预算表"</f>
        <v>2025年部门基本支出预算表</v>
      </c>
      <c r="B2" s="44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44"/>
      <c r="P2" s="44"/>
      <c r="Q2" s="44"/>
      <c r="R2" s="133"/>
      <c r="S2" s="133"/>
      <c r="T2" s="133"/>
      <c r="U2" s="133"/>
      <c r="V2" s="133"/>
      <c r="W2" s="133"/>
      <c r="X2" s="133"/>
    </row>
    <row r="3" ht="18.75" customHeight="1" spans="1:24">
      <c r="A3" s="45" t="str">
        <f>"单位名称："&amp;"昆明市晋宁区公共就业和人才服务中心"</f>
        <v>单位名称：昆明市晋宁区公共就业和人才服务中心</v>
      </c>
      <c r="B3" s="46"/>
      <c r="C3" s="213"/>
      <c r="D3" s="213"/>
      <c r="E3" s="213"/>
      <c r="F3" s="213"/>
      <c r="G3" s="213"/>
      <c r="H3" s="213"/>
      <c r="I3" s="136"/>
      <c r="J3" s="136"/>
      <c r="K3" s="136"/>
      <c r="L3" s="136"/>
      <c r="M3" s="136"/>
      <c r="N3" s="136"/>
      <c r="O3" s="47"/>
      <c r="P3" s="47"/>
      <c r="Q3" s="47"/>
      <c r="R3" s="136"/>
      <c r="V3" s="211"/>
      <c r="X3" s="175" t="s">
        <v>1</v>
      </c>
    </row>
    <row r="4" ht="18" customHeight="1" spans="1:24">
      <c r="A4" s="49" t="s">
        <v>198</v>
      </c>
      <c r="B4" s="49" t="s">
        <v>199</v>
      </c>
      <c r="C4" s="49" t="s">
        <v>200</v>
      </c>
      <c r="D4" s="49" t="s">
        <v>201</v>
      </c>
      <c r="E4" s="49" t="s">
        <v>202</v>
      </c>
      <c r="F4" s="49" t="s">
        <v>203</v>
      </c>
      <c r="G4" s="49" t="s">
        <v>204</v>
      </c>
      <c r="H4" s="49" t="s">
        <v>205</v>
      </c>
      <c r="I4" s="217" t="s">
        <v>206</v>
      </c>
      <c r="J4" s="161" t="s">
        <v>206</v>
      </c>
      <c r="K4" s="161"/>
      <c r="L4" s="161"/>
      <c r="M4" s="161"/>
      <c r="N4" s="161"/>
      <c r="O4" s="14"/>
      <c r="P4" s="14"/>
      <c r="Q4" s="14"/>
      <c r="R4" s="153" t="s">
        <v>61</v>
      </c>
      <c r="S4" s="161" t="s">
        <v>62</v>
      </c>
      <c r="T4" s="161"/>
      <c r="U4" s="161"/>
      <c r="V4" s="161"/>
      <c r="W4" s="161"/>
      <c r="X4" s="162"/>
    </row>
    <row r="5" ht="18" customHeight="1" spans="1:24">
      <c r="A5" s="51"/>
      <c r="B5" s="201"/>
      <c r="C5" s="188"/>
      <c r="D5" s="51"/>
      <c r="E5" s="51"/>
      <c r="F5" s="51"/>
      <c r="G5" s="51"/>
      <c r="H5" s="51"/>
      <c r="I5" s="186" t="s">
        <v>207</v>
      </c>
      <c r="J5" s="217" t="s">
        <v>58</v>
      </c>
      <c r="K5" s="161"/>
      <c r="L5" s="161"/>
      <c r="M5" s="161"/>
      <c r="N5" s="162"/>
      <c r="O5" s="13" t="s">
        <v>208</v>
      </c>
      <c r="P5" s="14"/>
      <c r="Q5" s="37"/>
      <c r="R5" s="49" t="s">
        <v>61</v>
      </c>
      <c r="S5" s="217" t="s">
        <v>62</v>
      </c>
      <c r="T5" s="153" t="s">
        <v>63</v>
      </c>
      <c r="U5" s="161" t="s">
        <v>62</v>
      </c>
      <c r="V5" s="153" t="s">
        <v>65</v>
      </c>
      <c r="W5" s="153" t="s">
        <v>66</v>
      </c>
      <c r="X5" s="219" t="s">
        <v>67</v>
      </c>
    </row>
    <row r="6" ht="19.5" customHeight="1" spans="1:24">
      <c r="A6" s="201"/>
      <c r="B6" s="201"/>
      <c r="C6" s="201"/>
      <c r="D6" s="201"/>
      <c r="E6" s="201"/>
      <c r="F6" s="201"/>
      <c r="G6" s="201"/>
      <c r="H6" s="201"/>
      <c r="I6" s="201"/>
      <c r="J6" s="218" t="s">
        <v>209</v>
      </c>
      <c r="K6" s="49" t="s">
        <v>210</v>
      </c>
      <c r="L6" s="49" t="s">
        <v>211</v>
      </c>
      <c r="M6" s="49" t="s">
        <v>212</v>
      </c>
      <c r="N6" s="49" t="s">
        <v>213</v>
      </c>
      <c r="O6" s="49" t="s">
        <v>58</v>
      </c>
      <c r="P6" s="49" t="s">
        <v>59</v>
      </c>
      <c r="Q6" s="49" t="s">
        <v>60</v>
      </c>
      <c r="R6" s="201"/>
      <c r="S6" s="49" t="s">
        <v>57</v>
      </c>
      <c r="T6" s="49" t="s">
        <v>63</v>
      </c>
      <c r="U6" s="49" t="s">
        <v>214</v>
      </c>
      <c r="V6" s="49" t="s">
        <v>65</v>
      </c>
      <c r="W6" s="49" t="s">
        <v>66</v>
      </c>
      <c r="X6" s="49" t="s">
        <v>67</v>
      </c>
    </row>
    <row r="7" ht="37.5" customHeight="1" spans="1:24">
      <c r="A7" s="214"/>
      <c r="B7" s="56"/>
      <c r="C7" s="214"/>
      <c r="D7" s="214"/>
      <c r="E7" s="214"/>
      <c r="F7" s="214"/>
      <c r="G7" s="214"/>
      <c r="H7" s="214"/>
      <c r="I7" s="214"/>
      <c r="J7" s="66" t="s">
        <v>57</v>
      </c>
      <c r="K7" s="54" t="s">
        <v>215</v>
      </c>
      <c r="L7" s="54" t="s">
        <v>211</v>
      </c>
      <c r="M7" s="54" t="s">
        <v>212</v>
      </c>
      <c r="N7" s="54" t="s">
        <v>213</v>
      </c>
      <c r="O7" s="54" t="s">
        <v>211</v>
      </c>
      <c r="P7" s="54" t="s">
        <v>212</v>
      </c>
      <c r="Q7" s="54" t="s">
        <v>213</v>
      </c>
      <c r="R7" s="54" t="s">
        <v>61</v>
      </c>
      <c r="S7" s="54" t="s">
        <v>57</v>
      </c>
      <c r="T7" s="54" t="s">
        <v>63</v>
      </c>
      <c r="U7" s="54" t="s">
        <v>214</v>
      </c>
      <c r="V7" s="54" t="s">
        <v>65</v>
      </c>
      <c r="W7" s="54" t="s">
        <v>66</v>
      </c>
      <c r="X7" s="54" t="s">
        <v>67</v>
      </c>
    </row>
    <row r="8" customHeight="1" spans="1:24">
      <c r="A8" s="70">
        <v>1</v>
      </c>
      <c r="B8" s="70">
        <v>2</v>
      </c>
      <c r="C8" s="70">
        <v>3</v>
      </c>
      <c r="D8" s="70">
        <v>4</v>
      </c>
      <c r="E8" s="70">
        <v>5</v>
      </c>
      <c r="F8" s="70">
        <v>6</v>
      </c>
      <c r="G8" s="70">
        <v>7</v>
      </c>
      <c r="H8" s="70">
        <v>8</v>
      </c>
      <c r="I8" s="70">
        <v>9</v>
      </c>
      <c r="J8" s="70">
        <v>10</v>
      </c>
      <c r="K8" s="70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70">
        <v>21</v>
      </c>
      <c r="V8" s="70">
        <v>22</v>
      </c>
      <c r="W8" s="70">
        <v>23</v>
      </c>
      <c r="X8" s="70">
        <v>24</v>
      </c>
    </row>
    <row r="9" ht="20.25" customHeight="1" spans="1:24">
      <c r="A9" s="22" t="s">
        <v>216</v>
      </c>
      <c r="B9" s="22" t="s">
        <v>69</v>
      </c>
      <c r="C9" s="22" t="s">
        <v>217</v>
      </c>
      <c r="D9" s="22" t="s">
        <v>218</v>
      </c>
      <c r="E9" s="22" t="s">
        <v>100</v>
      </c>
      <c r="F9" s="22" t="s">
        <v>101</v>
      </c>
      <c r="G9" s="22" t="s">
        <v>219</v>
      </c>
      <c r="H9" s="22" t="s">
        <v>220</v>
      </c>
      <c r="I9" s="59">
        <v>455496</v>
      </c>
      <c r="J9" s="59">
        <v>455496</v>
      </c>
      <c r="K9" s="59"/>
      <c r="L9" s="59"/>
      <c r="M9" s="61">
        <v>455496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ht="20.25" customHeight="1" spans="1:24">
      <c r="A10" s="22" t="s">
        <v>216</v>
      </c>
      <c r="B10" s="22" t="s">
        <v>69</v>
      </c>
      <c r="C10" s="22" t="s">
        <v>217</v>
      </c>
      <c r="D10" s="22" t="s">
        <v>218</v>
      </c>
      <c r="E10" s="22" t="s">
        <v>100</v>
      </c>
      <c r="F10" s="22" t="s">
        <v>101</v>
      </c>
      <c r="G10" s="22" t="s">
        <v>221</v>
      </c>
      <c r="H10" s="22" t="s">
        <v>222</v>
      </c>
      <c r="I10" s="59">
        <v>734256</v>
      </c>
      <c r="J10" s="59">
        <v>734256</v>
      </c>
      <c r="K10" s="62"/>
      <c r="L10" s="62"/>
      <c r="M10" s="61">
        <v>734256</v>
      </c>
      <c r="N10" s="62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ht="20.25" customHeight="1" spans="1:24">
      <c r="A11" s="22" t="s">
        <v>216</v>
      </c>
      <c r="B11" s="22" t="s">
        <v>69</v>
      </c>
      <c r="C11" s="22" t="s">
        <v>217</v>
      </c>
      <c r="D11" s="22" t="s">
        <v>218</v>
      </c>
      <c r="E11" s="22" t="s">
        <v>100</v>
      </c>
      <c r="F11" s="22" t="s">
        <v>101</v>
      </c>
      <c r="G11" s="22" t="s">
        <v>223</v>
      </c>
      <c r="H11" s="22" t="s">
        <v>224</v>
      </c>
      <c r="I11" s="59">
        <v>37958</v>
      </c>
      <c r="J11" s="59">
        <v>37958</v>
      </c>
      <c r="K11" s="62"/>
      <c r="L11" s="62"/>
      <c r="M11" s="61">
        <v>37958</v>
      </c>
      <c r="N11" s="62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ht="20.25" customHeight="1" spans="1:24">
      <c r="A12" s="22" t="s">
        <v>216</v>
      </c>
      <c r="B12" s="22" t="s">
        <v>69</v>
      </c>
      <c r="C12" s="22" t="s">
        <v>225</v>
      </c>
      <c r="D12" s="22" t="s">
        <v>226</v>
      </c>
      <c r="E12" s="22" t="s">
        <v>110</v>
      </c>
      <c r="F12" s="22" t="s">
        <v>111</v>
      </c>
      <c r="G12" s="22" t="s">
        <v>227</v>
      </c>
      <c r="H12" s="22" t="s">
        <v>228</v>
      </c>
      <c r="I12" s="59">
        <v>196984.32</v>
      </c>
      <c r="J12" s="59">
        <v>196984.32</v>
      </c>
      <c r="K12" s="62"/>
      <c r="L12" s="62"/>
      <c r="M12" s="61">
        <v>196984.32</v>
      </c>
      <c r="N12" s="62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ht="20.25" customHeight="1" spans="1:24">
      <c r="A13" s="22" t="s">
        <v>216</v>
      </c>
      <c r="B13" s="22" t="s">
        <v>69</v>
      </c>
      <c r="C13" s="22" t="s">
        <v>225</v>
      </c>
      <c r="D13" s="22" t="s">
        <v>226</v>
      </c>
      <c r="E13" s="22" t="s">
        <v>110</v>
      </c>
      <c r="F13" s="22" t="s">
        <v>111</v>
      </c>
      <c r="G13" s="22" t="s">
        <v>227</v>
      </c>
      <c r="H13" s="22" t="s">
        <v>228</v>
      </c>
      <c r="I13" s="59">
        <v>92096.64</v>
      </c>
      <c r="J13" s="59">
        <v>92096.64</v>
      </c>
      <c r="K13" s="62"/>
      <c r="L13" s="62"/>
      <c r="M13" s="61">
        <v>92096.64</v>
      </c>
      <c r="N13" s="62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ht="20.25" customHeight="1" spans="1:24">
      <c r="A14" s="22" t="s">
        <v>216</v>
      </c>
      <c r="B14" s="22" t="s">
        <v>69</v>
      </c>
      <c r="C14" s="22" t="s">
        <v>225</v>
      </c>
      <c r="D14" s="22" t="s">
        <v>226</v>
      </c>
      <c r="E14" s="22" t="s">
        <v>112</v>
      </c>
      <c r="F14" s="22" t="s">
        <v>113</v>
      </c>
      <c r="G14" s="22" t="s">
        <v>229</v>
      </c>
      <c r="H14" s="22" t="s">
        <v>230</v>
      </c>
      <c r="I14" s="59">
        <v>45000</v>
      </c>
      <c r="J14" s="59">
        <v>45000</v>
      </c>
      <c r="K14" s="62"/>
      <c r="L14" s="62"/>
      <c r="M14" s="61">
        <v>45000</v>
      </c>
      <c r="N14" s="62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ht="20.25" customHeight="1" spans="1:24">
      <c r="A15" s="22" t="s">
        <v>216</v>
      </c>
      <c r="B15" s="22" t="s">
        <v>69</v>
      </c>
      <c r="C15" s="22" t="s">
        <v>225</v>
      </c>
      <c r="D15" s="22" t="s">
        <v>226</v>
      </c>
      <c r="E15" s="22" t="s">
        <v>131</v>
      </c>
      <c r="F15" s="22" t="s">
        <v>132</v>
      </c>
      <c r="G15" s="22" t="s">
        <v>231</v>
      </c>
      <c r="H15" s="22" t="s">
        <v>232</v>
      </c>
      <c r="I15" s="59">
        <v>97261.01</v>
      </c>
      <c r="J15" s="59">
        <v>97261.01</v>
      </c>
      <c r="K15" s="62"/>
      <c r="L15" s="62"/>
      <c r="M15" s="61">
        <v>97261.01</v>
      </c>
      <c r="N15" s="62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ht="20.25" customHeight="1" spans="1:24">
      <c r="A16" s="22" t="s">
        <v>216</v>
      </c>
      <c r="B16" s="22" t="s">
        <v>69</v>
      </c>
      <c r="C16" s="22" t="s">
        <v>225</v>
      </c>
      <c r="D16" s="22" t="s">
        <v>226</v>
      </c>
      <c r="E16" s="22" t="s">
        <v>133</v>
      </c>
      <c r="F16" s="22" t="s">
        <v>134</v>
      </c>
      <c r="G16" s="22" t="s">
        <v>231</v>
      </c>
      <c r="H16" s="22" t="s">
        <v>232</v>
      </c>
      <c r="I16" s="59">
        <v>37888.72</v>
      </c>
      <c r="J16" s="59">
        <v>37888.72</v>
      </c>
      <c r="K16" s="62"/>
      <c r="L16" s="62"/>
      <c r="M16" s="61">
        <v>37888.72</v>
      </c>
      <c r="N16" s="62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ht="20.25" customHeight="1" spans="1:24">
      <c r="A17" s="22" t="s">
        <v>216</v>
      </c>
      <c r="B17" s="22" t="s">
        <v>69</v>
      </c>
      <c r="C17" s="22" t="s">
        <v>225</v>
      </c>
      <c r="D17" s="22" t="s">
        <v>226</v>
      </c>
      <c r="E17" s="22" t="s">
        <v>135</v>
      </c>
      <c r="F17" s="22" t="s">
        <v>136</v>
      </c>
      <c r="G17" s="22" t="s">
        <v>233</v>
      </c>
      <c r="H17" s="22" t="s">
        <v>234</v>
      </c>
      <c r="I17" s="59">
        <v>25404</v>
      </c>
      <c r="J17" s="59">
        <v>25404</v>
      </c>
      <c r="K17" s="62"/>
      <c r="L17" s="62"/>
      <c r="M17" s="61">
        <v>25404</v>
      </c>
      <c r="N17" s="62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ht="20.25" customHeight="1" spans="1:24">
      <c r="A18" s="22" t="s">
        <v>216</v>
      </c>
      <c r="B18" s="22" t="s">
        <v>69</v>
      </c>
      <c r="C18" s="22" t="s">
        <v>225</v>
      </c>
      <c r="D18" s="22" t="s">
        <v>226</v>
      </c>
      <c r="E18" s="22" t="s">
        <v>135</v>
      </c>
      <c r="F18" s="22" t="s">
        <v>136</v>
      </c>
      <c r="G18" s="22" t="s">
        <v>233</v>
      </c>
      <c r="H18" s="22" t="s">
        <v>234</v>
      </c>
      <c r="I18" s="59">
        <v>23980.2</v>
      </c>
      <c r="J18" s="59">
        <v>23980.2</v>
      </c>
      <c r="K18" s="62"/>
      <c r="L18" s="62"/>
      <c r="M18" s="61">
        <v>23980.2</v>
      </c>
      <c r="N18" s="62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ht="20.25" customHeight="1" spans="1:24">
      <c r="A19" s="22" t="s">
        <v>216</v>
      </c>
      <c r="B19" s="22" t="s">
        <v>69</v>
      </c>
      <c r="C19" s="22" t="s">
        <v>225</v>
      </c>
      <c r="D19" s="22" t="s">
        <v>226</v>
      </c>
      <c r="E19" s="22" t="s">
        <v>135</v>
      </c>
      <c r="F19" s="22" t="s">
        <v>136</v>
      </c>
      <c r="G19" s="22" t="s">
        <v>233</v>
      </c>
      <c r="H19" s="22" t="s">
        <v>234</v>
      </c>
      <c r="I19" s="59">
        <v>61557.6</v>
      </c>
      <c r="J19" s="59">
        <v>61557.6</v>
      </c>
      <c r="K19" s="62"/>
      <c r="L19" s="62"/>
      <c r="M19" s="61">
        <v>61557.6</v>
      </c>
      <c r="N19" s="62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ht="20.25" customHeight="1" spans="1:24">
      <c r="A20" s="22" t="s">
        <v>216</v>
      </c>
      <c r="B20" s="22" t="s">
        <v>69</v>
      </c>
      <c r="C20" s="22" t="s">
        <v>225</v>
      </c>
      <c r="D20" s="22" t="s">
        <v>226</v>
      </c>
      <c r="E20" s="22" t="s">
        <v>100</v>
      </c>
      <c r="F20" s="22" t="s">
        <v>101</v>
      </c>
      <c r="G20" s="22" t="s">
        <v>235</v>
      </c>
      <c r="H20" s="22" t="s">
        <v>236</v>
      </c>
      <c r="I20" s="59">
        <v>1496.12</v>
      </c>
      <c r="J20" s="59">
        <v>1496.12</v>
      </c>
      <c r="K20" s="62"/>
      <c r="L20" s="62"/>
      <c r="M20" s="61">
        <v>1496.12</v>
      </c>
      <c r="N20" s="62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ht="20.25" customHeight="1" spans="1:24">
      <c r="A21" s="22" t="s">
        <v>216</v>
      </c>
      <c r="B21" s="22" t="s">
        <v>69</v>
      </c>
      <c r="C21" s="22" t="s">
        <v>225</v>
      </c>
      <c r="D21" s="22" t="s">
        <v>226</v>
      </c>
      <c r="E21" s="22" t="s">
        <v>104</v>
      </c>
      <c r="F21" s="22" t="s">
        <v>105</v>
      </c>
      <c r="G21" s="22" t="s">
        <v>235</v>
      </c>
      <c r="H21" s="22" t="s">
        <v>236</v>
      </c>
      <c r="I21" s="59">
        <v>3357.23</v>
      </c>
      <c r="J21" s="59">
        <v>3357.23</v>
      </c>
      <c r="K21" s="62"/>
      <c r="L21" s="62"/>
      <c r="M21" s="61">
        <v>3357.23</v>
      </c>
      <c r="N21" s="62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ht="20.25" customHeight="1" spans="1:24">
      <c r="A22" s="22" t="s">
        <v>216</v>
      </c>
      <c r="B22" s="22" t="s">
        <v>69</v>
      </c>
      <c r="C22" s="22" t="s">
        <v>225</v>
      </c>
      <c r="D22" s="22" t="s">
        <v>226</v>
      </c>
      <c r="E22" s="22" t="s">
        <v>137</v>
      </c>
      <c r="F22" s="22" t="s">
        <v>138</v>
      </c>
      <c r="G22" s="22" t="s">
        <v>235</v>
      </c>
      <c r="H22" s="22" t="s">
        <v>236</v>
      </c>
      <c r="I22" s="59">
        <v>6200.64</v>
      </c>
      <c r="J22" s="59">
        <v>6200.64</v>
      </c>
      <c r="K22" s="62"/>
      <c r="L22" s="62"/>
      <c r="M22" s="61">
        <v>6200.64</v>
      </c>
      <c r="N22" s="62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ht="20.25" customHeight="1" spans="1:24">
      <c r="A23" s="22" t="s">
        <v>216</v>
      </c>
      <c r="B23" s="22" t="s">
        <v>69</v>
      </c>
      <c r="C23" s="22" t="s">
        <v>225</v>
      </c>
      <c r="D23" s="22" t="s">
        <v>226</v>
      </c>
      <c r="E23" s="22" t="s">
        <v>137</v>
      </c>
      <c r="F23" s="22" t="s">
        <v>138</v>
      </c>
      <c r="G23" s="22" t="s">
        <v>235</v>
      </c>
      <c r="H23" s="22" t="s">
        <v>236</v>
      </c>
      <c r="I23" s="59">
        <v>2583.6</v>
      </c>
      <c r="J23" s="59">
        <v>2583.6</v>
      </c>
      <c r="K23" s="62"/>
      <c r="L23" s="62"/>
      <c r="M23" s="61">
        <v>2583.6</v>
      </c>
      <c r="N23" s="62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 ht="20.25" customHeight="1" spans="1:24">
      <c r="A24" s="22" t="s">
        <v>216</v>
      </c>
      <c r="B24" s="22" t="s">
        <v>69</v>
      </c>
      <c r="C24" s="22" t="s">
        <v>225</v>
      </c>
      <c r="D24" s="22" t="s">
        <v>226</v>
      </c>
      <c r="E24" s="22" t="s">
        <v>137</v>
      </c>
      <c r="F24" s="22" t="s">
        <v>138</v>
      </c>
      <c r="G24" s="22" t="s">
        <v>235</v>
      </c>
      <c r="H24" s="22" t="s">
        <v>236</v>
      </c>
      <c r="I24" s="59">
        <v>1726.57</v>
      </c>
      <c r="J24" s="59">
        <v>1726.57</v>
      </c>
      <c r="K24" s="62"/>
      <c r="L24" s="62"/>
      <c r="M24" s="61">
        <v>1726.57</v>
      </c>
      <c r="N24" s="62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ht="20.25" customHeight="1" spans="1:24">
      <c r="A25" s="22" t="s">
        <v>216</v>
      </c>
      <c r="B25" s="22" t="s">
        <v>69</v>
      </c>
      <c r="C25" s="22" t="s">
        <v>225</v>
      </c>
      <c r="D25" s="22" t="s">
        <v>226</v>
      </c>
      <c r="E25" s="22" t="s">
        <v>137</v>
      </c>
      <c r="F25" s="22" t="s">
        <v>138</v>
      </c>
      <c r="G25" s="22" t="s">
        <v>235</v>
      </c>
      <c r="H25" s="22" t="s">
        <v>236</v>
      </c>
      <c r="I25" s="59">
        <v>2216.07</v>
      </c>
      <c r="J25" s="59">
        <v>2216.07</v>
      </c>
      <c r="K25" s="62"/>
      <c r="L25" s="62"/>
      <c r="M25" s="61">
        <v>2216.07</v>
      </c>
      <c r="N25" s="62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ht="20.25" customHeight="1" spans="1:24">
      <c r="A26" s="22" t="s">
        <v>216</v>
      </c>
      <c r="B26" s="22" t="s">
        <v>69</v>
      </c>
      <c r="C26" s="22" t="s">
        <v>225</v>
      </c>
      <c r="D26" s="22" t="s">
        <v>226</v>
      </c>
      <c r="E26" s="22" t="s">
        <v>137</v>
      </c>
      <c r="F26" s="22" t="s">
        <v>138</v>
      </c>
      <c r="G26" s="22" t="s">
        <v>235</v>
      </c>
      <c r="H26" s="22" t="s">
        <v>236</v>
      </c>
      <c r="I26" s="59">
        <v>3100.32</v>
      </c>
      <c r="J26" s="59">
        <v>3100.32</v>
      </c>
      <c r="K26" s="62"/>
      <c r="L26" s="62"/>
      <c r="M26" s="61">
        <v>3100.32</v>
      </c>
      <c r="N26" s="62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ht="20.25" customHeight="1" spans="1:24">
      <c r="A27" s="22" t="s">
        <v>216</v>
      </c>
      <c r="B27" s="22" t="s">
        <v>69</v>
      </c>
      <c r="C27" s="22" t="s">
        <v>237</v>
      </c>
      <c r="D27" s="22" t="s">
        <v>194</v>
      </c>
      <c r="E27" s="22" t="s">
        <v>100</v>
      </c>
      <c r="F27" s="22" t="s">
        <v>101</v>
      </c>
      <c r="G27" s="22" t="s">
        <v>238</v>
      </c>
      <c r="H27" s="22" t="s">
        <v>194</v>
      </c>
      <c r="I27" s="59">
        <v>30000</v>
      </c>
      <c r="J27" s="59">
        <v>30000</v>
      </c>
      <c r="K27" s="62"/>
      <c r="L27" s="62"/>
      <c r="M27" s="61">
        <v>30000</v>
      </c>
      <c r="N27" s="62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ht="20.25" customHeight="1" spans="1:24">
      <c r="A28" s="22" t="s">
        <v>216</v>
      </c>
      <c r="B28" s="22" t="s">
        <v>69</v>
      </c>
      <c r="C28" s="22" t="s">
        <v>239</v>
      </c>
      <c r="D28" s="22" t="s">
        <v>240</v>
      </c>
      <c r="E28" s="22" t="s">
        <v>100</v>
      </c>
      <c r="F28" s="22" t="s">
        <v>101</v>
      </c>
      <c r="G28" s="22" t="s">
        <v>241</v>
      </c>
      <c r="H28" s="22" t="s">
        <v>242</v>
      </c>
      <c r="I28" s="59">
        <v>105600</v>
      </c>
      <c r="J28" s="59">
        <v>105600</v>
      </c>
      <c r="K28" s="62"/>
      <c r="L28" s="62"/>
      <c r="M28" s="61">
        <v>105600</v>
      </c>
      <c r="N28" s="62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ht="20.25" customHeight="1" spans="1:24">
      <c r="A29" s="22" t="s">
        <v>216</v>
      </c>
      <c r="B29" s="22" t="s">
        <v>69</v>
      </c>
      <c r="C29" s="22" t="s">
        <v>243</v>
      </c>
      <c r="D29" s="22" t="s">
        <v>244</v>
      </c>
      <c r="E29" s="22" t="s">
        <v>100</v>
      </c>
      <c r="F29" s="22" t="s">
        <v>101</v>
      </c>
      <c r="G29" s="22" t="s">
        <v>245</v>
      </c>
      <c r="H29" s="22" t="s">
        <v>244</v>
      </c>
      <c r="I29" s="59">
        <v>27198.24</v>
      </c>
      <c r="J29" s="59">
        <v>27198.24</v>
      </c>
      <c r="K29" s="62"/>
      <c r="L29" s="62"/>
      <c r="M29" s="61">
        <v>27198.24</v>
      </c>
      <c r="N29" s="62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ht="20.25" customHeight="1" spans="1:24">
      <c r="A30" s="22" t="s">
        <v>216</v>
      </c>
      <c r="B30" s="22" t="s">
        <v>69</v>
      </c>
      <c r="C30" s="22" t="s">
        <v>243</v>
      </c>
      <c r="D30" s="22" t="s">
        <v>244</v>
      </c>
      <c r="E30" s="22" t="s">
        <v>104</v>
      </c>
      <c r="F30" s="22" t="s">
        <v>105</v>
      </c>
      <c r="G30" s="22" t="s">
        <v>245</v>
      </c>
      <c r="H30" s="22" t="s">
        <v>244</v>
      </c>
      <c r="I30" s="59">
        <v>11392.08</v>
      </c>
      <c r="J30" s="59">
        <v>11392.08</v>
      </c>
      <c r="K30" s="62"/>
      <c r="L30" s="62"/>
      <c r="M30" s="61">
        <v>11392.08</v>
      </c>
      <c r="N30" s="62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ht="20.25" customHeight="1" spans="1:24">
      <c r="A31" s="22" t="s">
        <v>216</v>
      </c>
      <c r="B31" s="22" t="s">
        <v>69</v>
      </c>
      <c r="C31" s="22" t="s">
        <v>246</v>
      </c>
      <c r="D31" s="22" t="s">
        <v>247</v>
      </c>
      <c r="E31" s="22" t="s">
        <v>100</v>
      </c>
      <c r="F31" s="22" t="s">
        <v>101</v>
      </c>
      <c r="G31" s="22" t="s">
        <v>248</v>
      </c>
      <c r="H31" s="22" t="s">
        <v>249</v>
      </c>
      <c r="I31" s="59">
        <v>37296</v>
      </c>
      <c r="J31" s="59">
        <v>37296</v>
      </c>
      <c r="K31" s="62"/>
      <c r="L31" s="62"/>
      <c r="M31" s="61">
        <v>37296</v>
      </c>
      <c r="N31" s="62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ht="20.25" customHeight="1" spans="1:24">
      <c r="A32" s="22" t="s">
        <v>216</v>
      </c>
      <c r="B32" s="22" t="s">
        <v>69</v>
      </c>
      <c r="C32" s="22" t="s">
        <v>246</v>
      </c>
      <c r="D32" s="22" t="s">
        <v>247</v>
      </c>
      <c r="E32" s="22" t="s">
        <v>104</v>
      </c>
      <c r="F32" s="22" t="s">
        <v>105</v>
      </c>
      <c r="G32" s="22" t="s">
        <v>248</v>
      </c>
      <c r="H32" s="22" t="s">
        <v>249</v>
      </c>
      <c r="I32" s="59">
        <v>15540</v>
      </c>
      <c r="J32" s="59">
        <v>15540</v>
      </c>
      <c r="K32" s="62"/>
      <c r="L32" s="62"/>
      <c r="M32" s="61">
        <v>15540</v>
      </c>
      <c r="N32" s="62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ht="20.25" customHeight="1" spans="1:24">
      <c r="A33" s="22" t="s">
        <v>216</v>
      </c>
      <c r="B33" s="22" t="s">
        <v>69</v>
      </c>
      <c r="C33" s="22" t="s">
        <v>246</v>
      </c>
      <c r="D33" s="22" t="s">
        <v>247</v>
      </c>
      <c r="E33" s="22" t="s">
        <v>100</v>
      </c>
      <c r="F33" s="22" t="s">
        <v>101</v>
      </c>
      <c r="G33" s="22" t="s">
        <v>250</v>
      </c>
      <c r="H33" s="22" t="s">
        <v>251</v>
      </c>
      <c r="I33" s="59">
        <v>24000</v>
      </c>
      <c r="J33" s="59">
        <v>24000</v>
      </c>
      <c r="K33" s="62"/>
      <c r="L33" s="62"/>
      <c r="M33" s="61">
        <v>24000</v>
      </c>
      <c r="N33" s="62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ht="20.25" customHeight="1" spans="1:24">
      <c r="A34" s="22" t="s">
        <v>216</v>
      </c>
      <c r="B34" s="22" t="s">
        <v>69</v>
      </c>
      <c r="C34" s="22" t="s">
        <v>246</v>
      </c>
      <c r="D34" s="22" t="s">
        <v>247</v>
      </c>
      <c r="E34" s="22" t="s">
        <v>104</v>
      </c>
      <c r="F34" s="22" t="s">
        <v>105</v>
      </c>
      <c r="G34" s="22" t="s">
        <v>250</v>
      </c>
      <c r="H34" s="22" t="s">
        <v>251</v>
      </c>
      <c r="I34" s="59">
        <v>10000</v>
      </c>
      <c r="J34" s="59">
        <v>10000</v>
      </c>
      <c r="K34" s="62"/>
      <c r="L34" s="62"/>
      <c r="M34" s="61">
        <v>10000</v>
      </c>
      <c r="N34" s="62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ht="20.25" customHeight="1" spans="1:24">
      <c r="A35" s="22" t="s">
        <v>216</v>
      </c>
      <c r="B35" s="22" t="s">
        <v>69</v>
      </c>
      <c r="C35" s="22" t="s">
        <v>246</v>
      </c>
      <c r="D35" s="22" t="s">
        <v>247</v>
      </c>
      <c r="E35" s="22" t="s">
        <v>100</v>
      </c>
      <c r="F35" s="22" t="s">
        <v>101</v>
      </c>
      <c r="G35" s="22" t="s">
        <v>252</v>
      </c>
      <c r="H35" s="22" t="s">
        <v>253</v>
      </c>
      <c r="I35" s="59">
        <v>90000</v>
      </c>
      <c r="J35" s="59">
        <v>90000</v>
      </c>
      <c r="K35" s="62"/>
      <c r="L35" s="62"/>
      <c r="M35" s="61">
        <v>90000</v>
      </c>
      <c r="N35" s="62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ht="20.25" customHeight="1" spans="1:24">
      <c r="A36" s="22" t="s">
        <v>216</v>
      </c>
      <c r="B36" s="22" t="s">
        <v>69</v>
      </c>
      <c r="C36" s="22" t="s">
        <v>246</v>
      </c>
      <c r="D36" s="22" t="s">
        <v>247</v>
      </c>
      <c r="E36" s="22" t="s">
        <v>100</v>
      </c>
      <c r="F36" s="22" t="s">
        <v>101</v>
      </c>
      <c r="G36" s="22" t="s">
        <v>254</v>
      </c>
      <c r="H36" s="22" t="s">
        <v>255</v>
      </c>
      <c r="I36" s="59">
        <v>33600</v>
      </c>
      <c r="J36" s="59">
        <v>33600</v>
      </c>
      <c r="K36" s="62"/>
      <c r="L36" s="62"/>
      <c r="M36" s="61">
        <v>33600</v>
      </c>
      <c r="N36" s="62"/>
      <c r="O36" s="59"/>
      <c r="P36" s="59"/>
      <c r="Q36" s="59"/>
      <c r="R36" s="59"/>
      <c r="S36" s="59"/>
      <c r="T36" s="59"/>
      <c r="U36" s="59"/>
      <c r="V36" s="59"/>
      <c r="W36" s="59"/>
      <c r="X36" s="59"/>
    </row>
    <row r="37" ht="20.25" customHeight="1" spans="1:24">
      <c r="A37" s="22" t="s">
        <v>216</v>
      </c>
      <c r="B37" s="22" t="s">
        <v>69</v>
      </c>
      <c r="C37" s="22" t="s">
        <v>246</v>
      </c>
      <c r="D37" s="22" t="s">
        <v>247</v>
      </c>
      <c r="E37" s="22" t="s">
        <v>104</v>
      </c>
      <c r="F37" s="22" t="s">
        <v>105</v>
      </c>
      <c r="G37" s="22" t="s">
        <v>254</v>
      </c>
      <c r="H37" s="22" t="s">
        <v>255</v>
      </c>
      <c r="I37" s="59">
        <v>14000</v>
      </c>
      <c r="J37" s="59">
        <v>14000</v>
      </c>
      <c r="K37" s="62"/>
      <c r="L37" s="62"/>
      <c r="M37" s="61">
        <v>14000</v>
      </c>
      <c r="N37" s="62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ht="20.25" customHeight="1" spans="1:24">
      <c r="A38" s="22" t="s">
        <v>216</v>
      </c>
      <c r="B38" s="22" t="s">
        <v>69</v>
      </c>
      <c r="C38" s="22" t="s">
        <v>246</v>
      </c>
      <c r="D38" s="22" t="s">
        <v>247</v>
      </c>
      <c r="E38" s="22" t="s">
        <v>108</v>
      </c>
      <c r="F38" s="22" t="s">
        <v>109</v>
      </c>
      <c r="G38" s="22" t="s">
        <v>254</v>
      </c>
      <c r="H38" s="22" t="s">
        <v>255</v>
      </c>
      <c r="I38" s="59">
        <v>5400</v>
      </c>
      <c r="J38" s="59">
        <v>5400</v>
      </c>
      <c r="K38" s="62"/>
      <c r="L38" s="62"/>
      <c r="M38" s="61">
        <v>5400</v>
      </c>
      <c r="N38" s="62"/>
      <c r="O38" s="59"/>
      <c r="P38" s="59"/>
      <c r="Q38" s="59"/>
      <c r="R38" s="59"/>
      <c r="S38" s="59"/>
      <c r="T38" s="59"/>
      <c r="U38" s="59"/>
      <c r="V38" s="59"/>
      <c r="W38" s="59"/>
      <c r="X38" s="59"/>
    </row>
    <row r="39" ht="20.25" customHeight="1" spans="1:24">
      <c r="A39" s="22" t="s">
        <v>216</v>
      </c>
      <c r="B39" s="22" t="s">
        <v>69</v>
      </c>
      <c r="C39" s="22" t="s">
        <v>256</v>
      </c>
      <c r="D39" s="22" t="s">
        <v>150</v>
      </c>
      <c r="E39" s="22" t="s">
        <v>149</v>
      </c>
      <c r="F39" s="22" t="s">
        <v>150</v>
      </c>
      <c r="G39" s="22" t="s">
        <v>257</v>
      </c>
      <c r="H39" s="22" t="s">
        <v>150</v>
      </c>
      <c r="I39" s="59">
        <v>220782.24</v>
      </c>
      <c r="J39" s="59">
        <v>220782.24</v>
      </c>
      <c r="K39" s="62"/>
      <c r="L39" s="62"/>
      <c r="M39" s="61">
        <v>220782.24</v>
      </c>
      <c r="N39" s="62"/>
      <c r="O39" s="59"/>
      <c r="P39" s="59"/>
      <c r="Q39" s="59"/>
      <c r="R39" s="59"/>
      <c r="S39" s="59"/>
      <c r="T39" s="59"/>
      <c r="U39" s="59"/>
      <c r="V39" s="59"/>
      <c r="W39" s="59"/>
      <c r="X39" s="59"/>
    </row>
    <row r="40" ht="20.25" customHeight="1" spans="1:24">
      <c r="A40" s="22" t="s">
        <v>216</v>
      </c>
      <c r="B40" s="22" t="s">
        <v>69</v>
      </c>
      <c r="C40" s="22" t="s">
        <v>256</v>
      </c>
      <c r="D40" s="22" t="s">
        <v>150</v>
      </c>
      <c r="E40" s="22" t="s">
        <v>149</v>
      </c>
      <c r="F40" s="22" t="s">
        <v>150</v>
      </c>
      <c r="G40" s="22" t="s">
        <v>257</v>
      </c>
      <c r="H40" s="22" t="s">
        <v>150</v>
      </c>
      <c r="I40" s="59">
        <v>86592.48</v>
      </c>
      <c r="J40" s="59">
        <v>86592.48</v>
      </c>
      <c r="K40" s="62"/>
      <c r="L40" s="62"/>
      <c r="M40" s="61">
        <v>86592.48</v>
      </c>
      <c r="N40" s="62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ht="20.25" customHeight="1" spans="1:24">
      <c r="A41" s="22" t="s">
        <v>216</v>
      </c>
      <c r="B41" s="22" t="s">
        <v>69</v>
      </c>
      <c r="C41" s="22" t="s">
        <v>258</v>
      </c>
      <c r="D41" s="22" t="s">
        <v>259</v>
      </c>
      <c r="E41" s="22" t="s">
        <v>104</v>
      </c>
      <c r="F41" s="22" t="s">
        <v>105</v>
      </c>
      <c r="G41" s="22" t="s">
        <v>219</v>
      </c>
      <c r="H41" s="22" t="s">
        <v>220</v>
      </c>
      <c r="I41" s="59">
        <v>225528</v>
      </c>
      <c r="J41" s="59">
        <v>225528</v>
      </c>
      <c r="K41" s="62"/>
      <c r="L41" s="62"/>
      <c r="M41" s="61">
        <v>225528</v>
      </c>
      <c r="N41" s="62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ht="20.25" customHeight="1" spans="1:24">
      <c r="A42" s="22" t="s">
        <v>216</v>
      </c>
      <c r="B42" s="22" t="s">
        <v>69</v>
      </c>
      <c r="C42" s="22" t="s">
        <v>258</v>
      </c>
      <c r="D42" s="22" t="s">
        <v>259</v>
      </c>
      <c r="E42" s="22" t="s">
        <v>104</v>
      </c>
      <c r="F42" s="22" t="s">
        <v>105</v>
      </c>
      <c r="G42" s="22" t="s">
        <v>221</v>
      </c>
      <c r="H42" s="22" t="s">
        <v>222</v>
      </c>
      <c r="I42" s="59">
        <v>15840</v>
      </c>
      <c r="J42" s="59">
        <v>15840</v>
      </c>
      <c r="K42" s="62"/>
      <c r="L42" s="62"/>
      <c r="M42" s="61">
        <v>15840</v>
      </c>
      <c r="N42" s="62"/>
      <c r="O42" s="59"/>
      <c r="P42" s="59"/>
      <c r="Q42" s="59"/>
      <c r="R42" s="59"/>
      <c r="S42" s="59"/>
      <c r="T42" s="59"/>
      <c r="U42" s="59"/>
      <c r="V42" s="59"/>
      <c r="W42" s="59"/>
      <c r="X42" s="59"/>
    </row>
    <row r="43" ht="20.25" customHeight="1" spans="1:24">
      <c r="A43" s="22" t="s">
        <v>216</v>
      </c>
      <c r="B43" s="22" t="s">
        <v>69</v>
      </c>
      <c r="C43" s="22" t="s">
        <v>258</v>
      </c>
      <c r="D43" s="22" t="s">
        <v>259</v>
      </c>
      <c r="E43" s="22" t="s">
        <v>104</v>
      </c>
      <c r="F43" s="22" t="s">
        <v>105</v>
      </c>
      <c r="G43" s="22" t="s">
        <v>223</v>
      </c>
      <c r="H43" s="22" t="s">
        <v>224</v>
      </c>
      <c r="I43" s="59">
        <v>18794</v>
      </c>
      <c r="J43" s="59">
        <v>18794</v>
      </c>
      <c r="K43" s="62"/>
      <c r="L43" s="62"/>
      <c r="M43" s="61">
        <v>18794</v>
      </c>
      <c r="N43" s="62"/>
      <c r="O43" s="59"/>
      <c r="P43" s="59"/>
      <c r="Q43" s="59"/>
      <c r="R43" s="59"/>
      <c r="S43" s="59"/>
      <c r="T43" s="59"/>
      <c r="U43" s="59"/>
      <c r="V43" s="59"/>
      <c r="W43" s="59"/>
      <c r="X43" s="59"/>
    </row>
    <row r="44" ht="20.25" customHeight="1" spans="1:24">
      <c r="A44" s="22" t="s">
        <v>216</v>
      </c>
      <c r="B44" s="22" t="s">
        <v>69</v>
      </c>
      <c r="C44" s="22" t="s">
        <v>258</v>
      </c>
      <c r="D44" s="22" t="s">
        <v>259</v>
      </c>
      <c r="E44" s="22" t="s">
        <v>104</v>
      </c>
      <c r="F44" s="22" t="s">
        <v>105</v>
      </c>
      <c r="G44" s="22" t="s">
        <v>260</v>
      </c>
      <c r="H44" s="22" t="s">
        <v>261</v>
      </c>
      <c r="I44" s="59">
        <v>89400</v>
      </c>
      <c r="J44" s="59">
        <v>89400</v>
      </c>
      <c r="K44" s="62"/>
      <c r="L44" s="62"/>
      <c r="M44" s="61">
        <v>89400</v>
      </c>
      <c r="N44" s="62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 ht="20.25" customHeight="1" spans="1:24">
      <c r="A45" s="22" t="s">
        <v>216</v>
      </c>
      <c r="B45" s="22" t="s">
        <v>69</v>
      </c>
      <c r="C45" s="22" t="s">
        <v>258</v>
      </c>
      <c r="D45" s="22" t="s">
        <v>259</v>
      </c>
      <c r="E45" s="22" t="s">
        <v>104</v>
      </c>
      <c r="F45" s="22" t="s">
        <v>105</v>
      </c>
      <c r="G45" s="22" t="s">
        <v>260</v>
      </c>
      <c r="H45" s="22" t="s">
        <v>261</v>
      </c>
      <c r="I45" s="59">
        <v>48120</v>
      </c>
      <c r="J45" s="59">
        <v>48120</v>
      </c>
      <c r="K45" s="62"/>
      <c r="L45" s="62"/>
      <c r="M45" s="61">
        <v>48120</v>
      </c>
      <c r="N45" s="62"/>
      <c r="O45" s="59"/>
      <c r="P45" s="59"/>
      <c r="Q45" s="59"/>
      <c r="R45" s="59"/>
      <c r="S45" s="59"/>
      <c r="T45" s="59"/>
      <c r="U45" s="59"/>
      <c r="V45" s="59"/>
      <c r="W45" s="59"/>
      <c r="X45" s="59"/>
    </row>
    <row r="46" ht="20.25" customHeight="1" spans="1:24">
      <c r="A46" s="22" t="s">
        <v>216</v>
      </c>
      <c r="B46" s="22" t="s">
        <v>69</v>
      </c>
      <c r="C46" s="22" t="s">
        <v>258</v>
      </c>
      <c r="D46" s="22" t="s">
        <v>259</v>
      </c>
      <c r="E46" s="22" t="s">
        <v>104</v>
      </c>
      <c r="F46" s="22" t="s">
        <v>105</v>
      </c>
      <c r="G46" s="22" t="s">
        <v>260</v>
      </c>
      <c r="H46" s="22" t="s">
        <v>261</v>
      </c>
      <c r="I46" s="59">
        <v>100716</v>
      </c>
      <c r="J46" s="59">
        <v>100716</v>
      </c>
      <c r="K46" s="62"/>
      <c r="L46" s="62"/>
      <c r="M46" s="61">
        <v>100716</v>
      </c>
      <c r="N46" s="62"/>
      <c r="O46" s="59"/>
      <c r="P46" s="59"/>
      <c r="Q46" s="59"/>
      <c r="R46" s="59"/>
      <c r="S46" s="59"/>
      <c r="T46" s="59"/>
      <c r="U46" s="59"/>
      <c r="V46" s="59"/>
      <c r="W46" s="59"/>
      <c r="X46" s="59"/>
    </row>
    <row r="47" ht="20.25" customHeight="1" spans="1:24">
      <c r="A47" s="22" t="s">
        <v>216</v>
      </c>
      <c r="B47" s="22" t="s">
        <v>69</v>
      </c>
      <c r="C47" s="22" t="s">
        <v>262</v>
      </c>
      <c r="D47" s="22" t="s">
        <v>263</v>
      </c>
      <c r="E47" s="22" t="s">
        <v>108</v>
      </c>
      <c r="F47" s="22" t="s">
        <v>109</v>
      </c>
      <c r="G47" s="22" t="s">
        <v>264</v>
      </c>
      <c r="H47" s="22" t="s">
        <v>265</v>
      </c>
      <c r="I47" s="59">
        <v>86400</v>
      </c>
      <c r="J47" s="59">
        <v>86400</v>
      </c>
      <c r="K47" s="62"/>
      <c r="L47" s="62"/>
      <c r="M47" s="61">
        <v>86400</v>
      </c>
      <c r="N47" s="62"/>
      <c r="O47" s="59"/>
      <c r="P47" s="59"/>
      <c r="Q47" s="59"/>
      <c r="R47" s="59"/>
      <c r="S47" s="59"/>
      <c r="T47" s="59"/>
      <c r="U47" s="59"/>
      <c r="V47" s="59"/>
      <c r="W47" s="59"/>
      <c r="X47" s="59"/>
    </row>
    <row r="48" ht="20.25" customHeight="1" spans="1:24">
      <c r="A48" s="22" t="s">
        <v>216</v>
      </c>
      <c r="B48" s="22" t="s">
        <v>69</v>
      </c>
      <c r="C48" s="22" t="s">
        <v>266</v>
      </c>
      <c r="D48" s="22" t="s">
        <v>267</v>
      </c>
      <c r="E48" s="22" t="s">
        <v>100</v>
      </c>
      <c r="F48" s="22" t="s">
        <v>101</v>
      </c>
      <c r="G48" s="22" t="s">
        <v>223</v>
      </c>
      <c r="H48" s="22" t="s">
        <v>224</v>
      </c>
      <c r="I48" s="59">
        <v>170160</v>
      </c>
      <c r="J48" s="59">
        <v>170160</v>
      </c>
      <c r="K48" s="62"/>
      <c r="L48" s="62"/>
      <c r="M48" s="61">
        <v>170160</v>
      </c>
      <c r="N48" s="62"/>
      <c r="O48" s="59"/>
      <c r="P48" s="59"/>
      <c r="Q48" s="59"/>
      <c r="R48" s="59"/>
      <c r="S48" s="59"/>
      <c r="T48" s="59"/>
      <c r="U48" s="59"/>
      <c r="V48" s="59"/>
      <c r="W48" s="59"/>
      <c r="X48" s="59"/>
    </row>
    <row r="49" ht="20.25" customHeight="1" spans="1:24">
      <c r="A49" s="22" t="s">
        <v>216</v>
      </c>
      <c r="B49" s="22" t="s">
        <v>69</v>
      </c>
      <c r="C49" s="22" t="s">
        <v>266</v>
      </c>
      <c r="D49" s="22" t="s">
        <v>267</v>
      </c>
      <c r="E49" s="22" t="s">
        <v>100</v>
      </c>
      <c r="F49" s="22" t="s">
        <v>101</v>
      </c>
      <c r="G49" s="22" t="s">
        <v>223</v>
      </c>
      <c r="H49" s="22" t="s">
        <v>224</v>
      </c>
      <c r="I49" s="59">
        <v>120000</v>
      </c>
      <c r="J49" s="59">
        <v>120000</v>
      </c>
      <c r="K49" s="62"/>
      <c r="L49" s="62"/>
      <c r="M49" s="61">
        <v>120000</v>
      </c>
      <c r="N49" s="62"/>
      <c r="O49" s="59"/>
      <c r="P49" s="59"/>
      <c r="Q49" s="59"/>
      <c r="R49" s="59"/>
      <c r="S49" s="59"/>
      <c r="T49" s="59"/>
      <c r="U49" s="59"/>
      <c r="V49" s="59"/>
      <c r="W49" s="59"/>
      <c r="X49" s="59"/>
    </row>
    <row r="50" ht="20.25" customHeight="1" spans="1:24">
      <c r="A50" s="22" t="s">
        <v>216</v>
      </c>
      <c r="B50" s="22" t="s">
        <v>69</v>
      </c>
      <c r="C50" s="22" t="s">
        <v>268</v>
      </c>
      <c r="D50" s="22" t="s">
        <v>269</v>
      </c>
      <c r="E50" s="22" t="s">
        <v>104</v>
      </c>
      <c r="F50" s="22" t="s">
        <v>105</v>
      </c>
      <c r="G50" s="22" t="s">
        <v>223</v>
      </c>
      <c r="H50" s="22" t="s">
        <v>224</v>
      </c>
      <c r="I50" s="59">
        <v>45000</v>
      </c>
      <c r="J50" s="59">
        <v>45000</v>
      </c>
      <c r="K50" s="62"/>
      <c r="L50" s="62"/>
      <c r="M50" s="61">
        <v>45000</v>
      </c>
      <c r="N50" s="62"/>
      <c r="O50" s="59"/>
      <c r="P50" s="59"/>
      <c r="Q50" s="59"/>
      <c r="R50" s="59"/>
      <c r="S50" s="59"/>
      <c r="T50" s="59"/>
      <c r="U50" s="59"/>
      <c r="V50" s="59"/>
      <c r="W50" s="59"/>
      <c r="X50" s="59"/>
    </row>
    <row r="51" ht="20.25" customHeight="1" spans="1:24">
      <c r="A51" s="22" t="s">
        <v>216</v>
      </c>
      <c r="B51" s="22" t="s">
        <v>69</v>
      </c>
      <c r="C51" s="22" t="s">
        <v>268</v>
      </c>
      <c r="D51" s="22" t="s">
        <v>269</v>
      </c>
      <c r="E51" s="22" t="s">
        <v>104</v>
      </c>
      <c r="F51" s="22" t="s">
        <v>105</v>
      </c>
      <c r="G51" s="22" t="s">
        <v>260</v>
      </c>
      <c r="H51" s="22" t="s">
        <v>261</v>
      </c>
      <c r="I51" s="59">
        <v>48000</v>
      </c>
      <c r="J51" s="59">
        <v>48000</v>
      </c>
      <c r="K51" s="62"/>
      <c r="L51" s="62"/>
      <c r="M51" s="61">
        <v>48000</v>
      </c>
      <c r="N51" s="62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ht="20.25" customHeight="1" spans="1:24">
      <c r="A52" s="22" t="s">
        <v>216</v>
      </c>
      <c r="B52" s="22" t="s">
        <v>69</v>
      </c>
      <c r="C52" s="22" t="s">
        <v>268</v>
      </c>
      <c r="D52" s="22" t="s">
        <v>269</v>
      </c>
      <c r="E52" s="22" t="s">
        <v>104</v>
      </c>
      <c r="F52" s="22" t="s">
        <v>105</v>
      </c>
      <c r="G52" s="22" t="s">
        <v>260</v>
      </c>
      <c r="H52" s="22" t="s">
        <v>261</v>
      </c>
      <c r="I52" s="59">
        <v>42000</v>
      </c>
      <c r="J52" s="59">
        <v>42000</v>
      </c>
      <c r="K52" s="62"/>
      <c r="L52" s="62"/>
      <c r="M52" s="61">
        <v>42000</v>
      </c>
      <c r="N52" s="62"/>
      <c r="O52" s="59"/>
      <c r="P52" s="59"/>
      <c r="Q52" s="59"/>
      <c r="R52" s="59"/>
      <c r="S52" s="59"/>
      <c r="T52" s="59"/>
      <c r="U52" s="59"/>
      <c r="V52" s="59"/>
      <c r="W52" s="59"/>
      <c r="X52" s="59"/>
    </row>
    <row r="53" ht="17.25" customHeight="1" spans="1:24">
      <c r="A53" s="202" t="s">
        <v>189</v>
      </c>
      <c r="B53" s="203"/>
      <c r="C53" s="215"/>
      <c r="D53" s="215"/>
      <c r="E53" s="215"/>
      <c r="F53" s="215"/>
      <c r="G53" s="215"/>
      <c r="H53" s="216"/>
      <c r="I53" s="59">
        <v>3549922.08</v>
      </c>
      <c r="J53" s="59">
        <v>3549922.08</v>
      </c>
      <c r="K53" s="59"/>
      <c r="L53" s="59"/>
      <c r="M53" s="61">
        <v>3549922.08</v>
      </c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</row>
  </sheetData>
  <mergeCells count="31">
    <mergeCell ref="A2:X2"/>
    <mergeCell ref="A3:H3"/>
    <mergeCell ref="I4:X4"/>
    <mergeCell ref="J5:N5"/>
    <mergeCell ref="O5:Q5"/>
    <mergeCell ref="S5:X5"/>
    <mergeCell ref="A53:H5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86805555555556" right="0.751388888888889" top="1" bottom="1" header="0.5" footer="0.5"/>
  <pageSetup paperSize="9" scale="4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  <pageSetUpPr fitToPage="1"/>
  </sheetPr>
  <dimension ref="A1:W16"/>
  <sheetViews>
    <sheetView showZeros="0" topLeftCell="F1" workbookViewId="0">
      <selection activeCell="Y4" sqref="Y4"/>
    </sheetView>
  </sheetViews>
  <sheetFormatPr defaultColWidth="9.14166666666667" defaultRowHeight="14.25" customHeight="1"/>
  <cols>
    <col min="1" max="1" width="9.125" customWidth="1"/>
    <col min="2" max="2" width="13.425" customWidth="1"/>
    <col min="3" max="3" width="30.75" customWidth="1"/>
    <col min="4" max="4" width="23.85" customWidth="1"/>
    <col min="5" max="5" width="8.5" customWidth="1"/>
    <col min="6" max="6" width="17.7083333333333" customWidth="1"/>
    <col min="7" max="7" width="6.875" customWidth="1"/>
    <col min="8" max="8" width="17.7083333333333" customWidth="1"/>
    <col min="9" max="9" width="11.375" customWidth="1"/>
    <col min="10" max="10" width="9.875" customWidth="1"/>
    <col min="11" max="11" width="11.625" customWidth="1"/>
    <col min="12" max="12" width="7.375" customWidth="1"/>
    <col min="13" max="13" width="8.375" customWidth="1"/>
    <col min="14" max="14" width="7.25" customWidth="1"/>
    <col min="15" max="15" width="7.125" customWidth="1"/>
    <col min="16" max="16" width="6.75" customWidth="1"/>
    <col min="17" max="17" width="6.375" customWidth="1"/>
    <col min="18" max="18" width="7.875" customWidth="1"/>
    <col min="19" max="19" width="6.125" customWidth="1"/>
    <col min="20" max="20" width="5.375" customWidth="1"/>
    <col min="21" max="21" width="6.875" customWidth="1"/>
    <col min="22" max="22" width="6.625" customWidth="1"/>
    <col min="23" max="23" width="8" customWidth="1"/>
  </cols>
  <sheetData>
    <row r="1" ht="13.5" customHeight="1" spans="2:23">
      <c r="B1" s="200"/>
      <c r="E1" s="42"/>
      <c r="F1" s="42"/>
      <c r="G1" s="42"/>
      <c r="H1" s="42"/>
      <c r="U1" s="200"/>
      <c r="W1" s="210" t="s">
        <v>270</v>
      </c>
    </row>
    <row r="2" ht="46.5" customHeight="1" spans="1:23">
      <c r="A2" s="44" t="str">
        <f>"2025"&amp;"年部门项目支出预算表"</f>
        <v>2025年部门项目支出预算表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ht="13.5" customHeight="1" spans="1:23">
      <c r="A3" s="45" t="str">
        <f>"单位名称："&amp;"昆明市晋宁区公共就业和人才服务中心"</f>
        <v>单位名称：昆明市晋宁区公共就业和人才服务中心</v>
      </c>
      <c r="B3" s="46"/>
      <c r="C3" s="46"/>
      <c r="D3" s="46"/>
      <c r="E3" s="46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U3" s="200"/>
      <c r="W3" s="178" t="s">
        <v>1</v>
      </c>
    </row>
    <row r="4" ht="21.75" customHeight="1" spans="1:23">
      <c r="A4" s="49" t="s">
        <v>271</v>
      </c>
      <c r="B4" s="50" t="s">
        <v>200</v>
      </c>
      <c r="C4" s="49" t="s">
        <v>201</v>
      </c>
      <c r="D4" s="49" t="s">
        <v>272</v>
      </c>
      <c r="E4" s="50" t="s">
        <v>202</v>
      </c>
      <c r="F4" s="50" t="s">
        <v>203</v>
      </c>
      <c r="G4" s="50" t="s">
        <v>273</v>
      </c>
      <c r="H4" s="50" t="s">
        <v>274</v>
      </c>
      <c r="I4" s="205" t="s">
        <v>55</v>
      </c>
      <c r="J4" s="13" t="s">
        <v>275</v>
      </c>
      <c r="K4" s="14"/>
      <c r="L4" s="14"/>
      <c r="M4" s="37"/>
      <c r="N4" s="13" t="s">
        <v>208</v>
      </c>
      <c r="O4" s="14"/>
      <c r="P4" s="37"/>
      <c r="Q4" s="50" t="s">
        <v>61</v>
      </c>
      <c r="R4" s="13" t="s">
        <v>62</v>
      </c>
      <c r="S4" s="14"/>
      <c r="T4" s="14"/>
      <c r="U4" s="14"/>
      <c r="V4" s="14"/>
      <c r="W4" s="37"/>
    </row>
    <row r="5" ht="21.75" customHeight="1" spans="1:23">
      <c r="A5" s="51"/>
      <c r="B5" s="201"/>
      <c r="C5" s="51"/>
      <c r="D5" s="51"/>
      <c r="E5" s="52"/>
      <c r="F5" s="52"/>
      <c r="G5" s="52"/>
      <c r="H5" s="52"/>
      <c r="I5" s="201"/>
      <c r="J5" s="206" t="s">
        <v>58</v>
      </c>
      <c r="K5" s="207"/>
      <c r="L5" s="50" t="s">
        <v>59</v>
      </c>
      <c r="M5" s="50" t="s">
        <v>60</v>
      </c>
      <c r="N5" s="50" t="s">
        <v>58</v>
      </c>
      <c r="O5" s="50" t="s">
        <v>59</v>
      </c>
      <c r="P5" s="50" t="s">
        <v>60</v>
      </c>
      <c r="Q5" s="52"/>
      <c r="R5" s="50" t="s">
        <v>57</v>
      </c>
      <c r="S5" s="50" t="s">
        <v>63</v>
      </c>
      <c r="T5" s="50" t="s">
        <v>214</v>
      </c>
      <c r="U5" s="50" t="s">
        <v>65</v>
      </c>
      <c r="V5" s="50" t="s">
        <v>66</v>
      </c>
      <c r="W5" s="50" t="s">
        <v>67</v>
      </c>
    </row>
    <row r="6" ht="21" customHeight="1" spans="1:23">
      <c r="A6" s="201"/>
      <c r="B6" s="201"/>
      <c r="C6" s="201"/>
      <c r="D6" s="201"/>
      <c r="E6" s="201"/>
      <c r="F6" s="201"/>
      <c r="G6" s="201"/>
      <c r="H6" s="201"/>
      <c r="I6" s="201"/>
      <c r="J6" s="208" t="s">
        <v>57</v>
      </c>
      <c r="K6" s="209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</row>
    <row r="7" ht="39.75" customHeight="1" spans="1:23">
      <c r="A7" s="54"/>
      <c r="B7" s="56"/>
      <c r="C7" s="54"/>
      <c r="D7" s="54"/>
      <c r="E7" s="55"/>
      <c r="F7" s="55"/>
      <c r="G7" s="55"/>
      <c r="H7" s="55"/>
      <c r="I7" s="56"/>
      <c r="J7" s="18" t="s">
        <v>57</v>
      </c>
      <c r="K7" s="18" t="s">
        <v>276</v>
      </c>
      <c r="L7" s="55"/>
      <c r="M7" s="55"/>
      <c r="N7" s="55"/>
      <c r="O7" s="55"/>
      <c r="P7" s="55"/>
      <c r="Q7" s="55"/>
      <c r="R7" s="55"/>
      <c r="S7" s="55"/>
      <c r="T7" s="55"/>
      <c r="U7" s="56"/>
      <c r="V7" s="55"/>
      <c r="W7" s="55"/>
    </row>
    <row r="8" ht="15" customHeight="1" spans="1:23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70">
        <v>12</v>
      </c>
      <c r="M8" s="70">
        <v>13</v>
      </c>
      <c r="N8" s="70">
        <v>14</v>
      </c>
      <c r="O8" s="70">
        <v>15</v>
      </c>
      <c r="P8" s="70">
        <v>16</v>
      </c>
      <c r="Q8" s="70">
        <v>17</v>
      </c>
      <c r="R8" s="70">
        <v>18</v>
      </c>
      <c r="S8" s="70">
        <v>19</v>
      </c>
      <c r="T8" s="70">
        <v>20</v>
      </c>
      <c r="U8" s="57">
        <v>21</v>
      </c>
      <c r="V8" s="70">
        <v>22</v>
      </c>
      <c r="W8" s="57">
        <v>23</v>
      </c>
    </row>
    <row r="9" ht="21.75" customHeight="1" spans="1:23">
      <c r="A9" s="197" t="s">
        <v>277</v>
      </c>
      <c r="B9" s="197" t="s">
        <v>278</v>
      </c>
      <c r="C9" s="197" t="s">
        <v>279</v>
      </c>
      <c r="D9" s="197" t="s">
        <v>69</v>
      </c>
      <c r="E9" s="197" t="s">
        <v>102</v>
      </c>
      <c r="F9" s="197" t="s">
        <v>103</v>
      </c>
      <c r="G9" s="197" t="s">
        <v>280</v>
      </c>
      <c r="H9" s="197" t="s">
        <v>281</v>
      </c>
      <c r="I9" s="59">
        <v>30000</v>
      </c>
      <c r="J9" s="59">
        <v>30000</v>
      </c>
      <c r="K9" s="61">
        <v>30000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ht="21.75" customHeight="1" spans="1:23">
      <c r="A10" s="197" t="s">
        <v>277</v>
      </c>
      <c r="B10" s="197" t="s">
        <v>282</v>
      </c>
      <c r="C10" s="197" t="s">
        <v>283</v>
      </c>
      <c r="D10" s="197" t="s">
        <v>69</v>
      </c>
      <c r="E10" s="197" t="s">
        <v>126</v>
      </c>
      <c r="F10" s="197" t="s">
        <v>125</v>
      </c>
      <c r="G10" s="197" t="s">
        <v>284</v>
      </c>
      <c r="H10" s="197" t="s">
        <v>80</v>
      </c>
      <c r="I10" s="59">
        <v>3000</v>
      </c>
      <c r="J10" s="59"/>
      <c r="K10" s="61"/>
      <c r="L10" s="59"/>
      <c r="M10" s="59"/>
      <c r="N10" s="59"/>
      <c r="O10" s="59"/>
      <c r="P10" s="59"/>
      <c r="Q10" s="59"/>
      <c r="R10" s="59">
        <v>3000</v>
      </c>
      <c r="S10" s="59"/>
      <c r="T10" s="59"/>
      <c r="U10" s="59"/>
      <c r="V10" s="59"/>
      <c r="W10" s="59">
        <v>3000</v>
      </c>
    </row>
    <row r="11" ht="24" customHeight="1" spans="1:23">
      <c r="A11" s="197" t="s">
        <v>277</v>
      </c>
      <c r="B11" s="197" t="s">
        <v>285</v>
      </c>
      <c r="C11" s="197" t="s">
        <v>286</v>
      </c>
      <c r="D11" s="197" t="s">
        <v>69</v>
      </c>
      <c r="E11" s="197" t="s">
        <v>143</v>
      </c>
      <c r="F11" s="197" t="s">
        <v>144</v>
      </c>
      <c r="G11" s="197" t="s">
        <v>287</v>
      </c>
      <c r="H11" s="197" t="s">
        <v>288</v>
      </c>
      <c r="I11" s="59">
        <v>45000</v>
      </c>
      <c r="J11" s="59">
        <v>45000</v>
      </c>
      <c r="K11" s="61">
        <v>45000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ht="21.75" customHeight="1" spans="1:23">
      <c r="A12" s="197" t="s">
        <v>289</v>
      </c>
      <c r="B12" s="197" t="s">
        <v>290</v>
      </c>
      <c r="C12" s="197" t="s">
        <v>291</v>
      </c>
      <c r="D12" s="197" t="s">
        <v>69</v>
      </c>
      <c r="E12" s="197" t="s">
        <v>118</v>
      </c>
      <c r="F12" s="197" t="s">
        <v>119</v>
      </c>
      <c r="G12" s="197" t="s">
        <v>264</v>
      </c>
      <c r="H12" s="197" t="s">
        <v>265</v>
      </c>
      <c r="I12" s="59">
        <v>245000</v>
      </c>
      <c r="J12" s="59">
        <v>245000</v>
      </c>
      <c r="K12" s="61">
        <v>245000</v>
      </c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ht="21.75" customHeight="1" spans="1:23">
      <c r="A13" s="197" t="s">
        <v>289</v>
      </c>
      <c r="B13" s="197" t="s">
        <v>292</v>
      </c>
      <c r="C13" s="197" t="s">
        <v>293</v>
      </c>
      <c r="D13" s="197" t="s">
        <v>69</v>
      </c>
      <c r="E13" s="197" t="s">
        <v>116</v>
      </c>
      <c r="F13" s="197" t="s">
        <v>117</v>
      </c>
      <c r="G13" s="197" t="s">
        <v>264</v>
      </c>
      <c r="H13" s="197" t="s">
        <v>265</v>
      </c>
      <c r="I13" s="59">
        <v>10800</v>
      </c>
      <c r="J13" s="59">
        <v>10800</v>
      </c>
      <c r="K13" s="61">
        <v>10800</v>
      </c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</row>
    <row r="14" ht="21.75" customHeight="1" spans="1:23">
      <c r="A14" s="197" t="s">
        <v>289</v>
      </c>
      <c r="B14" s="197" t="s">
        <v>294</v>
      </c>
      <c r="C14" s="197" t="s">
        <v>295</v>
      </c>
      <c r="D14" s="197" t="s">
        <v>69</v>
      </c>
      <c r="E14" s="197" t="s">
        <v>122</v>
      </c>
      <c r="F14" s="197" t="s">
        <v>123</v>
      </c>
      <c r="G14" s="197" t="s">
        <v>264</v>
      </c>
      <c r="H14" s="197" t="s">
        <v>265</v>
      </c>
      <c r="I14" s="59">
        <v>108000</v>
      </c>
      <c r="J14" s="59">
        <v>108000</v>
      </c>
      <c r="K14" s="61">
        <v>108000</v>
      </c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ht="21.75" customHeight="1" spans="1:23">
      <c r="A15" s="197" t="s">
        <v>289</v>
      </c>
      <c r="B15" s="197" t="s">
        <v>296</v>
      </c>
      <c r="C15" s="197" t="s">
        <v>297</v>
      </c>
      <c r="D15" s="197" t="s">
        <v>69</v>
      </c>
      <c r="E15" s="197" t="s">
        <v>120</v>
      </c>
      <c r="F15" s="197" t="s">
        <v>121</v>
      </c>
      <c r="G15" s="197" t="s">
        <v>264</v>
      </c>
      <c r="H15" s="197" t="s">
        <v>265</v>
      </c>
      <c r="I15" s="59">
        <v>223600</v>
      </c>
      <c r="J15" s="59">
        <v>223600</v>
      </c>
      <c r="K15" s="61">
        <v>223600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ht="18.75" customHeight="1" spans="1:23">
      <c r="A16" s="202" t="s">
        <v>189</v>
      </c>
      <c r="B16" s="203"/>
      <c r="C16" s="203"/>
      <c r="D16" s="203"/>
      <c r="E16" s="203"/>
      <c r="F16" s="203"/>
      <c r="G16" s="203"/>
      <c r="H16" s="204"/>
      <c r="I16" s="59">
        <v>665400</v>
      </c>
      <c r="J16" s="59">
        <v>662400</v>
      </c>
      <c r="K16" s="61">
        <v>662400</v>
      </c>
      <c r="L16" s="59"/>
      <c r="M16" s="59"/>
      <c r="N16" s="59"/>
      <c r="O16" s="59"/>
      <c r="P16" s="59"/>
      <c r="Q16" s="59"/>
      <c r="R16" s="59">
        <v>3000</v>
      </c>
      <c r="S16" s="59"/>
      <c r="T16" s="59"/>
      <c r="U16" s="59"/>
      <c r="V16" s="59"/>
      <c r="W16" s="59">
        <v>3000</v>
      </c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5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J37"/>
  <sheetViews>
    <sheetView showZeros="0" workbookViewId="0">
      <selection activeCell="J1" sqref="J1"/>
    </sheetView>
  </sheetViews>
  <sheetFormatPr defaultColWidth="9.14166666666667" defaultRowHeight="12" customHeight="1"/>
  <cols>
    <col min="1" max="1" width="21" customWidth="1"/>
    <col min="2" max="2" width="22.75" customWidth="1"/>
    <col min="3" max="3" width="12.25" customWidth="1"/>
    <col min="4" max="4" width="13" customWidth="1"/>
    <col min="5" max="5" width="23.5" customWidth="1"/>
    <col min="6" max="6" width="9.875" customWidth="1"/>
    <col min="7" max="7" width="19.5" customWidth="1"/>
    <col min="8" max="8" width="9.75" customWidth="1"/>
    <col min="9" max="9" width="12.875" customWidth="1"/>
    <col min="10" max="10" width="32" customWidth="1"/>
  </cols>
  <sheetData>
    <row r="1" ht="18" customHeight="1" spans="10:10">
      <c r="J1" s="43" t="s">
        <v>298</v>
      </c>
    </row>
    <row r="2" ht="39.75" customHeight="1" spans="1:10">
      <c r="A2" s="195" t="str">
        <f>"2025"&amp;"年部门项目支出绩效目标表（本级）"</f>
        <v>2025年部门项目支出绩效目标表（本级）</v>
      </c>
      <c r="B2" s="44"/>
      <c r="C2" s="44"/>
      <c r="D2" s="44"/>
      <c r="E2" s="44"/>
      <c r="F2" s="133"/>
      <c r="G2" s="44"/>
      <c r="H2" s="133"/>
      <c r="I2" s="133"/>
      <c r="J2" s="44"/>
    </row>
    <row r="3" ht="17.25" customHeight="1" spans="1:1">
      <c r="A3" s="45" t="str">
        <f>"单位名称："&amp;"昆明市晋宁区公共就业和人才服务中心"</f>
        <v>单位名称：昆明市晋宁区公共就业和人才服务中心</v>
      </c>
    </row>
    <row r="4" ht="44.25" customHeight="1" spans="1:10">
      <c r="A4" s="18" t="s">
        <v>201</v>
      </c>
      <c r="B4" s="18" t="s">
        <v>299</v>
      </c>
      <c r="C4" s="18" t="s">
        <v>300</v>
      </c>
      <c r="D4" s="18" t="s">
        <v>301</v>
      </c>
      <c r="E4" s="18" t="s">
        <v>302</v>
      </c>
      <c r="F4" s="190" t="s">
        <v>303</v>
      </c>
      <c r="G4" s="18" t="s">
        <v>304</v>
      </c>
      <c r="H4" s="190" t="s">
        <v>305</v>
      </c>
      <c r="I4" s="190" t="s">
        <v>306</v>
      </c>
      <c r="J4" s="18" t="s">
        <v>307</v>
      </c>
    </row>
    <row r="5" ht="18.75" customHeight="1" spans="1:10">
      <c r="A5" s="196">
        <v>1</v>
      </c>
      <c r="B5" s="196">
        <v>2</v>
      </c>
      <c r="C5" s="196">
        <v>3</v>
      </c>
      <c r="D5" s="196">
        <v>4</v>
      </c>
      <c r="E5" s="196">
        <v>5</v>
      </c>
      <c r="F5" s="70">
        <v>6</v>
      </c>
      <c r="G5" s="196">
        <v>7</v>
      </c>
      <c r="H5" s="70">
        <v>8</v>
      </c>
      <c r="I5" s="70">
        <v>9</v>
      </c>
      <c r="J5" s="196">
        <v>10</v>
      </c>
    </row>
    <row r="6" ht="27.75" customHeight="1" spans="1:10">
      <c r="A6" s="19" t="s">
        <v>69</v>
      </c>
      <c r="B6" s="197"/>
      <c r="C6" s="197"/>
      <c r="D6" s="197"/>
      <c r="E6" s="34"/>
      <c r="F6" s="198"/>
      <c r="G6" s="34"/>
      <c r="H6" s="198"/>
      <c r="I6" s="198"/>
      <c r="J6" s="34"/>
    </row>
    <row r="7" ht="30" customHeight="1" spans="1:10">
      <c r="A7" s="199" t="s">
        <v>295</v>
      </c>
      <c r="B7" s="62" t="s">
        <v>308</v>
      </c>
      <c r="C7" s="62" t="s">
        <v>309</v>
      </c>
      <c r="D7" s="62" t="s">
        <v>310</v>
      </c>
      <c r="E7" s="62" t="s">
        <v>311</v>
      </c>
      <c r="F7" s="62" t="s">
        <v>312</v>
      </c>
      <c r="G7" s="62" t="s">
        <v>88</v>
      </c>
      <c r="H7" s="62" t="s">
        <v>313</v>
      </c>
      <c r="I7" s="62" t="s">
        <v>314</v>
      </c>
      <c r="J7" s="62" t="s">
        <v>311</v>
      </c>
    </row>
    <row r="8" ht="30" customHeight="1" spans="1:10">
      <c r="A8" s="199" t="s">
        <v>295</v>
      </c>
      <c r="B8" s="62" t="s">
        <v>308</v>
      </c>
      <c r="C8" s="62" t="s">
        <v>315</v>
      </c>
      <c r="D8" s="62" t="s">
        <v>316</v>
      </c>
      <c r="E8" s="62" t="s">
        <v>317</v>
      </c>
      <c r="F8" s="62" t="s">
        <v>318</v>
      </c>
      <c r="G8" s="62" t="s">
        <v>317</v>
      </c>
      <c r="H8" s="62" t="s">
        <v>319</v>
      </c>
      <c r="I8" s="62" t="s">
        <v>320</v>
      </c>
      <c r="J8" s="62" t="s">
        <v>317</v>
      </c>
    </row>
    <row r="9" ht="30" customHeight="1" spans="1:10">
      <c r="A9" s="199" t="s">
        <v>295</v>
      </c>
      <c r="B9" s="62" t="s">
        <v>308</v>
      </c>
      <c r="C9" s="62" t="s">
        <v>321</v>
      </c>
      <c r="D9" s="62" t="s">
        <v>322</v>
      </c>
      <c r="E9" s="62" t="s">
        <v>323</v>
      </c>
      <c r="F9" s="62" t="s">
        <v>312</v>
      </c>
      <c r="G9" s="62" t="s">
        <v>324</v>
      </c>
      <c r="H9" s="62" t="s">
        <v>319</v>
      </c>
      <c r="I9" s="62" t="s">
        <v>314</v>
      </c>
      <c r="J9" s="62" t="s">
        <v>323</v>
      </c>
    </row>
    <row r="10" ht="30" customHeight="1" spans="1:10">
      <c r="A10" s="199" t="s">
        <v>297</v>
      </c>
      <c r="B10" s="62" t="s">
        <v>325</v>
      </c>
      <c r="C10" s="62" t="s">
        <v>309</v>
      </c>
      <c r="D10" s="62" t="s">
        <v>310</v>
      </c>
      <c r="E10" s="62" t="s">
        <v>326</v>
      </c>
      <c r="F10" s="62" t="s">
        <v>318</v>
      </c>
      <c r="G10" s="62" t="s">
        <v>327</v>
      </c>
      <c r="H10" s="62" t="s">
        <v>328</v>
      </c>
      <c r="I10" s="62" t="s">
        <v>314</v>
      </c>
      <c r="J10" s="62" t="s">
        <v>329</v>
      </c>
    </row>
    <row r="11" ht="30" customHeight="1" spans="1:10">
      <c r="A11" s="199" t="s">
        <v>297</v>
      </c>
      <c r="B11" s="62" t="s">
        <v>325</v>
      </c>
      <c r="C11" s="62" t="s">
        <v>315</v>
      </c>
      <c r="D11" s="62" t="s">
        <v>316</v>
      </c>
      <c r="E11" s="62" t="s">
        <v>330</v>
      </c>
      <c r="F11" s="62" t="s">
        <v>318</v>
      </c>
      <c r="G11" s="62" t="s">
        <v>331</v>
      </c>
      <c r="H11" s="62" t="s">
        <v>332</v>
      </c>
      <c r="I11" s="62" t="s">
        <v>320</v>
      </c>
      <c r="J11" s="62" t="s">
        <v>333</v>
      </c>
    </row>
    <row r="12" ht="30" customHeight="1" spans="1:10">
      <c r="A12" s="199" t="s">
        <v>297</v>
      </c>
      <c r="B12" s="62" t="s">
        <v>325</v>
      </c>
      <c r="C12" s="62" t="s">
        <v>321</v>
      </c>
      <c r="D12" s="62" t="s">
        <v>322</v>
      </c>
      <c r="E12" s="62" t="s">
        <v>334</v>
      </c>
      <c r="F12" s="62" t="s">
        <v>312</v>
      </c>
      <c r="G12" s="62" t="s">
        <v>324</v>
      </c>
      <c r="H12" s="62" t="s">
        <v>319</v>
      </c>
      <c r="I12" s="62" t="s">
        <v>320</v>
      </c>
      <c r="J12" s="62" t="s">
        <v>335</v>
      </c>
    </row>
    <row r="13" ht="30" customHeight="1" spans="1:10">
      <c r="A13" s="199" t="s">
        <v>286</v>
      </c>
      <c r="B13" s="62" t="s">
        <v>336</v>
      </c>
      <c r="C13" s="62" t="s">
        <v>309</v>
      </c>
      <c r="D13" s="62" t="s">
        <v>310</v>
      </c>
      <c r="E13" s="62" t="s">
        <v>337</v>
      </c>
      <c r="F13" s="62" t="s">
        <v>312</v>
      </c>
      <c r="G13" s="62" t="s">
        <v>338</v>
      </c>
      <c r="H13" s="62" t="s">
        <v>319</v>
      </c>
      <c r="I13" s="62" t="s">
        <v>314</v>
      </c>
      <c r="J13" s="62" t="s">
        <v>339</v>
      </c>
    </row>
    <row r="14" ht="30" customHeight="1" spans="1:10">
      <c r="A14" s="199" t="s">
        <v>286</v>
      </c>
      <c r="B14" s="62" t="s">
        <v>336</v>
      </c>
      <c r="C14" s="62" t="s">
        <v>309</v>
      </c>
      <c r="D14" s="62" t="s">
        <v>310</v>
      </c>
      <c r="E14" s="62" t="s">
        <v>340</v>
      </c>
      <c r="F14" s="62" t="s">
        <v>312</v>
      </c>
      <c r="G14" s="62" t="s">
        <v>83</v>
      </c>
      <c r="H14" s="62" t="s">
        <v>341</v>
      </c>
      <c r="I14" s="62" t="s">
        <v>314</v>
      </c>
      <c r="J14" s="62" t="s">
        <v>339</v>
      </c>
    </row>
    <row r="15" ht="30" customHeight="1" spans="1:10">
      <c r="A15" s="199" t="s">
        <v>286</v>
      </c>
      <c r="B15" s="62" t="s">
        <v>336</v>
      </c>
      <c r="C15" s="62" t="s">
        <v>309</v>
      </c>
      <c r="D15" s="62" t="s">
        <v>310</v>
      </c>
      <c r="E15" s="62" t="s">
        <v>342</v>
      </c>
      <c r="F15" s="62" t="s">
        <v>312</v>
      </c>
      <c r="G15" s="62" t="s">
        <v>343</v>
      </c>
      <c r="H15" s="62" t="s">
        <v>313</v>
      </c>
      <c r="I15" s="62" t="s">
        <v>314</v>
      </c>
      <c r="J15" s="62" t="s">
        <v>339</v>
      </c>
    </row>
    <row r="16" ht="30" customHeight="1" spans="1:10">
      <c r="A16" s="199" t="s">
        <v>286</v>
      </c>
      <c r="B16" s="62" t="s">
        <v>336</v>
      </c>
      <c r="C16" s="62" t="s">
        <v>309</v>
      </c>
      <c r="D16" s="62" t="s">
        <v>310</v>
      </c>
      <c r="E16" s="62" t="s">
        <v>344</v>
      </c>
      <c r="F16" s="62" t="s">
        <v>318</v>
      </c>
      <c r="G16" s="62" t="s">
        <v>345</v>
      </c>
      <c r="H16" s="62" t="s">
        <v>319</v>
      </c>
      <c r="I16" s="62" t="s">
        <v>314</v>
      </c>
      <c r="J16" s="62" t="s">
        <v>339</v>
      </c>
    </row>
    <row r="17" ht="30" customHeight="1" spans="1:10">
      <c r="A17" s="199" t="s">
        <v>286</v>
      </c>
      <c r="B17" s="62" t="s">
        <v>336</v>
      </c>
      <c r="C17" s="62" t="s">
        <v>309</v>
      </c>
      <c r="D17" s="62" t="s">
        <v>346</v>
      </c>
      <c r="E17" s="62" t="s">
        <v>347</v>
      </c>
      <c r="F17" s="62" t="s">
        <v>318</v>
      </c>
      <c r="G17" s="62" t="s">
        <v>327</v>
      </c>
      <c r="H17" s="62" t="s">
        <v>319</v>
      </c>
      <c r="I17" s="62" t="s">
        <v>314</v>
      </c>
      <c r="J17" s="62" t="s">
        <v>339</v>
      </c>
    </row>
    <row r="18" ht="30" customHeight="1" spans="1:10">
      <c r="A18" s="199" t="s">
        <v>286</v>
      </c>
      <c r="B18" s="62" t="s">
        <v>336</v>
      </c>
      <c r="C18" s="62" t="s">
        <v>309</v>
      </c>
      <c r="D18" s="62" t="s">
        <v>346</v>
      </c>
      <c r="E18" s="62" t="s">
        <v>348</v>
      </c>
      <c r="F18" s="62" t="s">
        <v>318</v>
      </c>
      <c r="G18" s="62" t="s">
        <v>327</v>
      </c>
      <c r="H18" s="62" t="s">
        <v>319</v>
      </c>
      <c r="I18" s="62" t="s">
        <v>314</v>
      </c>
      <c r="J18" s="62" t="s">
        <v>339</v>
      </c>
    </row>
    <row r="19" ht="30" customHeight="1" spans="1:10">
      <c r="A19" s="199" t="s">
        <v>286</v>
      </c>
      <c r="B19" s="62" t="s">
        <v>336</v>
      </c>
      <c r="C19" s="62" t="s">
        <v>309</v>
      </c>
      <c r="D19" s="62" t="s">
        <v>349</v>
      </c>
      <c r="E19" s="62" t="s">
        <v>350</v>
      </c>
      <c r="F19" s="62" t="s">
        <v>318</v>
      </c>
      <c r="G19" s="62" t="s">
        <v>327</v>
      </c>
      <c r="H19" s="62" t="s">
        <v>319</v>
      </c>
      <c r="I19" s="62" t="s">
        <v>314</v>
      </c>
      <c r="J19" s="62" t="s">
        <v>339</v>
      </c>
    </row>
    <row r="20" ht="30" customHeight="1" spans="1:10">
      <c r="A20" s="199" t="s">
        <v>286</v>
      </c>
      <c r="B20" s="62" t="s">
        <v>336</v>
      </c>
      <c r="C20" s="62" t="s">
        <v>309</v>
      </c>
      <c r="D20" s="62" t="s">
        <v>349</v>
      </c>
      <c r="E20" s="62" t="s">
        <v>351</v>
      </c>
      <c r="F20" s="62" t="s">
        <v>318</v>
      </c>
      <c r="G20" s="62" t="s">
        <v>327</v>
      </c>
      <c r="H20" s="62" t="s">
        <v>319</v>
      </c>
      <c r="I20" s="62" t="s">
        <v>314</v>
      </c>
      <c r="J20" s="62" t="s">
        <v>339</v>
      </c>
    </row>
    <row r="21" ht="30" customHeight="1" spans="1:10">
      <c r="A21" s="199" t="s">
        <v>286</v>
      </c>
      <c r="B21" s="62" t="s">
        <v>336</v>
      </c>
      <c r="C21" s="62" t="s">
        <v>315</v>
      </c>
      <c r="D21" s="62" t="s">
        <v>352</v>
      </c>
      <c r="E21" s="62" t="s">
        <v>353</v>
      </c>
      <c r="F21" s="62" t="s">
        <v>312</v>
      </c>
      <c r="G21" s="62" t="s">
        <v>354</v>
      </c>
      <c r="H21" s="62" t="s">
        <v>355</v>
      </c>
      <c r="I21" s="62" t="s">
        <v>314</v>
      </c>
      <c r="J21" s="62" t="s">
        <v>339</v>
      </c>
    </row>
    <row r="22" ht="30" customHeight="1" spans="1:10">
      <c r="A22" s="199" t="s">
        <v>286</v>
      </c>
      <c r="B22" s="62" t="s">
        <v>336</v>
      </c>
      <c r="C22" s="62" t="s">
        <v>315</v>
      </c>
      <c r="D22" s="62" t="s">
        <v>352</v>
      </c>
      <c r="E22" s="62" t="s">
        <v>356</v>
      </c>
      <c r="F22" s="62" t="s">
        <v>312</v>
      </c>
      <c r="G22" s="62" t="s">
        <v>354</v>
      </c>
      <c r="H22" s="62" t="s">
        <v>313</v>
      </c>
      <c r="I22" s="62" t="s">
        <v>314</v>
      </c>
      <c r="J22" s="62" t="s">
        <v>339</v>
      </c>
    </row>
    <row r="23" ht="30" customHeight="1" spans="1:10">
      <c r="A23" s="199" t="s">
        <v>286</v>
      </c>
      <c r="B23" s="62" t="s">
        <v>336</v>
      </c>
      <c r="C23" s="62" t="s">
        <v>315</v>
      </c>
      <c r="D23" s="62" t="s">
        <v>316</v>
      </c>
      <c r="E23" s="62" t="s">
        <v>357</v>
      </c>
      <c r="F23" s="62" t="s">
        <v>318</v>
      </c>
      <c r="G23" s="62" t="s">
        <v>327</v>
      </c>
      <c r="H23" s="62" t="s">
        <v>319</v>
      </c>
      <c r="I23" s="62" t="s">
        <v>314</v>
      </c>
      <c r="J23" s="62" t="s">
        <v>339</v>
      </c>
    </row>
    <row r="24" ht="30" customHeight="1" spans="1:10">
      <c r="A24" s="199" t="s">
        <v>286</v>
      </c>
      <c r="B24" s="62" t="s">
        <v>336</v>
      </c>
      <c r="C24" s="62" t="s">
        <v>315</v>
      </c>
      <c r="D24" s="62" t="s">
        <v>316</v>
      </c>
      <c r="E24" s="62" t="s">
        <v>358</v>
      </c>
      <c r="F24" s="62" t="s">
        <v>318</v>
      </c>
      <c r="G24" s="62" t="s">
        <v>359</v>
      </c>
      <c r="H24" s="62" t="s">
        <v>319</v>
      </c>
      <c r="I24" s="62" t="s">
        <v>320</v>
      </c>
      <c r="J24" s="62" t="s">
        <v>339</v>
      </c>
    </row>
    <row r="25" ht="30" customHeight="1" spans="1:10">
      <c r="A25" s="199" t="s">
        <v>286</v>
      </c>
      <c r="B25" s="62" t="s">
        <v>336</v>
      </c>
      <c r="C25" s="62" t="s">
        <v>321</v>
      </c>
      <c r="D25" s="62" t="s">
        <v>322</v>
      </c>
      <c r="E25" s="62" t="s">
        <v>322</v>
      </c>
      <c r="F25" s="62" t="s">
        <v>312</v>
      </c>
      <c r="G25" s="62" t="s">
        <v>324</v>
      </c>
      <c r="H25" s="62" t="s">
        <v>319</v>
      </c>
      <c r="I25" s="62" t="s">
        <v>314</v>
      </c>
      <c r="J25" s="62" t="s">
        <v>339</v>
      </c>
    </row>
    <row r="26" ht="30" customHeight="1" spans="1:10">
      <c r="A26" s="199" t="s">
        <v>279</v>
      </c>
      <c r="B26" s="62" t="s">
        <v>360</v>
      </c>
      <c r="C26" s="62" t="s">
        <v>309</v>
      </c>
      <c r="D26" s="62" t="s">
        <v>349</v>
      </c>
      <c r="E26" s="62" t="s">
        <v>361</v>
      </c>
      <c r="F26" s="62" t="s">
        <v>318</v>
      </c>
      <c r="G26" s="62" t="s">
        <v>362</v>
      </c>
      <c r="H26" s="62" t="s">
        <v>363</v>
      </c>
      <c r="I26" s="62" t="s">
        <v>314</v>
      </c>
      <c r="J26" s="62" t="s">
        <v>361</v>
      </c>
    </row>
    <row r="27" ht="30" customHeight="1" spans="1:10">
      <c r="A27" s="199" t="s">
        <v>279</v>
      </c>
      <c r="B27" s="62" t="s">
        <v>360</v>
      </c>
      <c r="C27" s="62" t="s">
        <v>315</v>
      </c>
      <c r="D27" s="62" t="s">
        <v>316</v>
      </c>
      <c r="E27" s="62" t="s">
        <v>364</v>
      </c>
      <c r="F27" s="62" t="s">
        <v>365</v>
      </c>
      <c r="G27" s="62" t="s">
        <v>366</v>
      </c>
      <c r="H27" s="62" t="s">
        <v>363</v>
      </c>
      <c r="I27" s="62" t="s">
        <v>320</v>
      </c>
      <c r="J27" s="62" t="s">
        <v>367</v>
      </c>
    </row>
    <row r="28" ht="30" customHeight="1" spans="1:10">
      <c r="A28" s="199" t="s">
        <v>279</v>
      </c>
      <c r="B28" s="62" t="s">
        <v>360</v>
      </c>
      <c r="C28" s="62" t="s">
        <v>321</v>
      </c>
      <c r="D28" s="62" t="s">
        <v>322</v>
      </c>
      <c r="E28" s="62" t="s">
        <v>368</v>
      </c>
      <c r="F28" s="62" t="s">
        <v>312</v>
      </c>
      <c r="G28" s="62" t="s">
        <v>324</v>
      </c>
      <c r="H28" s="62" t="s">
        <v>319</v>
      </c>
      <c r="I28" s="62" t="s">
        <v>314</v>
      </c>
      <c r="J28" s="62" t="s">
        <v>369</v>
      </c>
    </row>
    <row r="29" ht="30" customHeight="1" spans="1:10">
      <c r="A29" s="199" t="s">
        <v>283</v>
      </c>
      <c r="B29" s="62" t="s">
        <v>370</v>
      </c>
      <c r="C29" s="62" t="s">
        <v>309</v>
      </c>
      <c r="D29" s="62" t="s">
        <v>310</v>
      </c>
      <c r="E29" s="62" t="s">
        <v>371</v>
      </c>
      <c r="F29" s="62" t="s">
        <v>318</v>
      </c>
      <c r="G29" s="62" t="s">
        <v>371</v>
      </c>
      <c r="H29" s="62" t="s">
        <v>332</v>
      </c>
      <c r="I29" s="62" t="s">
        <v>314</v>
      </c>
      <c r="J29" s="62" t="s">
        <v>371</v>
      </c>
    </row>
    <row r="30" ht="30" customHeight="1" spans="1:10">
      <c r="A30" s="199" t="s">
        <v>283</v>
      </c>
      <c r="B30" s="62" t="s">
        <v>370</v>
      </c>
      <c r="C30" s="62" t="s">
        <v>315</v>
      </c>
      <c r="D30" s="62" t="s">
        <v>352</v>
      </c>
      <c r="E30" s="62" t="s">
        <v>372</v>
      </c>
      <c r="F30" s="62" t="s">
        <v>318</v>
      </c>
      <c r="G30" s="62" t="s">
        <v>372</v>
      </c>
      <c r="H30" s="62" t="s">
        <v>332</v>
      </c>
      <c r="I30" s="62" t="s">
        <v>314</v>
      </c>
      <c r="J30" s="62" t="s">
        <v>372</v>
      </c>
    </row>
    <row r="31" ht="30" customHeight="1" spans="1:10">
      <c r="A31" s="199" t="s">
        <v>283</v>
      </c>
      <c r="B31" s="62" t="s">
        <v>370</v>
      </c>
      <c r="C31" s="62" t="s">
        <v>321</v>
      </c>
      <c r="D31" s="62" t="s">
        <v>322</v>
      </c>
      <c r="E31" s="62" t="s">
        <v>373</v>
      </c>
      <c r="F31" s="62" t="s">
        <v>318</v>
      </c>
      <c r="G31" s="62" t="s">
        <v>373</v>
      </c>
      <c r="H31" s="62" t="s">
        <v>319</v>
      </c>
      <c r="I31" s="62" t="s">
        <v>314</v>
      </c>
      <c r="J31" s="62" t="s">
        <v>373</v>
      </c>
    </row>
    <row r="32" ht="30" customHeight="1" spans="1:10">
      <c r="A32" s="199" t="s">
        <v>293</v>
      </c>
      <c r="B32" s="62" t="s">
        <v>374</v>
      </c>
      <c r="C32" s="62" t="s">
        <v>309</v>
      </c>
      <c r="D32" s="62" t="s">
        <v>310</v>
      </c>
      <c r="E32" s="62" t="s">
        <v>375</v>
      </c>
      <c r="F32" s="62" t="s">
        <v>318</v>
      </c>
      <c r="G32" s="62" t="s">
        <v>375</v>
      </c>
      <c r="H32" s="62" t="s">
        <v>313</v>
      </c>
      <c r="I32" s="62" t="s">
        <v>314</v>
      </c>
      <c r="J32" s="62" t="s">
        <v>375</v>
      </c>
    </row>
    <row r="33" ht="30" customHeight="1" spans="1:10">
      <c r="A33" s="199" t="s">
        <v>293</v>
      </c>
      <c r="B33" s="62" t="s">
        <v>374</v>
      </c>
      <c r="C33" s="62" t="s">
        <v>315</v>
      </c>
      <c r="D33" s="62" t="s">
        <v>352</v>
      </c>
      <c r="E33" s="62" t="s">
        <v>376</v>
      </c>
      <c r="F33" s="62" t="s">
        <v>318</v>
      </c>
      <c r="G33" s="62" t="s">
        <v>376</v>
      </c>
      <c r="H33" s="62" t="s">
        <v>332</v>
      </c>
      <c r="I33" s="62" t="s">
        <v>314</v>
      </c>
      <c r="J33" s="62" t="s">
        <v>376</v>
      </c>
    </row>
    <row r="34" ht="30" customHeight="1" spans="1:10">
      <c r="A34" s="199" t="s">
        <v>293</v>
      </c>
      <c r="B34" s="62" t="s">
        <v>374</v>
      </c>
      <c r="C34" s="62" t="s">
        <v>321</v>
      </c>
      <c r="D34" s="62" t="s">
        <v>322</v>
      </c>
      <c r="E34" s="62" t="s">
        <v>377</v>
      </c>
      <c r="F34" s="62" t="s">
        <v>312</v>
      </c>
      <c r="G34" s="62" t="s">
        <v>373</v>
      </c>
      <c r="H34" s="62" t="s">
        <v>319</v>
      </c>
      <c r="I34" s="62" t="s">
        <v>314</v>
      </c>
      <c r="J34" s="62" t="s">
        <v>373</v>
      </c>
    </row>
    <row r="35" ht="30" customHeight="1" spans="1:10">
      <c r="A35" s="199" t="s">
        <v>291</v>
      </c>
      <c r="B35" s="62" t="s">
        <v>378</v>
      </c>
      <c r="C35" s="62" t="s">
        <v>309</v>
      </c>
      <c r="D35" s="62" t="s">
        <v>346</v>
      </c>
      <c r="E35" s="62" t="s">
        <v>379</v>
      </c>
      <c r="F35" s="62" t="s">
        <v>318</v>
      </c>
      <c r="G35" s="62" t="s">
        <v>380</v>
      </c>
      <c r="H35" s="62" t="s">
        <v>313</v>
      </c>
      <c r="I35" s="62" t="s">
        <v>314</v>
      </c>
      <c r="J35" s="62" t="s">
        <v>381</v>
      </c>
    </row>
    <row r="36" ht="30" customHeight="1" spans="1:10">
      <c r="A36" s="199" t="s">
        <v>291</v>
      </c>
      <c r="B36" s="62" t="s">
        <v>378</v>
      </c>
      <c r="C36" s="62" t="s">
        <v>315</v>
      </c>
      <c r="D36" s="62" t="s">
        <v>316</v>
      </c>
      <c r="E36" s="62" t="s">
        <v>382</v>
      </c>
      <c r="F36" s="62" t="s">
        <v>365</v>
      </c>
      <c r="G36" s="62" t="s">
        <v>382</v>
      </c>
      <c r="H36" s="62" t="s">
        <v>363</v>
      </c>
      <c r="I36" s="62" t="s">
        <v>320</v>
      </c>
      <c r="J36" s="62" t="s">
        <v>382</v>
      </c>
    </row>
    <row r="37" ht="30" customHeight="1" spans="1:10">
      <c r="A37" s="199" t="s">
        <v>291</v>
      </c>
      <c r="B37" s="62" t="s">
        <v>378</v>
      </c>
      <c r="C37" s="62" t="s">
        <v>321</v>
      </c>
      <c r="D37" s="62" t="s">
        <v>322</v>
      </c>
      <c r="E37" s="62" t="s">
        <v>383</v>
      </c>
      <c r="F37" s="62" t="s">
        <v>312</v>
      </c>
      <c r="G37" s="62" t="s">
        <v>324</v>
      </c>
      <c r="H37" s="62" t="s">
        <v>319</v>
      </c>
      <c r="I37" s="62" t="s">
        <v>314</v>
      </c>
      <c r="J37" s="62" t="s">
        <v>324</v>
      </c>
    </row>
  </sheetData>
  <mergeCells count="16">
    <mergeCell ref="A2:J2"/>
    <mergeCell ref="A3:H3"/>
    <mergeCell ref="A7:A9"/>
    <mergeCell ref="A10:A12"/>
    <mergeCell ref="A13:A25"/>
    <mergeCell ref="A26:A28"/>
    <mergeCell ref="A29:A31"/>
    <mergeCell ref="A32:A34"/>
    <mergeCell ref="A35:A37"/>
    <mergeCell ref="B7:B9"/>
    <mergeCell ref="B10:B12"/>
    <mergeCell ref="B13:B25"/>
    <mergeCell ref="B26:B28"/>
    <mergeCell ref="B29:B31"/>
    <mergeCell ref="B32:B34"/>
    <mergeCell ref="B35:B37"/>
  </mergeCells>
  <pageMargins left="0.751388888888889" right="0.751388888888889" top="0.747916666666667" bottom="0.511805555555556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</vt:lpstr>
      <vt:lpstr>部门收入预算表</vt:lpstr>
      <vt:lpstr>部门支出预算表</vt:lpstr>
      <vt:lpstr>部门财政拨款收支预算总表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部门项目支出绩效目标表</vt:lpstr>
      <vt:lpstr>部门政府性基金预算支出预算表</vt:lpstr>
      <vt:lpstr>部门政府采购预算表</vt:lpstr>
      <vt:lpstr>部门政府购买服务预算表</vt:lpstr>
      <vt:lpstr>对下转移支付预算表</vt:lpstr>
      <vt:lpstr>对下转移支付绩效目标表</vt:lpstr>
      <vt:lpstr>新增资产配置表</vt:lpstr>
      <vt:lpstr>上级转移支付补助项目支出预算表</vt:lpstr>
      <vt:lpstr>部门项目中期规划预算表</vt:lpstr>
      <vt:lpstr>部门整体支出绩效目标表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2025-02-25T06:11:00Z</dcterms:created>
  <dcterms:modified xsi:type="dcterms:W3CDTF">2025-03-13T07:37:15Z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61E7F84576324B659C9826F1629BA14C</vt:lpwstr>
  </property>
  <property fmtid="{D5CDD505-2E9C-101B-9397-08002B2CF9AE}" pid="3" name="KSOProductBuildVer">
    <vt:lpwstr>2052-12.1.0.19770</vt:lpwstr>
  </property>
</Properties>
</file>